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95E8ED28-DD2E-4975-B547-1A01FEC192E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1" r:id="rId1"/>
    <sheet name="Brief" sheetId="2" r:id="rId2"/>
    <sheet name="Staging" sheetId="3" r:id="rId3"/>
    <sheet name="Q-Cohort" sheetId="6" r:id="rId4"/>
  </sheets>
  <definedNames>
    <definedName name="_xlnm._FilterDatabase" localSheetId="2" hidden="1">Staging!$R$1:$R$633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2" i="3"/>
  <c r="AC620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2" i="3"/>
  <c r="Z96" i="3"/>
  <c r="Z335" i="3"/>
  <c r="Z367" i="3"/>
  <c r="Z419" i="3"/>
  <c r="Z451" i="3"/>
  <c r="Z480" i="3"/>
  <c r="Z536" i="3"/>
  <c r="Z563" i="3"/>
  <c r="Y17" i="3"/>
  <c r="Y34" i="3"/>
  <c r="Y49" i="3"/>
  <c r="Y67" i="3"/>
  <c r="Y87" i="3"/>
  <c r="Y98" i="3"/>
  <c r="Y114" i="3"/>
  <c r="Y171" i="3"/>
  <c r="Y200" i="3"/>
  <c r="Y215" i="3"/>
  <c r="Y226" i="3"/>
  <c r="Y242" i="3"/>
  <c r="Y257" i="3"/>
  <c r="Y299" i="3"/>
  <c r="Y312" i="3"/>
  <c r="Y343" i="3"/>
  <c r="Y354" i="3"/>
  <c r="Y370" i="3"/>
  <c r="Y410" i="3"/>
  <c r="Y430" i="3"/>
  <c r="Y442" i="3"/>
  <c r="Y462" i="3"/>
  <c r="Y474" i="3"/>
  <c r="Y494" i="3"/>
  <c r="Y506" i="3"/>
  <c r="Y526" i="3"/>
  <c r="Y538" i="3"/>
  <c r="Y546" i="3"/>
  <c r="Y554" i="3"/>
  <c r="Y562" i="3"/>
  <c r="Y575" i="3"/>
  <c r="Y585" i="3"/>
  <c r="Y591" i="3"/>
  <c r="Y607" i="3"/>
  <c r="Y617" i="3"/>
  <c r="Y62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Y129" i="3" s="1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Y385" i="3" s="1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Y421" i="3" s="1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Y453" i="3" s="1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Y485" i="3" s="1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Y517" i="3" s="1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Y569" i="3" s="1"/>
  <c r="X570" i="3"/>
  <c r="X571" i="3"/>
  <c r="X572" i="3"/>
  <c r="X573" i="3"/>
  <c r="X574" i="3"/>
  <c r="X575" i="3"/>
  <c r="X576" i="3"/>
  <c r="X577" i="3"/>
  <c r="X578" i="3"/>
  <c r="X579" i="3"/>
  <c r="X580" i="3"/>
  <c r="X581" i="3"/>
  <c r="Y581" i="3" s="1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Y597" i="3" s="1"/>
  <c r="X598" i="3"/>
  <c r="X599" i="3"/>
  <c r="X600" i="3"/>
  <c r="X601" i="3"/>
  <c r="Y601" i="3" s="1"/>
  <c r="X602" i="3"/>
  <c r="X603" i="3"/>
  <c r="X604" i="3"/>
  <c r="X605" i="3"/>
  <c r="X606" i="3"/>
  <c r="X607" i="3"/>
  <c r="X608" i="3"/>
  <c r="X609" i="3"/>
  <c r="X610" i="3"/>
  <c r="X611" i="3"/>
  <c r="X612" i="3"/>
  <c r="X613" i="3"/>
  <c r="Y613" i="3" s="1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Y629" i="3" s="1"/>
  <c r="X630" i="3"/>
  <c r="X631" i="3"/>
  <c r="X632" i="3"/>
  <c r="X633" i="3"/>
  <c r="Y633" i="3" s="1"/>
  <c r="X2" i="3"/>
  <c r="T22" i="3"/>
  <c r="W3" i="3"/>
  <c r="W4" i="3"/>
  <c r="W5" i="3"/>
  <c r="W6" i="3"/>
  <c r="W7" i="3"/>
  <c r="W8" i="3"/>
  <c r="W9" i="3"/>
  <c r="W10" i="3"/>
  <c r="Y10" i="3" s="1"/>
  <c r="W11" i="3"/>
  <c r="W12" i="3"/>
  <c r="W13" i="3"/>
  <c r="W14" i="3"/>
  <c r="W15" i="3"/>
  <c r="W16" i="3"/>
  <c r="Y16" i="3" s="1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Y40" i="3" s="1"/>
  <c r="W41" i="3"/>
  <c r="W42" i="3"/>
  <c r="W43" i="3"/>
  <c r="W44" i="3"/>
  <c r="W45" i="3"/>
  <c r="W46" i="3"/>
  <c r="W47" i="3"/>
  <c r="W48" i="3"/>
  <c r="Y48" i="3" s="1"/>
  <c r="W49" i="3"/>
  <c r="W50" i="3"/>
  <c r="W51" i="3"/>
  <c r="W52" i="3"/>
  <c r="W53" i="3"/>
  <c r="W54" i="3"/>
  <c r="W55" i="3"/>
  <c r="W56" i="3"/>
  <c r="Y56" i="3" s="1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Y80" i="3" s="1"/>
  <c r="W81" i="3"/>
  <c r="Y81" i="3" s="1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Y96" i="3" s="1"/>
  <c r="W97" i="3"/>
  <c r="W98" i="3"/>
  <c r="W99" i="3"/>
  <c r="W100" i="3"/>
  <c r="W101" i="3"/>
  <c r="W102" i="3"/>
  <c r="W103" i="3"/>
  <c r="W104" i="3"/>
  <c r="W105" i="3"/>
  <c r="W106" i="3"/>
  <c r="W107" i="3"/>
  <c r="W108" i="3"/>
  <c r="Y108" i="3" s="1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Y124" i="3" s="1"/>
  <c r="W125" i="3"/>
  <c r="W126" i="3"/>
  <c r="W127" i="3"/>
  <c r="W128" i="3"/>
  <c r="W129" i="3"/>
  <c r="W130" i="3"/>
  <c r="W131" i="3"/>
  <c r="W132" i="3"/>
  <c r="W133" i="3"/>
  <c r="W134" i="3"/>
  <c r="W135" i="3"/>
  <c r="W136" i="3"/>
  <c r="Y136" i="3" s="1"/>
  <c r="W137" i="3"/>
  <c r="W138" i="3"/>
  <c r="W139" i="3"/>
  <c r="W140" i="3"/>
  <c r="W141" i="3"/>
  <c r="W142" i="3"/>
  <c r="W143" i="3"/>
  <c r="W144" i="3"/>
  <c r="Y144" i="3" s="1"/>
  <c r="W145" i="3"/>
  <c r="W146" i="3"/>
  <c r="W147" i="3"/>
  <c r="W148" i="3"/>
  <c r="W149" i="3"/>
  <c r="W150" i="3"/>
  <c r="W151" i="3"/>
  <c r="W152" i="3"/>
  <c r="W153" i="3"/>
  <c r="W154" i="3"/>
  <c r="W155" i="3"/>
  <c r="W156" i="3"/>
  <c r="Y156" i="3" s="1"/>
  <c r="W157" i="3"/>
  <c r="W158" i="3"/>
  <c r="W159" i="3"/>
  <c r="W160" i="3"/>
  <c r="W161" i="3"/>
  <c r="W162" i="3"/>
  <c r="W163" i="3"/>
  <c r="W164" i="3"/>
  <c r="W165" i="3"/>
  <c r="W166" i="3"/>
  <c r="W167" i="3"/>
  <c r="W168" i="3"/>
  <c r="Y168" i="3" s="1"/>
  <c r="W169" i="3"/>
  <c r="W170" i="3"/>
  <c r="W171" i="3"/>
  <c r="W172" i="3"/>
  <c r="W173" i="3"/>
  <c r="W174" i="3"/>
  <c r="Y174" i="3" s="1"/>
  <c r="W175" i="3"/>
  <c r="Y175" i="3" s="1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Y193" i="3" s="1"/>
  <c r="W194" i="3"/>
  <c r="Y194" i="3" s="1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Y212" i="3" s="1"/>
  <c r="W213" i="3"/>
  <c r="W214" i="3"/>
  <c r="W215" i="3"/>
  <c r="W216" i="3"/>
  <c r="Y216" i="3" s="1"/>
  <c r="W217" i="3"/>
  <c r="W218" i="3"/>
  <c r="W219" i="3"/>
  <c r="W220" i="3"/>
  <c r="Y220" i="3" s="1"/>
  <c r="W221" i="3"/>
  <c r="W222" i="3"/>
  <c r="W223" i="3"/>
  <c r="W224" i="3"/>
  <c r="Y224" i="3" s="1"/>
  <c r="W225" i="3"/>
  <c r="Y225" i="3" s="1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Y238" i="3" s="1"/>
  <c r="W239" i="3"/>
  <c r="W240" i="3"/>
  <c r="W241" i="3"/>
  <c r="W242" i="3"/>
  <c r="W243" i="3"/>
  <c r="W244" i="3"/>
  <c r="W245" i="3"/>
  <c r="W246" i="3"/>
  <c r="W247" i="3"/>
  <c r="Y247" i="3" s="1"/>
  <c r="W248" i="3"/>
  <c r="Y248" i="3" s="1"/>
  <c r="Z248" i="3" s="1"/>
  <c r="W249" i="3"/>
  <c r="W250" i="3"/>
  <c r="W251" i="3"/>
  <c r="W252" i="3"/>
  <c r="W253" i="3"/>
  <c r="W254" i="3"/>
  <c r="W255" i="3"/>
  <c r="W256" i="3"/>
  <c r="W257" i="3"/>
  <c r="W258" i="3"/>
  <c r="W259" i="3"/>
  <c r="Y259" i="3" s="1"/>
  <c r="W260" i="3"/>
  <c r="W261" i="3"/>
  <c r="W262" i="3"/>
  <c r="W263" i="3"/>
  <c r="W264" i="3"/>
  <c r="W265" i="3"/>
  <c r="W266" i="3"/>
  <c r="W267" i="3"/>
  <c r="W268" i="3"/>
  <c r="W269" i="3"/>
  <c r="W270" i="3"/>
  <c r="W271" i="3"/>
  <c r="Y271" i="3" s="1"/>
  <c r="W272" i="3"/>
  <c r="W273" i="3"/>
  <c r="W274" i="3"/>
  <c r="W275" i="3"/>
  <c r="W276" i="3"/>
  <c r="W277" i="3"/>
  <c r="W278" i="3"/>
  <c r="W279" i="3"/>
  <c r="Y279" i="3" s="1"/>
  <c r="W280" i="3"/>
  <c r="W281" i="3"/>
  <c r="W282" i="3"/>
  <c r="W283" i="3"/>
  <c r="W284" i="3"/>
  <c r="Y284" i="3" s="1"/>
  <c r="W285" i="3"/>
  <c r="W286" i="3"/>
  <c r="W287" i="3"/>
  <c r="W288" i="3"/>
  <c r="Y288" i="3" s="1"/>
  <c r="W289" i="3"/>
  <c r="W290" i="3"/>
  <c r="W291" i="3"/>
  <c r="Y291" i="3" s="1"/>
  <c r="W292" i="3"/>
  <c r="W293" i="3"/>
  <c r="W294" i="3"/>
  <c r="W295" i="3"/>
  <c r="W296" i="3"/>
  <c r="W297" i="3"/>
  <c r="W298" i="3"/>
  <c r="W299" i="3"/>
  <c r="W300" i="3"/>
  <c r="W301" i="3"/>
  <c r="W302" i="3"/>
  <c r="W303" i="3"/>
  <c r="Y303" i="3" s="1"/>
  <c r="W304" i="3"/>
  <c r="W305" i="3"/>
  <c r="W306" i="3"/>
  <c r="W307" i="3"/>
  <c r="W308" i="3"/>
  <c r="W309" i="3"/>
  <c r="W310" i="3"/>
  <c r="W311" i="3"/>
  <c r="Y311" i="3" s="1"/>
  <c r="Z311" i="3" s="1"/>
  <c r="W312" i="3"/>
  <c r="Z312" i="3" s="1"/>
  <c r="W313" i="3"/>
  <c r="W314" i="3"/>
  <c r="W315" i="3"/>
  <c r="W316" i="3"/>
  <c r="W317" i="3"/>
  <c r="W318" i="3"/>
  <c r="W319" i="3"/>
  <c r="W320" i="3"/>
  <c r="W321" i="3"/>
  <c r="W322" i="3"/>
  <c r="W323" i="3"/>
  <c r="Y323" i="3" s="1"/>
  <c r="W324" i="3"/>
  <c r="W325" i="3"/>
  <c r="W326" i="3"/>
  <c r="W327" i="3"/>
  <c r="W328" i="3"/>
  <c r="W329" i="3"/>
  <c r="W330" i="3"/>
  <c r="W331" i="3"/>
  <c r="W332" i="3"/>
  <c r="Y332" i="3" s="1"/>
  <c r="W333" i="3"/>
  <c r="W334" i="3"/>
  <c r="W335" i="3"/>
  <c r="Y335" i="3" s="1"/>
  <c r="W336" i="3"/>
  <c r="W337" i="3"/>
  <c r="W338" i="3"/>
  <c r="Y338" i="3" s="1"/>
  <c r="W339" i="3"/>
  <c r="W340" i="3"/>
  <c r="W341" i="3"/>
  <c r="W342" i="3"/>
  <c r="W343" i="3"/>
  <c r="W344" i="3"/>
  <c r="Y344" i="3" s="1"/>
  <c r="W345" i="3"/>
  <c r="W346" i="3"/>
  <c r="W347" i="3"/>
  <c r="W348" i="3"/>
  <c r="W349" i="3"/>
  <c r="W350" i="3"/>
  <c r="W351" i="3"/>
  <c r="W352" i="3"/>
  <c r="Y352" i="3" s="1"/>
  <c r="W353" i="3"/>
  <c r="W354" i="3"/>
  <c r="W355" i="3"/>
  <c r="Y355" i="3" s="1"/>
  <c r="W356" i="3"/>
  <c r="W357" i="3"/>
  <c r="W358" i="3"/>
  <c r="W359" i="3"/>
  <c r="W360" i="3"/>
  <c r="Y360" i="3" s="1"/>
  <c r="W361" i="3"/>
  <c r="W362" i="3"/>
  <c r="W363" i="3"/>
  <c r="W364" i="3"/>
  <c r="Y364" i="3" s="1"/>
  <c r="W365" i="3"/>
  <c r="W366" i="3"/>
  <c r="W367" i="3"/>
  <c r="Y367" i="3" s="1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Y387" i="3" s="1"/>
  <c r="W388" i="3"/>
  <c r="W389" i="3"/>
  <c r="W390" i="3"/>
  <c r="W391" i="3"/>
  <c r="W392" i="3"/>
  <c r="Y392" i="3" s="1"/>
  <c r="W393" i="3"/>
  <c r="W394" i="3"/>
  <c r="W395" i="3"/>
  <c r="Y395" i="3" s="1"/>
  <c r="Z395" i="3" s="1"/>
  <c r="W396" i="3"/>
  <c r="Y396" i="3" s="1"/>
  <c r="W397" i="3"/>
  <c r="W398" i="3"/>
  <c r="W399" i="3"/>
  <c r="Y399" i="3" s="1"/>
  <c r="W400" i="3"/>
  <c r="W401" i="3"/>
  <c r="W402" i="3"/>
  <c r="W403" i="3"/>
  <c r="W404" i="3"/>
  <c r="W405" i="3"/>
  <c r="Y405" i="3" s="1"/>
  <c r="W406" i="3"/>
  <c r="Y406" i="3" s="1"/>
  <c r="W407" i="3"/>
  <c r="W408" i="3"/>
  <c r="Y408" i="3" s="1"/>
  <c r="W409" i="3"/>
  <c r="W410" i="3"/>
  <c r="W411" i="3"/>
  <c r="W412" i="3"/>
  <c r="W413" i="3"/>
  <c r="Y413" i="3" s="1"/>
  <c r="W414" i="3"/>
  <c r="Y414" i="3" s="1"/>
  <c r="W415" i="3"/>
  <c r="W416" i="3"/>
  <c r="Y416" i="3" s="1"/>
  <c r="W417" i="3"/>
  <c r="W418" i="3"/>
  <c r="Y418" i="3" s="1"/>
  <c r="W419" i="3"/>
  <c r="Y419" i="3" s="1"/>
  <c r="W420" i="3"/>
  <c r="W421" i="3"/>
  <c r="W422" i="3"/>
  <c r="W423" i="3"/>
  <c r="W424" i="3"/>
  <c r="W425" i="3"/>
  <c r="W426" i="3"/>
  <c r="W427" i="3"/>
  <c r="W428" i="3"/>
  <c r="W429" i="3"/>
  <c r="Y429" i="3" s="1"/>
  <c r="W430" i="3"/>
  <c r="W431" i="3"/>
  <c r="Y431" i="3" s="1"/>
  <c r="W432" i="3"/>
  <c r="W433" i="3"/>
  <c r="W434" i="3"/>
  <c r="W435" i="3"/>
  <c r="W436" i="3"/>
  <c r="W437" i="3"/>
  <c r="Y437" i="3" s="1"/>
  <c r="W438" i="3"/>
  <c r="Y438" i="3" s="1"/>
  <c r="W439" i="3"/>
  <c r="Y439" i="3" s="1"/>
  <c r="W440" i="3"/>
  <c r="Y440" i="3" s="1"/>
  <c r="W441" i="3"/>
  <c r="W442" i="3"/>
  <c r="W443" i="3"/>
  <c r="W444" i="3"/>
  <c r="W445" i="3"/>
  <c r="W446" i="3"/>
  <c r="W447" i="3"/>
  <c r="W448" i="3"/>
  <c r="W449" i="3"/>
  <c r="W450" i="3"/>
  <c r="W451" i="3"/>
  <c r="Y451" i="3" s="1"/>
  <c r="W452" i="3"/>
  <c r="W453" i="3"/>
  <c r="W454" i="3"/>
  <c r="Y454" i="3" s="1"/>
  <c r="W455" i="3"/>
  <c r="W456" i="3"/>
  <c r="W457" i="3"/>
  <c r="W458" i="3"/>
  <c r="W459" i="3"/>
  <c r="Y459" i="3" s="1"/>
  <c r="W460" i="3"/>
  <c r="W461" i="3"/>
  <c r="Y461" i="3" s="1"/>
  <c r="W462" i="3"/>
  <c r="W463" i="3"/>
  <c r="Y463" i="3" s="1"/>
  <c r="W464" i="3"/>
  <c r="W465" i="3"/>
  <c r="W466" i="3"/>
  <c r="W467" i="3"/>
  <c r="W468" i="3"/>
  <c r="W469" i="3"/>
  <c r="Y469" i="3" s="1"/>
  <c r="W470" i="3"/>
  <c r="Y470" i="3" s="1"/>
  <c r="W471" i="3"/>
  <c r="W472" i="3"/>
  <c r="Y472" i="3" s="1"/>
  <c r="W473" i="3"/>
  <c r="W474" i="3"/>
  <c r="W475" i="3"/>
  <c r="W476" i="3"/>
  <c r="W477" i="3"/>
  <c r="Y477" i="3" s="1"/>
  <c r="W478" i="3"/>
  <c r="Y478" i="3" s="1"/>
  <c r="W479" i="3"/>
  <c r="W480" i="3"/>
  <c r="Y480" i="3" s="1"/>
  <c r="W481" i="3"/>
  <c r="W482" i="3"/>
  <c r="Y482" i="3" s="1"/>
  <c r="W483" i="3"/>
  <c r="Y483" i="3" s="1"/>
  <c r="W484" i="3"/>
  <c r="W485" i="3"/>
  <c r="W486" i="3"/>
  <c r="W487" i="3"/>
  <c r="W488" i="3"/>
  <c r="W489" i="3"/>
  <c r="W490" i="3"/>
  <c r="W491" i="3"/>
  <c r="W492" i="3"/>
  <c r="W493" i="3"/>
  <c r="Y493" i="3" s="1"/>
  <c r="W494" i="3"/>
  <c r="W495" i="3"/>
  <c r="Y495" i="3" s="1"/>
  <c r="W496" i="3"/>
  <c r="W497" i="3"/>
  <c r="W498" i="3"/>
  <c r="W499" i="3"/>
  <c r="W500" i="3"/>
  <c r="W501" i="3"/>
  <c r="Y501" i="3" s="1"/>
  <c r="W502" i="3"/>
  <c r="Y502" i="3" s="1"/>
  <c r="W503" i="3"/>
  <c r="Y503" i="3" s="1"/>
  <c r="W504" i="3"/>
  <c r="Y504" i="3" s="1"/>
  <c r="W505" i="3"/>
  <c r="W506" i="3"/>
  <c r="W507" i="3"/>
  <c r="W508" i="3"/>
  <c r="W509" i="3"/>
  <c r="W510" i="3"/>
  <c r="W511" i="3"/>
  <c r="W512" i="3"/>
  <c r="W513" i="3"/>
  <c r="W514" i="3"/>
  <c r="W515" i="3"/>
  <c r="Y515" i="3" s="1"/>
  <c r="W516" i="3"/>
  <c r="W517" i="3"/>
  <c r="W518" i="3"/>
  <c r="Y518" i="3" s="1"/>
  <c r="W519" i="3"/>
  <c r="W520" i="3"/>
  <c r="W521" i="3"/>
  <c r="W522" i="3"/>
  <c r="W523" i="3"/>
  <c r="Y523" i="3" s="1"/>
  <c r="W524" i="3"/>
  <c r="W525" i="3"/>
  <c r="Y525" i="3" s="1"/>
  <c r="W526" i="3"/>
  <c r="W527" i="3"/>
  <c r="Y527" i="3" s="1"/>
  <c r="W528" i="3"/>
  <c r="W529" i="3"/>
  <c r="W530" i="3"/>
  <c r="W531" i="3"/>
  <c r="W532" i="3"/>
  <c r="W533" i="3"/>
  <c r="Y533" i="3" s="1"/>
  <c r="W534" i="3"/>
  <c r="Y534" i="3" s="1"/>
  <c r="W535" i="3"/>
  <c r="W536" i="3"/>
  <c r="Y536" i="3" s="1"/>
  <c r="W537" i="3"/>
  <c r="W538" i="3"/>
  <c r="W539" i="3"/>
  <c r="W540" i="3"/>
  <c r="W541" i="3"/>
  <c r="Y541" i="3" s="1"/>
  <c r="W542" i="3"/>
  <c r="Y542" i="3" s="1"/>
  <c r="W543" i="3"/>
  <c r="W544" i="3"/>
  <c r="W545" i="3"/>
  <c r="W546" i="3"/>
  <c r="W547" i="3"/>
  <c r="Y547" i="3" s="1"/>
  <c r="W548" i="3"/>
  <c r="W549" i="3"/>
  <c r="W550" i="3"/>
  <c r="W551" i="3"/>
  <c r="W552" i="3"/>
  <c r="W553" i="3"/>
  <c r="W554" i="3"/>
  <c r="W555" i="3"/>
  <c r="W556" i="3"/>
  <c r="W557" i="3"/>
  <c r="Y557" i="3" s="1"/>
  <c r="W558" i="3"/>
  <c r="Y558" i="3" s="1"/>
  <c r="W559" i="3"/>
  <c r="Y559" i="3" s="1"/>
  <c r="W560" i="3"/>
  <c r="Y560" i="3" s="1"/>
  <c r="W561" i="3"/>
  <c r="W562" i="3"/>
  <c r="W563" i="3"/>
  <c r="Y563" i="3" s="1"/>
  <c r="W564" i="3"/>
  <c r="W565" i="3"/>
  <c r="W566" i="3"/>
  <c r="W567" i="3"/>
  <c r="Y567" i="3" s="1"/>
  <c r="W568" i="3"/>
  <c r="W569" i="3"/>
  <c r="W570" i="3"/>
  <c r="W571" i="3"/>
  <c r="Y571" i="3" s="1"/>
  <c r="W572" i="3"/>
  <c r="W573" i="3"/>
  <c r="Y573" i="3" s="1"/>
  <c r="W574" i="3"/>
  <c r="Y574" i="3" s="1"/>
  <c r="W575" i="3"/>
  <c r="W576" i="3"/>
  <c r="W577" i="3"/>
  <c r="Y577" i="3" s="1"/>
  <c r="W578" i="3"/>
  <c r="Y578" i="3" s="1"/>
  <c r="Z578" i="3" s="1"/>
  <c r="W579" i="3"/>
  <c r="W580" i="3"/>
  <c r="W581" i="3"/>
  <c r="W582" i="3"/>
  <c r="Y582" i="3" s="1"/>
  <c r="W583" i="3"/>
  <c r="Y583" i="3" s="1"/>
  <c r="W584" i="3"/>
  <c r="Y584" i="3" s="1"/>
  <c r="W585" i="3"/>
  <c r="Z585" i="3" s="1"/>
  <c r="W586" i="3"/>
  <c r="W587" i="3"/>
  <c r="W588" i="3"/>
  <c r="W589" i="3"/>
  <c r="Y589" i="3" s="1"/>
  <c r="W590" i="3"/>
  <c r="Y590" i="3" s="1"/>
  <c r="W591" i="3"/>
  <c r="Z591" i="3" s="1"/>
  <c r="W592" i="3"/>
  <c r="W593" i="3"/>
  <c r="Y593" i="3" s="1"/>
  <c r="W594" i="3"/>
  <c r="Y594" i="3" s="1"/>
  <c r="W595" i="3"/>
  <c r="W596" i="3"/>
  <c r="W597" i="3"/>
  <c r="W598" i="3"/>
  <c r="W599" i="3"/>
  <c r="Y599" i="3" s="1"/>
  <c r="Z599" i="3" s="1"/>
  <c r="W600" i="3"/>
  <c r="W601" i="3"/>
  <c r="W602" i="3"/>
  <c r="W603" i="3"/>
  <c r="Y603" i="3" s="1"/>
  <c r="W604" i="3"/>
  <c r="W605" i="3"/>
  <c r="Y605" i="3" s="1"/>
  <c r="W606" i="3"/>
  <c r="Y606" i="3" s="1"/>
  <c r="W607" i="3"/>
  <c r="W608" i="3"/>
  <c r="W609" i="3"/>
  <c r="W610" i="3"/>
  <c r="Y610" i="3" s="1"/>
  <c r="W611" i="3"/>
  <c r="W612" i="3"/>
  <c r="W613" i="3"/>
  <c r="W614" i="3"/>
  <c r="Y614" i="3" s="1"/>
  <c r="W615" i="3"/>
  <c r="Y615" i="3" s="1"/>
  <c r="W616" i="3"/>
  <c r="Y616" i="3" s="1"/>
  <c r="Z616" i="3" s="1"/>
  <c r="W617" i="3"/>
  <c r="Z617" i="3" s="1"/>
  <c r="W618" i="3"/>
  <c r="W619" i="3"/>
  <c r="W620" i="3"/>
  <c r="W621" i="3"/>
  <c r="Y621" i="3" s="1"/>
  <c r="W622" i="3"/>
  <c r="Y622" i="3" s="1"/>
  <c r="W623" i="3"/>
  <c r="W624" i="3"/>
  <c r="W625" i="3"/>
  <c r="Y625" i="3" s="1"/>
  <c r="W626" i="3"/>
  <c r="Y626" i="3" s="1"/>
  <c r="W627" i="3"/>
  <c r="Y627" i="3" s="1"/>
  <c r="W628" i="3"/>
  <c r="W629" i="3"/>
  <c r="W630" i="3"/>
  <c r="W631" i="3"/>
  <c r="Y631" i="3" s="1"/>
  <c r="Z631" i="3" s="1"/>
  <c r="W632" i="3"/>
  <c r="W633" i="3"/>
  <c r="W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2" i="3"/>
  <c r="D3" i="3"/>
  <c r="F3" i="3" s="1"/>
  <c r="AF3" i="3" s="1"/>
  <c r="D4" i="3"/>
  <c r="F4" i="3" s="1"/>
  <c r="AF4" i="3" s="1"/>
  <c r="D5" i="3"/>
  <c r="F5" i="3" s="1"/>
  <c r="AF5" i="3" s="1"/>
  <c r="D6" i="3"/>
  <c r="F6" i="3" s="1"/>
  <c r="AF6" i="3" s="1"/>
  <c r="D7" i="3"/>
  <c r="F7" i="3" s="1"/>
  <c r="AF7" i="3" s="1"/>
  <c r="D8" i="3"/>
  <c r="F8" i="3" s="1"/>
  <c r="AF8" i="3" s="1"/>
  <c r="D9" i="3"/>
  <c r="F9" i="3" s="1"/>
  <c r="AF9" i="3" s="1"/>
  <c r="D10" i="3"/>
  <c r="F10" i="3" s="1"/>
  <c r="AF10" i="3" s="1"/>
  <c r="D11" i="3"/>
  <c r="F11" i="3" s="1"/>
  <c r="AF11" i="3" s="1"/>
  <c r="D12" i="3"/>
  <c r="F12" i="3" s="1"/>
  <c r="AF12" i="3" s="1"/>
  <c r="D13" i="3"/>
  <c r="F13" i="3" s="1"/>
  <c r="AF13" i="3" s="1"/>
  <c r="D14" i="3"/>
  <c r="F14" i="3" s="1"/>
  <c r="AF14" i="3" s="1"/>
  <c r="D15" i="3"/>
  <c r="F15" i="3" s="1"/>
  <c r="AF15" i="3" s="1"/>
  <c r="D16" i="3"/>
  <c r="F16" i="3" s="1"/>
  <c r="AF16" i="3" s="1"/>
  <c r="D17" i="3"/>
  <c r="F17" i="3" s="1"/>
  <c r="AF17" i="3" s="1"/>
  <c r="D18" i="3"/>
  <c r="F18" i="3" s="1"/>
  <c r="AF18" i="3" s="1"/>
  <c r="D19" i="3"/>
  <c r="F19" i="3" s="1"/>
  <c r="AF19" i="3" s="1"/>
  <c r="D20" i="3"/>
  <c r="F20" i="3" s="1"/>
  <c r="AF20" i="3" s="1"/>
  <c r="D21" i="3"/>
  <c r="F21" i="3" s="1"/>
  <c r="AF21" i="3" s="1"/>
  <c r="D22" i="3"/>
  <c r="F22" i="3" s="1"/>
  <c r="AF22" i="3" s="1"/>
  <c r="D23" i="3"/>
  <c r="F23" i="3" s="1"/>
  <c r="AF23" i="3" s="1"/>
  <c r="D24" i="3"/>
  <c r="F24" i="3" s="1"/>
  <c r="AF24" i="3" s="1"/>
  <c r="D25" i="3"/>
  <c r="F25" i="3" s="1"/>
  <c r="AF25" i="3" s="1"/>
  <c r="D26" i="3"/>
  <c r="F26" i="3" s="1"/>
  <c r="AF26" i="3" s="1"/>
  <c r="D27" i="3"/>
  <c r="F27" i="3" s="1"/>
  <c r="AF27" i="3" s="1"/>
  <c r="D28" i="3"/>
  <c r="F28" i="3" s="1"/>
  <c r="AF28" i="3" s="1"/>
  <c r="D29" i="3"/>
  <c r="F29" i="3" s="1"/>
  <c r="AF29" i="3" s="1"/>
  <c r="D30" i="3"/>
  <c r="F30" i="3" s="1"/>
  <c r="AF30" i="3" s="1"/>
  <c r="D31" i="3"/>
  <c r="F31" i="3" s="1"/>
  <c r="AF31" i="3" s="1"/>
  <c r="D32" i="3"/>
  <c r="F32" i="3" s="1"/>
  <c r="AF32" i="3" s="1"/>
  <c r="D33" i="3"/>
  <c r="F33" i="3" s="1"/>
  <c r="AF33" i="3" s="1"/>
  <c r="D34" i="3"/>
  <c r="F34" i="3" s="1"/>
  <c r="AF34" i="3" s="1"/>
  <c r="D35" i="3"/>
  <c r="F35" i="3" s="1"/>
  <c r="AF35" i="3" s="1"/>
  <c r="D36" i="3"/>
  <c r="F36" i="3" s="1"/>
  <c r="AF36" i="3" s="1"/>
  <c r="D37" i="3"/>
  <c r="F37" i="3" s="1"/>
  <c r="AF37" i="3" s="1"/>
  <c r="D38" i="3"/>
  <c r="F38" i="3" s="1"/>
  <c r="AF38" i="3" s="1"/>
  <c r="D39" i="3"/>
  <c r="F39" i="3" s="1"/>
  <c r="AF39" i="3" s="1"/>
  <c r="D40" i="3"/>
  <c r="F40" i="3" s="1"/>
  <c r="AF40" i="3" s="1"/>
  <c r="D41" i="3"/>
  <c r="F41" i="3" s="1"/>
  <c r="AF41" i="3" s="1"/>
  <c r="D42" i="3"/>
  <c r="F42" i="3" s="1"/>
  <c r="AF42" i="3" s="1"/>
  <c r="D43" i="3"/>
  <c r="F43" i="3" s="1"/>
  <c r="AF43" i="3" s="1"/>
  <c r="D44" i="3"/>
  <c r="F44" i="3" s="1"/>
  <c r="AF44" i="3" s="1"/>
  <c r="D45" i="3"/>
  <c r="F45" i="3" s="1"/>
  <c r="AF45" i="3" s="1"/>
  <c r="D46" i="3"/>
  <c r="F46" i="3" s="1"/>
  <c r="AF46" i="3" s="1"/>
  <c r="D47" i="3"/>
  <c r="F47" i="3" s="1"/>
  <c r="AF47" i="3" s="1"/>
  <c r="D48" i="3"/>
  <c r="F48" i="3" s="1"/>
  <c r="AF48" i="3" s="1"/>
  <c r="D49" i="3"/>
  <c r="F49" i="3" s="1"/>
  <c r="AF49" i="3" s="1"/>
  <c r="D50" i="3"/>
  <c r="F50" i="3" s="1"/>
  <c r="AF50" i="3" s="1"/>
  <c r="D51" i="3"/>
  <c r="F51" i="3" s="1"/>
  <c r="AF51" i="3" s="1"/>
  <c r="D52" i="3"/>
  <c r="F52" i="3" s="1"/>
  <c r="AF52" i="3" s="1"/>
  <c r="D53" i="3"/>
  <c r="F53" i="3" s="1"/>
  <c r="AF53" i="3" s="1"/>
  <c r="D54" i="3"/>
  <c r="F54" i="3" s="1"/>
  <c r="AF54" i="3" s="1"/>
  <c r="D55" i="3"/>
  <c r="F55" i="3" s="1"/>
  <c r="AF55" i="3" s="1"/>
  <c r="D56" i="3"/>
  <c r="F56" i="3" s="1"/>
  <c r="AF56" i="3" s="1"/>
  <c r="D57" i="3"/>
  <c r="F57" i="3" s="1"/>
  <c r="AF57" i="3" s="1"/>
  <c r="D58" i="3"/>
  <c r="F58" i="3" s="1"/>
  <c r="AF58" i="3" s="1"/>
  <c r="D59" i="3"/>
  <c r="F59" i="3" s="1"/>
  <c r="AF59" i="3" s="1"/>
  <c r="D60" i="3"/>
  <c r="F60" i="3" s="1"/>
  <c r="AF60" i="3" s="1"/>
  <c r="D61" i="3"/>
  <c r="F61" i="3" s="1"/>
  <c r="AF61" i="3" s="1"/>
  <c r="D62" i="3"/>
  <c r="F62" i="3" s="1"/>
  <c r="AF62" i="3" s="1"/>
  <c r="D63" i="3"/>
  <c r="F63" i="3" s="1"/>
  <c r="AF63" i="3" s="1"/>
  <c r="D64" i="3"/>
  <c r="F64" i="3" s="1"/>
  <c r="AF64" i="3" s="1"/>
  <c r="D65" i="3"/>
  <c r="F65" i="3" s="1"/>
  <c r="AF65" i="3" s="1"/>
  <c r="D66" i="3"/>
  <c r="F66" i="3" s="1"/>
  <c r="AF66" i="3" s="1"/>
  <c r="D67" i="3"/>
  <c r="F67" i="3" s="1"/>
  <c r="AF67" i="3" s="1"/>
  <c r="D68" i="3"/>
  <c r="F68" i="3" s="1"/>
  <c r="AF68" i="3" s="1"/>
  <c r="D69" i="3"/>
  <c r="F69" i="3" s="1"/>
  <c r="AF69" i="3" s="1"/>
  <c r="D70" i="3"/>
  <c r="F70" i="3" s="1"/>
  <c r="AF70" i="3" s="1"/>
  <c r="D71" i="3"/>
  <c r="F71" i="3" s="1"/>
  <c r="AF71" i="3" s="1"/>
  <c r="D72" i="3"/>
  <c r="F72" i="3" s="1"/>
  <c r="AF72" i="3" s="1"/>
  <c r="D73" i="3"/>
  <c r="F73" i="3" s="1"/>
  <c r="AF73" i="3" s="1"/>
  <c r="D74" i="3"/>
  <c r="F74" i="3" s="1"/>
  <c r="AF74" i="3" s="1"/>
  <c r="D75" i="3"/>
  <c r="F75" i="3" s="1"/>
  <c r="AF75" i="3" s="1"/>
  <c r="D76" i="3"/>
  <c r="F76" i="3" s="1"/>
  <c r="AF76" i="3" s="1"/>
  <c r="D77" i="3"/>
  <c r="F77" i="3" s="1"/>
  <c r="AF77" i="3" s="1"/>
  <c r="D78" i="3"/>
  <c r="F78" i="3" s="1"/>
  <c r="AF78" i="3" s="1"/>
  <c r="D79" i="3"/>
  <c r="F79" i="3" s="1"/>
  <c r="AF79" i="3" s="1"/>
  <c r="D80" i="3"/>
  <c r="F80" i="3" s="1"/>
  <c r="AF80" i="3" s="1"/>
  <c r="D81" i="3"/>
  <c r="F81" i="3" s="1"/>
  <c r="AF81" i="3" s="1"/>
  <c r="D82" i="3"/>
  <c r="F82" i="3" s="1"/>
  <c r="AF82" i="3" s="1"/>
  <c r="D83" i="3"/>
  <c r="F83" i="3" s="1"/>
  <c r="AF83" i="3" s="1"/>
  <c r="D84" i="3"/>
  <c r="F84" i="3" s="1"/>
  <c r="AF84" i="3" s="1"/>
  <c r="D85" i="3"/>
  <c r="F85" i="3" s="1"/>
  <c r="AF85" i="3" s="1"/>
  <c r="D86" i="3"/>
  <c r="F86" i="3" s="1"/>
  <c r="AF86" i="3" s="1"/>
  <c r="D87" i="3"/>
  <c r="F87" i="3" s="1"/>
  <c r="AF87" i="3" s="1"/>
  <c r="D88" i="3"/>
  <c r="F88" i="3" s="1"/>
  <c r="AF88" i="3" s="1"/>
  <c r="D89" i="3"/>
  <c r="F89" i="3" s="1"/>
  <c r="AF89" i="3" s="1"/>
  <c r="D90" i="3"/>
  <c r="F90" i="3" s="1"/>
  <c r="AF90" i="3" s="1"/>
  <c r="D91" i="3"/>
  <c r="F91" i="3" s="1"/>
  <c r="AF91" i="3" s="1"/>
  <c r="D92" i="3"/>
  <c r="F92" i="3" s="1"/>
  <c r="AF92" i="3" s="1"/>
  <c r="D93" i="3"/>
  <c r="F93" i="3" s="1"/>
  <c r="AF93" i="3" s="1"/>
  <c r="D94" i="3"/>
  <c r="F94" i="3" s="1"/>
  <c r="AF94" i="3" s="1"/>
  <c r="D95" i="3"/>
  <c r="F95" i="3" s="1"/>
  <c r="AF95" i="3" s="1"/>
  <c r="D96" i="3"/>
  <c r="F96" i="3" s="1"/>
  <c r="AF96" i="3" s="1"/>
  <c r="D97" i="3"/>
  <c r="F97" i="3" s="1"/>
  <c r="AF97" i="3" s="1"/>
  <c r="D98" i="3"/>
  <c r="F98" i="3" s="1"/>
  <c r="AF98" i="3" s="1"/>
  <c r="D99" i="3"/>
  <c r="F99" i="3" s="1"/>
  <c r="AF99" i="3" s="1"/>
  <c r="D100" i="3"/>
  <c r="F100" i="3" s="1"/>
  <c r="AF100" i="3" s="1"/>
  <c r="D101" i="3"/>
  <c r="F101" i="3" s="1"/>
  <c r="AF101" i="3" s="1"/>
  <c r="D102" i="3"/>
  <c r="F102" i="3" s="1"/>
  <c r="AF102" i="3" s="1"/>
  <c r="D103" i="3"/>
  <c r="F103" i="3" s="1"/>
  <c r="AF103" i="3" s="1"/>
  <c r="D104" i="3"/>
  <c r="F104" i="3" s="1"/>
  <c r="AF104" i="3" s="1"/>
  <c r="D105" i="3"/>
  <c r="F105" i="3" s="1"/>
  <c r="AF105" i="3" s="1"/>
  <c r="D106" i="3"/>
  <c r="F106" i="3" s="1"/>
  <c r="AF106" i="3" s="1"/>
  <c r="D107" i="3"/>
  <c r="F107" i="3" s="1"/>
  <c r="AF107" i="3" s="1"/>
  <c r="D108" i="3"/>
  <c r="F108" i="3" s="1"/>
  <c r="AF108" i="3" s="1"/>
  <c r="D109" i="3"/>
  <c r="F109" i="3" s="1"/>
  <c r="AF109" i="3" s="1"/>
  <c r="D110" i="3"/>
  <c r="F110" i="3" s="1"/>
  <c r="AF110" i="3" s="1"/>
  <c r="D111" i="3"/>
  <c r="F111" i="3" s="1"/>
  <c r="AF111" i="3" s="1"/>
  <c r="D112" i="3"/>
  <c r="F112" i="3" s="1"/>
  <c r="AF112" i="3" s="1"/>
  <c r="D113" i="3"/>
  <c r="F113" i="3" s="1"/>
  <c r="AF113" i="3" s="1"/>
  <c r="D114" i="3"/>
  <c r="F114" i="3" s="1"/>
  <c r="AF114" i="3" s="1"/>
  <c r="D115" i="3"/>
  <c r="F115" i="3" s="1"/>
  <c r="AF115" i="3" s="1"/>
  <c r="D116" i="3"/>
  <c r="F116" i="3" s="1"/>
  <c r="AF116" i="3" s="1"/>
  <c r="D117" i="3"/>
  <c r="F117" i="3" s="1"/>
  <c r="AF117" i="3" s="1"/>
  <c r="D118" i="3"/>
  <c r="F118" i="3" s="1"/>
  <c r="AF118" i="3" s="1"/>
  <c r="D119" i="3"/>
  <c r="F119" i="3" s="1"/>
  <c r="AF119" i="3" s="1"/>
  <c r="D120" i="3"/>
  <c r="F120" i="3" s="1"/>
  <c r="AF120" i="3" s="1"/>
  <c r="D121" i="3"/>
  <c r="F121" i="3" s="1"/>
  <c r="AF121" i="3" s="1"/>
  <c r="D122" i="3"/>
  <c r="F122" i="3" s="1"/>
  <c r="AF122" i="3" s="1"/>
  <c r="D123" i="3"/>
  <c r="F123" i="3" s="1"/>
  <c r="AF123" i="3" s="1"/>
  <c r="D124" i="3"/>
  <c r="F124" i="3" s="1"/>
  <c r="AF124" i="3" s="1"/>
  <c r="D125" i="3"/>
  <c r="F125" i="3" s="1"/>
  <c r="AF125" i="3" s="1"/>
  <c r="D126" i="3"/>
  <c r="F126" i="3" s="1"/>
  <c r="AF126" i="3" s="1"/>
  <c r="D127" i="3"/>
  <c r="F127" i="3" s="1"/>
  <c r="AF127" i="3" s="1"/>
  <c r="D128" i="3"/>
  <c r="F128" i="3" s="1"/>
  <c r="AF128" i="3" s="1"/>
  <c r="D129" i="3"/>
  <c r="F129" i="3" s="1"/>
  <c r="AF129" i="3" s="1"/>
  <c r="D130" i="3"/>
  <c r="F130" i="3" s="1"/>
  <c r="AF130" i="3" s="1"/>
  <c r="D131" i="3"/>
  <c r="F131" i="3" s="1"/>
  <c r="AF131" i="3" s="1"/>
  <c r="D132" i="3"/>
  <c r="F132" i="3" s="1"/>
  <c r="AF132" i="3" s="1"/>
  <c r="D133" i="3"/>
  <c r="F133" i="3" s="1"/>
  <c r="AF133" i="3" s="1"/>
  <c r="D134" i="3"/>
  <c r="F134" i="3" s="1"/>
  <c r="AF134" i="3" s="1"/>
  <c r="D135" i="3"/>
  <c r="F135" i="3" s="1"/>
  <c r="AF135" i="3" s="1"/>
  <c r="D136" i="3"/>
  <c r="F136" i="3" s="1"/>
  <c r="AF136" i="3" s="1"/>
  <c r="D137" i="3"/>
  <c r="F137" i="3" s="1"/>
  <c r="AF137" i="3" s="1"/>
  <c r="D138" i="3"/>
  <c r="F138" i="3" s="1"/>
  <c r="AF138" i="3" s="1"/>
  <c r="D139" i="3"/>
  <c r="F139" i="3" s="1"/>
  <c r="AF139" i="3" s="1"/>
  <c r="D140" i="3"/>
  <c r="F140" i="3" s="1"/>
  <c r="AF140" i="3" s="1"/>
  <c r="D141" i="3"/>
  <c r="F141" i="3" s="1"/>
  <c r="AF141" i="3" s="1"/>
  <c r="D142" i="3"/>
  <c r="F142" i="3" s="1"/>
  <c r="AF142" i="3" s="1"/>
  <c r="D143" i="3"/>
  <c r="F143" i="3" s="1"/>
  <c r="AF143" i="3" s="1"/>
  <c r="D144" i="3"/>
  <c r="F144" i="3" s="1"/>
  <c r="AF144" i="3" s="1"/>
  <c r="D145" i="3"/>
  <c r="F145" i="3" s="1"/>
  <c r="AF145" i="3" s="1"/>
  <c r="D146" i="3"/>
  <c r="F146" i="3" s="1"/>
  <c r="AF146" i="3" s="1"/>
  <c r="D147" i="3"/>
  <c r="F147" i="3" s="1"/>
  <c r="AF147" i="3" s="1"/>
  <c r="D148" i="3"/>
  <c r="F148" i="3" s="1"/>
  <c r="AF148" i="3" s="1"/>
  <c r="D149" i="3"/>
  <c r="F149" i="3" s="1"/>
  <c r="AF149" i="3" s="1"/>
  <c r="D150" i="3"/>
  <c r="F150" i="3" s="1"/>
  <c r="AF150" i="3" s="1"/>
  <c r="D151" i="3"/>
  <c r="F151" i="3" s="1"/>
  <c r="AF151" i="3" s="1"/>
  <c r="D152" i="3"/>
  <c r="F152" i="3" s="1"/>
  <c r="AF152" i="3" s="1"/>
  <c r="D153" i="3"/>
  <c r="F153" i="3" s="1"/>
  <c r="AF153" i="3" s="1"/>
  <c r="D154" i="3"/>
  <c r="F154" i="3" s="1"/>
  <c r="AF154" i="3" s="1"/>
  <c r="D155" i="3"/>
  <c r="F155" i="3" s="1"/>
  <c r="AF155" i="3" s="1"/>
  <c r="D156" i="3"/>
  <c r="F156" i="3" s="1"/>
  <c r="AF156" i="3" s="1"/>
  <c r="D157" i="3"/>
  <c r="F157" i="3" s="1"/>
  <c r="AF157" i="3" s="1"/>
  <c r="D158" i="3"/>
  <c r="F158" i="3" s="1"/>
  <c r="AF158" i="3" s="1"/>
  <c r="D159" i="3"/>
  <c r="F159" i="3" s="1"/>
  <c r="AF159" i="3" s="1"/>
  <c r="D160" i="3"/>
  <c r="F160" i="3" s="1"/>
  <c r="AF160" i="3" s="1"/>
  <c r="D161" i="3"/>
  <c r="F161" i="3" s="1"/>
  <c r="AF161" i="3" s="1"/>
  <c r="D162" i="3"/>
  <c r="F162" i="3" s="1"/>
  <c r="AF162" i="3" s="1"/>
  <c r="D163" i="3"/>
  <c r="F163" i="3" s="1"/>
  <c r="AF163" i="3" s="1"/>
  <c r="D164" i="3"/>
  <c r="F164" i="3" s="1"/>
  <c r="AF164" i="3" s="1"/>
  <c r="D165" i="3"/>
  <c r="F165" i="3" s="1"/>
  <c r="AF165" i="3" s="1"/>
  <c r="D166" i="3"/>
  <c r="F166" i="3" s="1"/>
  <c r="AF166" i="3" s="1"/>
  <c r="D167" i="3"/>
  <c r="F167" i="3" s="1"/>
  <c r="AF167" i="3" s="1"/>
  <c r="D168" i="3"/>
  <c r="F168" i="3" s="1"/>
  <c r="AF168" i="3" s="1"/>
  <c r="D169" i="3"/>
  <c r="F169" i="3" s="1"/>
  <c r="AF169" i="3" s="1"/>
  <c r="D170" i="3"/>
  <c r="F170" i="3" s="1"/>
  <c r="AF170" i="3" s="1"/>
  <c r="D171" i="3"/>
  <c r="F171" i="3" s="1"/>
  <c r="AF171" i="3" s="1"/>
  <c r="D172" i="3"/>
  <c r="F172" i="3" s="1"/>
  <c r="AF172" i="3" s="1"/>
  <c r="D173" i="3"/>
  <c r="F173" i="3" s="1"/>
  <c r="AF173" i="3" s="1"/>
  <c r="D174" i="3"/>
  <c r="F174" i="3" s="1"/>
  <c r="AF174" i="3" s="1"/>
  <c r="D175" i="3"/>
  <c r="F175" i="3" s="1"/>
  <c r="AF175" i="3" s="1"/>
  <c r="D176" i="3"/>
  <c r="F176" i="3" s="1"/>
  <c r="AF176" i="3" s="1"/>
  <c r="D177" i="3"/>
  <c r="F177" i="3" s="1"/>
  <c r="AF177" i="3" s="1"/>
  <c r="D178" i="3"/>
  <c r="F178" i="3" s="1"/>
  <c r="AF178" i="3" s="1"/>
  <c r="D179" i="3"/>
  <c r="F179" i="3" s="1"/>
  <c r="AF179" i="3" s="1"/>
  <c r="D180" i="3"/>
  <c r="F180" i="3" s="1"/>
  <c r="AF180" i="3" s="1"/>
  <c r="D181" i="3"/>
  <c r="F181" i="3" s="1"/>
  <c r="AF181" i="3" s="1"/>
  <c r="D182" i="3"/>
  <c r="F182" i="3" s="1"/>
  <c r="AF182" i="3" s="1"/>
  <c r="D183" i="3"/>
  <c r="F183" i="3" s="1"/>
  <c r="AF183" i="3" s="1"/>
  <c r="D184" i="3"/>
  <c r="F184" i="3" s="1"/>
  <c r="AF184" i="3" s="1"/>
  <c r="D185" i="3"/>
  <c r="F185" i="3" s="1"/>
  <c r="AF185" i="3" s="1"/>
  <c r="D186" i="3"/>
  <c r="F186" i="3" s="1"/>
  <c r="AF186" i="3" s="1"/>
  <c r="D187" i="3"/>
  <c r="F187" i="3" s="1"/>
  <c r="AF187" i="3" s="1"/>
  <c r="D188" i="3"/>
  <c r="F188" i="3" s="1"/>
  <c r="AF188" i="3" s="1"/>
  <c r="D189" i="3"/>
  <c r="F189" i="3" s="1"/>
  <c r="AF189" i="3" s="1"/>
  <c r="D190" i="3"/>
  <c r="F190" i="3" s="1"/>
  <c r="AF190" i="3" s="1"/>
  <c r="D191" i="3"/>
  <c r="F191" i="3" s="1"/>
  <c r="AF191" i="3" s="1"/>
  <c r="D192" i="3"/>
  <c r="F192" i="3" s="1"/>
  <c r="AF192" i="3" s="1"/>
  <c r="D193" i="3"/>
  <c r="F193" i="3" s="1"/>
  <c r="AF193" i="3" s="1"/>
  <c r="D194" i="3"/>
  <c r="F194" i="3" s="1"/>
  <c r="AF194" i="3" s="1"/>
  <c r="D195" i="3"/>
  <c r="F195" i="3" s="1"/>
  <c r="AF195" i="3" s="1"/>
  <c r="D196" i="3"/>
  <c r="F196" i="3" s="1"/>
  <c r="AF196" i="3" s="1"/>
  <c r="D197" i="3"/>
  <c r="F197" i="3" s="1"/>
  <c r="AF197" i="3" s="1"/>
  <c r="D198" i="3"/>
  <c r="F198" i="3" s="1"/>
  <c r="AF198" i="3" s="1"/>
  <c r="D199" i="3"/>
  <c r="F199" i="3" s="1"/>
  <c r="AF199" i="3" s="1"/>
  <c r="D200" i="3"/>
  <c r="F200" i="3" s="1"/>
  <c r="AF200" i="3" s="1"/>
  <c r="D201" i="3"/>
  <c r="F201" i="3" s="1"/>
  <c r="AF201" i="3" s="1"/>
  <c r="D202" i="3"/>
  <c r="F202" i="3" s="1"/>
  <c r="AF202" i="3" s="1"/>
  <c r="D203" i="3"/>
  <c r="F203" i="3" s="1"/>
  <c r="AF203" i="3" s="1"/>
  <c r="D204" i="3"/>
  <c r="F204" i="3" s="1"/>
  <c r="AF204" i="3" s="1"/>
  <c r="D205" i="3"/>
  <c r="F205" i="3" s="1"/>
  <c r="AF205" i="3" s="1"/>
  <c r="D206" i="3"/>
  <c r="F206" i="3" s="1"/>
  <c r="AF206" i="3" s="1"/>
  <c r="D207" i="3"/>
  <c r="F207" i="3" s="1"/>
  <c r="AF207" i="3" s="1"/>
  <c r="D208" i="3"/>
  <c r="F208" i="3" s="1"/>
  <c r="AF208" i="3" s="1"/>
  <c r="D209" i="3"/>
  <c r="F209" i="3" s="1"/>
  <c r="AF209" i="3" s="1"/>
  <c r="D210" i="3"/>
  <c r="F210" i="3" s="1"/>
  <c r="AF210" i="3" s="1"/>
  <c r="D211" i="3"/>
  <c r="F211" i="3" s="1"/>
  <c r="AF211" i="3" s="1"/>
  <c r="D212" i="3"/>
  <c r="F212" i="3" s="1"/>
  <c r="AF212" i="3" s="1"/>
  <c r="D213" i="3"/>
  <c r="F213" i="3" s="1"/>
  <c r="AF213" i="3" s="1"/>
  <c r="D214" i="3"/>
  <c r="F214" i="3" s="1"/>
  <c r="AF214" i="3" s="1"/>
  <c r="D215" i="3"/>
  <c r="F215" i="3" s="1"/>
  <c r="AF215" i="3" s="1"/>
  <c r="D216" i="3"/>
  <c r="F216" i="3" s="1"/>
  <c r="AF216" i="3" s="1"/>
  <c r="D217" i="3"/>
  <c r="F217" i="3" s="1"/>
  <c r="AF217" i="3" s="1"/>
  <c r="D218" i="3"/>
  <c r="F218" i="3" s="1"/>
  <c r="AF218" i="3" s="1"/>
  <c r="D219" i="3"/>
  <c r="F219" i="3" s="1"/>
  <c r="AF219" i="3" s="1"/>
  <c r="D220" i="3"/>
  <c r="F220" i="3" s="1"/>
  <c r="AF220" i="3" s="1"/>
  <c r="D221" i="3"/>
  <c r="F221" i="3" s="1"/>
  <c r="AF221" i="3" s="1"/>
  <c r="D222" i="3"/>
  <c r="F222" i="3" s="1"/>
  <c r="AF222" i="3" s="1"/>
  <c r="D223" i="3"/>
  <c r="F223" i="3" s="1"/>
  <c r="AF223" i="3" s="1"/>
  <c r="D224" i="3"/>
  <c r="F224" i="3" s="1"/>
  <c r="AF224" i="3" s="1"/>
  <c r="D225" i="3"/>
  <c r="F225" i="3" s="1"/>
  <c r="AF225" i="3" s="1"/>
  <c r="D226" i="3"/>
  <c r="F226" i="3" s="1"/>
  <c r="AF226" i="3" s="1"/>
  <c r="D227" i="3"/>
  <c r="F227" i="3" s="1"/>
  <c r="AF227" i="3" s="1"/>
  <c r="D228" i="3"/>
  <c r="F228" i="3" s="1"/>
  <c r="AF228" i="3" s="1"/>
  <c r="D229" i="3"/>
  <c r="F229" i="3" s="1"/>
  <c r="AF229" i="3" s="1"/>
  <c r="D230" i="3"/>
  <c r="F230" i="3" s="1"/>
  <c r="AF230" i="3" s="1"/>
  <c r="D231" i="3"/>
  <c r="F231" i="3" s="1"/>
  <c r="AF231" i="3" s="1"/>
  <c r="D232" i="3"/>
  <c r="F232" i="3" s="1"/>
  <c r="AF232" i="3" s="1"/>
  <c r="D233" i="3"/>
  <c r="F233" i="3" s="1"/>
  <c r="AF233" i="3" s="1"/>
  <c r="D234" i="3"/>
  <c r="F234" i="3" s="1"/>
  <c r="AF234" i="3" s="1"/>
  <c r="D235" i="3"/>
  <c r="F235" i="3" s="1"/>
  <c r="AF235" i="3" s="1"/>
  <c r="D236" i="3"/>
  <c r="F236" i="3" s="1"/>
  <c r="AF236" i="3" s="1"/>
  <c r="D237" i="3"/>
  <c r="F237" i="3" s="1"/>
  <c r="AF237" i="3" s="1"/>
  <c r="D238" i="3"/>
  <c r="F238" i="3" s="1"/>
  <c r="AF238" i="3" s="1"/>
  <c r="D239" i="3"/>
  <c r="F239" i="3" s="1"/>
  <c r="AF239" i="3" s="1"/>
  <c r="D240" i="3"/>
  <c r="F240" i="3" s="1"/>
  <c r="AF240" i="3" s="1"/>
  <c r="D241" i="3"/>
  <c r="F241" i="3" s="1"/>
  <c r="AF241" i="3" s="1"/>
  <c r="D242" i="3"/>
  <c r="F242" i="3" s="1"/>
  <c r="AF242" i="3" s="1"/>
  <c r="D243" i="3"/>
  <c r="F243" i="3" s="1"/>
  <c r="AF243" i="3" s="1"/>
  <c r="D244" i="3"/>
  <c r="F244" i="3" s="1"/>
  <c r="AF244" i="3" s="1"/>
  <c r="D245" i="3"/>
  <c r="F245" i="3" s="1"/>
  <c r="AF245" i="3" s="1"/>
  <c r="D246" i="3"/>
  <c r="F246" i="3" s="1"/>
  <c r="AF246" i="3" s="1"/>
  <c r="D247" i="3"/>
  <c r="F247" i="3" s="1"/>
  <c r="AF247" i="3" s="1"/>
  <c r="D248" i="3"/>
  <c r="F248" i="3" s="1"/>
  <c r="AF248" i="3" s="1"/>
  <c r="D249" i="3"/>
  <c r="F249" i="3" s="1"/>
  <c r="AF249" i="3" s="1"/>
  <c r="D250" i="3"/>
  <c r="F250" i="3" s="1"/>
  <c r="AF250" i="3" s="1"/>
  <c r="D251" i="3"/>
  <c r="F251" i="3" s="1"/>
  <c r="AF251" i="3" s="1"/>
  <c r="D252" i="3"/>
  <c r="F252" i="3" s="1"/>
  <c r="AF252" i="3" s="1"/>
  <c r="D253" i="3"/>
  <c r="F253" i="3" s="1"/>
  <c r="AF253" i="3" s="1"/>
  <c r="D254" i="3"/>
  <c r="F254" i="3" s="1"/>
  <c r="AF254" i="3" s="1"/>
  <c r="D255" i="3"/>
  <c r="F255" i="3" s="1"/>
  <c r="AF255" i="3" s="1"/>
  <c r="D256" i="3"/>
  <c r="F256" i="3" s="1"/>
  <c r="AF256" i="3" s="1"/>
  <c r="D257" i="3"/>
  <c r="F257" i="3" s="1"/>
  <c r="AF257" i="3" s="1"/>
  <c r="D258" i="3"/>
  <c r="F258" i="3" s="1"/>
  <c r="AF258" i="3" s="1"/>
  <c r="D259" i="3"/>
  <c r="F259" i="3" s="1"/>
  <c r="AF259" i="3" s="1"/>
  <c r="D260" i="3"/>
  <c r="F260" i="3" s="1"/>
  <c r="AF260" i="3" s="1"/>
  <c r="D261" i="3"/>
  <c r="F261" i="3" s="1"/>
  <c r="AF261" i="3" s="1"/>
  <c r="D262" i="3"/>
  <c r="F262" i="3" s="1"/>
  <c r="AF262" i="3" s="1"/>
  <c r="D263" i="3"/>
  <c r="F263" i="3" s="1"/>
  <c r="AF263" i="3" s="1"/>
  <c r="D264" i="3"/>
  <c r="F264" i="3" s="1"/>
  <c r="AF264" i="3" s="1"/>
  <c r="D265" i="3"/>
  <c r="F265" i="3" s="1"/>
  <c r="AF265" i="3" s="1"/>
  <c r="D266" i="3"/>
  <c r="F266" i="3" s="1"/>
  <c r="AF266" i="3" s="1"/>
  <c r="D267" i="3"/>
  <c r="F267" i="3" s="1"/>
  <c r="AF267" i="3" s="1"/>
  <c r="D268" i="3"/>
  <c r="F268" i="3" s="1"/>
  <c r="AF268" i="3" s="1"/>
  <c r="D269" i="3"/>
  <c r="F269" i="3" s="1"/>
  <c r="AF269" i="3" s="1"/>
  <c r="D270" i="3"/>
  <c r="F270" i="3" s="1"/>
  <c r="AF270" i="3" s="1"/>
  <c r="D271" i="3"/>
  <c r="F271" i="3" s="1"/>
  <c r="AF271" i="3" s="1"/>
  <c r="D272" i="3"/>
  <c r="F272" i="3" s="1"/>
  <c r="AF272" i="3" s="1"/>
  <c r="D273" i="3"/>
  <c r="F273" i="3" s="1"/>
  <c r="AF273" i="3" s="1"/>
  <c r="D274" i="3"/>
  <c r="F274" i="3" s="1"/>
  <c r="AF274" i="3" s="1"/>
  <c r="D275" i="3"/>
  <c r="F275" i="3" s="1"/>
  <c r="AF275" i="3" s="1"/>
  <c r="D276" i="3"/>
  <c r="F276" i="3" s="1"/>
  <c r="AF276" i="3" s="1"/>
  <c r="D277" i="3"/>
  <c r="F277" i="3" s="1"/>
  <c r="AF277" i="3" s="1"/>
  <c r="D278" i="3"/>
  <c r="F278" i="3" s="1"/>
  <c r="AF278" i="3" s="1"/>
  <c r="D279" i="3"/>
  <c r="F279" i="3" s="1"/>
  <c r="AF279" i="3" s="1"/>
  <c r="D280" i="3"/>
  <c r="F280" i="3" s="1"/>
  <c r="AF280" i="3" s="1"/>
  <c r="D281" i="3"/>
  <c r="F281" i="3" s="1"/>
  <c r="AF281" i="3" s="1"/>
  <c r="D282" i="3"/>
  <c r="F282" i="3" s="1"/>
  <c r="AF282" i="3" s="1"/>
  <c r="D283" i="3"/>
  <c r="F283" i="3" s="1"/>
  <c r="AF283" i="3" s="1"/>
  <c r="D284" i="3"/>
  <c r="F284" i="3" s="1"/>
  <c r="AF284" i="3" s="1"/>
  <c r="D285" i="3"/>
  <c r="F285" i="3" s="1"/>
  <c r="AF285" i="3" s="1"/>
  <c r="D286" i="3"/>
  <c r="F286" i="3" s="1"/>
  <c r="AF286" i="3" s="1"/>
  <c r="D287" i="3"/>
  <c r="F287" i="3" s="1"/>
  <c r="AF287" i="3" s="1"/>
  <c r="D288" i="3"/>
  <c r="F288" i="3" s="1"/>
  <c r="AF288" i="3" s="1"/>
  <c r="D289" i="3"/>
  <c r="F289" i="3" s="1"/>
  <c r="AF289" i="3" s="1"/>
  <c r="D290" i="3"/>
  <c r="F290" i="3" s="1"/>
  <c r="AF290" i="3" s="1"/>
  <c r="D291" i="3"/>
  <c r="F291" i="3" s="1"/>
  <c r="AF291" i="3" s="1"/>
  <c r="D292" i="3"/>
  <c r="F292" i="3" s="1"/>
  <c r="AF292" i="3" s="1"/>
  <c r="D293" i="3"/>
  <c r="F293" i="3" s="1"/>
  <c r="AF293" i="3" s="1"/>
  <c r="D294" i="3"/>
  <c r="F294" i="3" s="1"/>
  <c r="AF294" i="3" s="1"/>
  <c r="D295" i="3"/>
  <c r="F295" i="3" s="1"/>
  <c r="AF295" i="3" s="1"/>
  <c r="D296" i="3"/>
  <c r="F296" i="3" s="1"/>
  <c r="AF296" i="3" s="1"/>
  <c r="D297" i="3"/>
  <c r="F297" i="3" s="1"/>
  <c r="AF297" i="3" s="1"/>
  <c r="D298" i="3"/>
  <c r="F298" i="3" s="1"/>
  <c r="AF298" i="3" s="1"/>
  <c r="D299" i="3"/>
  <c r="F299" i="3" s="1"/>
  <c r="AF299" i="3" s="1"/>
  <c r="D300" i="3"/>
  <c r="F300" i="3" s="1"/>
  <c r="AF300" i="3" s="1"/>
  <c r="D301" i="3"/>
  <c r="F301" i="3" s="1"/>
  <c r="AF301" i="3" s="1"/>
  <c r="D302" i="3"/>
  <c r="F302" i="3" s="1"/>
  <c r="AF302" i="3" s="1"/>
  <c r="D303" i="3"/>
  <c r="F303" i="3" s="1"/>
  <c r="AF303" i="3" s="1"/>
  <c r="D304" i="3"/>
  <c r="F304" i="3" s="1"/>
  <c r="AF304" i="3" s="1"/>
  <c r="D305" i="3"/>
  <c r="F305" i="3" s="1"/>
  <c r="AF305" i="3" s="1"/>
  <c r="D306" i="3"/>
  <c r="F306" i="3" s="1"/>
  <c r="AF306" i="3" s="1"/>
  <c r="D307" i="3"/>
  <c r="F307" i="3" s="1"/>
  <c r="AF307" i="3" s="1"/>
  <c r="D308" i="3"/>
  <c r="F308" i="3" s="1"/>
  <c r="AF308" i="3" s="1"/>
  <c r="D309" i="3"/>
  <c r="F309" i="3" s="1"/>
  <c r="AF309" i="3" s="1"/>
  <c r="D310" i="3"/>
  <c r="F310" i="3" s="1"/>
  <c r="AF310" i="3" s="1"/>
  <c r="D311" i="3"/>
  <c r="F311" i="3" s="1"/>
  <c r="AF311" i="3" s="1"/>
  <c r="D312" i="3"/>
  <c r="F312" i="3" s="1"/>
  <c r="AF312" i="3" s="1"/>
  <c r="D313" i="3"/>
  <c r="F313" i="3" s="1"/>
  <c r="AF313" i="3" s="1"/>
  <c r="D314" i="3"/>
  <c r="F314" i="3" s="1"/>
  <c r="AF314" i="3" s="1"/>
  <c r="D315" i="3"/>
  <c r="F315" i="3" s="1"/>
  <c r="AF315" i="3" s="1"/>
  <c r="D316" i="3"/>
  <c r="F316" i="3" s="1"/>
  <c r="AF316" i="3" s="1"/>
  <c r="D317" i="3"/>
  <c r="F317" i="3" s="1"/>
  <c r="AF317" i="3" s="1"/>
  <c r="D318" i="3"/>
  <c r="F318" i="3" s="1"/>
  <c r="AF318" i="3" s="1"/>
  <c r="D319" i="3"/>
  <c r="F319" i="3" s="1"/>
  <c r="AF319" i="3" s="1"/>
  <c r="D320" i="3"/>
  <c r="F320" i="3" s="1"/>
  <c r="AF320" i="3" s="1"/>
  <c r="D321" i="3"/>
  <c r="F321" i="3" s="1"/>
  <c r="AF321" i="3" s="1"/>
  <c r="D322" i="3"/>
  <c r="F322" i="3" s="1"/>
  <c r="AF322" i="3" s="1"/>
  <c r="D323" i="3"/>
  <c r="F323" i="3" s="1"/>
  <c r="AF323" i="3" s="1"/>
  <c r="D324" i="3"/>
  <c r="F324" i="3" s="1"/>
  <c r="AF324" i="3" s="1"/>
  <c r="D325" i="3"/>
  <c r="F325" i="3" s="1"/>
  <c r="AF325" i="3" s="1"/>
  <c r="D326" i="3"/>
  <c r="F326" i="3" s="1"/>
  <c r="AF326" i="3" s="1"/>
  <c r="D327" i="3"/>
  <c r="F327" i="3" s="1"/>
  <c r="AF327" i="3" s="1"/>
  <c r="D328" i="3"/>
  <c r="F328" i="3" s="1"/>
  <c r="AF328" i="3" s="1"/>
  <c r="D329" i="3"/>
  <c r="F329" i="3" s="1"/>
  <c r="AF329" i="3" s="1"/>
  <c r="D330" i="3"/>
  <c r="F330" i="3" s="1"/>
  <c r="AF330" i="3" s="1"/>
  <c r="D331" i="3"/>
  <c r="F331" i="3" s="1"/>
  <c r="AF331" i="3" s="1"/>
  <c r="D332" i="3"/>
  <c r="F332" i="3" s="1"/>
  <c r="AF332" i="3" s="1"/>
  <c r="D333" i="3"/>
  <c r="F333" i="3" s="1"/>
  <c r="AF333" i="3" s="1"/>
  <c r="D334" i="3"/>
  <c r="F334" i="3" s="1"/>
  <c r="AF334" i="3" s="1"/>
  <c r="D335" i="3"/>
  <c r="F335" i="3" s="1"/>
  <c r="AF335" i="3" s="1"/>
  <c r="D336" i="3"/>
  <c r="F336" i="3" s="1"/>
  <c r="AF336" i="3" s="1"/>
  <c r="D337" i="3"/>
  <c r="F337" i="3" s="1"/>
  <c r="AF337" i="3" s="1"/>
  <c r="D338" i="3"/>
  <c r="F338" i="3" s="1"/>
  <c r="AF338" i="3" s="1"/>
  <c r="D339" i="3"/>
  <c r="F339" i="3" s="1"/>
  <c r="AF339" i="3" s="1"/>
  <c r="D340" i="3"/>
  <c r="F340" i="3" s="1"/>
  <c r="AF340" i="3" s="1"/>
  <c r="D341" i="3"/>
  <c r="F341" i="3" s="1"/>
  <c r="AF341" i="3" s="1"/>
  <c r="D342" i="3"/>
  <c r="F342" i="3" s="1"/>
  <c r="AF342" i="3" s="1"/>
  <c r="D343" i="3"/>
  <c r="F343" i="3" s="1"/>
  <c r="AF343" i="3" s="1"/>
  <c r="D344" i="3"/>
  <c r="F344" i="3" s="1"/>
  <c r="AF344" i="3" s="1"/>
  <c r="D345" i="3"/>
  <c r="F345" i="3" s="1"/>
  <c r="AF345" i="3" s="1"/>
  <c r="D346" i="3"/>
  <c r="F346" i="3" s="1"/>
  <c r="AF346" i="3" s="1"/>
  <c r="D347" i="3"/>
  <c r="F347" i="3" s="1"/>
  <c r="AF347" i="3" s="1"/>
  <c r="D348" i="3"/>
  <c r="F348" i="3" s="1"/>
  <c r="AF348" i="3" s="1"/>
  <c r="D349" i="3"/>
  <c r="F349" i="3" s="1"/>
  <c r="AF349" i="3" s="1"/>
  <c r="D350" i="3"/>
  <c r="F350" i="3" s="1"/>
  <c r="AF350" i="3" s="1"/>
  <c r="D351" i="3"/>
  <c r="F351" i="3" s="1"/>
  <c r="AF351" i="3" s="1"/>
  <c r="D352" i="3"/>
  <c r="F352" i="3" s="1"/>
  <c r="AF352" i="3" s="1"/>
  <c r="D353" i="3"/>
  <c r="F353" i="3" s="1"/>
  <c r="AF353" i="3" s="1"/>
  <c r="D354" i="3"/>
  <c r="F354" i="3" s="1"/>
  <c r="AF354" i="3" s="1"/>
  <c r="D355" i="3"/>
  <c r="F355" i="3" s="1"/>
  <c r="AF355" i="3" s="1"/>
  <c r="D356" i="3"/>
  <c r="F356" i="3" s="1"/>
  <c r="AF356" i="3" s="1"/>
  <c r="D357" i="3"/>
  <c r="F357" i="3" s="1"/>
  <c r="AF357" i="3" s="1"/>
  <c r="D358" i="3"/>
  <c r="F358" i="3" s="1"/>
  <c r="AF358" i="3" s="1"/>
  <c r="D359" i="3"/>
  <c r="F359" i="3" s="1"/>
  <c r="AF359" i="3" s="1"/>
  <c r="D360" i="3"/>
  <c r="F360" i="3" s="1"/>
  <c r="AF360" i="3" s="1"/>
  <c r="D361" i="3"/>
  <c r="F361" i="3" s="1"/>
  <c r="AF361" i="3" s="1"/>
  <c r="D362" i="3"/>
  <c r="F362" i="3" s="1"/>
  <c r="AF362" i="3" s="1"/>
  <c r="D363" i="3"/>
  <c r="F363" i="3" s="1"/>
  <c r="AF363" i="3" s="1"/>
  <c r="D364" i="3"/>
  <c r="F364" i="3" s="1"/>
  <c r="AF364" i="3" s="1"/>
  <c r="D365" i="3"/>
  <c r="F365" i="3" s="1"/>
  <c r="AF365" i="3" s="1"/>
  <c r="D366" i="3"/>
  <c r="F366" i="3" s="1"/>
  <c r="AF366" i="3" s="1"/>
  <c r="D367" i="3"/>
  <c r="F367" i="3" s="1"/>
  <c r="AF367" i="3" s="1"/>
  <c r="D368" i="3"/>
  <c r="F368" i="3" s="1"/>
  <c r="AF368" i="3" s="1"/>
  <c r="D369" i="3"/>
  <c r="F369" i="3" s="1"/>
  <c r="AF369" i="3" s="1"/>
  <c r="D370" i="3"/>
  <c r="F370" i="3" s="1"/>
  <c r="AF370" i="3" s="1"/>
  <c r="D371" i="3"/>
  <c r="F371" i="3" s="1"/>
  <c r="AF371" i="3" s="1"/>
  <c r="D372" i="3"/>
  <c r="F372" i="3" s="1"/>
  <c r="AF372" i="3" s="1"/>
  <c r="D373" i="3"/>
  <c r="F373" i="3" s="1"/>
  <c r="AF373" i="3" s="1"/>
  <c r="D374" i="3"/>
  <c r="F374" i="3" s="1"/>
  <c r="AF374" i="3" s="1"/>
  <c r="D375" i="3"/>
  <c r="F375" i="3" s="1"/>
  <c r="AF375" i="3" s="1"/>
  <c r="D376" i="3"/>
  <c r="F376" i="3" s="1"/>
  <c r="AF376" i="3" s="1"/>
  <c r="D377" i="3"/>
  <c r="F377" i="3" s="1"/>
  <c r="AF377" i="3" s="1"/>
  <c r="D378" i="3"/>
  <c r="F378" i="3" s="1"/>
  <c r="AF378" i="3" s="1"/>
  <c r="D379" i="3"/>
  <c r="F379" i="3" s="1"/>
  <c r="AF379" i="3" s="1"/>
  <c r="D380" i="3"/>
  <c r="F380" i="3" s="1"/>
  <c r="AF380" i="3" s="1"/>
  <c r="D381" i="3"/>
  <c r="F381" i="3" s="1"/>
  <c r="AF381" i="3" s="1"/>
  <c r="D382" i="3"/>
  <c r="F382" i="3" s="1"/>
  <c r="AF382" i="3" s="1"/>
  <c r="D383" i="3"/>
  <c r="F383" i="3" s="1"/>
  <c r="AF383" i="3" s="1"/>
  <c r="D384" i="3"/>
  <c r="F384" i="3" s="1"/>
  <c r="AF384" i="3" s="1"/>
  <c r="D385" i="3"/>
  <c r="F385" i="3" s="1"/>
  <c r="AF385" i="3" s="1"/>
  <c r="D386" i="3"/>
  <c r="F386" i="3" s="1"/>
  <c r="AF386" i="3" s="1"/>
  <c r="D387" i="3"/>
  <c r="F387" i="3" s="1"/>
  <c r="AF387" i="3" s="1"/>
  <c r="D388" i="3"/>
  <c r="F388" i="3" s="1"/>
  <c r="AF388" i="3" s="1"/>
  <c r="D389" i="3"/>
  <c r="F389" i="3" s="1"/>
  <c r="AF389" i="3" s="1"/>
  <c r="D390" i="3"/>
  <c r="F390" i="3" s="1"/>
  <c r="AF390" i="3" s="1"/>
  <c r="D391" i="3"/>
  <c r="F391" i="3" s="1"/>
  <c r="AF391" i="3" s="1"/>
  <c r="D392" i="3"/>
  <c r="F392" i="3" s="1"/>
  <c r="AF392" i="3" s="1"/>
  <c r="D393" i="3"/>
  <c r="F393" i="3" s="1"/>
  <c r="AF393" i="3" s="1"/>
  <c r="D394" i="3"/>
  <c r="F394" i="3" s="1"/>
  <c r="AF394" i="3" s="1"/>
  <c r="D395" i="3"/>
  <c r="F395" i="3" s="1"/>
  <c r="AF395" i="3" s="1"/>
  <c r="D396" i="3"/>
  <c r="F396" i="3" s="1"/>
  <c r="AF396" i="3" s="1"/>
  <c r="D397" i="3"/>
  <c r="F397" i="3" s="1"/>
  <c r="AF397" i="3" s="1"/>
  <c r="D398" i="3"/>
  <c r="F398" i="3" s="1"/>
  <c r="AF398" i="3" s="1"/>
  <c r="D399" i="3"/>
  <c r="F399" i="3" s="1"/>
  <c r="AF399" i="3" s="1"/>
  <c r="D400" i="3"/>
  <c r="F400" i="3" s="1"/>
  <c r="AF400" i="3" s="1"/>
  <c r="D401" i="3"/>
  <c r="F401" i="3" s="1"/>
  <c r="AF401" i="3" s="1"/>
  <c r="D402" i="3"/>
  <c r="F402" i="3" s="1"/>
  <c r="AF402" i="3" s="1"/>
  <c r="D403" i="3"/>
  <c r="F403" i="3" s="1"/>
  <c r="AF403" i="3" s="1"/>
  <c r="D404" i="3"/>
  <c r="F404" i="3" s="1"/>
  <c r="AF404" i="3" s="1"/>
  <c r="D405" i="3"/>
  <c r="F405" i="3" s="1"/>
  <c r="AF405" i="3" s="1"/>
  <c r="D406" i="3"/>
  <c r="F406" i="3" s="1"/>
  <c r="AF406" i="3" s="1"/>
  <c r="D407" i="3"/>
  <c r="F407" i="3" s="1"/>
  <c r="AF407" i="3" s="1"/>
  <c r="D408" i="3"/>
  <c r="F408" i="3" s="1"/>
  <c r="AF408" i="3" s="1"/>
  <c r="D409" i="3"/>
  <c r="F409" i="3" s="1"/>
  <c r="AF409" i="3" s="1"/>
  <c r="D410" i="3"/>
  <c r="F410" i="3" s="1"/>
  <c r="AF410" i="3" s="1"/>
  <c r="D411" i="3"/>
  <c r="F411" i="3" s="1"/>
  <c r="AF411" i="3" s="1"/>
  <c r="D412" i="3"/>
  <c r="F412" i="3" s="1"/>
  <c r="AF412" i="3" s="1"/>
  <c r="D413" i="3"/>
  <c r="F413" i="3" s="1"/>
  <c r="AF413" i="3" s="1"/>
  <c r="D414" i="3"/>
  <c r="F414" i="3" s="1"/>
  <c r="AF414" i="3" s="1"/>
  <c r="D415" i="3"/>
  <c r="F415" i="3" s="1"/>
  <c r="AF415" i="3" s="1"/>
  <c r="D416" i="3"/>
  <c r="F416" i="3" s="1"/>
  <c r="AF416" i="3" s="1"/>
  <c r="D417" i="3"/>
  <c r="F417" i="3" s="1"/>
  <c r="AF417" i="3" s="1"/>
  <c r="D418" i="3"/>
  <c r="F418" i="3" s="1"/>
  <c r="AF418" i="3" s="1"/>
  <c r="D419" i="3"/>
  <c r="F419" i="3" s="1"/>
  <c r="AF419" i="3" s="1"/>
  <c r="D420" i="3"/>
  <c r="F420" i="3" s="1"/>
  <c r="AF420" i="3" s="1"/>
  <c r="D421" i="3"/>
  <c r="F421" i="3" s="1"/>
  <c r="AF421" i="3" s="1"/>
  <c r="D422" i="3"/>
  <c r="F422" i="3" s="1"/>
  <c r="AF422" i="3" s="1"/>
  <c r="D423" i="3"/>
  <c r="F423" i="3" s="1"/>
  <c r="AF423" i="3" s="1"/>
  <c r="D424" i="3"/>
  <c r="F424" i="3" s="1"/>
  <c r="AF424" i="3" s="1"/>
  <c r="D425" i="3"/>
  <c r="F425" i="3" s="1"/>
  <c r="AF425" i="3" s="1"/>
  <c r="D426" i="3"/>
  <c r="F426" i="3" s="1"/>
  <c r="AF426" i="3" s="1"/>
  <c r="D427" i="3"/>
  <c r="F427" i="3" s="1"/>
  <c r="AF427" i="3" s="1"/>
  <c r="D428" i="3"/>
  <c r="F428" i="3" s="1"/>
  <c r="AF428" i="3" s="1"/>
  <c r="D429" i="3"/>
  <c r="F429" i="3" s="1"/>
  <c r="AF429" i="3" s="1"/>
  <c r="D430" i="3"/>
  <c r="F430" i="3" s="1"/>
  <c r="AF430" i="3" s="1"/>
  <c r="D431" i="3"/>
  <c r="F431" i="3" s="1"/>
  <c r="AF431" i="3" s="1"/>
  <c r="D432" i="3"/>
  <c r="F432" i="3" s="1"/>
  <c r="AF432" i="3" s="1"/>
  <c r="D433" i="3"/>
  <c r="F433" i="3" s="1"/>
  <c r="AF433" i="3" s="1"/>
  <c r="D434" i="3"/>
  <c r="F434" i="3" s="1"/>
  <c r="AF434" i="3" s="1"/>
  <c r="D435" i="3"/>
  <c r="F435" i="3" s="1"/>
  <c r="AF435" i="3" s="1"/>
  <c r="D436" i="3"/>
  <c r="F436" i="3" s="1"/>
  <c r="AF436" i="3" s="1"/>
  <c r="D437" i="3"/>
  <c r="F437" i="3" s="1"/>
  <c r="AF437" i="3" s="1"/>
  <c r="D438" i="3"/>
  <c r="F438" i="3" s="1"/>
  <c r="AF438" i="3" s="1"/>
  <c r="D439" i="3"/>
  <c r="F439" i="3" s="1"/>
  <c r="AF439" i="3" s="1"/>
  <c r="D440" i="3"/>
  <c r="F440" i="3" s="1"/>
  <c r="AF440" i="3" s="1"/>
  <c r="D441" i="3"/>
  <c r="F441" i="3" s="1"/>
  <c r="AF441" i="3" s="1"/>
  <c r="D442" i="3"/>
  <c r="F442" i="3" s="1"/>
  <c r="AF442" i="3" s="1"/>
  <c r="D443" i="3"/>
  <c r="F443" i="3" s="1"/>
  <c r="AF443" i="3" s="1"/>
  <c r="D444" i="3"/>
  <c r="F444" i="3" s="1"/>
  <c r="AF444" i="3" s="1"/>
  <c r="D445" i="3"/>
  <c r="F445" i="3" s="1"/>
  <c r="AF445" i="3" s="1"/>
  <c r="D446" i="3"/>
  <c r="F446" i="3" s="1"/>
  <c r="AF446" i="3" s="1"/>
  <c r="D447" i="3"/>
  <c r="F447" i="3" s="1"/>
  <c r="AF447" i="3" s="1"/>
  <c r="D448" i="3"/>
  <c r="F448" i="3" s="1"/>
  <c r="AF448" i="3" s="1"/>
  <c r="D449" i="3"/>
  <c r="F449" i="3" s="1"/>
  <c r="AF449" i="3" s="1"/>
  <c r="D450" i="3"/>
  <c r="F450" i="3" s="1"/>
  <c r="AF450" i="3" s="1"/>
  <c r="D451" i="3"/>
  <c r="F451" i="3" s="1"/>
  <c r="AF451" i="3" s="1"/>
  <c r="D452" i="3"/>
  <c r="F452" i="3" s="1"/>
  <c r="AF452" i="3" s="1"/>
  <c r="D453" i="3"/>
  <c r="F453" i="3" s="1"/>
  <c r="AF453" i="3" s="1"/>
  <c r="D454" i="3"/>
  <c r="F454" i="3" s="1"/>
  <c r="AF454" i="3" s="1"/>
  <c r="D455" i="3"/>
  <c r="F455" i="3" s="1"/>
  <c r="AF455" i="3" s="1"/>
  <c r="D456" i="3"/>
  <c r="F456" i="3" s="1"/>
  <c r="AF456" i="3" s="1"/>
  <c r="D457" i="3"/>
  <c r="F457" i="3" s="1"/>
  <c r="AF457" i="3" s="1"/>
  <c r="D458" i="3"/>
  <c r="F458" i="3" s="1"/>
  <c r="AF458" i="3" s="1"/>
  <c r="D459" i="3"/>
  <c r="F459" i="3" s="1"/>
  <c r="AF459" i="3" s="1"/>
  <c r="D460" i="3"/>
  <c r="F460" i="3" s="1"/>
  <c r="AF460" i="3" s="1"/>
  <c r="D461" i="3"/>
  <c r="F461" i="3" s="1"/>
  <c r="AF461" i="3" s="1"/>
  <c r="D462" i="3"/>
  <c r="F462" i="3" s="1"/>
  <c r="AF462" i="3" s="1"/>
  <c r="D463" i="3"/>
  <c r="F463" i="3" s="1"/>
  <c r="AF463" i="3" s="1"/>
  <c r="D464" i="3"/>
  <c r="F464" i="3" s="1"/>
  <c r="AF464" i="3" s="1"/>
  <c r="D465" i="3"/>
  <c r="F465" i="3" s="1"/>
  <c r="AF465" i="3" s="1"/>
  <c r="D466" i="3"/>
  <c r="F466" i="3" s="1"/>
  <c r="AF466" i="3" s="1"/>
  <c r="D467" i="3"/>
  <c r="F467" i="3" s="1"/>
  <c r="AF467" i="3" s="1"/>
  <c r="D468" i="3"/>
  <c r="F468" i="3" s="1"/>
  <c r="AF468" i="3" s="1"/>
  <c r="D469" i="3"/>
  <c r="F469" i="3" s="1"/>
  <c r="AF469" i="3" s="1"/>
  <c r="D470" i="3"/>
  <c r="F470" i="3" s="1"/>
  <c r="AF470" i="3" s="1"/>
  <c r="D471" i="3"/>
  <c r="F471" i="3" s="1"/>
  <c r="AF471" i="3" s="1"/>
  <c r="D472" i="3"/>
  <c r="F472" i="3" s="1"/>
  <c r="AF472" i="3" s="1"/>
  <c r="D473" i="3"/>
  <c r="F473" i="3" s="1"/>
  <c r="AF473" i="3" s="1"/>
  <c r="D474" i="3"/>
  <c r="F474" i="3" s="1"/>
  <c r="AF474" i="3" s="1"/>
  <c r="D475" i="3"/>
  <c r="F475" i="3" s="1"/>
  <c r="AF475" i="3" s="1"/>
  <c r="D476" i="3"/>
  <c r="F476" i="3" s="1"/>
  <c r="AF476" i="3" s="1"/>
  <c r="D477" i="3"/>
  <c r="F477" i="3" s="1"/>
  <c r="AF477" i="3" s="1"/>
  <c r="D478" i="3"/>
  <c r="F478" i="3" s="1"/>
  <c r="AF478" i="3" s="1"/>
  <c r="D479" i="3"/>
  <c r="F479" i="3" s="1"/>
  <c r="AF479" i="3" s="1"/>
  <c r="D480" i="3"/>
  <c r="F480" i="3" s="1"/>
  <c r="AF480" i="3" s="1"/>
  <c r="D481" i="3"/>
  <c r="F481" i="3" s="1"/>
  <c r="AF481" i="3" s="1"/>
  <c r="D482" i="3"/>
  <c r="F482" i="3" s="1"/>
  <c r="AF482" i="3" s="1"/>
  <c r="D483" i="3"/>
  <c r="F483" i="3" s="1"/>
  <c r="AF483" i="3" s="1"/>
  <c r="D484" i="3"/>
  <c r="F484" i="3" s="1"/>
  <c r="AF484" i="3" s="1"/>
  <c r="D485" i="3"/>
  <c r="F485" i="3" s="1"/>
  <c r="AF485" i="3" s="1"/>
  <c r="D486" i="3"/>
  <c r="F486" i="3" s="1"/>
  <c r="AF486" i="3" s="1"/>
  <c r="D487" i="3"/>
  <c r="F487" i="3" s="1"/>
  <c r="AF487" i="3" s="1"/>
  <c r="D488" i="3"/>
  <c r="F488" i="3" s="1"/>
  <c r="AF488" i="3" s="1"/>
  <c r="D489" i="3"/>
  <c r="F489" i="3" s="1"/>
  <c r="AF489" i="3" s="1"/>
  <c r="D490" i="3"/>
  <c r="F490" i="3" s="1"/>
  <c r="AF490" i="3" s="1"/>
  <c r="D491" i="3"/>
  <c r="F491" i="3" s="1"/>
  <c r="AF491" i="3" s="1"/>
  <c r="D492" i="3"/>
  <c r="F492" i="3" s="1"/>
  <c r="AF492" i="3" s="1"/>
  <c r="D493" i="3"/>
  <c r="F493" i="3" s="1"/>
  <c r="AF493" i="3" s="1"/>
  <c r="D494" i="3"/>
  <c r="F494" i="3" s="1"/>
  <c r="AF494" i="3" s="1"/>
  <c r="D495" i="3"/>
  <c r="F495" i="3" s="1"/>
  <c r="AF495" i="3" s="1"/>
  <c r="D496" i="3"/>
  <c r="F496" i="3" s="1"/>
  <c r="AF496" i="3" s="1"/>
  <c r="D497" i="3"/>
  <c r="F497" i="3" s="1"/>
  <c r="AF497" i="3" s="1"/>
  <c r="D498" i="3"/>
  <c r="F498" i="3" s="1"/>
  <c r="AF498" i="3" s="1"/>
  <c r="D499" i="3"/>
  <c r="F499" i="3" s="1"/>
  <c r="AF499" i="3" s="1"/>
  <c r="D500" i="3"/>
  <c r="F500" i="3" s="1"/>
  <c r="AF500" i="3" s="1"/>
  <c r="D501" i="3"/>
  <c r="F501" i="3" s="1"/>
  <c r="AF501" i="3" s="1"/>
  <c r="D502" i="3"/>
  <c r="F502" i="3" s="1"/>
  <c r="AF502" i="3" s="1"/>
  <c r="D503" i="3"/>
  <c r="F503" i="3" s="1"/>
  <c r="AF503" i="3" s="1"/>
  <c r="D504" i="3"/>
  <c r="F504" i="3" s="1"/>
  <c r="AF504" i="3" s="1"/>
  <c r="D505" i="3"/>
  <c r="F505" i="3" s="1"/>
  <c r="AF505" i="3" s="1"/>
  <c r="D506" i="3"/>
  <c r="F506" i="3" s="1"/>
  <c r="AF506" i="3" s="1"/>
  <c r="D507" i="3"/>
  <c r="F507" i="3" s="1"/>
  <c r="AF507" i="3" s="1"/>
  <c r="D508" i="3"/>
  <c r="F508" i="3" s="1"/>
  <c r="AF508" i="3" s="1"/>
  <c r="D509" i="3"/>
  <c r="F509" i="3" s="1"/>
  <c r="AF509" i="3" s="1"/>
  <c r="D510" i="3"/>
  <c r="F510" i="3" s="1"/>
  <c r="AF510" i="3" s="1"/>
  <c r="D511" i="3"/>
  <c r="F511" i="3" s="1"/>
  <c r="AF511" i="3" s="1"/>
  <c r="D512" i="3"/>
  <c r="F512" i="3" s="1"/>
  <c r="AF512" i="3" s="1"/>
  <c r="D513" i="3"/>
  <c r="F513" i="3" s="1"/>
  <c r="AF513" i="3" s="1"/>
  <c r="D514" i="3"/>
  <c r="F514" i="3" s="1"/>
  <c r="AF514" i="3" s="1"/>
  <c r="D515" i="3"/>
  <c r="F515" i="3" s="1"/>
  <c r="AF515" i="3" s="1"/>
  <c r="D516" i="3"/>
  <c r="F516" i="3" s="1"/>
  <c r="AF516" i="3" s="1"/>
  <c r="D517" i="3"/>
  <c r="F517" i="3" s="1"/>
  <c r="AF517" i="3" s="1"/>
  <c r="D518" i="3"/>
  <c r="F518" i="3" s="1"/>
  <c r="AF518" i="3" s="1"/>
  <c r="D519" i="3"/>
  <c r="F519" i="3" s="1"/>
  <c r="AF519" i="3" s="1"/>
  <c r="D520" i="3"/>
  <c r="F520" i="3" s="1"/>
  <c r="AF520" i="3" s="1"/>
  <c r="D521" i="3"/>
  <c r="F521" i="3" s="1"/>
  <c r="AF521" i="3" s="1"/>
  <c r="D522" i="3"/>
  <c r="F522" i="3" s="1"/>
  <c r="AF522" i="3" s="1"/>
  <c r="D523" i="3"/>
  <c r="F523" i="3" s="1"/>
  <c r="AF523" i="3" s="1"/>
  <c r="D524" i="3"/>
  <c r="F524" i="3" s="1"/>
  <c r="AF524" i="3" s="1"/>
  <c r="D525" i="3"/>
  <c r="F525" i="3" s="1"/>
  <c r="AF525" i="3" s="1"/>
  <c r="D526" i="3"/>
  <c r="F526" i="3" s="1"/>
  <c r="AF526" i="3" s="1"/>
  <c r="D527" i="3"/>
  <c r="F527" i="3" s="1"/>
  <c r="AF527" i="3" s="1"/>
  <c r="D528" i="3"/>
  <c r="F528" i="3" s="1"/>
  <c r="AF528" i="3" s="1"/>
  <c r="D529" i="3"/>
  <c r="F529" i="3" s="1"/>
  <c r="AF529" i="3" s="1"/>
  <c r="D530" i="3"/>
  <c r="F530" i="3" s="1"/>
  <c r="AF530" i="3" s="1"/>
  <c r="D531" i="3"/>
  <c r="F531" i="3" s="1"/>
  <c r="AF531" i="3" s="1"/>
  <c r="D532" i="3"/>
  <c r="F532" i="3" s="1"/>
  <c r="AF532" i="3" s="1"/>
  <c r="D533" i="3"/>
  <c r="F533" i="3" s="1"/>
  <c r="AF533" i="3" s="1"/>
  <c r="D534" i="3"/>
  <c r="F534" i="3" s="1"/>
  <c r="AF534" i="3" s="1"/>
  <c r="D535" i="3"/>
  <c r="F535" i="3" s="1"/>
  <c r="AF535" i="3" s="1"/>
  <c r="D536" i="3"/>
  <c r="F536" i="3" s="1"/>
  <c r="AF536" i="3" s="1"/>
  <c r="D537" i="3"/>
  <c r="F537" i="3" s="1"/>
  <c r="AF537" i="3" s="1"/>
  <c r="D538" i="3"/>
  <c r="F538" i="3" s="1"/>
  <c r="AF538" i="3" s="1"/>
  <c r="D539" i="3"/>
  <c r="F539" i="3" s="1"/>
  <c r="AF539" i="3" s="1"/>
  <c r="D540" i="3"/>
  <c r="F540" i="3" s="1"/>
  <c r="AF540" i="3" s="1"/>
  <c r="D541" i="3"/>
  <c r="F541" i="3" s="1"/>
  <c r="AF541" i="3" s="1"/>
  <c r="D542" i="3"/>
  <c r="F542" i="3" s="1"/>
  <c r="AF542" i="3" s="1"/>
  <c r="D543" i="3"/>
  <c r="F543" i="3" s="1"/>
  <c r="AF543" i="3" s="1"/>
  <c r="D544" i="3"/>
  <c r="F544" i="3" s="1"/>
  <c r="AF544" i="3" s="1"/>
  <c r="D545" i="3"/>
  <c r="F545" i="3" s="1"/>
  <c r="AF545" i="3" s="1"/>
  <c r="D546" i="3"/>
  <c r="F546" i="3" s="1"/>
  <c r="AF546" i="3" s="1"/>
  <c r="D547" i="3"/>
  <c r="F547" i="3" s="1"/>
  <c r="AF547" i="3" s="1"/>
  <c r="D548" i="3"/>
  <c r="F548" i="3" s="1"/>
  <c r="AF548" i="3" s="1"/>
  <c r="D549" i="3"/>
  <c r="F549" i="3" s="1"/>
  <c r="AF549" i="3" s="1"/>
  <c r="D550" i="3"/>
  <c r="F550" i="3" s="1"/>
  <c r="AF550" i="3" s="1"/>
  <c r="D551" i="3"/>
  <c r="F551" i="3" s="1"/>
  <c r="AF551" i="3" s="1"/>
  <c r="D552" i="3"/>
  <c r="F552" i="3" s="1"/>
  <c r="AF552" i="3" s="1"/>
  <c r="D553" i="3"/>
  <c r="F553" i="3" s="1"/>
  <c r="AF553" i="3" s="1"/>
  <c r="D554" i="3"/>
  <c r="F554" i="3" s="1"/>
  <c r="AF554" i="3" s="1"/>
  <c r="D555" i="3"/>
  <c r="F555" i="3" s="1"/>
  <c r="AF555" i="3" s="1"/>
  <c r="D556" i="3"/>
  <c r="F556" i="3" s="1"/>
  <c r="AF556" i="3" s="1"/>
  <c r="D557" i="3"/>
  <c r="F557" i="3" s="1"/>
  <c r="AF557" i="3" s="1"/>
  <c r="D558" i="3"/>
  <c r="F558" i="3" s="1"/>
  <c r="AF558" i="3" s="1"/>
  <c r="D559" i="3"/>
  <c r="F559" i="3" s="1"/>
  <c r="AF559" i="3" s="1"/>
  <c r="D560" i="3"/>
  <c r="F560" i="3" s="1"/>
  <c r="AF560" i="3" s="1"/>
  <c r="D561" i="3"/>
  <c r="F561" i="3" s="1"/>
  <c r="AF561" i="3" s="1"/>
  <c r="D562" i="3"/>
  <c r="F562" i="3" s="1"/>
  <c r="AF562" i="3" s="1"/>
  <c r="D563" i="3"/>
  <c r="F563" i="3" s="1"/>
  <c r="AF563" i="3" s="1"/>
  <c r="D564" i="3"/>
  <c r="F564" i="3" s="1"/>
  <c r="AF564" i="3" s="1"/>
  <c r="D565" i="3"/>
  <c r="F565" i="3" s="1"/>
  <c r="AF565" i="3" s="1"/>
  <c r="D566" i="3"/>
  <c r="F566" i="3" s="1"/>
  <c r="AF566" i="3" s="1"/>
  <c r="D567" i="3"/>
  <c r="F567" i="3" s="1"/>
  <c r="AF567" i="3" s="1"/>
  <c r="D568" i="3"/>
  <c r="F568" i="3" s="1"/>
  <c r="AF568" i="3" s="1"/>
  <c r="D569" i="3"/>
  <c r="F569" i="3" s="1"/>
  <c r="AF569" i="3" s="1"/>
  <c r="D570" i="3"/>
  <c r="F570" i="3" s="1"/>
  <c r="AF570" i="3" s="1"/>
  <c r="D571" i="3"/>
  <c r="F571" i="3" s="1"/>
  <c r="AF571" i="3" s="1"/>
  <c r="D572" i="3"/>
  <c r="F572" i="3" s="1"/>
  <c r="AF572" i="3" s="1"/>
  <c r="D573" i="3"/>
  <c r="F573" i="3" s="1"/>
  <c r="AF573" i="3" s="1"/>
  <c r="D574" i="3"/>
  <c r="F574" i="3" s="1"/>
  <c r="AF574" i="3" s="1"/>
  <c r="D575" i="3"/>
  <c r="F575" i="3" s="1"/>
  <c r="AF575" i="3" s="1"/>
  <c r="D576" i="3"/>
  <c r="F576" i="3" s="1"/>
  <c r="AF576" i="3" s="1"/>
  <c r="D577" i="3"/>
  <c r="F577" i="3" s="1"/>
  <c r="AF577" i="3" s="1"/>
  <c r="D578" i="3"/>
  <c r="F578" i="3" s="1"/>
  <c r="AF578" i="3" s="1"/>
  <c r="D579" i="3"/>
  <c r="F579" i="3" s="1"/>
  <c r="AF579" i="3" s="1"/>
  <c r="D580" i="3"/>
  <c r="F580" i="3" s="1"/>
  <c r="AF580" i="3" s="1"/>
  <c r="D581" i="3"/>
  <c r="F581" i="3" s="1"/>
  <c r="AF581" i="3" s="1"/>
  <c r="D582" i="3"/>
  <c r="F582" i="3" s="1"/>
  <c r="AF582" i="3" s="1"/>
  <c r="D583" i="3"/>
  <c r="F583" i="3" s="1"/>
  <c r="AF583" i="3" s="1"/>
  <c r="D584" i="3"/>
  <c r="F584" i="3" s="1"/>
  <c r="AF584" i="3" s="1"/>
  <c r="D585" i="3"/>
  <c r="F585" i="3" s="1"/>
  <c r="AF585" i="3" s="1"/>
  <c r="D586" i="3"/>
  <c r="F586" i="3" s="1"/>
  <c r="AF586" i="3" s="1"/>
  <c r="D587" i="3"/>
  <c r="F587" i="3" s="1"/>
  <c r="AF587" i="3" s="1"/>
  <c r="D588" i="3"/>
  <c r="F588" i="3" s="1"/>
  <c r="AF588" i="3" s="1"/>
  <c r="D589" i="3"/>
  <c r="F589" i="3" s="1"/>
  <c r="AF589" i="3" s="1"/>
  <c r="D590" i="3"/>
  <c r="F590" i="3" s="1"/>
  <c r="AF590" i="3" s="1"/>
  <c r="D591" i="3"/>
  <c r="F591" i="3" s="1"/>
  <c r="AF591" i="3" s="1"/>
  <c r="D592" i="3"/>
  <c r="F592" i="3" s="1"/>
  <c r="AF592" i="3" s="1"/>
  <c r="D593" i="3"/>
  <c r="F593" i="3" s="1"/>
  <c r="AF593" i="3" s="1"/>
  <c r="D594" i="3"/>
  <c r="F594" i="3" s="1"/>
  <c r="AF594" i="3" s="1"/>
  <c r="D595" i="3"/>
  <c r="F595" i="3" s="1"/>
  <c r="AF595" i="3" s="1"/>
  <c r="D596" i="3"/>
  <c r="F596" i="3" s="1"/>
  <c r="AF596" i="3" s="1"/>
  <c r="D597" i="3"/>
  <c r="F597" i="3" s="1"/>
  <c r="AF597" i="3" s="1"/>
  <c r="D598" i="3"/>
  <c r="F598" i="3" s="1"/>
  <c r="AF598" i="3" s="1"/>
  <c r="D599" i="3"/>
  <c r="F599" i="3" s="1"/>
  <c r="AF599" i="3" s="1"/>
  <c r="D600" i="3"/>
  <c r="F600" i="3" s="1"/>
  <c r="AF600" i="3" s="1"/>
  <c r="D601" i="3"/>
  <c r="F601" i="3" s="1"/>
  <c r="AF601" i="3" s="1"/>
  <c r="D602" i="3"/>
  <c r="F602" i="3" s="1"/>
  <c r="AF602" i="3" s="1"/>
  <c r="D603" i="3"/>
  <c r="F603" i="3" s="1"/>
  <c r="AF603" i="3" s="1"/>
  <c r="D604" i="3"/>
  <c r="F604" i="3" s="1"/>
  <c r="AF604" i="3" s="1"/>
  <c r="D605" i="3"/>
  <c r="F605" i="3" s="1"/>
  <c r="AF605" i="3" s="1"/>
  <c r="D606" i="3"/>
  <c r="F606" i="3" s="1"/>
  <c r="AF606" i="3" s="1"/>
  <c r="D607" i="3"/>
  <c r="F607" i="3" s="1"/>
  <c r="AF607" i="3" s="1"/>
  <c r="D608" i="3"/>
  <c r="F608" i="3" s="1"/>
  <c r="AF608" i="3" s="1"/>
  <c r="D609" i="3"/>
  <c r="F609" i="3" s="1"/>
  <c r="AF609" i="3" s="1"/>
  <c r="D610" i="3"/>
  <c r="F610" i="3" s="1"/>
  <c r="AF610" i="3" s="1"/>
  <c r="D611" i="3"/>
  <c r="F611" i="3" s="1"/>
  <c r="AF611" i="3" s="1"/>
  <c r="D612" i="3"/>
  <c r="F612" i="3" s="1"/>
  <c r="AF612" i="3" s="1"/>
  <c r="D613" i="3"/>
  <c r="F613" i="3" s="1"/>
  <c r="AF613" i="3" s="1"/>
  <c r="D614" i="3"/>
  <c r="F614" i="3" s="1"/>
  <c r="AF614" i="3" s="1"/>
  <c r="D615" i="3"/>
  <c r="F615" i="3" s="1"/>
  <c r="AF615" i="3" s="1"/>
  <c r="D616" i="3"/>
  <c r="F616" i="3" s="1"/>
  <c r="AF616" i="3" s="1"/>
  <c r="D617" i="3"/>
  <c r="F617" i="3" s="1"/>
  <c r="AF617" i="3" s="1"/>
  <c r="D618" i="3"/>
  <c r="F618" i="3" s="1"/>
  <c r="AF618" i="3" s="1"/>
  <c r="D619" i="3"/>
  <c r="F619" i="3" s="1"/>
  <c r="AF619" i="3" s="1"/>
  <c r="D620" i="3"/>
  <c r="F620" i="3" s="1"/>
  <c r="AF620" i="3" s="1"/>
  <c r="D621" i="3"/>
  <c r="F621" i="3" s="1"/>
  <c r="AF621" i="3" s="1"/>
  <c r="D622" i="3"/>
  <c r="F622" i="3" s="1"/>
  <c r="AF622" i="3" s="1"/>
  <c r="D623" i="3"/>
  <c r="F623" i="3" s="1"/>
  <c r="AF623" i="3" s="1"/>
  <c r="D624" i="3"/>
  <c r="F624" i="3" s="1"/>
  <c r="AF624" i="3" s="1"/>
  <c r="D625" i="3"/>
  <c r="F625" i="3" s="1"/>
  <c r="AF625" i="3" s="1"/>
  <c r="D626" i="3"/>
  <c r="F626" i="3" s="1"/>
  <c r="AF626" i="3" s="1"/>
  <c r="D627" i="3"/>
  <c r="F627" i="3" s="1"/>
  <c r="AF627" i="3" s="1"/>
  <c r="D628" i="3"/>
  <c r="F628" i="3" s="1"/>
  <c r="AF628" i="3" s="1"/>
  <c r="D629" i="3"/>
  <c r="F629" i="3" s="1"/>
  <c r="AF629" i="3" s="1"/>
  <c r="D630" i="3"/>
  <c r="F630" i="3" s="1"/>
  <c r="AF630" i="3" s="1"/>
  <c r="D631" i="3"/>
  <c r="F631" i="3" s="1"/>
  <c r="AF631" i="3" s="1"/>
  <c r="D632" i="3"/>
  <c r="F632" i="3" s="1"/>
  <c r="AF632" i="3" s="1"/>
  <c r="D633" i="3"/>
  <c r="F633" i="3" s="1"/>
  <c r="AF633" i="3" s="1"/>
  <c r="D2" i="3"/>
  <c r="F2" i="3" s="1"/>
  <c r="AF2" i="3" s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2" i="3"/>
  <c r="Q3" i="3"/>
  <c r="AD3" i="3" s="1"/>
  <c r="Q4" i="3"/>
  <c r="AD4" i="3" s="1"/>
  <c r="Q5" i="3"/>
  <c r="AD5" i="3" s="1"/>
  <c r="Q6" i="3"/>
  <c r="AD6" i="3" s="1"/>
  <c r="Q7" i="3"/>
  <c r="AD7" i="3" s="1"/>
  <c r="Q8" i="3"/>
  <c r="AD8" i="3" s="1"/>
  <c r="Q9" i="3"/>
  <c r="AD9" i="3" s="1"/>
  <c r="Q10" i="3"/>
  <c r="AD10" i="3" s="1"/>
  <c r="Q11" i="3"/>
  <c r="AD11" i="3" s="1"/>
  <c r="Q12" i="3"/>
  <c r="AD12" i="3" s="1"/>
  <c r="Q13" i="3"/>
  <c r="AD13" i="3" s="1"/>
  <c r="Q14" i="3"/>
  <c r="AD14" i="3" s="1"/>
  <c r="Q15" i="3"/>
  <c r="AD15" i="3" s="1"/>
  <c r="Q16" i="3"/>
  <c r="AD16" i="3" s="1"/>
  <c r="Q17" i="3"/>
  <c r="AD17" i="3" s="1"/>
  <c r="Q18" i="3"/>
  <c r="AD18" i="3" s="1"/>
  <c r="Q19" i="3"/>
  <c r="AD19" i="3" s="1"/>
  <c r="Q20" i="3"/>
  <c r="AD20" i="3" s="1"/>
  <c r="Q21" i="3"/>
  <c r="AD21" i="3" s="1"/>
  <c r="Q22" i="3"/>
  <c r="AD22" i="3" s="1"/>
  <c r="Q23" i="3"/>
  <c r="AD23" i="3" s="1"/>
  <c r="Q24" i="3"/>
  <c r="AD24" i="3" s="1"/>
  <c r="Q25" i="3"/>
  <c r="AD25" i="3" s="1"/>
  <c r="Q26" i="3"/>
  <c r="AD26" i="3" s="1"/>
  <c r="Q27" i="3"/>
  <c r="AD27" i="3" s="1"/>
  <c r="Q28" i="3"/>
  <c r="AD28" i="3" s="1"/>
  <c r="Q29" i="3"/>
  <c r="AD29" i="3" s="1"/>
  <c r="Q30" i="3"/>
  <c r="AD30" i="3" s="1"/>
  <c r="Q31" i="3"/>
  <c r="AD31" i="3" s="1"/>
  <c r="Q32" i="3"/>
  <c r="AD32" i="3" s="1"/>
  <c r="Q33" i="3"/>
  <c r="AD33" i="3" s="1"/>
  <c r="Q34" i="3"/>
  <c r="AD34" i="3" s="1"/>
  <c r="Q35" i="3"/>
  <c r="AD35" i="3" s="1"/>
  <c r="Q36" i="3"/>
  <c r="AD36" i="3" s="1"/>
  <c r="Q37" i="3"/>
  <c r="AD37" i="3" s="1"/>
  <c r="Q38" i="3"/>
  <c r="AD38" i="3" s="1"/>
  <c r="Q39" i="3"/>
  <c r="AD39" i="3" s="1"/>
  <c r="Q40" i="3"/>
  <c r="AD40" i="3" s="1"/>
  <c r="Q41" i="3"/>
  <c r="AD41" i="3" s="1"/>
  <c r="Q42" i="3"/>
  <c r="AD42" i="3" s="1"/>
  <c r="Q43" i="3"/>
  <c r="AD43" i="3" s="1"/>
  <c r="Q44" i="3"/>
  <c r="AD44" i="3" s="1"/>
  <c r="Q45" i="3"/>
  <c r="AD45" i="3" s="1"/>
  <c r="Q46" i="3"/>
  <c r="AD46" i="3" s="1"/>
  <c r="Q47" i="3"/>
  <c r="AD47" i="3" s="1"/>
  <c r="Q48" i="3"/>
  <c r="AD48" i="3" s="1"/>
  <c r="Q49" i="3"/>
  <c r="AD49" i="3" s="1"/>
  <c r="Q50" i="3"/>
  <c r="AD50" i="3" s="1"/>
  <c r="Q51" i="3"/>
  <c r="AD51" i="3" s="1"/>
  <c r="Q52" i="3"/>
  <c r="AD52" i="3" s="1"/>
  <c r="Q53" i="3"/>
  <c r="AD53" i="3" s="1"/>
  <c r="Q54" i="3"/>
  <c r="AD54" i="3" s="1"/>
  <c r="Q55" i="3"/>
  <c r="AD55" i="3" s="1"/>
  <c r="Q56" i="3"/>
  <c r="AD56" i="3" s="1"/>
  <c r="Q57" i="3"/>
  <c r="AD57" i="3" s="1"/>
  <c r="Q58" i="3"/>
  <c r="AD58" i="3" s="1"/>
  <c r="Q59" i="3"/>
  <c r="AD59" i="3" s="1"/>
  <c r="Q60" i="3"/>
  <c r="AD60" i="3" s="1"/>
  <c r="Q61" i="3"/>
  <c r="AD61" i="3" s="1"/>
  <c r="Q62" i="3"/>
  <c r="AD62" i="3" s="1"/>
  <c r="Q63" i="3"/>
  <c r="AD63" i="3" s="1"/>
  <c r="Q64" i="3"/>
  <c r="AD64" i="3" s="1"/>
  <c r="Q65" i="3"/>
  <c r="AD65" i="3" s="1"/>
  <c r="Q66" i="3"/>
  <c r="AD66" i="3" s="1"/>
  <c r="Q67" i="3"/>
  <c r="AD67" i="3" s="1"/>
  <c r="Q68" i="3"/>
  <c r="AD68" i="3" s="1"/>
  <c r="Q69" i="3"/>
  <c r="AD69" i="3" s="1"/>
  <c r="Q70" i="3"/>
  <c r="AD70" i="3" s="1"/>
  <c r="Q71" i="3"/>
  <c r="AD71" i="3" s="1"/>
  <c r="Q72" i="3"/>
  <c r="AD72" i="3" s="1"/>
  <c r="Q73" i="3"/>
  <c r="AD73" i="3" s="1"/>
  <c r="Q74" i="3"/>
  <c r="AD74" i="3" s="1"/>
  <c r="Q75" i="3"/>
  <c r="AD75" i="3" s="1"/>
  <c r="Q76" i="3"/>
  <c r="AD76" i="3" s="1"/>
  <c r="Q77" i="3"/>
  <c r="AD77" i="3" s="1"/>
  <c r="Q78" i="3"/>
  <c r="AD78" i="3" s="1"/>
  <c r="Q79" i="3"/>
  <c r="AD79" i="3" s="1"/>
  <c r="Q80" i="3"/>
  <c r="AD80" i="3" s="1"/>
  <c r="Q81" i="3"/>
  <c r="AD81" i="3" s="1"/>
  <c r="Q82" i="3"/>
  <c r="AD82" i="3" s="1"/>
  <c r="Q83" i="3"/>
  <c r="AD83" i="3" s="1"/>
  <c r="Q84" i="3"/>
  <c r="AD84" i="3" s="1"/>
  <c r="Q85" i="3"/>
  <c r="AD85" i="3" s="1"/>
  <c r="Q86" i="3"/>
  <c r="AD86" i="3" s="1"/>
  <c r="Q87" i="3"/>
  <c r="AD87" i="3" s="1"/>
  <c r="Q88" i="3"/>
  <c r="AD88" i="3" s="1"/>
  <c r="Q89" i="3"/>
  <c r="AD89" i="3" s="1"/>
  <c r="Q90" i="3"/>
  <c r="AD90" i="3" s="1"/>
  <c r="Q91" i="3"/>
  <c r="AD91" i="3" s="1"/>
  <c r="Q92" i="3"/>
  <c r="AD92" i="3" s="1"/>
  <c r="Q93" i="3"/>
  <c r="AD93" i="3" s="1"/>
  <c r="Q94" i="3"/>
  <c r="AD94" i="3" s="1"/>
  <c r="Q95" i="3"/>
  <c r="AD95" i="3" s="1"/>
  <c r="Q96" i="3"/>
  <c r="AD96" i="3" s="1"/>
  <c r="Q97" i="3"/>
  <c r="AD97" i="3" s="1"/>
  <c r="Q98" i="3"/>
  <c r="AD98" i="3" s="1"/>
  <c r="Q99" i="3"/>
  <c r="AD99" i="3" s="1"/>
  <c r="Q100" i="3"/>
  <c r="AD100" i="3" s="1"/>
  <c r="Q101" i="3"/>
  <c r="AD101" i="3" s="1"/>
  <c r="Q102" i="3"/>
  <c r="AD102" i="3" s="1"/>
  <c r="Q103" i="3"/>
  <c r="AD103" i="3" s="1"/>
  <c r="Q104" i="3"/>
  <c r="AD104" i="3" s="1"/>
  <c r="Q105" i="3"/>
  <c r="AD105" i="3" s="1"/>
  <c r="Q106" i="3"/>
  <c r="AD106" i="3" s="1"/>
  <c r="Q107" i="3"/>
  <c r="AD107" i="3" s="1"/>
  <c r="Q108" i="3"/>
  <c r="AD108" i="3" s="1"/>
  <c r="Q109" i="3"/>
  <c r="AD109" i="3" s="1"/>
  <c r="Q110" i="3"/>
  <c r="AD110" i="3" s="1"/>
  <c r="Q111" i="3"/>
  <c r="AD111" i="3" s="1"/>
  <c r="Q112" i="3"/>
  <c r="AD112" i="3" s="1"/>
  <c r="Q113" i="3"/>
  <c r="AD113" i="3" s="1"/>
  <c r="Q114" i="3"/>
  <c r="AD114" i="3" s="1"/>
  <c r="Q115" i="3"/>
  <c r="AD115" i="3" s="1"/>
  <c r="Q116" i="3"/>
  <c r="AD116" i="3" s="1"/>
  <c r="Q117" i="3"/>
  <c r="AD117" i="3" s="1"/>
  <c r="Q118" i="3"/>
  <c r="AD118" i="3" s="1"/>
  <c r="Q119" i="3"/>
  <c r="AD119" i="3" s="1"/>
  <c r="Q120" i="3"/>
  <c r="AD120" i="3" s="1"/>
  <c r="Q121" i="3"/>
  <c r="AD121" i="3" s="1"/>
  <c r="Q122" i="3"/>
  <c r="AD122" i="3" s="1"/>
  <c r="Q123" i="3"/>
  <c r="AD123" i="3" s="1"/>
  <c r="Q124" i="3"/>
  <c r="AD124" i="3" s="1"/>
  <c r="Q125" i="3"/>
  <c r="AD125" i="3" s="1"/>
  <c r="Q126" i="3"/>
  <c r="AD126" i="3" s="1"/>
  <c r="Q127" i="3"/>
  <c r="AD127" i="3" s="1"/>
  <c r="Q128" i="3"/>
  <c r="AD128" i="3" s="1"/>
  <c r="Q129" i="3"/>
  <c r="AD129" i="3" s="1"/>
  <c r="Q130" i="3"/>
  <c r="AD130" i="3" s="1"/>
  <c r="Q131" i="3"/>
  <c r="AD131" i="3" s="1"/>
  <c r="Q132" i="3"/>
  <c r="AD132" i="3" s="1"/>
  <c r="Q133" i="3"/>
  <c r="AD133" i="3" s="1"/>
  <c r="Q134" i="3"/>
  <c r="AD134" i="3" s="1"/>
  <c r="Q135" i="3"/>
  <c r="AD135" i="3" s="1"/>
  <c r="Q136" i="3"/>
  <c r="AD136" i="3" s="1"/>
  <c r="Q137" i="3"/>
  <c r="AD137" i="3" s="1"/>
  <c r="Q138" i="3"/>
  <c r="AD138" i="3" s="1"/>
  <c r="Q139" i="3"/>
  <c r="AD139" i="3" s="1"/>
  <c r="Q140" i="3"/>
  <c r="AD140" i="3" s="1"/>
  <c r="Q141" i="3"/>
  <c r="AD141" i="3" s="1"/>
  <c r="Q142" i="3"/>
  <c r="AD142" i="3" s="1"/>
  <c r="Q143" i="3"/>
  <c r="AD143" i="3" s="1"/>
  <c r="Q144" i="3"/>
  <c r="AD144" i="3" s="1"/>
  <c r="Q145" i="3"/>
  <c r="AD145" i="3" s="1"/>
  <c r="Q146" i="3"/>
  <c r="AD146" i="3" s="1"/>
  <c r="Q147" i="3"/>
  <c r="AD147" i="3" s="1"/>
  <c r="Q148" i="3"/>
  <c r="AD148" i="3" s="1"/>
  <c r="Q149" i="3"/>
  <c r="AD149" i="3" s="1"/>
  <c r="Q150" i="3"/>
  <c r="AD150" i="3" s="1"/>
  <c r="Q151" i="3"/>
  <c r="AD151" i="3" s="1"/>
  <c r="Q152" i="3"/>
  <c r="AD152" i="3" s="1"/>
  <c r="Q153" i="3"/>
  <c r="AD153" i="3" s="1"/>
  <c r="Q154" i="3"/>
  <c r="AD154" i="3" s="1"/>
  <c r="Q155" i="3"/>
  <c r="AD155" i="3" s="1"/>
  <c r="Q156" i="3"/>
  <c r="AD156" i="3" s="1"/>
  <c r="Q157" i="3"/>
  <c r="AD157" i="3" s="1"/>
  <c r="Q158" i="3"/>
  <c r="AD158" i="3" s="1"/>
  <c r="Q159" i="3"/>
  <c r="AD159" i="3" s="1"/>
  <c r="Q160" i="3"/>
  <c r="AD160" i="3" s="1"/>
  <c r="Q161" i="3"/>
  <c r="AD161" i="3" s="1"/>
  <c r="Q162" i="3"/>
  <c r="AD162" i="3" s="1"/>
  <c r="Q163" i="3"/>
  <c r="AD163" i="3" s="1"/>
  <c r="Q164" i="3"/>
  <c r="AD164" i="3" s="1"/>
  <c r="Q165" i="3"/>
  <c r="AD165" i="3" s="1"/>
  <c r="Q166" i="3"/>
  <c r="AD166" i="3" s="1"/>
  <c r="Q167" i="3"/>
  <c r="AD167" i="3" s="1"/>
  <c r="Q168" i="3"/>
  <c r="AD168" i="3" s="1"/>
  <c r="Q169" i="3"/>
  <c r="AD169" i="3" s="1"/>
  <c r="Q170" i="3"/>
  <c r="AD170" i="3" s="1"/>
  <c r="Q171" i="3"/>
  <c r="AD171" i="3" s="1"/>
  <c r="Q172" i="3"/>
  <c r="AD172" i="3" s="1"/>
  <c r="Q173" i="3"/>
  <c r="AD173" i="3" s="1"/>
  <c r="Q174" i="3"/>
  <c r="AD174" i="3" s="1"/>
  <c r="Q175" i="3"/>
  <c r="AD175" i="3" s="1"/>
  <c r="Q176" i="3"/>
  <c r="AD176" i="3" s="1"/>
  <c r="Q177" i="3"/>
  <c r="AD177" i="3" s="1"/>
  <c r="Q178" i="3"/>
  <c r="AD178" i="3" s="1"/>
  <c r="Q179" i="3"/>
  <c r="AD179" i="3" s="1"/>
  <c r="Q180" i="3"/>
  <c r="AD180" i="3" s="1"/>
  <c r="Q181" i="3"/>
  <c r="AD181" i="3" s="1"/>
  <c r="Q182" i="3"/>
  <c r="AD182" i="3" s="1"/>
  <c r="Q183" i="3"/>
  <c r="AD183" i="3" s="1"/>
  <c r="Q184" i="3"/>
  <c r="AD184" i="3" s="1"/>
  <c r="Q185" i="3"/>
  <c r="AD185" i="3" s="1"/>
  <c r="Q186" i="3"/>
  <c r="AD186" i="3" s="1"/>
  <c r="Q187" i="3"/>
  <c r="AD187" i="3" s="1"/>
  <c r="Q188" i="3"/>
  <c r="AD188" i="3" s="1"/>
  <c r="Q189" i="3"/>
  <c r="AD189" i="3" s="1"/>
  <c r="Q190" i="3"/>
  <c r="AD190" i="3" s="1"/>
  <c r="Q191" i="3"/>
  <c r="AD191" i="3" s="1"/>
  <c r="Q192" i="3"/>
  <c r="AD192" i="3" s="1"/>
  <c r="Q193" i="3"/>
  <c r="AD193" i="3" s="1"/>
  <c r="Q194" i="3"/>
  <c r="AD194" i="3" s="1"/>
  <c r="Q195" i="3"/>
  <c r="AD195" i="3" s="1"/>
  <c r="Q196" i="3"/>
  <c r="AD196" i="3" s="1"/>
  <c r="Q197" i="3"/>
  <c r="AD197" i="3" s="1"/>
  <c r="Q198" i="3"/>
  <c r="AD198" i="3" s="1"/>
  <c r="Q199" i="3"/>
  <c r="AD199" i="3" s="1"/>
  <c r="Q200" i="3"/>
  <c r="AD200" i="3" s="1"/>
  <c r="Q201" i="3"/>
  <c r="AD201" i="3" s="1"/>
  <c r="Q202" i="3"/>
  <c r="AD202" i="3" s="1"/>
  <c r="Q203" i="3"/>
  <c r="AD203" i="3" s="1"/>
  <c r="Q204" i="3"/>
  <c r="AD204" i="3" s="1"/>
  <c r="Q205" i="3"/>
  <c r="AD205" i="3" s="1"/>
  <c r="Q206" i="3"/>
  <c r="AD206" i="3" s="1"/>
  <c r="Q207" i="3"/>
  <c r="AD207" i="3" s="1"/>
  <c r="Q208" i="3"/>
  <c r="AD208" i="3" s="1"/>
  <c r="Q209" i="3"/>
  <c r="AD209" i="3" s="1"/>
  <c r="Q210" i="3"/>
  <c r="AD210" i="3" s="1"/>
  <c r="Q211" i="3"/>
  <c r="AD211" i="3" s="1"/>
  <c r="Q212" i="3"/>
  <c r="AD212" i="3" s="1"/>
  <c r="Q213" i="3"/>
  <c r="AD213" i="3" s="1"/>
  <c r="Q214" i="3"/>
  <c r="AD214" i="3" s="1"/>
  <c r="Q215" i="3"/>
  <c r="AD215" i="3" s="1"/>
  <c r="Q216" i="3"/>
  <c r="AD216" i="3" s="1"/>
  <c r="Q217" i="3"/>
  <c r="AD217" i="3" s="1"/>
  <c r="Q218" i="3"/>
  <c r="AD218" i="3" s="1"/>
  <c r="Q219" i="3"/>
  <c r="AD219" i="3" s="1"/>
  <c r="Q220" i="3"/>
  <c r="AD220" i="3" s="1"/>
  <c r="Q221" i="3"/>
  <c r="AD221" i="3" s="1"/>
  <c r="Q222" i="3"/>
  <c r="AD222" i="3" s="1"/>
  <c r="Q223" i="3"/>
  <c r="AD223" i="3" s="1"/>
  <c r="Q224" i="3"/>
  <c r="AD224" i="3" s="1"/>
  <c r="Q225" i="3"/>
  <c r="AD225" i="3" s="1"/>
  <c r="Q226" i="3"/>
  <c r="AD226" i="3" s="1"/>
  <c r="Q227" i="3"/>
  <c r="AD227" i="3" s="1"/>
  <c r="Q228" i="3"/>
  <c r="AD228" i="3" s="1"/>
  <c r="Q229" i="3"/>
  <c r="AD229" i="3" s="1"/>
  <c r="Q230" i="3"/>
  <c r="AD230" i="3" s="1"/>
  <c r="Q231" i="3"/>
  <c r="AD231" i="3" s="1"/>
  <c r="Q232" i="3"/>
  <c r="AD232" i="3" s="1"/>
  <c r="Q233" i="3"/>
  <c r="AD233" i="3" s="1"/>
  <c r="Q234" i="3"/>
  <c r="AD234" i="3" s="1"/>
  <c r="Q235" i="3"/>
  <c r="AD235" i="3" s="1"/>
  <c r="Q236" i="3"/>
  <c r="AD236" i="3" s="1"/>
  <c r="Q237" i="3"/>
  <c r="AD237" i="3" s="1"/>
  <c r="Q238" i="3"/>
  <c r="AD238" i="3" s="1"/>
  <c r="Q239" i="3"/>
  <c r="AD239" i="3" s="1"/>
  <c r="Q240" i="3"/>
  <c r="AD240" i="3" s="1"/>
  <c r="Q241" i="3"/>
  <c r="AD241" i="3" s="1"/>
  <c r="Q242" i="3"/>
  <c r="AD242" i="3" s="1"/>
  <c r="Q243" i="3"/>
  <c r="AD243" i="3" s="1"/>
  <c r="Q244" i="3"/>
  <c r="AD244" i="3" s="1"/>
  <c r="Q245" i="3"/>
  <c r="AD245" i="3" s="1"/>
  <c r="Q246" i="3"/>
  <c r="AD246" i="3" s="1"/>
  <c r="Q247" i="3"/>
  <c r="AD247" i="3" s="1"/>
  <c r="Q248" i="3"/>
  <c r="AD248" i="3" s="1"/>
  <c r="Q249" i="3"/>
  <c r="AD249" i="3" s="1"/>
  <c r="Q250" i="3"/>
  <c r="AD250" i="3" s="1"/>
  <c r="Q251" i="3"/>
  <c r="AD251" i="3" s="1"/>
  <c r="Q252" i="3"/>
  <c r="AD252" i="3" s="1"/>
  <c r="Q253" i="3"/>
  <c r="AD253" i="3" s="1"/>
  <c r="Q254" i="3"/>
  <c r="AD254" i="3" s="1"/>
  <c r="Q255" i="3"/>
  <c r="AD255" i="3" s="1"/>
  <c r="Q256" i="3"/>
  <c r="AD256" i="3" s="1"/>
  <c r="Q257" i="3"/>
  <c r="AD257" i="3" s="1"/>
  <c r="Q258" i="3"/>
  <c r="AD258" i="3" s="1"/>
  <c r="Q259" i="3"/>
  <c r="AD259" i="3" s="1"/>
  <c r="Q260" i="3"/>
  <c r="AD260" i="3" s="1"/>
  <c r="Q261" i="3"/>
  <c r="AD261" i="3" s="1"/>
  <c r="Q262" i="3"/>
  <c r="AD262" i="3" s="1"/>
  <c r="Q263" i="3"/>
  <c r="AD263" i="3" s="1"/>
  <c r="Q264" i="3"/>
  <c r="AD264" i="3" s="1"/>
  <c r="Q265" i="3"/>
  <c r="AD265" i="3" s="1"/>
  <c r="Q266" i="3"/>
  <c r="AD266" i="3" s="1"/>
  <c r="Q267" i="3"/>
  <c r="AD267" i="3" s="1"/>
  <c r="Q268" i="3"/>
  <c r="AD268" i="3" s="1"/>
  <c r="Q269" i="3"/>
  <c r="AD269" i="3" s="1"/>
  <c r="Q270" i="3"/>
  <c r="AD270" i="3" s="1"/>
  <c r="Q271" i="3"/>
  <c r="AD271" i="3" s="1"/>
  <c r="Q272" i="3"/>
  <c r="AD272" i="3" s="1"/>
  <c r="Q273" i="3"/>
  <c r="AD273" i="3" s="1"/>
  <c r="Q274" i="3"/>
  <c r="AD274" i="3" s="1"/>
  <c r="Q275" i="3"/>
  <c r="AD275" i="3" s="1"/>
  <c r="Q276" i="3"/>
  <c r="AD276" i="3" s="1"/>
  <c r="Q277" i="3"/>
  <c r="AD277" i="3" s="1"/>
  <c r="Q278" i="3"/>
  <c r="AD278" i="3" s="1"/>
  <c r="Q279" i="3"/>
  <c r="AD279" i="3" s="1"/>
  <c r="Q280" i="3"/>
  <c r="AD280" i="3" s="1"/>
  <c r="Q281" i="3"/>
  <c r="AD281" i="3" s="1"/>
  <c r="Q282" i="3"/>
  <c r="AD282" i="3" s="1"/>
  <c r="Q283" i="3"/>
  <c r="AD283" i="3" s="1"/>
  <c r="Q284" i="3"/>
  <c r="AD284" i="3" s="1"/>
  <c r="Q285" i="3"/>
  <c r="AD285" i="3" s="1"/>
  <c r="Q286" i="3"/>
  <c r="AD286" i="3" s="1"/>
  <c r="Q287" i="3"/>
  <c r="AD287" i="3" s="1"/>
  <c r="Q288" i="3"/>
  <c r="AD288" i="3" s="1"/>
  <c r="Q289" i="3"/>
  <c r="AD289" i="3" s="1"/>
  <c r="Q290" i="3"/>
  <c r="AD290" i="3" s="1"/>
  <c r="Q291" i="3"/>
  <c r="AD291" i="3" s="1"/>
  <c r="Q292" i="3"/>
  <c r="AD292" i="3" s="1"/>
  <c r="Q293" i="3"/>
  <c r="AD293" i="3" s="1"/>
  <c r="Q294" i="3"/>
  <c r="AD294" i="3" s="1"/>
  <c r="Q295" i="3"/>
  <c r="AD295" i="3" s="1"/>
  <c r="Q296" i="3"/>
  <c r="AD296" i="3" s="1"/>
  <c r="Q297" i="3"/>
  <c r="AD297" i="3" s="1"/>
  <c r="Q298" i="3"/>
  <c r="AD298" i="3" s="1"/>
  <c r="Q299" i="3"/>
  <c r="AD299" i="3" s="1"/>
  <c r="Q300" i="3"/>
  <c r="AD300" i="3" s="1"/>
  <c r="Q301" i="3"/>
  <c r="AD301" i="3" s="1"/>
  <c r="Q302" i="3"/>
  <c r="AD302" i="3" s="1"/>
  <c r="Q303" i="3"/>
  <c r="AD303" i="3" s="1"/>
  <c r="Q304" i="3"/>
  <c r="AD304" i="3" s="1"/>
  <c r="Q305" i="3"/>
  <c r="AD305" i="3" s="1"/>
  <c r="Q306" i="3"/>
  <c r="AD306" i="3" s="1"/>
  <c r="Q307" i="3"/>
  <c r="AD307" i="3" s="1"/>
  <c r="Q308" i="3"/>
  <c r="AD308" i="3" s="1"/>
  <c r="Q309" i="3"/>
  <c r="AD309" i="3" s="1"/>
  <c r="Q310" i="3"/>
  <c r="AD310" i="3" s="1"/>
  <c r="Q311" i="3"/>
  <c r="AD311" i="3" s="1"/>
  <c r="Q312" i="3"/>
  <c r="AD312" i="3" s="1"/>
  <c r="Q313" i="3"/>
  <c r="AD313" i="3" s="1"/>
  <c r="Q314" i="3"/>
  <c r="AD314" i="3" s="1"/>
  <c r="Q315" i="3"/>
  <c r="AD315" i="3" s="1"/>
  <c r="Q316" i="3"/>
  <c r="AD316" i="3" s="1"/>
  <c r="Q317" i="3"/>
  <c r="AD317" i="3" s="1"/>
  <c r="Q318" i="3"/>
  <c r="AD318" i="3" s="1"/>
  <c r="Q319" i="3"/>
  <c r="AD319" i="3" s="1"/>
  <c r="Q320" i="3"/>
  <c r="AD320" i="3" s="1"/>
  <c r="Q321" i="3"/>
  <c r="AD321" i="3" s="1"/>
  <c r="Q322" i="3"/>
  <c r="AD322" i="3" s="1"/>
  <c r="Q323" i="3"/>
  <c r="AD323" i="3" s="1"/>
  <c r="Q324" i="3"/>
  <c r="AD324" i="3" s="1"/>
  <c r="Q325" i="3"/>
  <c r="AD325" i="3" s="1"/>
  <c r="Q326" i="3"/>
  <c r="AD326" i="3" s="1"/>
  <c r="Q327" i="3"/>
  <c r="AD327" i="3" s="1"/>
  <c r="Q328" i="3"/>
  <c r="AD328" i="3" s="1"/>
  <c r="Q329" i="3"/>
  <c r="AD329" i="3" s="1"/>
  <c r="Q330" i="3"/>
  <c r="AD330" i="3" s="1"/>
  <c r="Q331" i="3"/>
  <c r="AD331" i="3" s="1"/>
  <c r="Q332" i="3"/>
  <c r="AD332" i="3" s="1"/>
  <c r="Q333" i="3"/>
  <c r="AD333" i="3" s="1"/>
  <c r="Q334" i="3"/>
  <c r="AD334" i="3" s="1"/>
  <c r="Q335" i="3"/>
  <c r="AD335" i="3" s="1"/>
  <c r="Q336" i="3"/>
  <c r="AD336" i="3" s="1"/>
  <c r="Q337" i="3"/>
  <c r="AD337" i="3" s="1"/>
  <c r="Q338" i="3"/>
  <c r="AD338" i="3" s="1"/>
  <c r="Q339" i="3"/>
  <c r="AD339" i="3" s="1"/>
  <c r="Q340" i="3"/>
  <c r="AD340" i="3" s="1"/>
  <c r="Q341" i="3"/>
  <c r="AD341" i="3" s="1"/>
  <c r="Q342" i="3"/>
  <c r="AD342" i="3" s="1"/>
  <c r="Q343" i="3"/>
  <c r="AD343" i="3" s="1"/>
  <c r="Q344" i="3"/>
  <c r="AD344" i="3" s="1"/>
  <c r="Q345" i="3"/>
  <c r="AD345" i="3" s="1"/>
  <c r="Q346" i="3"/>
  <c r="AD346" i="3" s="1"/>
  <c r="Q347" i="3"/>
  <c r="AD347" i="3" s="1"/>
  <c r="Q348" i="3"/>
  <c r="AD348" i="3" s="1"/>
  <c r="Q349" i="3"/>
  <c r="AD349" i="3" s="1"/>
  <c r="Q350" i="3"/>
  <c r="AD350" i="3" s="1"/>
  <c r="Q351" i="3"/>
  <c r="AD351" i="3" s="1"/>
  <c r="Q352" i="3"/>
  <c r="AD352" i="3" s="1"/>
  <c r="Q353" i="3"/>
  <c r="AD353" i="3" s="1"/>
  <c r="Q354" i="3"/>
  <c r="AD354" i="3" s="1"/>
  <c r="Q355" i="3"/>
  <c r="AD355" i="3" s="1"/>
  <c r="Q356" i="3"/>
  <c r="AD356" i="3" s="1"/>
  <c r="Q357" i="3"/>
  <c r="AD357" i="3" s="1"/>
  <c r="Q358" i="3"/>
  <c r="AD358" i="3" s="1"/>
  <c r="Q359" i="3"/>
  <c r="AD359" i="3" s="1"/>
  <c r="Q360" i="3"/>
  <c r="AD360" i="3" s="1"/>
  <c r="Q361" i="3"/>
  <c r="AD361" i="3" s="1"/>
  <c r="Q362" i="3"/>
  <c r="AD362" i="3" s="1"/>
  <c r="Q363" i="3"/>
  <c r="AD363" i="3" s="1"/>
  <c r="Q364" i="3"/>
  <c r="AD364" i="3" s="1"/>
  <c r="Q365" i="3"/>
  <c r="AD365" i="3" s="1"/>
  <c r="Q366" i="3"/>
  <c r="AD366" i="3" s="1"/>
  <c r="Q367" i="3"/>
  <c r="AD367" i="3" s="1"/>
  <c r="Q368" i="3"/>
  <c r="AD368" i="3" s="1"/>
  <c r="Q369" i="3"/>
  <c r="AD369" i="3" s="1"/>
  <c r="Q370" i="3"/>
  <c r="AD370" i="3" s="1"/>
  <c r="Q371" i="3"/>
  <c r="AD371" i="3" s="1"/>
  <c r="Q372" i="3"/>
  <c r="AD372" i="3" s="1"/>
  <c r="Q373" i="3"/>
  <c r="AD373" i="3" s="1"/>
  <c r="Q374" i="3"/>
  <c r="AD374" i="3" s="1"/>
  <c r="Q375" i="3"/>
  <c r="AD375" i="3" s="1"/>
  <c r="Q376" i="3"/>
  <c r="AD376" i="3" s="1"/>
  <c r="Q377" i="3"/>
  <c r="AD377" i="3" s="1"/>
  <c r="Q378" i="3"/>
  <c r="AD378" i="3" s="1"/>
  <c r="Q379" i="3"/>
  <c r="AD379" i="3" s="1"/>
  <c r="Q380" i="3"/>
  <c r="AD380" i="3" s="1"/>
  <c r="Q381" i="3"/>
  <c r="AD381" i="3" s="1"/>
  <c r="Q382" i="3"/>
  <c r="AD382" i="3" s="1"/>
  <c r="Q383" i="3"/>
  <c r="AD383" i="3" s="1"/>
  <c r="Q384" i="3"/>
  <c r="AD384" i="3" s="1"/>
  <c r="Q385" i="3"/>
  <c r="AD385" i="3" s="1"/>
  <c r="Q386" i="3"/>
  <c r="AD386" i="3" s="1"/>
  <c r="Q387" i="3"/>
  <c r="AD387" i="3" s="1"/>
  <c r="Q388" i="3"/>
  <c r="AD388" i="3" s="1"/>
  <c r="Q389" i="3"/>
  <c r="AD389" i="3" s="1"/>
  <c r="Q390" i="3"/>
  <c r="AD390" i="3" s="1"/>
  <c r="Q391" i="3"/>
  <c r="AD391" i="3" s="1"/>
  <c r="Q392" i="3"/>
  <c r="AD392" i="3" s="1"/>
  <c r="Q393" i="3"/>
  <c r="AD393" i="3" s="1"/>
  <c r="Q394" i="3"/>
  <c r="AD394" i="3" s="1"/>
  <c r="Q395" i="3"/>
  <c r="AD395" i="3" s="1"/>
  <c r="Q396" i="3"/>
  <c r="AD396" i="3" s="1"/>
  <c r="Q397" i="3"/>
  <c r="AD397" i="3" s="1"/>
  <c r="Q398" i="3"/>
  <c r="AD398" i="3" s="1"/>
  <c r="Q399" i="3"/>
  <c r="AD399" i="3" s="1"/>
  <c r="Q400" i="3"/>
  <c r="AD400" i="3" s="1"/>
  <c r="Q401" i="3"/>
  <c r="AD401" i="3" s="1"/>
  <c r="Q402" i="3"/>
  <c r="AD402" i="3" s="1"/>
  <c r="Q403" i="3"/>
  <c r="AD403" i="3" s="1"/>
  <c r="Q404" i="3"/>
  <c r="AD404" i="3" s="1"/>
  <c r="Q405" i="3"/>
  <c r="AD405" i="3" s="1"/>
  <c r="Q406" i="3"/>
  <c r="AD406" i="3" s="1"/>
  <c r="Q407" i="3"/>
  <c r="AD407" i="3" s="1"/>
  <c r="Q408" i="3"/>
  <c r="AD408" i="3" s="1"/>
  <c r="Q409" i="3"/>
  <c r="AD409" i="3" s="1"/>
  <c r="Q410" i="3"/>
  <c r="AD410" i="3" s="1"/>
  <c r="Q411" i="3"/>
  <c r="AD411" i="3" s="1"/>
  <c r="Q412" i="3"/>
  <c r="AD412" i="3" s="1"/>
  <c r="Q413" i="3"/>
  <c r="AD413" i="3" s="1"/>
  <c r="Q414" i="3"/>
  <c r="AD414" i="3" s="1"/>
  <c r="Q415" i="3"/>
  <c r="AD415" i="3" s="1"/>
  <c r="Q416" i="3"/>
  <c r="AD416" i="3" s="1"/>
  <c r="Q417" i="3"/>
  <c r="AD417" i="3" s="1"/>
  <c r="Q418" i="3"/>
  <c r="AD418" i="3" s="1"/>
  <c r="Q419" i="3"/>
  <c r="AD419" i="3" s="1"/>
  <c r="Q420" i="3"/>
  <c r="AD420" i="3" s="1"/>
  <c r="Q421" i="3"/>
  <c r="AD421" i="3" s="1"/>
  <c r="Q422" i="3"/>
  <c r="AD422" i="3" s="1"/>
  <c r="Q423" i="3"/>
  <c r="AD423" i="3" s="1"/>
  <c r="Q424" i="3"/>
  <c r="AD424" i="3" s="1"/>
  <c r="Q425" i="3"/>
  <c r="AD425" i="3" s="1"/>
  <c r="Q426" i="3"/>
  <c r="AD426" i="3" s="1"/>
  <c r="Q427" i="3"/>
  <c r="AD427" i="3" s="1"/>
  <c r="Q428" i="3"/>
  <c r="AD428" i="3" s="1"/>
  <c r="Q429" i="3"/>
  <c r="AD429" i="3" s="1"/>
  <c r="Q430" i="3"/>
  <c r="AD430" i="3" s="1"/>
  <c r="Q431" i="3"/>
  <c r="AD431" i="3" s="1"/>
  <c r="Q432" i="3"/>
  <c r="AD432" i="3" s="1"/>
  <c r="Q433" i="3"/>
  <c r="AD433" i="3" s="1"/>
  <c r="Q434" i="3"/>
  <c r="AD434" i="3" s="1"/>
  <c r="Q435" i="3"/>
  <c r="AD435" i="3" s="1"/>
  <c r="Q436" i="3"/>
  <c r="AD436" i="3" s="1"/>
  <c r="Q437" i="3"/>
  <c r="AD437" i="3" s="1"/>
  <c r="Q438" i="3"/>
  <c r="AD438" i="3" s="1"/>
  <c r="Q439" i="3"/>
  <c r="AD439" i="3" s="1"/>
  <c r="Q440" i="3"/>
  <c r="AD440" i="3" s="1"/>
  <c r="Q441" i="3"/>
  <c r="AD441" i="3" s="1"/>
  <c r="Q442" i="3"/>
  <c r="AD442" i="3" s="1"/>
  <c r="Q443" i="3"/>
  <c r="AD443" i="3" s="1"/>
  <c r="Q444" i="3"/>
  <c r="AD444" i="3" s="1"/>
  <c r="Q445" i="3"/>
  <c r="AD445" i="3" s="1"/>
  <c r="Q446" i="3"/>
  <c r="AD446" i="3" s="1"/>
  <c r="Q447" i="3"/>
  <c r="AD447" i="3" s="1"/>
  <c r="Q448" i="3"/>
  <c r="AD448" i="3" s="1"/>
  <c r="Q449" i="3"/>
  <c r="AD449" i="3" s="1"/>
  <c r="Q450" i="3"/>
  <c r="AD450" i="3" s="1"/>
  <c r="Q451" i="3"/>
  <c r="AD451" i="3" s="1"/>
  <c r="Q452" i="3"/>
  <c r="AD452" i="3" s="1"/>
  <c r="Q453" i="3"/>
  <c r="AD453" i="3" s="1"/>
  <c r="Q454" i="3"/>
  <c r="AD454" i="3" s="1"/>
  <c r="Q455" i="3"/>
  <c r="AD455" i="3" s="1"/>
  <c r="Q456" i="3"/>
  <c r="AD456" i="3" s="1"/>
  <c r="Q457" i="3"/>
  <c r="AD457" i="3" s="1"/>
  <c r="Q458" i="3"/>
  <c r="AD458" i="3" s="1"/>
  <c r="Q459" i="3"/>
  <c r="AD459" i="3" s="1"/>
  <c r="Q460" i="3"/>
  <c r="AD460" i="3" s="1"/>
  <c r="Q461" i="3"/>
  <c r="AD461" i="3" s="1"/>
  <c r="Q462" i="3"/>
  <c r="AD462" i="3" s="1"/>
  <c r="Q463" i="3"/>
  <c r="AD463" i="3" s="1"/>
  <c r="Q464" i="3"/>
  <c r="AD464" i="3" s="1"/>
  <c r="Q465" i="3"/>
  <c r="AD465" i="3" s="1"/>
  <c r="Q466" i="3"/>
  <c r="AD466" i="3" s="1"/>
  <c r="Q467" i="3"/>
  <c r="AD467" i="3" s="1"/>
  <c r="Q468" i="3"/>
  <c r="AD468" i="3" s="1"/>
  <c r="Q469" i="3"/>
  <c r="AD469" i="3" s="1"/>
  <c r="Q470" i="3"/>
  <c r="AD470" i="3" s="1"/>
  <c r="Q471" i="3"/>
  <c r="AD471" i="3" s="1"/>
  <c r="Q472" i="3"/>
  <c r="AD472" i="3" s="1"/>
  <c r="Q473" i="3"/>
  <c r="AD473" i="3" s="1"/>
  <c r="Q474" i="3"/>
  <c r="AD474" i="3" s="1"/>
  <c r="Q475" i="3"/>
  <c r="AD475" i="3" s="1"/>
  <c r="Q476" i="3"/>
  <c r="AD476" i="3" s="1"/>
  <c r="Q477" i="3"/>
  <c r="AD477" i="3" s="1"/>
  <c r="Q478" i="3"/>
  <c r="AD478" i="3" s="1"/>
  <c r="Q479" i="3"/>
  <c r="AD479" i="3" s="1"/>
  <c r="Q480" i="3"/>
  <c r="AD480" i="3" s="1"/>
  <c r="Q481" i="3"/>
  <c r="AD481" i="3" s="1"/>
  <c r="Q482" i="3"/>
  <c r="AD482" i="3" s="1"/>
  <c r="Q483" i="3"/>
  <c r="AD483" i="3" s="1"/>
  <c r="Q484" i="3"/>
  <c r="AD484" i="3" s="1"/>
  <c r="Q485" i="3"/>
  <c r="AD485" i="3" s="1"/>
  <c r="Q486" i="3"/>
  <c r="AD486" i="3" s="1"/>
  <c r="Q487" i="3"/>
  <c r="AD487" i="3" s="1"/>
  <c r="Q488" i="3"/>
  <c r="AD488" i="3" s="1"/>
  <c r="Q489" i="3"/>
  <c r="AD489" i="3" s="1"/>
  <c r="Q490" i="3"/>
  <c r="AD490" i="3" s="1"/>
  <c r="Q491" i="3"/>
  <c r="AD491" i="3" s="1"/>
  <c r="Q492" i="3"/>
  <c r="AD492" i="3" s="1"/>
  <c r="Q493" i="3"/>
  <c r="AD493" i="3" s="1"/>
  <c r="Q494" i="3"/>
  <c r="AD494" i="3" s="1"/>
  <c r="Q495" i="3"/>
  <c r="AD495" i="3" s="1"/>
  <c r="Q496" i="3"/>
  <c r="AD496" i="3" s="1"/>
  <c r="Q497" i="3"/>
  <c r="AD497" i="3" s="1"/>
  <c r="Q498" i="3"/>
  <c r="AD498" i="3" s="1"/>
  <c r="Q499" i="3"/>
  <c r="AD499" i="3" s="1"/>
  <c r="Q500" i="3"/>
  <c r="AD500" i="3" s="1"/>
  <c r="Q501" i="3"/>
  <c r="AD501" i="3" s="1"/>
  <c r="Q502" i="3"/>
  <c r="AD502" i="3" s="1"/>
  <c r="Q503" i="3"/>
  <c r="AD503" i="3" s="1"/>
  <c r="Q504" i="3"/>
  <c r="AD504" i="3" s="1"/>
  <c r="Q505" i="3"/>
  <c r="AD505" i="3" s="1"/>
  <c r="Q506" i="3"/>
  <c r="AD506" i="3" s="1"/>
  <c r="Q507" i="3"/>
  <c r="AD507" i="3" s="1"/>
  <c r="Q508" i="3"/>
  <c r="AD508" i="3" s="1"/>
  <c r="Q509" i="3"/>
  <c r="AD509" i="3" s="1"/>
  <c r="Q510" i="3"/>
  <c r="AD510" i="3" s="1"/>
  <c r="Q511" i="3"/>
  <c r="AD511" i="3" s="1"/>
  <c r="Q512" i="3"/>
  <c r="AD512" i="3" s="1"/>
  <c r="Q513" i="3"/>
  <c r="AD513" i="3" s="1"/>
  <c r="Q514" i="3"/>
  <c r="AD514" i="3" s="1"/>
  <c r="Q515" i="3"/>
  <c r="AD515" i="3" s="1"/>
  <c r="Q516" i="3"/>
  <c r="AD516" i="3" s="1"/>
  <c r="Q517" i="3"/>
  <c r="AD517" i="3" s="1"/>
  <c r="Q518" i="3"/>
  <c r="AD518" i="3" s="1"/>
  <c r="Q519" i="3"/>
  <c r="AD519" i="3" s="1"/>
  <c r="Q520" i="3"/>
  <c r="AD520" i="3" s="1"/>
  <c r="Q521" i="3"/>
  <c r="AD521" i="3" s="1"/>
  <c r="Q522" i="3"/>
  <c r="AD522" i="3" s="1"/>
  <c r="Q523" i="3"/>
  <c r="AD523" i="3" s="1"/>
  <c r="Q524" i="3"/>
  <c r="AD524" i="3" s="1"/>
  <c r="Q525" i="3"/>
  <c r="AD525" i="3" s="1"/>
  <c r="Q526" i="3"/>
  <c r="AD526" i="3" s="1"/>
  <c r="Q527" i="3"/>
  <c r="AD527" i="3" s="1"/>
  <c r="Q528" i="3"/>
  <c r="AD528" i="3" s="1"/>
  <c r="Q529" i="3"/>
  <c r="AD529" i="3" s="1"/>
  <c r="Q530" i="3"/>
  <c r="AD530" i="3" s="1"/>
  <c r="Q531" i="3"/>
  <c r="AD531" i="3" s="1"/>
  <c r="Q532" i="3"/>
  <c r="AD532" i="3" s="1"/>
  <c r="Q533" i="3"/>
  <c r="AD533" i="3" s="1"/>
  <c r="Q534" i="3"/>
  <c r="AD534" i="3" s="1"/>
  <c r="Q535" i="3"/>
  <c r="AD535" i="3" s="1"/>
  <c r="Q536" i="3"/>
  <c r="AD536" i="3" s="1"/>
  <c r="Q537" i="3"/>
  <c r="AD537" i="3" s="1"/>
  <c r="Q538" i="3"/>
  <c r="AD538" i="3" s="1"/>
  <c r="Q539" i="3"/>
  <c r="AD539" i="3" s="1"/>
  <c r="Q540" i="3"/>
  <c r="AD540" i="3" s="1"/>
  <c r="Q541" i="3"/>
  <c r="AD541" i="3" s="1"/>
  <c r="Q542" i="3"/>
  <c r="AD542" i="3" s="1"/>
  <c r="Q543" i="3"/>
  <c r="AD543" i="3" s="1"/>
  <c r="Q544" i="3"/>
  <c r="AD544" i="3" s="1"/>
  <c r="Q545" i="3"/>
  <c r="AD545" i="3" s="1"/>
  <c r="Q546" i="3"/>
  <c r="AD546" i="3" s="1"/>
  <c r="Q547" i="3"/>
  <c r="AD547" i="3" s="1"/>
  <c r="Q548" i="3"/>
  <c r="AD548" i="3" s="1"/>
  <c r="Q549" i="3"/>
  <c r="AD549" i="3" s="1"/>
  <c r="Q550" i="3"/>
  <c r="AD550" i="3" s="1"/>
  <c r="Q551" i="3"/>
  <c r="AD551" i="3" s="1"/>
  <c r="Q552" i="3"/>
  <c r="AD552" i="3" s="1"/>
  <c r="Q553" i="3"/>
  <c r="AD553" i="3" s="1"/>
  <c r="Q554" i="3"/>
  <c r="AD554" i="3" s="1"/>
  <c r="Q555" i="3"/>
  <c r="AD555" i="3" s="1"/>
  <c r="Q556" i="3"/>
  <c r="AD556" i="3" s="1"/>
  <c r="Q557" i="3"/>
  <c r="AD557" i="3" s="1"/>
  <c r="Q558" i="3"/>
  <c r="AD558" i="3" s="1"/>
  <c r="Q559" i="3"/>
  <c r="AD559" i="3" s="1"/>
  <c r="Q560" i="3"/>
  <c r="AD560" i="3" s="1"/>
  <c r="Q561" i="3"/>
  <c r="AD561" i="3" s="1"/>
  <c r="Q562" i="3"/>
  <c r="AD562" i="3" s="1"/>
  <c r="Q563" i="3"/>
  <c r="AD563" i="3" s="1"/>
  <c r="Q564" i="3"/>
  <c r="AD564" i="3" s="1"/>
  <c r="Q565" i="3"/>
  <c r="AD565" i="3" s="1"/>
  <c r="Q566" i="3"/>
  <c r="AD566" i="3" s="1"/>
  <c r="Q567" i="3"/>
  <c r="AD567" i="3" s="1"/>
  <c r="Q568" i="3"/>
  <c r="AD568" i="3" s="1"/>
  <c r="Q569" i="3"/>
  <c r="AD569" i="3" s="1"/>
  <c r="Q570" i="3"/>
  <c r="AD570" i="3" s="1"/>
  <c r="Q571" i="3"/>
  <c r="AD571" i="3" s="1"/>
  <c r="Q572" i="3"/>
  <c r="AD572" i="3" s="1"/>
  <c r="Q573" i="3"/>
  <c r="AD573" i="3" s="1"/>
  <c r="Q574" i="3"/>
  <c r="AD574" i="3" s="1"/>
  <c r="Q575" i="3"/>
  <c r="AD575" i="3" s="1"/>
  <c r="Q576" i="3"/>
  <c r="AD576" i="3" s="1"/>
  <c r="Q577" i="3"/>
  <c r="AD577" i="3" s="1"/>
  <c r="Q578" i="3"/>
  <c r="AD578" i="3" s="1"/>
  <c r="Q579" i="3"/>
  <c r="AD579" i="3" s="1"/>
  <c r="Q580" i="3"/>
  <c r="AD580" i="3" s="1"/>
  <c r="Q581" i="3"/>
  <c r="AD581" i="3" s="1"/>
  <c r="Q582" i="3"/>
  <c r="AD582" i="3" s="1"/>
  <c r="Q583" i="3"/>
  <c r="AD583" i="3" s="1"/>
  <c r="Q584" i="3"/>
  <c r="AD584" i="3" s="1"/>
  <c r="Q585" i="3"/>
  <c r="AD585" i="3" s="1"/>
  <c r="Q586" i="3"/>
  <c r="AD586" i="3" s="1"/>
  <c r="Q587" i="3"/>
  <c r="AD587" i="3" s="1"/>
  <c r="Q588" i="3"/>
  <c r="AD588" i="3" s="1"/>
  <c r="Q589" i="3"/>
  <c r="AD589" i="3" s="1"/>
  <c r="Q590" i="3"/>
  <c r="AD590" i="3" s="1"/>
  <c r="Q591" i="3"/>
  <c r="AD591" i="3" s="1"/>
  <c r="Q592" i="3"/>
  <c r="AD592" i="3" s="1"/>
  <c r="Q593" i="3"/>
  <c r="AD593" i="3" s="1"/>
  <c r="Q594" i="3"/>
  <c r="AD594" i="3" s="1"/>
  <c r="Q595" i="3"/>
  <c r="AD595" i="3" s="1"/>
  <c r="Q596" i="3"/>
  <c r="AD596" i="3" s="1"/>
  <c r="Q597" i="3"/>
  <c r="AD597" i="3" s="1"/>
  <c r="Q598" i="3"/>
  <c r="AD598" i="3" s="1"/>
  <c r="Q599" i="3"/>
  <c r="AD599" i="3" s="1"/>
  <c r="Q600" i="3"/>
  <c r="AD600" i="3" s="1"/>
  <c r="Q601" i="3"/>
  <c r="AD601" i="3" s="1"/>
  <c r="Q602" i="3"/>
  <c r="AD602" i="3" s="1"/>
  <c r="Q603" i="3"/>
  <c r="AD603" i="3" s="1"/>
  <c r="Q604" i="3"/>
  <c r="AD604" i="3" s="1"/>
  <c r="Q605" i="3"/>
  <c r="AD605" i="3" s="1"/>
  <c r="Q606" i="3"/>
  <c r="AD606" i="3" s="1"/>
  <c r="Q607" i="3"/>
  <c r="AD607" i="3" s="1"/>
  <c r="Q608" i="3"/>
  <c r="AD608" i="3" s="1"/>
  <c r="Q609" i="3"/>
  <c r="AD609" i="3" s="1"/>
  <c r="Q610" i="3"/>
  <c r="AD610" i="3" s="1"/>
  <c r="Q611" i="3"/>
  <c r="AD611" i="3" s="1"/>
  <c r="Q612" i="3"/>
  <c r="AD612" i="3" s="1"/>
  <c r="Q613" i="3"/>
  <c r="AD613" i="3" s="1"/>
  <c r="Q614" i="3"/>
  <c r="AD614" i="3" s="1"/>
  <c r="Q615" i="3"/>
  <c r="AD615" i="3" s="1"/>
  <c r="Q616" i="3"/>
  <c r="AD616" i="3" s="1"/>
  <c r="Q617" i="3"/>
  <c r="AD617" i="3" s="1"/>
  <c r="Q618" i="3"/>
  <c r="AD618" i="3" s="1"/>
  <c r="Q619" i="3"/>
  <c r="AD619" i="3" s="1"/>
  <c r="Q620" i="3"/>
  <c r="AD620" i="3" s="1"/>
  <c r="Q621" i="3"/>
  <c r="AD621" i="3" s="1"/>
  <c r="Q622" i="3"/>
  <c r="AD622" i="3" s="1"/>
  <c r="Q623" i="3"/>
  <c r="AD623" i="3" s="1"/>
  <c r="Q624" i="3"/>
  <c r="AD624" i="3" s="1"/>
  <c r="Q625" i="3"/>
  <c r="AD625" i="3" s="1"/>
  <c r="Q626" i="3"/>
  <c r="AD626" i="3" s="1"/>
  <c r="Q627" i="3"/>
  <c r="AD627" i="3" s="1"/>
  <c r="Q628" i="3"/>
  <c r="AD628" i="3" s="1"/>
  <c r="Q629" i="3"/>
  <c r="AD629" i="3" s="1"/>
  <c r="Q630" i="3"/>
  <c r="AD630" i="3" s="1"/>
  <c r="Q631" i="3"/>
  <c r="AD631" i="3" s="1"/>
  <c r="Q632" i="3"/>
  <c r="AD632" i="3" s="1"/>
  <c r="Q633" i="3"/>
  <c r="AD633" i="3" s="1"/>
  <c r="Q2" i="3"/>
  <c r="AD2" i="3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2" i="3"/>
  <c r="Z188" i="3" l="1"/>
  <c r="Z544" i="3"/>
  <c r="Z280" i="3"/>
  <c r="Y612" i="3"/>
  <c r="Z612" i="3" s="1"/>
  <c r="Y572" i="3"/>
  <c r="Z572" i="3" s="1"/>
  <c r="Y532" i="3"/>
  <c r="Z532" i="3" s="1"/>
  <c r="Z484" i="3"/>
  <c r="Y484" i="3"/>
  <c r="Y444" i="3"/>
  <c r="Z444" i="3" s="1"/>
  <c r="Y404" i="3"/>
  <c r="Z404" i="3" s="1"/>
  <c r="Z252" i="3"/>
  <c r="Y180" i="3"/>
  <c r="Z180" i="3" s="1"/>
  <c r="Z148" i="3"/>
  <c r="Y148" i="3"/>
  <c r="Z116" i="3"/>
  <c r="Y116" i="3"/>
  <c r="Z76" i="3"/>
  <c r="Y76" i="3"/>
  <c r="Y12" i="3"/>
  <c r="Z12" i="3" s="1"/>
  <c r="Z619" i="3"/>
  <c r="Y619" i="3"/>
  <c r="Z611" i="3"/>
  <c r="Y611" i="3"/>
  <c r="Z595" i="3"/>
  <c r="Y595" i="3"/>
  <c r="Y587" i="3"/>
  <c r="Z587" i="3"/>
  <c r="Z579" i="3"/>
  <c r="Y579" i="3"/>
  <c r="Z555" i="3"/>
  <c r="Y555" i="3"/>
  <c r="Z539" i="3"/>
  <c r="Y539" i="3"/>
  <c r="Y531" i="3"/>
  <c r="Z531" i="3" s="1"/>
  <c r="Z507" i="3"/>
  <c r="Y507" i="3"/>
  <c r="Y499" i="3"/>
  <c r="Z499" i="3" s="1"/>
  <c r="Z491" i="3"/>
  <c r="Y491" i="3"/>
  <c r="Y475" i="3"/>
  <c r="Z475" i="3" s="1"/>
  <c r="Z467" i="3"/>
  <c r="Y467" i="3"/>
  <c r="Z443" i="3"/>
  <c r="Y443" i="3"/>
  <c r="Y435" i="3"/>
  <c r="Z435" i="3" s="1"/>
  <c r="Y427" i="3"/>
  <c r="Z427" i="3" s="1"/>
  <c r="Z411" i="3"/>
  <c r="Y411" i="3"/>
  <c r="Z403" i="3"/>
  <c r="Y403" i="3"/>
  <c r="Z379" i="3"/>
  <c r="Y379" i="3"/>
  <c r="Y371" i="3"/>
  <c r="Z371" i="3"/>
  <c r="Y347" i="3"/>
  <c r="Z347" i="3"/>
  <c r="Y339" i="3"/>
  <c r="Z339" i="3" s="1"/>
  <c r="Z315" i="3"/>
  <c r="Y315" i="3"/>
  <c r="Y307" i="3"/>
  <c r="Z307" i="3" s="1"/>
  <c r="Z299" i="3"/>
  <c r="Y283" i="3"/>
  <c r="Z283" i="3" s="1"/>
  <c r="Z275" i="3"/>
  <c r="Y275" i="3"/>
  <c r="Y251" i="3"/>
  <c r="Z251" i="3" s="1"/>
  <c r="Z243" i="3"/>
  <c r="Y243" i="3"/>
  <c r="Y227" i="3"/>
  <c r="Z227" i="3" s="1"/>
  <c r="Z219" i="3"/>
  <c r="Y219" i="3"/>
  <c r="Z211" i="3"/>
  <c r="Y211" i="3"/>
  <c r="Z195" i="3"/>
  <c r="Y195" i="3"/>
  <c r="Z187" i="3"/>
  <c r="Y187" i="3"/>
  <c r="Y179" i="3"/>
  <c r="Z179" i="3" s="1"/>
  <c r="Z171" i="3"/>
  <c r="Y163" i="3"/>
  <c r="Z163" i="3" s="1"/>
  <c r="Y155" i="3"/>
  <c r="Z155" i="3" s="1"/>
  <c r="Z147" i="3"/>
  <c r="Y147" i="3"/>
  <c r="Z131" i="3"/>
  <c r="Y131" i="3"/>
  <c r="Z123" i="3"/>
  <c r="Y123" i="3"/>
  <c r="Z115" i="3"/>
  <c r="Y115" i="3"/>
  <c r="Y99" i="3"/>
  <c r="Z99" i="3" s="1"/>
  <c r="Y91" i="3"/>
  <c r="Z91" i="3" s="1"/>
  <c r="Y83" i="3"/>
  <c r="Z83" i="3" s="1"/>
  <c r="Z75" i="3"/>
  <c r="Y75" i="3"/>
  <c r="Z67" i="3"/>
  <c r="Y51" i="3"/>
  <c r="Z51" i="3" s="1"/>
  <c r="Y43" i="3"/>
  <c r="Z43" i="3" s="1"/>
  <c r="Y27" i="3"/>
  <c r="Z27" i="3" s="1"/>
  <c r="Z19" i="3"/>
  <c r="Y19" i="3"/>
  <c r="Z11" i="3"/>
  <c r="Y11" i="3"/>
  <c r="Y544" i="3"/>
  <c r="Y280" i="3"/>
  <c r="Y252" i="3"/>
  <c r="Y139" i="3"/>
  <c r="Z139" i="3" s="1"/>
  <c r="Z610" i="3"/>
  <c r="Z577" i="3"/>
  <c r="Z527" i="3"/>
  <c r="Z472" i="3"/>
  <c r="Z416" i="3"/>
  <c r="Z355" i="3"/>
  <c r="Z303" i="3"/>
  <c r="Z247" i="3"/>
  <c r="Z175" i="3"/>
  <c r="Z80" i="3"/>
  <c r="Y604" i="3"/>
  <c r="Z604" i="3" s="1"/>
  <c r="Z564" i="3"/>
  <c r="Y564" i="3"/>
  <c r="Y524" i="3"/>
  <c r="Z524" i="3" s="1"/>
  <c r="Y476" i="3"/>
  <c r="Z476" i="3" s="1"/>
  <c r="Y420" i="3"/>
  <c r="Z420" i="3" s="1"/>
  <c r="Z340" i="3"/>
  <c r="Y340" i="3"/>
  <c r="Z308" i="3"/>
  <c r="Y308" i="3"/>
  <c r="Z276" i="3"/>
  <c r="Y276" i="3"/>
  <c r="Z196" i="3"/>
  <c r="Y196" i="3"/>
  <c r="Y164" i="3"/>
  <c r="Z164" i="3" s="1"/>
  <c r="Z60" i="3"/>
  <c r="Y60" i="3"/>
  <c r="Z20" i="3"/>
  <c r="Y20" i="3"/>
  <c r="Z626" i="3"/>
  <c r="Z594" i="3"/>
  <c r="Z570" i="3"/>
  <c r="Z562" i="3"/>
  <c r="Z554" i="3"/>
  <c r="Z546" i="3"/>
  <c r="Z538" i="3"/>
  <c r="Z506" i="3"/>
  <c r="Z498" i="3"/>
  <c r="Z482" i="3"/>
  <c r="Z474" i="3"/>
  <c r="Z450" i="3"/>
  <c r="Z442" i="3"/>
  <c r="Z418" i="3"/>
  <c r="Z410" i="3"/>
  <c r="Y394" i="3"/>
  <c r="Z394" i="3" s="1"/>
  <c r="Z378" i="3"/>
  <c r="Y378" i="3"/>
  <c r="Z370" i="3"/>
  <c r="Y362" i="3"/>
  <c r="Z362" i="3" s="1"/>
  <c r="Z354" i="3"/>
  <c r="Z346" i="3"/>
  <c r="Y346" i="3"/>
  <c r="Z338" i="3"/>
  <c r="Z330" i="3"/>
  <c r="Y330" i="3"/>
  <c r="Z314" i="3"/>
  <c r="Y314" i="3"/>
  <c r="Z306" i="3"/>
  <c r="Y298" i="3"/>
  <c r="Z298" i="3" s="1"/>
  <c r="Y282" i="3"/>
  <c r="Z282" i="3" s="1"/>
  <c r="Y266" i="3"/>
  <c r="Z266" i="3" s="1"/>
  <c r="Z250" i="3"/>
  <c r="Y250" i="3"/>
  <c r="Z242" i="3"/>
  <c r="Y234" i="3"/>
  <c r="Z234" i="3" s="1"/>
  <c r="Z226" i="3"/>
  <c r="Z218" i="3"/>
  <c r="Y218" i="3"/>
  <c r="Z202" i="3"/>
  <c r="Y202" i="3"/>
  <c r="Z194" i="3"/>
  <c r="Z186" i="3"/>
  <c r="Y186" i="3"/>
  <c r="Y170" i="3"/>
  <c r="Z170" i="3" s="1"/>
  <c r="Z162" i="3"/>
  <c r="Z154" i="3"/>
  <c r="Y154" i="3"/>
  <c r="Y138" i="3"/>
  <c r="Z138" i="3" s="1"/>
  <c r="Z130" i="3"/>
  <c r="Z122" i="3"/>
  <c r="Y122" i="3"/>
  <c r="Z114" i="3"/>
  <c r="Y106" i="3"/>
  <c r="Z106" i="3" s="1"/>
  <c r="Z98" i="3"/>
  <c r="Z90" i="3"/>
  <c r="Y90" i="3"/>
  <c r="Z82" i="3"/>
  <c r="Y82" i="3"/>
  <c r="Y66" i="3"/>
  <c r="Z66" i="3" s="1"/>
  <c r="Y58" i="3"/>
  <c r="Z58" i="3" s="1"/>
  <c r="Y50" i="3"/>
  <c r="Z50" i="3" s="1"/>
  <c r="Z34" i="3"/>
  <c r="Y26" i="3"/>
  <c r="Z26" i="3" s="1"/>
  <c r="Y18" i="3"/>
  <c r="Z18" i="3" s="1"/>
  <c r="Z10" i="3"/>
  <c r="Y522" i="3"/>
  <c r="Z522" i="3" s="1"/>
  <c r="Y458" i="3"/>
  <c r="Z458" i="3" s="1"/>
  <c r="Y363" i="3"/>
  <c r="Z363" i="3" s="1"/>
  <c r="Y306" i="3"/>
  <c r="Y162" i="3"/>
  <c r="Y107" i="3"/>
  <c r="Z107" i="3" s="1"/>
  <c r="Y74" i="3"/>
  <c r="Z74" i="3" s="1"/>
  <c r="Y42" i="3"/>
  <c r="Z42" i="3" s="1"/>
  <c r="Y9" i="3"/>
  <c r="Z9" i="3" s="1"/>
  <c r="Z603" i="3"/>
  <c r="Z571" i="3"/>
  <c r="Z523" i="3"/>
  <c r="Z463" i="3"/>
  <c r="Z408" i="3"/>
  <c r="Z352" i="3"/>
  <c r="Z291" i="3"/>
  <c r="Z238" i="3"/>
  <c r="Z174" i="3"/>
  <c r="Z628" i="3"/>
  <c r="Y628" i="3"/>
  <c r="Z588" i="3"/>
  <c r="Y588" i="3"/>
  <c r="Z540" i="3"/>
  <c r="Y540" i="3"/>
  <c r="Z492" i="3"/>
  <c r="Y492" i="3"/>
  <c r="Z460" i="3"/>
  <c r="Y460" i="3"/>
  <c r="Z396" i="3"/>
  <c r="Y356" i="3"/>
  <c r="Z356" i="3" s="1"/>
  <c r="Z268" i="3"/>
  <c r="Z220" i="3"/>
  <c r="Z100" i="3"/>
  <c r="Y100" i="3"/>
  <c r="Z68" i="3"/>
  <c r="Y68" i="3"/>
  <c r="Z28" i="3"/>
  <c r="Y28" i="3"/>
  <c r="Z633" i="3"/>
  <c r="Z625" i="3"/>
  <c r="Z601" i="3"/>
  <c r="Z593" i="3"/>
  <c r="Z569" i="3"/>
  <c r="Y561" i="3"/>
  <c r="Z561" i="3" s="1"/>
  <c r="Z553" i="3"/>
  <c r="Y553" i="3"/>
  <c r="Z545" i="3"/>
  <c r="Y545" i="3"/>
  <c r="Z537" i="3"/>
  <c r="Y537" i="3"/>
  <c r="Z529" i="3"/>
  <c r="Y529" i="3"/>
  <c r="Z521" i="3"/>
  <c r="Y521" i="3"/>
  <c r="Z513" i="3"/>
  <c r="Y513" i="3"/>
  <c r="Z505" i="3"/>
  <c r="Y505" i="3"/>
  <c r="Z497" i="3"/>
  <c r="Y497" i="3"/>
  <c r="Z489" i="3"/>
  <c r="Y489" i="3"/>
  <c r="Z481" i="3"/>
  <c r="Y481" i="3"/>
  <c r="Z473" i="3"/>
  <c r="Y473" i="3"/>
  <c r="Z465" i="3"/>
  <c r="Y465" i="3"/>
  <c r="Z457" i="3"/>
  <c r="Y457" i="3"/>
  <c r="Z449" i="3"/>
  <c r="Y449" i="3"/>
  <c r="Z441" i="3"/>
  <c r="Y441" i="3"/>
  <c r="Z433" i="3"/>
  <c r="Y433" i="3"/>
  <c r="Z425" i="3"/>
  <c r="Y425" i="3"/>
  <c r="Z417" i="3"/>
  <c r="Y417" i="3"/>
  <c r="Z409" i="3"/>
  <c r="Y409" i="3"/>
  <c r="Z401" i="3"/>
  <c r="Y401" i="3"/>
  <c r="Z393" i="3"/>
  <c r="Y393" i="3"/>
  <c r="Z385" i="3"/>
  <c r="Y377" i="3"/>
  <c r="Z377" i="3" s="1"/>
  <c r="Y369" i="3"/>
  <c r="Z369" i="3" s="1"/>
  <c r="Z361" i="3"/>
  <c r="Y361" i="3"/>
  <c r="Z345" i="3"/>
  <c r="Y345" i="3"/>
  <c r="Z337" i="3"/>
  <c r="Y337" i="3"/>
  <c r="Z329" i="3"/>
  <c r="Y329" i="3"/>
  <c r="Y313" i="3"/>
  <c r="Z313" i="3" s="1"/>
  <c r="Y305" i="3"/>
  <c r="Z305" i="3" s="1"/>
  <c r="Y297" i="3"/>
  <c r="Z297" i="3" s="1"/>
  <c r="Z281" i="3"/>
  <c r="Y281" i="3"/>
  <c r="Z273" i="3"/>
  <c r="Y273" i="3"/>
  <c r="Z265" i="3"/>
  <c r="Y265" i="3"/>
  <c r="Z257" i="3"/>
  <c r="Z249" i="3"/>
  <c r="Y249" i="3"/>
  <c r="Y241" i="3"/>
  <c r="Z241" i="3" s="1"/>
  <c r="Y233" i="3"/>
  <c r="Z233" i="3" s="1"/>
  <c r="Z225" i="3"/>
  <c r="Z217" i="3"/>
  <c r="Y217" i="3"/>
  <c r="Z209" i="3"/>
  <c r="Y209" i="3"/>
  <c r="Y201" i="3"/>
  <c r="Z193" i="3"/>
  <c r="Z185" i="3"/>
  <c r="Y185" i="3"/>
  <c r="Z177" i="3"/>
  <c r="Y177" i="3"/>
  <c r="Y169" i="3"/>
  <c r="Z169" i="3" s="1"/>
  <c r="Y153" i="3"/>
  <c r="Z153" i="3"/>
  <c r="Y145" i="3"/>
  <c r="Z145" i="3" s="1"/>
  <c r="Y137" i="3"/>
  <c r="Z129" i="3"/>
  <c r="Y121" i="3"/>
  <c r="Z113" i="3"/>
  <c r="Y113" i="3"/>
  <c r="Z105" i="3"/>
  <c r="Y105" i="3"/>
  <c r="Z97" i="3"/>
  <c r="Y89" i="3"/>
  <c r="Z89" i="3" s="1"/>
  <c r="Z81" i="3"/>
  <c r="Y65" i="3"/>
  <c r="Z65" i="3" s="1"/>
  <c r="Y57" i="3"/>
  <c r="Z57" i="3" s="1"/>
  <c r="Z49" i="3"/>
  <c r="Y41" i="3"/>
  <c r="Z41" i="3" s="1"/>
  <c r="Y33" i="3"/>
  <c r="Z33" i="3" s="1"/>
  <c r="Y25" i="3"/>
  <c r="Z25" i="3"/>
  <c r="Z17" i="3"/>
  <c r="Y2" i="3"/>
  <c r="Z2" i="3" s="1"/>
  <c r="Y624" i="3"/>
  <c r="Z624" i="3" s="1"/>
  <c r="Y602" i="3"/>
  <c r="Z602" i="3" s="1"/>
  <c r="Y592" i="3"/>
  <c r="Z592" i="3" s="1"/>
  <c r="Y570" i="3"/>
  <c r="Y498" i="3"/>
  <c r="Y434" i="3"/>
  <c r="Z434" i="3" s="1"/>
  <c r="Y386" i="3"/>
  <c r="Z386" i="3" s="1"/>
  <c r="Y331" i="3"/>
  <c r="Z331" i="3" s="1"/>
  <c r="Y300" i="3"/>
  <c r="Z300" i="3" s="1"/>
  <c r="Y274" i="3"/>
  <c r="Z274" i="3" s="1"/>
  <c r="Y188" i="3"/>
  <c r="Y161" i="3"/>
  <c r="Z161" i="3" s="1"/>
  <c r="Y130" i="3"/>
  <c r="Y104" i="3"/>
  <c r="Z104" i="3" s="1"/>
  <c r="Y73" i="3"/>
  <c r="Z73" i="3" s="1"/>
  <c r="Y35" i="3"/>
  <c r="Z35" i="3" s="1"/>
  <c r="Y3" i="3"/>
  <c r="Z3" i="3" s="1"/>
  <c r="Z567" i="3"/>
  <c r="Z515" i="3"/>
  <c r="Z459" i="3"/>
  <c r="Z399" i="3"/>
  <c r="Z344" i="3"/>
  <c r="Z288" i="3"/>
  <c r="Z224" i="3"/>
  <c r="Z56" i="3"/>
  <c r="Z584" i="3"/>
  <c r="Z576" i="3"/>
  <c r="Z560" i="3"/>
  <c r="Z528" i="3"/>
  <c r="Y528" i="3"/>
  <c r="Y520" i="3"/>
  <c r="Z520" i="3" s="1"/>
  <c r="Y512" i="3"/>
  <c r="Z512" i="3" s="1"/>
  <c r="Y496" i="3"/>
  <c r="Z496" i="3" s="1"/>
  <c r="Z488" i="3"/>
  <c r="Y488" i="3"/>
  <c r="Z464" i="3"/>
  <c r="Y464" i="3"/>
  <c r="Y456" i="3"/>
  <c r="Z456" i="3" s="1"/>
  <c r="Y448" i="3"/>
  <c r="Z448" i="3" s="1"/>
  <c r="Y432" i="3"/>
  <c r="Z432" i="3" s="1"/>
  <c r="Z424" i="3"/>
  <c r="Y424" i="3"/>
  <c r="Z400" i="3"/>
  <c r="Y400" i="3"/>
  <c r="Z392" i="3"/>
  <c r="Z384" i="3"/>
  <c r="Y384" i="3"/>
  <c r="Y368" i="3"/>
  <c r="Z368" i="3"/>
  <c r="Z360" i="3"/>
  <c r="Z336" i="3"/>
  <c r="Y336" i="3"/>
  <c r="Z328" i="3"/>
  <c r="Z320" i="3"/>
  <c r="Y320" i="3"/>
  <c r="Y304" i="3"/>
  <c r="Z304" i="3"/>
  <c r="Z272" i="3"/>
  <c r="Y272" i="3"/>
  <c r="Z256" i="3"/>
  <c r="Y256" i="3"/>
  <c r="Y240" i="3"/>
  <c r="Z240" i="3" s="1"/>
  <c r="Z216" i="3"/>
  <c r="Y208" i="3"/>
  <c r="Z208" i="3" s="1"/>
  <c r="Z200" i="3"/>
  <c r="Z192" i="3"/>
  <c r="Y192" i="3"/>
  <c r="Y176" i="3"/>
  <c r="Z176" i="3" s="1"/>
  <c r="Z168" i="3"/>
  <c r="Z160" i="3"/>
  <c r="Y160" i="3"/>
  <c r="Z136" i="3"/>
  <c r="Z128" i="3"/>
  <c r="Y128" i="3"/>
  <c r="Y112" i="3"/>
  <c r="Z112" i="3" s="1"/>
  <c r="Z72" i="3"/>
  <c r="Y72" i="3"/>
  <c r="Z64" i="3"/>
  <c r="Y64" i="3"/>
  <c r="Z48" i="3"/>
  <c r="Y32" i="3"/>
  <c r="Z32" i="3" s="1"/>
  <c r="Z8" i="3"/>
  <c r="Y8" i="3"/>
  <c r="Y328" i="3"/>
  <c r="Y268" i="3"/>
  <c r="Y184" i="3"/>
  <c r="Z184" i="3" s="1"/>
  <c r="Z504" i="3"/>
  <c r="Z144" i="3"/>
  <c r="Z40" i="3"/>
  <c r="Z580" i="3"/>
  <c r="Y580" i="3"/>
  <c r="Z508" i="3"/>
  <c r="Y508" i="3"/>
  <c r="Z436" i="3"/>
  <c r="Y436" i="3"/>
  <c r="Z364" i="3"/>
  <c r="Z284" i="3"/>
  <c r="Z108" i="3"/>
  <c r="Z36" i="3"/>
  <c r="Y36" i="3"/>
  <c r="Z623" i="3"/>
  <c r="Z615" i="3"/>
  <c r="Z607" i="3"/>
  <c r="Z583" i="3"/>
  <c r="Z575" i="3"/>
  <c r="Y551" i="3"/>
  <c r="Z551" i="3" s="1"/>
  <c r="Y543" i="3"/>
  <c r="Z543" i="3"/>
  <c r="Y535" i="3"/>
  <c r="Z535" i="3"/>
  <c r="Y519" i="3"/>
  <c r="Z519" i="3" s="1"/>
  <c r="Y511" i="3"/>
  <c r="Z511" i="3"/>
  <c r="Y487" i="3"/>
  <c r="Z487" i="3" s="1"/>
  <c r="Y479" i="3"/>
  <c r="Z479" i="3"/>
  <c r="Y471" i="3"/>
  <c r="Z471" i="3" s="1"/>
  <c r="Y455" i="3"/>
  <c r="Z455" i="3"/>
  <c r="Y447" i="3"/>
  <c r="Z447" i="3"/>
  <c r="Y423" i="3"/>
  <c r="Z423" i="3" s="1"/>
  <c r="Y415" i="3"/>
  <c r="Z415" i="3" s="1"/>
  <c r="Y407" i="3"/>
  <c r="Z407" i="3"/>
  <c r="Y391" i="3"/>
  <c r="Z391" i="3"/>
  <c r="Y383" i="3"/>
  <c r="Z383" i="3" s="1"/>
  <c r="Z359" i="3"/>
  <c r="Y359" i="3"/>
  <c r="Y351" i="3"/>
  <c r="Z351" i="3"/>
  <c r="Z343" i="3"/>
  <c r="Y327" i="3"/>
  <c r="Z327" i="3" s="1"/>
  <c r="Z319" i="3"/>
  <c r="Y319" i="3"/>
  <c r="Z295" i="3"/>
  <c r="Y295" i="3"/>
  <c r="Y287" i="3"/>
  <c r="Z287" i="3" s="1"/>
  <c r="Z279" i="3"/>
  <c r="Y263" i="3"/>
  <c r="Z263" i="3"/>
  <c r="Z255" i="3"/>
  <c r="Y255" i="3"/>
  <c r="Y239" i="3"/>
  <c r="Z239" i="3"/>
  <c r="Y231" i="3"/>
  <c r="Z231" i="3" s="1"/>
  <c r="Y223" i="3"/>
  <c r="Z223" i="3" s="1"/>
  <c r="Z215" i="3"/>
  <c r="Z207" i="3"/>
  <c r="Y207" i="3"/>
  <c r="Z199" i="3"/>
  <c r="Y199" i="3"/>
  <c r="Z191" i="3"/>
  <c r="Y191" i="3"/>
  <c r="Z183" i="3"/>
  <c r="Z167" i="3"/>
  <c r="Y167" i="3"/>
  <c r="Y159" i="3"/>
  <c r="Z159" i="3" s="1"/>
  <c r="Z143" i="3"/>
  <c r="Y143" i="3"/>
  <c r="Z135" i="3"/>
  <c r="Y135" i="3"/>
  <c r="Z127" i="3"/>
  <c r="Y127" i="3"/>
  <c r="Y111" i="3"/>
  <c r="Z111" i="3" s="1"/>
  <c r="Y103" i="3"/>
  <c r="Z103" i="3" s="1"/>
  <c r="Z95" i="3"/>
  <c r="Y95" i="3"/>
  <c r="Z87" i="3"/>
  <c r="Z79" i="3"/>
  <c r="Y79" i="3"/>
  <c r="Z71" i="3"/>
  <c r="Y71" i="3"/>
  <c r="Z63" i="3"/>
  <c r="Z55" i="3"/>
  <c r="Y55" i="3"/>
  <c r="Y47" i="3"/>
  <c r="Z47" i="3" s="1"/>
  <c r="Y39" i="3"/>
  <c r="Z39" i="3" s="1"/>
  <c r="Z15" i="3"/>
  <c r="Y15" i="3"/>
  <c r="Y7" i="3"/>
  <c r="Z7" i="3" s="1"/>
  <c r="Y632" i="3"/>
  <c r="Z632" i="3" s="1"/>
  <c r="Y600" i="3"/>
  <c r="Z600" i="3" s="1"/>
  <c r="Y568" i="3"/>
  <c r="Z568" i="3" s="1"/>
  <c r="Y552" i="3"/>
  <c r="Z552" i="3" s="1"/>
  <c r="Y514" i="3"/>
  <c r="Z514" i="3" s="1"/>
  <c r="Y450" i="3"/>
  <c r="Y380" i="3"/>
  <c r="Z380" i="3" s="1"/>
  <c r="Y353" i="3"/>
  <c r="Z353" i="3" s="1"/>
  <c r="Y322" i="3"/>
  <c r="Z322" i="3" s="1"/>
  <c r="Y296" i="3"/>
  <c r="Z296" i="3" s="1"/>
  <c r="Y267" i="3"/>
  <c r="Z267" i="3" s="1"/>
  <c r="Y236" i="3"/>
  <c r="Z236" i="3" s="1"/>
  <c r="Y210" i="3"/>
  <c r="Z210" i="3" s="1"/>
  <c r="Y183" i="3"/>
  <c r="Y152" i="3"/>
  <c r="Z152" i="3" s="1"/>
  <c r="Y97" i="3"/>
  <c r="Y63" i="3"/>
  <c r="Y31" i="3"/>
  <c r="Z31" i="3" s="1"/>
  <c r="Z627" i="3"/>
  <c r="Z559" i="3"/>
  <c r="Z503" i="3"/>
  <c r="Z440" i="3"/>
  <c r="Z387" i="3"/>
  <c r="Z271" i="3"/>
  <c r="Z212" i="3"/>
  <c r="Z137" i="3"/>
  <c r="Z16" i="3"/>
  <c r="Z620" i="3"/>
  <c r="Y620" i="3"/>
  <c r="Z556" i="3"/>
  <c r="Y556" i="3"/>
  <c r="Z500" i="3"/>
  <c r="Y500" i="3"/>
  <c r="Z452" i="3"/>
  <c r="Y452" i="3"/>
  <c r="Z388" i="3"/>
  <c r="Y388" i="3"/>
  <c r="Z324" i="3"/>
  <c r="Y324" i="3"/>
  <c r="Z244" i="3"/>
  <c r="Y244" i="3"/>
  <c r="Z124" i="3"/>
  <c r="Y44" i="3"/>
  <c r="Z44" i="3" s="1"/>
  <c r="Z630" i="3"/>
  <c r="Z622" i="3"/>
  <c r="Z614" i="3"/>
  <c r="Z606" i="3"/>
  <c r="Z590" i="3"/>
  <c r="Z582" i="3"/>
  <c r="Z574" i="3"/>
  <c r="Z558" i="3"/>
  <c r="Z542" i="3"/>
  <c r="Z534" i="3"/>
  <c r="Z526" i="3"/>
  <c r="Z518" i="3"/>
  <c r="Z510" i="3"/>
  <c r="Z502" i="3"/>
  <c r="Z494" i="3"/>
  <c r="Z478" i="3"/>
  <c r="Z470" i="3"/>
  <c r="Z462" i="3"/>
  <c r="Z454" i="3"/>
  <c r="Z446" i="3"/>
  <c r="Z438" i="3"/>
  <c r="Z430" i="3"/>
  <c r="Z414" i="3"/>
  <c r="Z406" i="3"/>
  <c r="Z398" i="3"/>
  <c r="Y398" i="3"/>
  <c r="Z390" i="3"/>
  <c r="Y390" i="3"/>
  <c r="Z382" i="3"/>
  <c r="Y382" i="3"/>
  <c r="Z374" i="3"/>
  <c r="Y374" i="3"/>
  <c r="Z366" i="3"/>
  <c r="Y366" i="3"/>
  <c r="Z358" i="3"/>
  <c r="Y358" i="3"/>
  <c r="Z350" i="3"/>
  <c r="Y350" i="3"/>
  <c r="Z342" i="3"/>
  <c r="Y342" i="3"/>
  <c r="Z334" i="3"/>
  <c r="Y334" i="3"/>
  <c r="Z326" i="3"/>
  <c r="Y326" i="3"/>
  <c r="Z318" i="3"/>
  <c r="Y318" i="3"/>
  <c r="Z310" i="3"/>
  <c r="Y310" i="3"/>
  <c r="Z302" i="3"/>
  <c r="Y302" i="3"/>
  <c r="Z294" i="3"/>
  <c r="Y294" i="3"/>
  <c r="Z286" i="3"/>
  <c r="Y286" i="3"/>
  <c r="Z278" i="3"/>
  <c r="Y278" i="3"/>
  <c r="Z270" i="3"/>
  <c r="Y270" i="3"/>
  <c r="Z262" i="3"/>
  <c r="Y262" i="3"/>
  <c r="Z254" i="3"/>
  <c r="Y254" i="3"/>
  <c r="Z246" i="3"/>
  <c r="Y246" i="3"/>
  <c r="Y230" i="3"/>
  <c r="Z230" i="3" s="1"/>
  <c r="Z222" i="3"/>
  <c r="Y222" i="3"/>
  <c r="Z214" i="3"/>
  <c r="Y214" i="3"/>
  <c r="Y206" i="3"/>
  <c r="Z206" i="3" s="1"/>
  <c r="Z198" i="3"/>
  <c r="Y198" i="3"/>
  <c r="Z190" i="3"/>
  <c r="Y190" i="3"/>
  <c r="Z182" i="3"/>
  <c r="Y182" i="3"/>
  <c r="Y166" i="3"/>
  <c r="Z166" i="3" s="1"/>
  <c r="Y158" i="3"/>
  <c r="Z158" i="3" s="1"/>
  <c r="Z150" i="3"/>
  <c r="Y150" i="3"/>
  <c r="Z142" i="3"/>
  <c r="Y142" i="3"/>
  <c r="Z134" i="3"/>
  <c r="Y134" i="3"/>
  <c r="Z126" i="3"/>
  <c r="Y126" i="3"/>
  <c r="Z118" i="3"/>
  <c r="Y118" i="3"/>
  <c r="Z110" i="3"/>
  <c r="Y110" i="3"/>
  <c r="Z102" i="3"/>
  <c r="Y102" i="3"/>
  <c r="Z94" i="3"/>
  <c r="Y94" i="3"/>
  <c r="Z86" i="3"/>
  <c r="Y86" i="3"/>
  <c r="Z78" i="3"/>
  <c r="Y78" i="3"/>
  <c r="Z70" i="3"/>
  <c r="Y70" i="3"/>
  <c r="Z62" i="3"/>
  <c r="Y62" i="3"/>
  <c r="Z54" i="3"/>
  <c r="Y54" i="3"/>
  <c r="Z46" i="3"/>
  <c r="Y46" i="3"/>
  <c r="Z38" i="3"/>
  <c r="Y38" i="3"/>
  <c r="Z30" i="3"/>
  <c r="Y30" i="3"/>
  <c r="Z22" i="3"/>
  <c r="Y22" i="3"/>
  <c r="Z14" i="3"/>
  <c r="Y14" i="3"/>
  <c r="Z6" i="3"/>
  <c r="Y6" i="3"/>
  <c r="Y609" i="3"/>
  <c r="Z609" i="3" s="1"/>
  <c r="Y566" i="3"/>
  <c r="Z566" i="3" s="1"/>
  <c r="Y550" i="3"/>
  <c r="Z550" i="3" s="1"/>
  <c r="Y510" i="3"/>
  <c r="Y490" i="3"/>
  <c r="Z490" i="3" s="1"/>
  <c r="Y446" i="3"/>
  <c r="Y426" i="3"/>
  <c r="Z426" i="3" s="1"/>
  <c r="Y376" i="3"/>
  <c r="Z376" i="3" s="1"/>
  <c r="Y348" i="3"/>
  <c r="Z348" i="3" s="1"/>
  <c r="Y321" i="3"/>
  <c r="Z321" i="3" s="1"/>
  <c r="Y290" i="3"/>
  <c r="Z290" i="3" s="1"/>
  <c r="Y264" i="3"/>
  <c r="Z264" i="3" s="1"/>
  <c r="Y235" i="3"/>
  <c r="Z235" i="3" s="1"/>
  <c r="Y204" i="3"/>
  <c r="Z204" i="3" s="1"/>
  <c r="Y178" i="3"/>
  <c r="Z178" i="3" s="1"/>
  <c r="Y151" i="3"/>
  <c r="Z151" i="3" s="1"/>
  <c r="Y120" i="3"/>
  <c r="Z120" i="3" s="1"/>
  <c r="Y92" i="3"/>
  <c r="Z92" i="3" s="1"/>
  <c r="Y59" i="3"/>
  <c r="Z59" i="3" s="1"/>
  <c r="Y24" i="3"/>
  <c r="Z24" i="3" s="1"/>
  <c r="Z547" i="3"/>
  <c r="Z495" i="3"/>
  <c r="Z439" i="3"/>
  <c r="Z323" i="3"/>
  <c r="Z201" i="3"/>
  <c r="Z121" i="3"/>
  <c r="Z596" i="3"/>
  <c r="Y596" i="3"/>
  <c r="Z548" i="3"/>
  <c r="Y548" i="3"/>
  <c r="Z516" i="3"/>
  <c r="Y516" i="3"/>
  <c r="Z468" i="3"/>
  <c r="Y468" i="3"/>
  <c r="Z428" i="3"/>
  <c r="Y428" i="3"/>
  <c r="Z412" i="3"/>
  <c r="Y412" i="3"/>
  <c r="Z372" i="3"/>
  <c r="Y372" i="3"/>
  <c r="Z332" i="3"/>
  <c r="Y292" i="3"/>
  <c r="Z292" i="3" s="1"/>
  <c r="Z260" i="3"/>
  <c r="Y260" i="3"/>
  <c r="Y228" i="3"/>
  <c r="Z228" i="3" s="1"/>
  <c r="Z156" i="3"/>
  <c r="Z132" i="3"/>
  <c r="Y132" i="3"/>
  <c r="Z84" i="3"/>
  <c r="Y84" i="3"/>
  <c r="Z52" i="3"/>
  <c r="Y52" i="3"/>
  <c r="Z4" i="3"/>
  <c r="Y4" i="3"/>
  <c r="Y140" i="3"/>
  <c r="Z140" i="3" s="1"/>
  <c r="Z629" i="3"/>
  <c r="Z621" i="3"/>
  <c r="Z613" i="3"/>
  <c r="Z605" i="3"/>
  <c r="Z597" i="3"/>
  <c r="Z589" i="3"/>
  <c r="Z581" i="3"/>
  <c r="Z573" i="3"/>
  <c r="Z565" i="3"/>
  <c r="Z557" i="3"/>
  <c r="Z549" i="3"/>
  <c r="Z541" i="3"/>
  <c r="Z533" i="3"/>
  <c r="Z525" i="3"/>
  <c r="Z517" i="3"/>
  <c r="Z501" i="3"/>
  <c r="Z493" i="3"/>
  <c r="Z485" i="3"/>
  <c r="Z477" i="3"/>
  <c r="Z469" i="3"/>
  <c r="Z461" i="3"/>
  <c r="Z453" i="3"/>
  <c r="Z437" i="3"/>
  <c r="Z429" i="3"/>
  <c r="Z421" i="3"/>
  <c r="Z413" i="3"/>
  <c r="Z405" i="3"/>
  <c r="Z397" i="3"/>
  <c r="Y397" i="3"/>
  <c r="Z389" i="3"/>
  <c r="Y389" i="3"/>
  <c r="Z381" i="3"/>
  <c r="Y381" i="3"/>
  <c r="Z373" i="3"/>
  <c r="Y373" i="3"/>
  <c r="Z365" i="3"/>
  <c r="Y365" i="3"/>
  <c r="Z357" i="3"/>
  <c r="Y357" i="3"/>
  <c r="Z349" i="3"/>
  <c r="Y349" i="3"/>
  <c r="Z341" i="3"/>
  <c r="Y341" i="3"/>
  <c r="Z333" i="3"/>
  <c r="Y333" i="3"/>
  <c r="Z325" i="3"/>
  <c r="Y325" i="3"/>
  <c r="Z317" i="3"/>
  <c r="Y317" i="3"/>
  <c r="Z309" i="3"/>
  <c r="Y309" i="3"/>
  <c r="Z301" i="3"/>
  <c r="Y301" i="3"/>
  <c r="Z293" i="3"/>
  <c r="Y293" i="3"/>
  <c r="Z285" i="3"/>
  <c r="Y285" i="3"/>
  <c r="Z277" i="3"/>
  <c r="Y277" i="3"/>
  <c r="Z269" i="3"/>
  <c r="Y269" i="3"/>
  <c r="Z261" i="3"/>
  <c r="Y261" i="3"/>
  <c r="Z253" i="3"/>
  <c r="Y253" i="3"/>
  <c r="Z245" i="3"/>
  <c r="Y245" i="3"/>
  <c r="Y237" i="3"/>
  <c r="Z237" i="3" s="1"/>
  <c r="Y229" i="3"/>
  <c r="Z229" i="3" s="1"/>
  <c r="Y221" i="3"/>
  <c r="Z221" i="3" s="1"/>
  <c r="Z213" i="3"/>
  <c r="Y213" i="3"/>
  <c r="Y205" i="3"/>
  <c r="Z205" i="3" s="1"/>
  <c r="Y197" i="3"/>
  <c r="Y189" i="3"/>
  <c r="Z189" i="3" s="1"/>
  <c r="Z181" i="3"/>
  <c r="Y181" i="3"/>
  <c r="Y173" i="3"/>
  <c r="Z173" i="3" s="1"/>
  <c r="Y165" i="3"/>
  <c r="Z165" i="3" s="1"/>
  <c r="Y157" i="3"/>
  <c r="Z157" i="3" s="1"/>
  <c r="Y149" i="3"/>
  <c r="Z149" i="3" s="1"/>
  <c r="Z141" i="3"/>
  <c r="Y141" i="3"/>
  <c r="Y133" i="3"/>
  <c r="Z133" i="3" s="1"/>
  <c r="Y125" i="3"/>
  <c r="Z125" i="3" s="1"/>
  <c r="Y117" i="3"/>
  <c r="Z117" i="3" s="1"/>
  <c r="Z109" i="3"/>
  <c r="Y109" i="3"/>
  <c r="Y101" i="3"/>
  <c r="Z101" i="3" s="1"/>
  <c r="Y93" i="3"/>
  <c r="Z93" i="3" s="1"/>
  <c r="Y85" i="3"/>
  <c r="Z85" i="3" s="1"/>
  <c r="Z77" i="3"/>
  <c r="Y77" i="3"/>
  <c r="Y69" i="3"/>
  <c r="Z69" i="3" s="1"/>
  <c r="Y61" i="3"/>
  <c r="Z61" i="3" s="1"/>
  <c r="Y53" i="3"/>
  <c r="Z53" i="3" s="1"/>
  <c r="Z45" i="3"/>
  <c r="Y45" i="3"/>
  <c r="Y37" i="3"/>
  <c r="Z37" i="3" s="1"/>
  <c r="Y29" i="3"/>
  <c r="Z29" i="3" s="1"/>
  <c r="Y21" i="3"/>
  <c r="Z21" i="3" s="1"/>
  <c r="Z13" i="3"/>
  <c r="Y13" i="3"/>
  <c r="Y5" i="3"/>
  <c r="Z5" i="3" s="1"/>
  <c r="Y630" i="3"/>
  <c r="Y618" i="3"/>
  <c r="Z618" i="3" s="1"/>
  <c r="Y608" i="3"/>
  <c r="Z608" i="3" s="1"/>
  <c r="Y598" i="3"/>
  <c r="Z598" i="3" s="1"/>
  <c r="Y586" i="3"/>
  <c r="Z586" i="3" s="1"/>
  <c r="Y576" i="3"/>
  <c r="Y565" i="3"/>
  <c r="Y549" i="3"/>
  <c r="Y530" i="3"/>
  <c r="Z530" i="3" s="1"/>
  <c r="Y509" i="3"/>
  <c r="Z509" i="3" s="1"/>
  <c r="Y486" i="3"/>
  <c r="Z486" i="3" s="1"/>
  <c r="Y466" i="3"/>
  <c r="Z466" i="3" s="1"/>
  <c r="Y445" i="3"/>
  <c r="Z445" i="3" s="1"/>
  <c r="Y422" i="3"/>
  <c r="Z422" i="3" s="1"/>
  <c r="Y402" i="3"/>
  <c r="Z402" i="3" s="1"/>
  <c r="Y375" i="3"/>
  <c r="Z375" i="3" s="1"/>
  <c r="Y316" i="3"/>
  <c r="Z316" i="3" s="1"/>
  <c r="Y289" i="3"/>
  <c r="Z289" i="3" s="1"/>
  <c r="Y258" i="3"/>
  <c r="Z258" i="3" s="1"/>
  <c r="Y232" i="3"/>
  <c r="Z232" i="3" s="1"/>
  <c r="Y203" i="3"/>
  <c r="Z203" i="3" s="1"/>
  <c r="Y172" i="3"/>
  <c r="Z172" i="3" s="1"/>
  <c r="Y146" i="3"/>
  <c r="Z146" i="3" s="1"/>
  <c r="Y119" i="3"/>
  <c r="Z119" i="3" s="1"/>
  <c r="Y88" i="3"/>
  <c r="Z88" i="3" s="1"/>
  <c r="Y23" i="3"/>
  <c r="Z23" i="3" s="1"/>
  <c r="Z483" i="3"/>
  <c r="Z431" i="3"/>
  <c r="Z259" i="3"/>
  <c r="Z197" i="3"/>
</calcChain>
</file>

<file path=xl/sharedStrings.xml><?xml version="1.0" encoding="utf-8"?>
<sst xmlns="http://schemas.openxmlformats.org/spreadsheetml/2006/main" count="11491" uniqueCount="1465">
  <si>
    <t>OrderID</t>
  </si>
  <si>
    <t>OrderDate</t>
  </si>
  <si>
    <t>RequiredDate</t>
  </si>
  <si>
    <t>Region</t>
  </si>
  <si>
    <t>Country</t>
  </si>
  <si>
    <t>City</t>
  </si>
  <si>
    <t>CustomerSegment</t>
  </si>
  <si>
    <t>Channel</t>
  </si>
  <si>
    <t>Salesperson</t>
  </si>
  <si>
    <t>ProductCategory</t>
  </si>
  <si>
    <t>SKU</t>
  </si>
  <si>
    <t>UnitCost</t>
  </si>
  <si>
    <t>UnitPrice</t>
  </si>
  <si>
    <t>DiscountPct</t>
  </si>
  <si>
    <t>Quantity</t>
  </si>
  <si>
    <t>ORD-2024-275203</t>
  </si>
  <si>
    <t>ORD-2024-358795</t>
  </si>
  <si>
    <t>ORD-2023-373538</t>
  </si>
  <si>
    <t>ORD-2025-168148</t>
  </si>
  <si>
    <t>ORD-2023-824839</t>
  </si>
  <si>
    <t>ORD-2023-723587</t>
  </si>
  <si>
    <t>ORD-2024-336584</t>
  </si>
  <si>
    <t>ORD-2023-112666</t>
  </si>
  <si>
    <t>ORD-2024-589570</t>
  </si>
  <si>
    <t>ORD-2025-997421</t>
  </si>
  <si>
    <t>ORD-2024-210687</t>
  </si>
  <si>
    <t>ORD-2025-515515</t>
  </si>
  <si>
    <t>ORD-2025-487261</t>
  </si>
  <si>
    <t>ORD-2024-890180</t>
  </si>
  <si>
    <t>ORD-2025-840976</t>
  </si>
  <si>
    <t>ORD-2023-937291</t>
  </si>
  <si>
    <t>ORD-2024-206081</t>
  </si>
  <si>
    <t>ORD-2025-233883</t>
  </si>
  <si>
    <t>ORD-2025-843974</t>
  </si>
  <si>
    <t>ORD-2025-745263</t>
  </si>
  <si>
    <t>ORD-2024-798002</t>
  </si>
  <si>
    <t>ORD-2023-867836</t>
  </si>
  <si>
    <t>ORD-2025-580047</t>
  </si>
  <si>
    <t>ORD-2024-500109</t>
  </si>
  <si>
    <t>ORD-2023-271836</t>
  </si>
  <si>
    <t>ORD-2024-215294</t>
  </si>
  <si>
    <t>ORD-2024-788105</t>
  </si>
  <si>
    <t>ORD-2024-855073</t>
  </si>
  <si>
    <t>ORD-2023-897079</t>
  </si>
  <si>
    <t>ORD-2025-548982</t>
  </si>
  <si>
    <t>ORD-2024-170313</t>
  </si>
  <si>
    <t>ORD-2023-562894</t>
  </si>
  <si>
    <t>ORD-2025-474710</t>
  </si>
  <si>
    <t>ORD-2024-629525</t>
  </si>
  <si>
    <t>ORD-2024-167215</t>
  </si>
  <si>
    <t>ORD-2023-864121</t>
  </si>
  <si>
    <t>ORD-2024-692673</t>
  </si>
  <si>
    <t>ORD-2025-718992</t>
  </si>
  <si>
    <t>ORD-2024-599522</t>
  </si>
  <si>
    <t>ORD-2023-651638</t>
  </si>
  <si>
    <t>ORD-2024-635626</t>
  </si>
  <si>
    <t>ORD-2024-296582</t>
  </si>
  <si>
    <t>ORD-2024-998320</t>
  </si>
  <si>
    <t>ORD-2025-820255</t>
  </si>
  <si>
    <t>ORD-2024-389336</t>
  </si>
  <si>
    <t>ORD-2023-308124</t>
  </si>
  <si>
    <t>ORD-2023-128295</t>
  </si>
  <si>
    <t>ORD-2024-548345</t>
  </si>
  <si>
    <t>ORD-2024-966651</t>
  </si>
  <si>
    <t>ORD-2023-292714</t>
  </si>
  <si>
    <t>ORD-2024-468501</t>
  </si>
  <si>
    <t>ORD-2024-260775</t>
  </si>
  <si>
    <t>ORD-2023-419187</t>
  </si>
  <si>
    <t>ORD-2025-578007</t>
  </si>
  <si>
    <t>ORD-2023-235230</t>
  </si>
  <si>
    <t>ORD-2025-765220</t>
  </si>
  <si>
    <t>ORD-2025-931538</t>
  </si>
  <si>
    <t>ORD-2024-289089</t>
  </si>
  <si>
    <t>ORD-2025-639542</t>
  </si>
  <si>
    <t>ORD-2025-762301</t>
  </si>
  <si>
    <t>ORD-2024-906395</t>
  </si>
  <si>
    <t>ORD-2025-779574</t>
  </si>
  <si>
    <t>ORD-2025-526650</t>
  </si>
  <si>
    <t>ORD-2024-247979</t>
  </si>
  <si>
    <t>ORD-2023-480975</t>
  </si>
  <si>
    <t>ORD-2023-239789</t>
  </si>
  <si>
    <t>ORD-2023-548874</t>
  </si>
  <si>
    <t>ORD-2024-347736</t>
  </si>
  <si>
    <t>ORD-2023-749324</t>
  </si>
  <si>
    <t>ORD-2023-809913</t>
  </si>
  <si>
    <t>ORD-2024-287210</t>
  </si>
  <si>
    <t>ORD-2025-640677</t>
  </si>
  <si>
    <t>ORD-2024-939873</t>
  </si>
  <si>
    <t>ORD-2024-800947</t>
  </si>
  <si>
    <t>ORD-2023-382272</t>
  </si>
  <si>
    <t>ORD-2023-722117</t>
  </si>
  <si>
    <t>ORD-2024-446699</t>
  </si>
  <si>
    <t>ORD-2024-451005</t>
  </si>
  <si>
    <t>ORD-2023-290279</t>
  </si>
  <si>
    <t>ORD-2024-192263</t>
  </si>
  <si>
    <t>ORD-2023-159379</t>
  </si>
  <si>
    <t>ORD-2023-343322</t>
  </si>
  <si>
    <t>ORD-2025-114382</t>
  </si>
  <si>
    <t>ORD-2025-488349</t>
  </si>
  <si>
    <t>ORD-2025-330203</t>
  </si>
  <si>
    <t>ORD-2023-841426</t>
  </si>
  <si>
    <t>ORD-2024-594592</t>
  </si>
  <si>
    <t>ORD-2025-863978</t>
  </si>
  <si>
    <t>ORD-2024-604471</t>
  </si>
  <si>
    <t>ORD-2023-258768</t>
  </si>
  <si>
    <t>ORD-2025-626047</t>
  </si>
  <si>
    <t>ORD-2025-526752</t>
  </si>
  <si>
    <t>ORD-2023-374486</t>
  </si>
  <si>
    <t>ORD-2024-997336</t>
  </si>
  <si>
    <t>ORD-2025-725646</t>
  </si>
  <si>
    <t>ORD-2023-868734</t>
  </si>
  <si>
    <t>ORD-2025-262491</t>
  </si>
  <si>
    <t>ORD-2024-638884</t>
  </si>
  <si>
    <t>ORD-2025-541501</t>
  </si>
  <si>
    <t>ORD-2023-422918</t>
  </si>
  <si>
    <t>ORD-2025-328504</t>
  </si>
  <si>
    <t>ORD-2024-851883</t>
  </si>
  <si>
    <t>ORD-2025-662997</t>
  </si>
  <si>
    <t>ORD-2024-478165</t>
  </si>
  <si>
    <t>ORD-2024-771210</t>
  </si>
  <si>
    <t>ORD-2024-155337</t>
  </si>
  <si>
    <t>ORD-2023-251563</t>
  </si>
  <si>
    <t>ORD-2024-286833</t>
  </si>
  <si>
    <t>ORD-2024-792558</t>
  </si>
  <si>
    <t>ORD-2024-166150</t>
  </si>
  <si>
    <t>ORD-2024-909942</t>
  </si>
  <si>
    <t>ORD-2024-223618</t>
  </si>
  <si>
    <t>ORD-2024-919471</t>
  </si>
  <si>
    <t>ORD-2025-649239</t>
  </si>
  <si>
    <t>ORD-2023-975863</t>
  </si>
  <si>
    <t>ORD-2023-869884</t>
  </si>
  <si>
    <t>ORD-2025-698069</t>
  </si>
  <si>
    <t>ORD-2024-474999</t>
  </si>
  <si>
    <t>ORD-2023-427304</t>
  </si>
  <si>
    <t>ORD-2025-956101</t>
  </si>
  <si>
    <t>ORD-2025-184082</t>
  </si>
  <si>
    <t>ORD-2023-576840</t>
  </si>
  <si>
    <t>ORD-2023-178249</t>
  </si>
  <si>
    <t>ORD-2024-588972</t>
  </si>
  <si>
    <t>ORD-2023-603238</t>
  </si>
  <si>
    <t>ORD-2023-883066</t>
  </si>
  <si>
    <t>ORD-2024-584090</t>
  </si>
  <si>
    <t>ORD-2025-537785</t>
  </si>
  <si>
    <t>ORD-2024-605518</t>
  </si>
  <si>
    <t>ORD-2023-521818</t>
  </si>
  <si>
    <t>ORD-2025-650719</t>
  </si>
  <si>
    <t>ORD-2025-501927</t>
  </si>
  <si>
    <t>ORD-2023-430904</t>
  </si>
  <si>
    <t>ORD-2025-354346</t>
  </si>
  <si>
    <t>ORD-2024-164288</t>
  </si>
  <si>
    <t>ORD-2023-867285</t>
  </si>
  <si>
    <t>ORD-2024-836421</t>
  </si>
  <si>
    <t>ORD-2023-613287</t>
  </si>
  <si>
    <t>ORD-2024-783321</t>
  </si>
  <si>
    <t>ORD-2024-232632</t>
  </si>
  <si>
    <t>ORD-2023-906481</t>
  </si>
  <si>
    <t>ORD-2024-902741</t>
  </si>
  <si>
    <t>ORD-2023-912395</t>
  </si>
  <si>
    <t>ORD-2024-389102</t>
  </si>
  <si>
    <t>ORD-2023-309373</t>
  </si>
  <si>
    <t>ORD-2023-825495</t>
  </si>
  <si>
    <t>ORD-2025-244832</t>
  </si>
  <si>
    <t>ORD-2024-211453</t>
  </si>
  <si>
    <t>ORD-2023-192324</t>
  </si>
  <si>
    <t>ORD-2024-438404</t>
  </si>
  <si>
    <t>ORD-2025-246470</t>
  </si>
  <si>
    <t>ORD-2023-497686</t>
  </si>
  <si>
    <t>ORD-2023-596758</t>
  </si>
  <si>
    <t>ORD-2024-201376</t>
  </si>
  <si>
    <t>ORD-2023-842488</t>
  </si>
  <si>
    <t>ORD-2024-136321</t>
  </si>
  <si>
    <t>ORD-2024-764468</t>
  </si>
  <si>
    <t>ORD-2024-553449</t>
  </si>
  <si>
    <t>ORD-2025-766923</t>
  </si>
  <si>
    <t>ORD-2025-418232</t>
  </si>
  <si>
    <t>ORD-2023-848013</t>
  </si>
  <si>
    <t>ORD-2024-357368</t>
  </si>
  <si>
    <t>ORD-2024-219735</t>
  </si>
  <si>
    <t>ORD-2023-240507</t>
  </si>
  <si>
    <t>ORD-2024-134084</t>
  </si>
  <si>
    <t>ORD-2023-884625</t>
  </si>
  <si>
    <t>ORD-2023-157993</t>
  </si>
  <si>
    <t>ORD-2024-329104</t>
  </si>
  <si>
    <t>ORD-2023-304451</t>
  </si>
  <si>
    <t>ORD-2024-942981</t>
  </si>
  <si>
    <t>ORD-2024-605629</t>
  </si>
  <si>
    <t>ORD-2023-450877</t>
  </si>
  <si>
    <t>ORD-2023-286994</t>
  </si>
  <si>
    <t>ORD-2025-700847</t>
  </si>
  <si>
    <t>ORD-2024-970848</t>
  </si>
  <si>
    <t>ORD-2025-845715</t>
  </si>
  <si>
    <t>ORD-2023-664749</t>
  </si>
  <si>
    <t>ORD-2024-960952</t>
  </si>
  <si>
    <t>ORD-2023-987700</t>
  </si>
  <si>
    <t>ORD-2025-652467</t>
  </si>
  <si>
    <t>ORD-2025-667201</t>
  </si>
  <si>
    <t>ORD-2024-237478</t>
  </si>
  <si>
    <t>ORD-2025-898843</t>
  </si>
  <si>
    <t>ORD-2023-334213</t>
  </si>
  <si>
    <t>ORD-2024-640340</t>
  </si>
  <si>
    <t>ORD-2023-399631</t>
  </si>
  <si>
    <t>ORD-2025-542939</t>
  </si>
  <si>
    <t>ORD-2023-825836</t>
  </si>
  <si>
    <t>ORD-2024-503082</t>
  </si>
  <si>
    <t>ORD-2024-760799</t>
  </si>
  <si>
    <t>ORD-2023-197661</t>
  </si>
  <si>
    <t>ORD-2024-212990</t>
  </si>
  <si>
    <t>ORD-2023-925146</t>
  </si>
  <si>
    <t>ORD-2023-177794</t>
  </si>
  <si>
    <t>ORD-2024-444710</t>
  </si>
  <si>
    <t>ORD-2024-668926</t>
  </si>
  <si>
    <t>ORD-2024-968374</t>
  </si>
  <si>
    <t>ORD-2023-575584</t>
  </si>
  <si>
    <t>ORD-2023-701153</t>
  </si>
  <si>
    <t>ORD-2023-382017</t>
  </si>
  <si>
    <t>ORD-2024-999607</t>
  </si>
  <si>
    <t>ORD-2023-133848</t>
  </si>
  <si>
    <t>ORD-2023-586275</t>
  </si>
  <si>
    <t>ORD-2025-964661</t>
  </si>
  <si>
    <t>ORD-2023-390998</t>
  </si>
  <si>
    <t>ORD-2023-920483</t>
  </si>
  <si>
    <t>ORD-2025-146850</t>
  </si>
  <si>
    <t>ORD-2024-687100</t>
  </si>
  <si>
    <t>ORD-2025-629393</t>
  </si>
  <si>
    <t>ORD-2024-686712</t>
  </si>
  <si>
    <t>ORD-2025-586799</t>
  </si>
  <si>
    <t>ORD-2024-988736</t>
  </si>
  <si>
    <t>ORD-2025-564184</t>
  </si>
  <si>
    <t>ORD-2023-653343</t>
  </si>
  <si>
    <t>ORD-2024-197852</t>
  </si>
  <si>
    <t>ORD-2023-431328</t>
  </si>
  <si>
    <t>ORD-2023-613317</t>
  </si>
  <si>
    <t>ORD-2024-720756</t>
  </si>
  <si>
    <t>ORD-2024-777623</t>
  </si>
  <si>
    <t>ORD-2025-762212</t>
  </si>
  <si>
    <t>ORD-2023-271918</t>
  </si>
  <si>
    <t>ORD-2023-713375</t>
  </si>
  <si>
    <t>ORD-2025-678688</t>
  </si>
  <si>
    <t>ORD-2023-501220</t>
  </si>
  <si>
    <t>ORD-2023-195665</t>
  </si>
  <si>
    <t>ORD-2023-290237</t>
  </si>
  <si>
    <t>ORD-2023-302041</t>
  </si>
  <si>
    <t>ORD-2025-289139</t>
  </si>
  <si>
    <t>ORD-2023-949710</t>
  </si>
  <si>
    <t>ORD-2023-603650</t>
  </si>
  <si>
    <t>ORD-2025-757957</t>
  </si>
  <si>
    <t>ORD-2024-423853</t>
  </si>
  <si>
    <t>ORD-2024-569164</t>
  </si>
  <si>
    <t>ORD-2023-946143</t>
  </si>
  <si>
    <t>ORD-2024-281211</t>
  </si>
  <si>
    <t>ORD-2024-805860</t>
  </si>
  <si>
    <t>ORD-2025-132174</t>
  </si>
  <si>
    <t>ORD-2023-964434</t>
  </si>
  <si>
    <t>ORD-2024-897622</t>
  </si>
  <si>
    <t>ORD-2023-517216</t>
  </si>
  <si>
    <t>ORD-2025-509940</t>
  </si>
  <si>
    <t>ORD-2025-646342</t>
  </si>
  <si>
    <t>ORD-2024-866535</t>
  </si>
  <si>
    <t>ORD-2023-747341</t>
  </si>
  <si>
    <t>ORD-2024-853298</t>
  </si>
  <si>
    <t>ORD-2024-544865</t>
  </si>
  <si>
    <t>ORD-2025-946490</t>
  </si>
  <si>
    <t>ORD-2024-320972</t>
  </si>
  <si>
    <t>ORD-2025-248586</t>
  </si>
  <si>
    <t>ORD-2024-664046</t>
  </si>
  <si>
    <t>ORD-2023-276806</t>
  </si>
  <si>
    <t>ORD-2024-220234</t>
  </si>
  <si>
    <t>ORD-2024-301260</t>
  </si>
  <si>
    <t>ORD-2024-350100</t>
  </si>
  <si>
    <t>ORD-2024-855600</t>
  </si>
  <si>
    <t>ORD-2023-474313</t>
  </si>
  <si>
    <t>ORD-2023-256951</t>
  </si>
  <si>
    <t>ORD-2025-184754</t>
  </si>
  <si>
    <t>ORD-2023-888140</t>
  </si>
  <si>
    <t>ORD-2023-638181</t>
  </si>
  <si>
    <t>ORD-2023-521280</t>
  </si>
  <si>
    <t>ORD-2023-630430</t>
  </si>
  <si>
    <t>ORD-2025-908258</t>
  </si>
  <si>
    <t>ORD-2025-440093</t>
  </si>
  <si>
    <t>ORD-2025-898022</t>
  </si>
  <si>
    <t>ORD-2024-500511</t>
  </si>
  <si>
    <t>ORD-2023-632893</t>
  </si>
  <si>
    <t>ORD-2023-967239</t>
  </si>
  <si>
    <t>ORD-2024-885858</t>
  </si>
  <si>
    <t>ORD-2023-253245</t>
  </si>
  <si>
    <t>ORD-2025-484073</t>
  </si>
  <si>
    <t>ORD-2024-745822</t>
  </si>
  <si>
    <t>ORD-2023-369160</t>
  </si>
  <si>
    <t>ORD-2024-834983</t>
  </si>
  <si>
    <t>ORD-2024-499009</t>
  </si>
  <si>
    <t>ORD-2024-948800</t>
  </si>
  <si>
    <t>ORD-2025-678328</t>
  </si>
  <si>
    <t>ORD-2024-580808</t>
  </si>
  <si>
    <t>ORD-2023-211715</t>
  </si>
  <si>
    <t>ORD-2023-715175</t>
  </si>
  <si>
    <t>ORD-2025-685236</t>
  </si>
  <si>
    <t>ORD-2023-274037</t>
  </si>
  <si>
    <t>ORD-2025-983096</t>
  </si>
  <si>
    <t>ORD-2024-366010</t>
  </si>
  <si>
    <t>ORD-2023-610470</t>
  </si>
  <si>
    <t>ORD-2025-541048</t>
  </si>
  <si>
    <t>ORD-2024-862371</t>
  </si>
  <si>
    <t>ORD-2024-277241</t>
  </si>
  <si>
    <t>ORD-2023-369150</t>
  </si>
  <si>
    <t>ORD-2025-922513</t>
  </si>
  <si>
    <t>ORD-2025-752845</t>
  </si>
  <si>
    <t>ORD-2023-667815</t>
  </si>
  <si>
    <t>ORD-2023-375011</t>
  </si>
  <si>
    <t>ORD-2025-487025</t>
  </si>
  <si>
    <t>ORD-2025-398335</t>
  </si>
  <si>
    <t>ORD-2024-792137</t>
  </si>
  <si>
    <t>ORD-2023-602648</t>
  </si>
  <si>
    <t>ORD-2024-207096</t>
  </si>
  <si>
    <t>ORD-2025-939953</t>
  </si>
  <si>
    <t>ORD-2025-191328</t>
  </si>
  <si>
    <t>ORD-2023-166668</t>
  </si>
  <si>
    <t>ORD-2023-594700</t>
  </si>
  <si>
    <t>ORD-2025-278048</t>
  </si>
  <si>
    <t>ORD-2024-878493</t>
  </si>
  <si>
    <t>ORD-2025-138578</t>
  </si>
  <si>
    <t>ORD-2025-944081</t>
  </si>
  <si>
    <t>ORD-2025-364852</t>
  </si>
  <si>
    <t>ORD-2025-415018</t>
  </si>
  <si>
    <t>ORD-2023-884192</t>
  </si>
  <si>
    <t>ORD-2024-165942</t>
  </si>
  <si>
    <t>ORD-2024-403664</t>
  </si>
  <si>
    <t>ORD-2023-890605</t>
  </si>
  <si>
    <t>ORD-2024-925626</t>
  </si>
  <si>
    <t>ORD-2024-427031</t>
  </si>
  <si>
    <t>ORD-2025-231184</t>
  </si>
  <si>
    <t>ORD-2023-363031</t>
  </si>
  <si>
    <t>ORD-2023-619570</t>
  </si>
  <si>
    <t>ORD-2025-861401</t>
  </si>
  <si>
    <t>ORD-2023-835010</t>
  </si>
  <si>
    <t>ORD-2024-819979</t>
  </si>
  <si>
    <t>ORD-2024-719055</t>
  </si>
  <si>
    <t>ORD-2023-888245</t>
  </si>
  <si>
    <t>ORD-2024-206121</t>
  </si>
  <si>
    <t>ORD-2024-500890</t>
  </si>
  <si>
    <t>ORD-2023-144816</t>
  </si>
  <si>
    <t>ORD-2024-153053</t>
  </si>
  <si>
    <t>ORD-2023-536542</t>
  </si>
  <si>
    <t>ORD-2025-779530</t>
  </si>
  <si>
    <t>ORD-2023-163610</t>
  </si>
  <si>
    <t>ORD-2025-653781</t>
  </si>
  <si>
    <t>ORD-2025-737787</t>
  </si>
  <si>
    <t>ORD-2023-944052</t>
  </si>
  <si>
    <t>ORD-2023-181257</t>
  </si>
  <si>
    <t>ORD-2025-323492</t>
  </si>
  <si>
    <t>ORD-2024-332076</t>
  </si>
  <si>
    <t>ORD-2024-571797</t>
  </si>
  <si>
    <t>ORD-2024-129345</t>
  </si>
  <si>
    <t>ORD-2023-660608</t>
  </si>
  <si>
    <t>ORD-2023-825084</t>
  </si>
  <si>
    <t>ORD-2023-261081</t>
  </si>
  <si>
    <t>ORD-2023-766015</t>
  </si>
  <si>
    <t>ORD-2024-333192</t>
  </si>
  <si>
    <t>ORD-2024-647473</t>
  </si>
  <si>
    <t>ORD-2024-892908</t>
  </si>
  <si>
    <t>ORD-2023-573146</t>
  </si>
  <si>
    <t>ORD-2024-901115</t>
  </si>
  <si>
    <t>ORD-2023-898009</t>
  </si>
  <si>
    <t>ORD-2023-208944</t>
  </si>
  <si>
    <t>ORD-2025-480172</t>
  </si>
  <si>
    <t>ORD-2023-735274</t>
  </si>
  <si>
    <t>ORD-2023-212701</t>
  </si>
  <si>
    <t>ORD-2023-479747</t>
  </si>
  <si>
    <t>ORD-2024-915495</t>
  </si>
  <si>
    <t>ORD-2024-225829</t>
  </si>
  <si>
    <t>ORD-2024-921935</t>
  </si>
  <si>
    <t>ORD-2025-949776</t>
  </si>
  <si>
    <t>ORD-2024-510591</t>
  </si>
  <si>
    <t>ORD-2024-961756</t>
  </si>
  <si>
    <t>ORD-2024-892173</t>
  </si>
  <si>
    <t>ORD-2024-704056</t>
  </si>
  <si>
    <t>ORD-2025-591006</t>
  </si>
  <si>
    <t>ORD-2023-159821</t>
  </si>
  <si>
    <t>ORD-2024-343877</t>
  </si>
  <si>
    <t>ORD-2023-386663</t>
  </si>
  <si>
    <t>ORD-2025-125517</t>
  </si>
  <si>
    <t>ORD-2024-819778</t>
  </si>
  <si>
    <t>ORD-2025-624006</t>
  </si>
  <si>
    <t>ORD-2023-132101</t>
  </si>
  <si>
    <t>ORD-2025-306903</t>
  </si>
  <si>
    <t>ORD-2023-813340</t>
  </si>
  <si>
    <t>ORD-2023-855675</t>
  </si>
  <si>
    <t>ORD-2023-545150</t>
  </si>
  <si>
    <t>ORD-2025-269934</t>
  </si>
  <si>
    <t>ORD-2024-690270</t>
  </si>
  <si>
    <t>ORD-2024-868223</t>
  </si>
  <si>
    <t>ORD-2025-188059</t>
  </si>
  <si>
    <t>ORD-2023-281890</t>
  </si>
  <si>
    <t>ORD-2025-636162</t>
  </si>
  <si>
    <t>ORD-2025-915869</t>
  </si>
  <si>
    <t>ORD-2025-192876</t>
  </si>
  <si>
    <t>ORD-2025-822030</t>
  </si>
  <si>
    <t>ORD-2025-789245</t>
  </si>
  <si>
    <t>ORD-2023-594955</t>
  </si>
  <si>
    <t>ORD-2024-398783</t>
  </si>
  <si>
    <t>ORD-2023-676553</t>
  </si>
  <si>
    <t>ORD-2025-866565</t>
  </si>
  <si>
    <t>ORD-2024-527858</t>
  </si>
  <si>
    <t>ORD-2023-619385</t>
  </si>
  <si>
    <t>ORD-2023-835226</t>
  </si>
  <si>
    <t>ORD-2025-485946</t>
  </si>
  <si>
    <t>ORD-2024-307849</t>
  </si>
  <si>
    <t>ORD-2023-368449</t>
  </si>
  <si>
    <t>ORD-2024-251426</t>
  </si>
  <si>
    <t>ORD-2023-927385</t>
  </si>
  <si>
    <t>ORD-2025-486350</t>
  </si>
  <si>
    <t>ORD-2025-677880</t>
  </si>
  <si>
    <t>ORD-2024-102866</t>
  </si>
  <si>
    <t>ORD-2025-588029</t>
  </si>
  <si>
    <t>ORD-2024-972999</t>
  </si>
  <si>
    <t>ORD-2025-608069</t>
  </si>
  <si>
    <t>ORD-2024-626750</t>
  </si>
  <si>
    <t>ORD-2024-170021</t>
  </si>
  <si>
    <t>ORD-2024-678110</t>
  </si>
  <si>
    <t>ORD-2025-909340</t>
  </si>
  <si>
    <t>ORD-2023-854471</t>
  </si>
  <si>
    <t>ORD-2024-390951</t>
  </si>
  <si>
    <t>ORD-2025-881624</t>
  </si>
  <si>
    <t>ORD-2025-512310</t>
  </si>
  <si>
    <t>ORD-2023-674887</t>
  </si>
  <si>
    <t>ORD-2024-542244</t>
  </si>
  <si>
    <t>ORD-2024-375848</t>
  </si>
  <si>
    <t>ORD-2023-933238</t>
  </si>
  <si>
    <t>ORD-2023-732585</t>
  </si>
  <si>
    <t>ORD-2024-465898</t>
  </si>
  <si>
    <t>ORD-2023-987081</t>
  </si>
  <si>
    <t>ORD-2024-655710</t>
  </si>
  <si>
    <t>ORD-2025-411385</t>
  </si>
  <si>
    <t>ORD-2025-222035</t>
  </si>
  <si>
    <t>ORD-2024-749242</t>
  </si>
  <si>
    <t>ORD-2023-623293</t>
  </si>
  <si>
    <t>ORD-2025-276968</t>
  </si>
  <si>
    <t>ORD-2025-650841</t>
  </si>
  <si>
    <t>ORD-2025-831576</t>
  </si>
  <si>
    <t>ORD-2024-468655</t>
  </si>
  <si>
    <t>ORD-2024-515105</t>
  </si>
  <si>
    <t>ORD-2025-803803</t>
  </si>
  <si>
    <t>ORD-2024-993481</t>
  </si>
  <si>
    <t>ORD-2024-811752</t>
  </si>
  <si>
    <t>ORD-2025-673091</t>
  </si>
  <si>
    <t>ORD-2024-381197</t>
  </si>
  <si>
    <t>ORD-2024-651852</t>
  </si>
  <si>
    <t>ORD-2023-659070</t>
  </si>
  <si>
    <t>ORD-2024-837651</t>
  </si>
  <si>
    <t>ORD-2024-581530</t>
  </si>
  <si>
    <t>ORD-2023-378104</t>
  </si>
  <si>
    <t>ORD-2024-972318</t>
  </si>
  <si>
    <t>ORD-2023-752962</t>
  </si>
  <si>
    <t>ORD-2023-808024</t>
  </si>
  <si>
    <t>ORD-2023-156396</t>
  </si>
  <si>
    <t>ORD-2023-184577</t>
  </si>
  <si>
    <t>ORD-2024-446030</t>
  </si>
  <si>
    <t>ORD-2023-842820</t>
  </si>
  <si>
    <t>ORD-2024-745424</t>
  </si>
  <si>
    <t>ORD-2024-510520</t>
  </si>
  <si>
    <t>ORD-2023-769774</t>
  </si>
  <si>
    <t>ORD-2023-580751</t>
  </si>
  <si>
    <t>ORD-2025-473192</t>
  </si>
  <si>
    <t>ORD-2024-886939</t>
  </si>
  <si>
    <t>ORD-2024-566589</t>
  </si>
  <si>
    <t>ORD-2023-109927</t>
  </si>
  <si>
    <t>ORD-2023-780206</t>
  </si>
  <si>
    <t>ORD-2024-851993</t>
  </si>
  <si>
    <t>ORD-2025-417942</t>
  </si>
  <si>
    <t>ORD-2023-172095</t>
  </si>
  <si>
    <t>ORD-2024-257550</t>
  </si>
  <si>
    <t>ORD-2023-581799</t>
  </si>
  <si>
    <t>ORD-2023-880296</t>
  </si>
  <si>
    <t>ORD-2023-191563</t>
  </si>
  <si>
    <t>ORD-2024-202166</t>
  </si>
  <si>
    <t>ORD-2023-539967</t>
  </si>
  <si>
    <t>ORD-2023-704111</t>
  </si>
  <si>
    <t>ORD-2024-356812</t>
  </si>
  <si>
    <t>ORD-2025-306251</t>
  </si>
  <si>
    <t>ORD-2025-496178</t>
  </si>
  <si>
    <t>ORD-2024-508213</t>
  </si>
  <si>
    <t>ORD-2024-787018</t>
  </si>
  <si>
    <t>ORD-2023-728177</t>
  </si>
  <si>
    <t>ORD-2025-795385</t>
  </si>
  <si>
    <t>ORD-2025-947929</t>
  </si>
  <si>
    <t>ORD-2023-931633</t>
  </si>
  <si>
    <t>ORD-2023-243704</t>
  </si>
  <si>
    <t>ORD-2025-779659</t>
  </si>
  <si>
    <t>ORD-2024-647571</t>
  </si>
  <si>
    <t>ORD-2025-683043</t>
  </si>
  <si>
    <t>ORD-2023-588455</t>
  </si>
  <si>
    <t>ORD-2024-641220</t>
  </si>
  <si>
    <t>ORD-2023-799597</t>
  </si>
  <si>
    <t>ORD-2023-569862</t>
  </si>
  <si>
    <t>ORD-2023-609394</t>
  </si>
  <si>
    <t>ORD-2024-105586</t>
  </si>
  <si>
    <t>ORD-2024-207792</t>
  </si>
  <si>
    <t>ORD-2025-417336</t>
  </si>
  <si>
    <t>ORD-2025-252117</t>
  </si>
  <si>
    <t>ORD-2023-867175</t>
  </si>
  <si>
    <t>ORD-2024-382152</t>
  </si>
  <si>
    <t>ORD-2023-597666</t>
  </si>
  <si>
    <t>ORD-2024-371409</t>
  </si>
  <si>
    <t>ORD-2024-973420</t>
  </si>
  <si>
    <t>ORD-2025-254721</t>
  </si>
  <si>
    <t>ORD-2024-247032</t>
  </si>
  <si>
    <t>ORD-2024-792353</t>
  </si>
  <si>
    <t>ORD-2025-703623</t>
  </si>
  <si>
    <t>ORD-2024-516704</t>
  </si>
  <si>
    <t>ORD-2024-578646</t>
  </si>
  <si>
    <t>ORD-2024-433936</t>
  </si>
  <si>
    <t>ORD-2023-434071</t>
  </si>
  <si>
    <t>ORD-2024-728474</t>
  </si>
  <si>
    <t>ORD-2023-406606</t>
  </si>
  <si>
    <t>ORD-2025-823055</t>
  </si>
  <si>
    <t>ORD-2023-573656</t>
  </si>
  <si>
    <t>ORD-2024-567435</t>
  </si>
  <si>
    <t>ORD-2023-744942</t>
  </si>
  <si>
    <t>ORD-2025-331237</t>
  </si>
  <si>
    <t>ORD-2025-680118</t>
  </si>
  <si>
    <t>ORD-2024-310809</t>
  </si>
  <si>
    <t>ORD-2025-474368</t>
  </si>
  <si>
    <t>ORD-2024-732543</t>
  </si>
  <si>
    <t>ORD-2023-867166</t>
  </si>
  <si>
    <t>ORD-2024-776337</t>
  </si>
  <si>
    <t>ORD-2023-913592</t>
  </si>
  <si>
    <t>ORD-2024-961501</t>
  </si>
  <si>
    <t>ORD-2024-964950</t>
  </si>
  <si>
    <t>ORD-2023-349264</t>
  </si>
  <si>
    <t>ORD-2025-137394</t>
  </si>
  <si>
    <t>ORD-2025-635337</t>
  </si>
  <si>
    <t>ORD-2023-568013</t>
  </si>
  <si>
    <t>ORD-2025-828263</t>
  </si>
  <si>
    <t>ORD-2024-402240</t>
  </si>
  <si>
    <t>ORD-2023-125739</t>
  </si>
  <si>
    <t>ORD-2024-892879</t>
  </si>
  <si>
    <t>ORD-2023-472050</t>
  </si>
  <si>
    <t>ORD-2024-468615</t>
  </si>
  <si>
    <t>ORD-2024-833375</t>
  </si>
  <si>
    <t>ORD-2024-206311</t>
  </si>
  <si>
    <t>ORD-2024-364080</t>
  </si>
  <si>
    <t>ORD-2025-460466</t>
  </si>
  <si>
    <t>ORD-2023-700699</t>
  </si>
  <si>
    <t>ORD-2024-713332</t>
  </si>
  <si>
    <t>ORD-2023-640022</t>
  </si>
  <si>
    <t>ORD-2024-532184</t>
  </si>
  <si>
    <t>ORD-2025-926547</t>
  </si>
  <si>
    <t>ORD-2025-778145</t>
  </si>
  <si>
    <t>ORD-2023-525643</t>
  </si>
  <si>
    <t>ORD-2025-312803</t>
  </si>
  <si>
    <t>ORD-2025-149156</t>
  </si>
  <si>
    <t>ORD-2023-215819</t>
  </si>
  <si>
    <t>ORD-2024-353078</t>
  </si>
  <si>
    <t>ORD-2023-621393</t>
  </si>
  <si>
    <t>ORD-2023-974506</t>
  </si>
  <si>
    <t>ORD-2023-811823</t>
  </si>
  <si>
    <t>ORD-2023-286720</t>
  </si>
  <si>
    <t>ORD-2024-626925</t>
  </si>
  <si>
    <t>ORD-2023-960380</t>
  </si>
  <si>
    <t>ORD-2023-453699</t>
  </si>
  <si>
    <t>ORD-2025-960931</t>
  </si>
  <si>
    <t>ORD-2024-419248</t>
  </si>
  <si>
    <t>ORD-2023-488227</t>
  </si>
  <si>
    <t>ORD-2023-472078</t>
  </si>
  <si>
    <t>ORD-2024-202877</t>
  </si>
  <si>
    <t>ORD-2024-140633</t>
  </si>
  <si>
    <t>ORD-2025-419532</t>
  </si>
  <si>
    <t>ORD-2023-139236</t>
  </si>
  <si>
    <t>ORD-2025-337268</t>
  </si>
  <si>
    <t>ORD-2025-332931</t>
  </si>
  <si>
    <t>ORD-2024-536442</t>
  </si>
  <si>
    <t>ORD-2023-957692</t>
  </si>
  <si>
    <t>ORD-2025-874124</t>
  </si>
  <si>
    <t>ORD-2024-687073</t>
  </si>
  <si>
    <t>ORD-2024-555229</t>
  </si>
  <si>
    <t>ORD-2024-872291</t>
  </si>
  <si>
    <t>ORD-2024-250862</t>
  </si>
  <si>
    <t>ORD-2024-331226</t>
  </si>
  <si>
    <t>ORD-2023-356427</t>
  </si>
  <si>
    <t>ORD-2025-659650</t>
  </si>
  <si>
    <t>ORD-2024-207669</t>
  </si>
  <si>
    <t>ORD-2024-979401</t>
  </si>
  <si>
    <t>ORD-2025-929414</t>
  </si>
  <si>
    <t>ORD-2024-766980</t>
  </si>
  <si>
    <t>ORD-2024-437164</t>
  </si>
  <si>
    <t>ORD-2025-169093</t>
  </si>
  <si>
    <t>ORD-2023-868460</t>
  </si>
  <si>
    <t>ORD-2025-177994</t>
  </si>
  <si>
    <t>ORD-2024-355095</t>
  </si>
  <si>
    <t>ORD-2023-126505</t>
  </si>
  <si>
    <t>ORD-2023-340056</t>
  </si>
  <si>
    <t>ORD-2025-281413</t>
  </si>
  <si>
    <t>ORD-2023-713614</t>
  </si>
  <si>
    <t>ORD-2023-173313</t>
  </si>
  <si>
    <t>ORD-2024-496601</t>
  </si>
  <si>
    <t>ORD-2025-155182</t>
  </si>
  <si>
    <t>ORD-2023-244375</t>
  </si>
  <si>
    <t>ORD-2023-856322</t>
  </si>
  <si>
    <t>ORD-2024-594527</t>
  </si>
  <si>
    <t>ORD-2024-689872</t>
  </si>
  <si>
    <t>ORD-2025-246692</t>
  </si>
  <si>
    <t>ORD-2023-378676</t>
  </si>
  <si>
    <t>ORD-2024-243988</t>
  </si>
  <si>
    <t>ORD-2024-572312</t>
  </si>
  <si>
    <t>ORD-2025-281062</t>
  </si>
  <si>
    <t>ORD-2023-727290</t>
  </si>
  <si>
    <t>ORD-2025-993993</t>
  </si>
  <si>
    <t>ORD-2023-619493</t>
  </si>
  <si>
    <t>ORD-2024-947056</t>
  </si>
  <si>
    <t>ORD-2025-856556</t>
  </si>
  <si>
    <t>ORD-2024-442776</t>
  </si>
  <si>
    <t>ORD-2025-705398</t>
  </si>
  <si>
    <t>ORD-2023-689428</t>
  </si>
  <si>
    <t>ORD-2025-683247</t>
  </si>
  <si>
    <t>ORD-2024-585443</t>
  </si>
  <si>
    <t>ORD-2024-907733</t>
  </si>
  <si>
    <t>ORD-2024-550400</t>
  </si>
  <si>
    <t>ORD-2025-189846</t>
  </si>
  <si>
    <t>ORD-2025-752192</t>
  </si>
  <si>
    <t>ORD-2023-294716</t>
  </si>
  <si>
    <t>ORD-2023-552115</t>
  </si>
  <si>
    <t>ORD-2023-107265</t>
  </si>
  <si>
    <t>ORD-2025-262434</t>
  </si>
  <si>
    <t>ORD-2024-266562</t>
  </si>
  <si>
    <t>ORD-2024-838925</t>
  </si>
  <si>
    <t>ORD-2023-664790</t>
  </si>
  <si>
    <t>ORD-2024-331408</t>
  </si>
  <si>
    <t>ORD-2024-741404</t>
  </si>
  <si>
    <t>ORD-2024-341535</t>
  </si>
  <si>
    <t>ORD-2023-451931</t>
  </si>
  <si>
    <t>ORD-2025-532859</t>
  </si>
  <si>
    <t>ORD-2023-502205</t>
  </si>
  <si>
    <t>ORD-2024-930679</t>
  </si>
  <si>
    <t>ORD-2025-150713</t>
  </si>
  <si>
    <t>ORD-2024-756884</t>
  </si>
  <si>
    <t>ORD-2023-755337</t>
  </si>
  <si>
    <t>ORD-2025-907040</t>
  </si>
  <si>
    <t>ORD-2024-817997</t>
  </si>
  <si>
    <t>ORD-2025-649633</t>
  </si>
  <si>
    <t>ORD-2023-885216</t>
  </si>
  <si>
    <t>ORD-2023-561823</t>
  </si>
  <si>
    <t>ORD-2023-249805</t>
  </si>
  <si>
    <t>ORD-2023-548934</t>
  </si>
  <si>
    <t>ORD-2023-921939</t>
  </si>
  <si>
    <t>ORD-2023-961864</t>
  </si>
  <si>
    <t>ORD-2023-455933</t>
  </si>
  <si>
    <t>ORD-2025-728935</t>
  </si>
  <si>
    <t>Africa</t>
  </si>
  <si>
    <t>Asia</t>
  </si>
  <si>
    <t>Americas</t>
  </si>
  <si>
    <t>Europe</t>
  </si>
  <si>
    <t>Kenya</t>
  </si>
  <si>
    <t>Nigeria</t>
  </si>
  <si>
    <t>Japan</t>
  </si>
  <si>
    <t>Canada</t>
  </si>
  <si>
    <t>India</t>
  </si>
  <si>
    <t>Brazil</t>
  </si>
  <si>
    <t>Germany</t>
  </si>
  <si>
    <t>France</t>
  </si>
  <si>
    <t>United Kingdom</t>
  </si>
  <si>
    <t>China</t>
  </si>
  <si>
    <t>USA</t>
  </si>
  <si>
    <t>South Africa</t>
  </si>
  <si>
    <t>Kisumu</t>
  </si>
  <si>
    <t>Port Harcourt</t>
  </si>
  <si>
    <t>Nairobi</t>
  </si>
  <si>
    <t>Lagos</t>
  </si>
  <si>
    <t>Osaka</t>
  </si>
  <si>
    <t>Toronto</t>
  </si>
  <si>
    <t>Bengaluru</t>
  </si>
  <si>
    <t>Abuja</t>
  </si>
  <si>
    <t>São Paulo</t>
  </si>
  <si>
    <t>Berlin</t>
  </si>
  <si>
    <t>Brasília</t>
  </si>
  <si>
    <t>Marseille</t>
  </si>
  <si>
    <t>Birmingham</t>
  </si>
  <si>
    <t>Mombasa</t>
  </si>
  <si>
    <t>Shenzhen</t>
  </si>
  <si>
    <t>Chicago</t>
  </si>
  <si>
    <t>Nakuru</t>
  </si>
  <si>
    <t>Lyon</t>
  </si>
  <si>
    <t>Delhi</t>
  </si>
  <si>
    <t>Montreal</t>
  </si>
  <si>
    <t>Johannesburg</t>
  </si>
  <si>
    <t>London</t>
  </si>
  <si>
    <t>Munich</t>
  </si>
  <si>
    <t>Shanghai</t>
  </si>
  <si>
    <t>San Francisco</t>
  </si>
  <si>
    <t>Durban</t>
  </si>
  <si>
    <t>Vancouver</t>
  </si>
  <si>
    <t>Tokyo</t>
  </si>
  <si>
    <t>Paris</t>
  </si>
  <si>
    <t>Mumbai</t>
  </si>
  <si>
    <t>Rio de Janeiro</t>
  </si>
  <si>
    <t>Manchester</t>
  </si>
  <si>
    <t>Nagoya</t>
  </si>
  <si>
    <t>Cape Town</t>
  </si>
  <si>
    <t>Hyderabad</t>
  </si>
  <si>
    <t>Austin</t>
  </si>
  <si>
    <t>Frankfurt</t>
  </si>
  <si>
    <t>Beijing</t>
  </si>
  <si>
    <t>New York</t>
  </si>
  <si>
    <t>Corporate</t>
  </si>
  <si>
    <t>Education</t>
  </si>
  <si>
    <t>Non-Profit</t>
  </si>
  <si>
    <t>Consumer</t>
  </si>
  <si>
    <t>Small Business</t>
  </si>
  <si>
    <t>Enterprise</t>
  </si>
  <si>
    <t>Retail</t>
  </si>
  <si>
    <t>Online</t>
  </si>
  <si>
    <t>Marketplace</t>
  </si>
  <si>
    <t>Distributor</t>
  </si>
  <si>
    <t>Direct</t>
  </si>
  <si>
    <t>C. Otieno</t>
  </si>
  <si>
    <t>J. Njeri</t>
  </si>
  <si>
    <t>I. Johnson</t>
  </si>
  <si>
    <t>G. Dubois</t>
  </si>
  <si>
    <t>L. Okafor</t>
  </si>
  <si>
    <t>B. Chen</t>
  </si>
  <si>
    <t>E. Garcia</t>
  </si>
  <si>
    <t>O. Wang</t>
  </si>
  <si>
    <t>A. Patel</t>
  </si>
  <si>
    <t>F. Müller</t>
  </si>
  <si>
    <t>H. Kim</t>
  </si>
  <si>
    <t>K. Singh</t>
  </si>
  <si>
    <t>M. Rossi</t>
  </si>
  <si>
    <t>N. Brown</t>
  </si>
  <si>
    <t>D. Smith</t>
  </si>
  <si>
    <t>Components</t>
  </si>
  <si>
    <t>Printers</t>
  </si>
  <si>
    <t>Networking</t>
  </si>
  <si>
    <t>Phones</t>
  </si>
  <si>
    <t>Laptops</t>
  </si>
  <si>
    <t>Monitors</t>
  </si>
  <si>
    <t>Accessories</t>
  </si>
  <si>
    <t>CMP-8270</t>
  </si>
  <si>
    <t>PRN-9322</t>
  </si>
  <si>
    <t>NET-9666</t>
  </si>
  <si>
    <t>PHN-4556</t>
  </si>
  <si>
    <t>PRN-8041</t>
  </si>
  <si>
    <t>LAP-8555</t>
  </si>
  <si>
    <t>MON-8629</t>
  </si>
  <si>
    <t>PRN-6276</t>
  </si>
  <si>
    <t>MON-6892</t>
  </si>
  <si>
    <t>CMP-3731</t>
  </si>
  <si>
    <t>ACC-7938</t>
  </si>
  <si>
    <t>PHN-7019</t>
  </si>
  <si>
    <t>CMP-3693</t>
  </si>
  <si>
    <t>PRN-8392</t>
  </si>
  <si>
    <t>ACC-1663</t>
  </si>
  <si>
    <t>LAP-1698</t>
  </si>
  <si>
    <t>PRN-6791</t>
  </si>
  <si>
    <t>PHN-1197</t>
  </si>
  <si>
    <t>ACC-8098</t>
  </si>
  <si>
    <t>LAP-3385</t>
  </si>
  <si>
    <t>LAP-9815</t>
  </si>
  <si>
    <t>NET-3255</t>
  </si>
  <si>
    <t>ACC-3961</t>
  </si>
  <si>
    <t>LAP-4987</t>
  </si>
  <si>
    <t>CMP-2693</t>
  </si>
  <si>
    <t>ACC-8683</t>
  </si>
  <si>
    <t>PRN-4170</t>
  </si>
  <si>
    <t>PHN-6854</t>
  </si>
  <si>
    <t>PHN-1784</t>
  </si>
  <si>
    <t>NET-9716</t>
  </si>
  <si>
    <t>CMP-6919</t>
  </si>
  <si>
    <t>PHN-4854</t>
  </si>
  <si>
    <t>NET-7966</t>
  </si>
  <si>
    <t>LAP-9932</t>
  </si>
  <si>
    <t>CMP-1559</t>
  </si>
  <si>
    <t>PRN-4506</t>
  </si>
  <si>
    <t>CMP-7617</t>
  </si>
  <si>
    <t>CMP-8390</t>
  </si>
  <si>
    <t>PRN-7303</t>
  </si>
  <si>
    <t>PRN-6536</t>
  </si>
  <si>
    <t>MON-9967</t>
  </si>
  <si>
    <t>NET-1412</t>
  </si>
  <si>
    <t>PRN-3143</t>
  </si>
  <si>
    <t>PRN-9787</t>
  </si>
  <si>
    <t>CMP-5946</t>
  </si>
  <si>
    <t>NET-2062</t>
  </si>
  <si>
    <t>PRN-2542</t>
  </si>
  <si>
    <t>NET-2365</t>
  </si>
  <si>
    <t>NET-5268</t>
  </si>
  <si>
    <t>PRN-1504</t>
  </si>
  <si>
    <t>ACC-6348</t>
  </si>
  <si>
    <t>MON-4330</t>
  </si>
  <si>
    <t>LAP-7819</t>
  </si>
  <si>
    <t>LAP-3779</t>
  </si>
  <si>
    <t>NET-9989</t>
  </si>
  <si>
    <t>MON-4925</t>
  </si>
  <si>
    <t>LAP-6989</t>
  </si>
  <si>
    <t>ACC-5780</t>
  </si>
  <si>
    <t>ACC-1770</t>
  </si>
  <si>
    <t>ACC-2252</t>
  </si>
  <si>
    <t>CMP-8002</t>
  </si>
  <si>
    <t>CMP-6971</t>
  </si>
  <si>
    <t>PHN-8350</t>
  </si>
  <si>
    <t>MON-5188</t>
  </si>
  <si>
    <t>LAP-3393</t>
  </si>
  <si>
    <t>PHN-4644</t>
  </si>
  <si>
    <t>ACC-9150</t>
  </si>
  <si>
    <t>MON-6870</t>
  </si>
  <si>
    <t>MON-2296</t>
  </si>
  <si>
    <t>CMP-7371</t>
  </si>
  <si>
    <t>ACC-2761</t>
  </si>
  <si>
    <t>LAP-4517</t>
  </si>
  <si>
    <t>LAP-8489</t>
  </si>
  <si>
    <t>NET-1846</t>
  </si>
  <si>
    <t>CMP-5208</t>
  </si>
  <si>
    <t>CMP-1009</t>
  </si>
  <si>
    <t>ACC-4490</t>
  </si>
  <si>
    <t>ACC-9162</t>
  </si>
  <si>
    <t>CMP-5820</t>
  </si>
  <si>
    <t>MON-7943</t>
  </si>
  <si>
    <t>NET-5018</t>
  </si>
  <si>
    <t>PRN-9669</t>
  </si>
  <si>
    <t>CMP-2865</t>
  </si>
  <si>
    <t>MON-3371</t>
  </si>
  <si>
    <t>NET-7166</t>
  </si>
  <si>
    <t>CMP-4531</t>
  </si>
  <si>
    <t>CMP-8196</t>
  </si>
  <si>
    <t>CMP-2854</t>
  </si>
  <si>
    <t>MON-8973</t>
  </si>
  <si>
    <t>MON-2990</t>
  </si>
  <si>
    <t>NET-1966</t>
  </si>
  <si>
    <t>PHN-3482</t>
  </si>
  <si>
    <t>PRN-6490</t>
  </si>
  <si>
    <t>ACC-9038</t>
  </si>
  <si>
    <t>PHN-6954</t>
  </si>
  <si>
    <t>PRN-8970</t>
  </si>
  <si>
    <t>MON-1822</t>
  </si>
  <si>
    <t>ACC-5177</t>
  </si>
  <si>
    <t>NET-1804</t>
  </si>
  <si>
    <t>LAP-3679</t>
  </si>
  <si>
    <t>PHN-8368</t>
  </si>
  <si>
    <t>CMP-8141</t>
  </si>
  <si>
    <t>LAP-7136</t>
  </si>
  <si>
    <t>ACC-2386</t>
  </si>
  <si>
    <t>LAP-5150</t>
  </si>
  <si>
    <t>CMP-8101</t>
  </si>
  <si>
    <t>PHN-8970</t>
  </si>
  <si>
    <t>PHN-2341</t>
  </si>
  <si>
    <t>NET-6387</t>
  </si>
  <si>
    <t>ACC-9820</t>
  </si>
  <si>
    <t>CMP-6392</t>
  </si>
  <si>
    <t>LAP-9230</t>
  </si>
  <si>
    <t>NET-4241</t>
  </si>
  <si>
    <t>ACC-4511</t>
  </si>
  <si>
    <t>NET-3033</t>
  </si>
  <si>
    <t>MON-2828</t>
  </si>
  <si>
    <t>PRN-6429</t>
  </si>
  <si>
    <t>LAP-8214</t>
  </si>
  <si>
    <t>MON-9194</t>
  </si>
  <si>
    <t>LAP-2218</t>
  </si>
  <si>
    <t>NET-6370</t>
  </si>
  <si>
    <t>MON-3745</t>
  </si>
  <si>
    <t>PHN-7924</t>
  </si>
  <si>
    <t>NET-8561</t>
  </si>
  <si>
    <t>CMP-2136</t>
  </si>
  <si>
    <t>CMP-6352</t>
  </si>
  <si>
    <t>CMP-2040</t>
  </si>
  <si>
    <t>CMP-6346</t>
  </si>
  <si>
    <t>PHN-4356</t>
  </si>
  <si>
    <t>NET-4155</t>
  </si>
  <si>
    <t>MON-5179</t>
  </si>
  <si>
    <t>ACC-4056</t>
  </si>
  <si>
    <t>LAP-9782</t>
  </si>
  <si>
    <t>PHN-2875</t>
  </si>
  <si>
    <t>PRN-4788</t>
  </si>
  <si>
    <t>MON-3043</t>
  </si>
  <si>
    <t>CMP-3720</t>
  </si>
  <si>
    <t>PHN-8014</t>
  </si>
  <si>
    <t>PRN-4911</t>
  </si>
  <si>
    <t>ACC-1021</t>
  </si>
  <si>
    <t>MON-2266</t>
  </si>
  <si>
    <t>PHN-8057</t>
  </si>
  <si>
    <t>ACC-7078</t>
  </si>
  <si>
    <t>PRN-4453</t>
  </si>
  <si>
    <t>NET-2394</t>
  </si>
  <si>
    <t>LAP-1525</t>
  </si>
  <si>
    <t>LAP-3278</t>
  </si>
  <si>
    <t>ACC-6543</t>
  </si>
  <si>
    <t>PRN-4432</t>
  </si>
  <si>
    <t>PHN-4568</t>
  </si>
  <si>
    <t>PRN-6178</t>
  </si>
  <si>
    <t>LAP-6342</t>
  </si>
  <si>
    <t>PRN-8175</t>
  </si>
  <si>
    <t>PRN-7089</t>
  </si>
  <si>
    <t>ACC-4124</t>
  </si>
  <si>
    <t>NET-7924</t>
  </si>
  <si>
    <t>NET-8761</t>
  </si>
  <si>
    <t>CMP-3875</t>
  </si>
  <si>
    <t>ACC-3989</t>
  </si>
  <si>
    <t>PHN-9234</t>
  </si>
  <si>
    <t>MON-9906</t>
  </si>
  <si>
    <t>CMP-4610</t>
  </si>
  <si>
    <t>PHN-5445</t>
  </si>
  <si>
    <t>MON-9227</t>
  </si>
  <si>
    <t>PRN-4097</t>
  </si>
  <si>
    <t>MON-6699</t>
  </si>
  <si>
    <t>LAP-1482</t>
  </si>
  <si>
    <t>MON-2100</t>
  </si>
  <si>
    <t>MON-7602</t>
  </si>
  <si>
    <t>CMP-1072</t>
  </si>
  <si>
    <t>ACC-2735</t>
  </si>
  <si>
    <t>CMP-5211</t>
  </si>
  <si>
    <t>CMP-1632</t>
  </si>
  <si>
    <t>LAP-7099</t>
  </si>
  <si>
    <t>PRN-3785</t>
  </si>
  <si>
    <t>MON-6962</t>
  </si>
  <si>
    <t>PRN-5107</t>
  </si>
  <si>
    <t>CMP-9264</t>
  </si>
  <si>
    <t>MON-5259</t>
  </si>
  <si>
    <t>PRN-8137</t>
  </si>
  <si>
    <t>ACC-6777</t>
  </si>
  <si>
    <t>PHN-7488</t>
  </si>
  <si>
    <t>ACC-9591</t>
  </si>
  <si>
    <t>MON-5517</t>
  </si>
  <si>
    <t>MON-8758</t>
  </si>
  <si>
    <t>ACC-3385</t>
  </si>
  <si>
    <t>MON-1593</t>
  </si>
  <si>
    <t>ACC-4631</t>
  </si>
  <si>
    <t>MON-7869</t>
  </si>
  <si>
    <t>MON-4271</t>
  </si>
  <si>
    <t>LAP-5531</t>
  </si>
  <si>
    <t>MON-7511</t>
  </si>
  <si>
    <t>LAP-7979</t>
  </si>
  <si>
    <t>PRN-4983</t>
  </si>
  <si>
    <t>NET-5941</t>
  </si>
  <si>
    <t>MON-6341</t>
  </si>
  <si>
    <t>PHN-9789</t>
  </si>
  <si>
    <t>PHN-5082</t>
  </si>
  <si>
    <t>NET-3460</t>
  </si>
  <si>
    <t>PRN-7019</t>
  </si>
  <si>
    <t>PHN-3159</t>
  </si>
  <si>
    <t>PRN-8604</t>
  </si>
  <si>
    <t>PHN-2013</t>
  </si>
  <si>
    <t>NET-6036</t>
  </si>
  <si>
    <t>MON-4959</t>
  </si>
  <si>
    <t>MON-1663</t>
  </si>
  <si>
    <t>CMP-7256</t>
  </si>
  <si>
    <t>ACC-1659</t>
  </si>
  <si>
    <t>PRN-6068</t>
  </si>
  <si>
    <t>ACC-8999</t>
  </si>
  <si>
    <t>CMP-3978</t>
  </si>
  <si>
    <t>MON-7868</t>
  </si>
  <si>
    <t>PRN-3014</t>
  </si>
  <si>
    <t>PHN-1671</t>
  </si>
  <si>
    <t>ACC-5260</t>
  </si>
  <si>
    <t>NET-7588</t>
  </si>
  <si>
    <t>MON-1572</t>
  </si>
  <si>
    <t>MON-2537</t>
  </si>
  <si>
    <t>PRN-5666</t>
  </si>
  <si>
    <t>PRN-2749</t>
  </si>
  <si>
    <t>CMP-4970</t>
  </si>
  <si>
    <t>ACC-3551</t>
  </si>
  <si>
    <t>CMP-7063</t>
  </si>
  <si>
    <t>NET-1612</t>
  </si>
  <si>
    <t>LAP-9766</t>
  </si>
  <si>
    <t>PHN-7274</t>
  </si>
  <si>
    <t>NET-1645</t>
  </si>
  <si>
    <t>ACC-5079</t>
  </si>
  <si>
    <t>PRN-2098</t>
  </si>
  <si>
    <t>PRN-7049</t>
  </si>
  <si>
    <t>CMP-6925</t>
  </si>
  <si>
    <t>PHN-2787</t>
  </si>
  <si>
    <t>PRN-1141</t>
  </si>
  <si>
    <t>MON-5249</t>
  </si>
  <si>
    <t>CMP-8230</t>
  </si>
  <si>
    <t>PRN-7816</t>
  </si>
  <si>
    <t>PHN-8804</t>
  </si>
  <si>
    <t>CMP-8851</t>
  </si>
  <si>
    <t>PHN-2447</t>
  </si>
  <si>
    <t>LAP-2846</t>
  </si>
  <si>
    <t>PRN-5005</t>
  </si>
  <si>
    <t>PHN-3800</t>
  </si>
  <si>
    <t>LAP-4828</t>
  </si>
  <si>
    <t>PRN-5492</t>
  </si>
  <si>
    <t>PHN-7132</t>
  </si>
  <si>
    <t>PHN-4741</t>
  </si>
  <si>
    <t>LAP-2774</t>
  </si>
  <si>
    <t>MON-2842</t>
  </si>
  <si>
    <t>NET-2628</t>
  </si>
  <si>
    <t>MON-2998</t>
  </si>
  <si>
    <t>CMP-7563</t>
  </si>
  <si>
    <t>LAP-6160</t>
  </si>
  <si>
    <t>MON-4361</t>
  </si>
  <si>
    <t>PRN-2829</t>
  </si>
  <si>
    <t>MON-8939</t>
  </si>
  <si>
    <t>LAP-5009</t>
  </si>
  <si>
    <t>CMP-4807</t>
  </si>
  <si>
    <t>NET-2439</t>
  </si>
  <si>
    <t>MON-7626</t>
  </si>
  <si>
    <t>ACC-3567</t>
  </si>
  <si>
    <t>CMP-4630</t>
  </si>
  <si>
    <t>ACC-1882</t>
  </si>
  <si>
    <t>NET-9125</t>
  </si>
  <si>
    <t>PHN-3819</t>
  </si>
  <si>
    <t>LAP-3490</t>
  </si>
  <si>
    <t>PRN-1276</t>
  </si>
  <si>
    <t>MON-9733</t>
  </si>
  <si>
    <t>CMP-9392</t>
  </si>
  <si>
    <t>PHN-3014</t>
  </si>
  <si>
    <t>PRN-6776</t>
  </si>
  <si>
    <t>ACC-3951</t>
  </si>
  <si>
    <t>MON-1436</t>
  </si>
  <si>
    <t>MON-8651</t>
  </si>
  <si>
    <t>MON-3307</t>
  </si>
  <si>
    <t>PRN-8758</t>
  </si>
  <si>
    <t>LAP-7056</t>
  </si>
  <si>
    <t>NET-5523</t>
  </si>
  <si>
    <t>ACC-8094</t>
  </si>
  <si>
    <t>PHN-6832</t>
  </si>
  <si>
    <t>LAP-2378</t>
  </si>
  <si>
    <t>MON-5424</t>
  </si>
  <si>
    <t>NET-8430</t>
  </si>
  <si>
    <t>PHN-1234</t>
  </si>
  <si>
    <t>LAP-9016</t>
  </si>
  <si>
    <t>LAP-9931</t>
  </si>
  <si>
    <t>PHN-6818</t>
  </si>
  <si>
    <t>PHN-3803</t>
  </si>
  <si>
    <t>NET-9835</t>
  </si>
  <si>
    <t>ACC-6223</t>
  </si>
  <si>
    <t>CMP-8659</t>
  </si>
  <si>
    <t>ACC-4483</t>
  </si>
  <si>
    <t>PRN-8763</t>
  </si>
  <si>
    <t>ACC-8557</t>
  </si>
  <si>
    <t>ACC-1492</t>
  </si>
  <si>
    <t>CMP-3743</t>
  </si>
  <si>
    <t>LAP-1619</t>
  </si>
  <si>
    <t>PRN-7976</t>
  </si>
  <si>
    <t>MON-4326</t>
  </si>
  <si>
    <t>MON-5444</t>
  </si>
  <si>
    <t>ACC-5422</t>
  </si>
  <si>
    <t>CMP-9307</t>
  </si>
  <si>
    <t>PRN-6520</t>
  </si>
  <si>
    <t>NET-1699</t>
  </si>
  <si>
    <t>PHN-5316</t>
  </si>
  <si>
    <t>LAP-4607</t>
  </si>
  <si>
    <t>MON-5276</t>
  </si>
  <si>
    <t>ACC-9533</t>
  </si>
  <si>
    <t>NET-3749</t>
  </si>
  <si>
    <t>PRN-2991</t>
  </si>
  <si>
    <t>LAP-4551</t>
  </si>
  <si>
    <t>MON-6310</t>
  </si>
  <si>
    <t>NET-1166</t>
  </si>
  <si>
    <t>ACC-2903</t>
  </si>
  <si>
    <t>PRN-2293</t>
  </si>
  <si>
    <t>MON-1389</t>
  </si>
  <si>
    <t>CMP-4093</t>
  </si>
  <si>
    <t>PHN-6131</t>
  </si>
  <si>
    <t>NET-4104</t>
  </si>
  <si>
    <t>MON-9319</t>
  </si>
  <si>
    <t>ACC-2988</t>
  </si>
  <si>
    <t>PHN-9399</t>
  </si>
  <si>
    <t>NET-4554</t>
  </si>
  <si>
    <t>NET-5195</t>
  </si>
  <si>
    <t>CMP-9801</t>
  </si>
  <si>
    <t>CMP-3093</t>
  </si>
  <si>
    <t>ACC-2364</t>
  </si>
  <si>
    <t>CMP-5138</t>
  </si>
  <si>
    <t>PHN-2337</t>
  </si>
  <si>
    <t>MON-2993</t>
  </si>
  <si>
    <t>LAP-9024</t>
  </si>
  <si>
    <t>PHN-6307</t>
  </si>
  <si>
    <t>NET-9003</t>
  </si>
  <si>
    <t>ACC-3068</t>
  </si>
  <si>
    <t>ACC-1060</t>
  </si>
  <si>
    <t>PHN-3854</t>
  </si>
  <si>
    <t>PRN-1086</t>
  </si>
  <si>
    <t>PHN-7815</t>
  </si>
  <si>
    <t>PRN-5384</t>
  </si>
  <si>
    <t>ACC-8178</t>
  </si>
  <si>
    <t>MON-1018</t>
  </si>
  <si>
    <t>ACC-1238</t>
  </si>
  <si>
    <t>NET-1816</t>
  </si>
  <si>
    <t>PRN-4893</t>
  </si>
  <si>
    <t>PHN-1717</t>
  </si>
  <si>
    <t>NET-9575</t>
  </si>
  <si>
    <t>LAP-3604</t>
  </si>
  <si>
    <t>ACC-6626</t>
  </si>
  <si>
    <t>PHN-1670</t>
  </si>
  <si>
    <t>CMP-4792</t>
  </si>
  <si>
    <t>LAP-1990</t>
  </si>
  <si>
    <t>PRN-7410</t>
  </si>
  <si>
    <t>MON-4278</t>
  </si>
  <si>
    <t>ACC-5334</t>
  </si>
  <si>
    <t>NET-8957</t>
  </si>
  <si>
    <t>PRN-9960</t>
  </si>
  <si>
    <t>ACC-3103</t>
  </si>
  <si>
    <t>PRN-9490</t>
  </si>
  <si>
    <t>NET-3850</t>
  </si>
  <si>
    <t>ACC-7047</t>
  </si>
  <si>
    <t>PRN-6660</t>
  </si>
  <si>
    <t>ACC-7838</t>
  </si>
  <si>
    <t>PHN-5383</t>
  </si>
  <si>
    <t>LAP-3904</t>
  </si>
  <si>
    <t>MON-5749</t>
  </si>
  <si>
    <t>PRN-3690</t>
  </si>
  <si>
    <t>CMP-7055</t>
  </si>
  <si>
    <t>PHN-6866</t>
  </si>
  <si>
    <t>CMP-3259</t>
  </si>
  <si>
    <t>LAP-6750</t>
  </si>
  <si>
    <t>PRN-3775</t>
  </si>
  <si>
    <t>LAP-2942</t>
  </si>
  <si>
    <t>PHN-2036</t>
  </si>
  <si>
    <t>MON-4373</t>
  </si>
  <si>
    <t>PRN-8657</t>
  </si>
  <si>
    <t>PHN-7974</t>
  </si>
  <si>
    <t>PHN-4915</t>
  </si>
  <si>
    <t>NET-3535</t>
  </si>
  <si>
    <t>CMP-2574</t>
  </si>
  <si>
    <t>NET-7901</t>
  </si>
  <si>
    <t>NET-5482</t>
  </si>
  <si>
    <t>NET-1336</t>
  </si>
  <si>
    <t>PRN-5876</t>
  </si>
  <si>
    <t>NET-3828</t>
  </si>
  <si>
    <t>MON-7622</t>
  </si>
  <si>
    <t>LAP-2806</t>
  </si>
  <si>
    <t>PRN-8850</t>
  </si>
  <si>
    <t>LAP-9100</t>
  </si>
  <si>
    <t>LAP-5763</t>
  </si>
  <si>
    <t>LAP-7320</t>
  </si>
  <si>
    <t>MON-5891</t>
  </si>
  <si>
    <t>PRN-1183</t>
  </si>
  <si>
    <t>CMP-2096</t>
  </si>
  <si>
    <t>PHN-3398</t>
  </si>
  <si>
    <t>CMP-8545</t>
  </si>
  <si>
    <t>ACC-1249</t>
  </si>
  <si>
    <t>MON-9662</t>
  </si>
  <si>
    <t>LAP-8347</t>
  </si>
  <si>
    <t>CMP-6898</t>
  </si>
  <si>
    <t>MON-3504</t>
  </si>
  <si>
    <t>NET-3432</t>
  </si>
  <si>
    <t>PRN-5591</t>
  </si>
  <si>
    <t>CMP-2015</t>
  </si>
  <si>
    <t>LAP-9901</t>
  </si>
  <si>
    <t>CMP-8658</t>
  </si>
  <si>
    <t>MON-2073</t>
  </si>
  <si>
    <t>PRN-9378</t>
  </si>
  <si>
    <t>PHN-5887</t>
  </si>
  <si>
    <t>LAP-8119</t>
  </si>
  <si>
    <t>ACC-9644</t>
  </si>
  <si>
    <t>LAP-7009</t>
  </si>
  <si>
    <t>PRN-1725</t>
  </si>
  <si>
    <t>PHN-8483</t>
  </si>
  <si>
    <t>PHN-3971</t>
  </si>
  <si>
    <t>NET-6578</t>
  </si>
  <si>
    <t>PRN-9975</t>
  </si>
  <si>
    <t>ACC-1075</t>
  </si>
  <si>
    <t>ACC-2902</t>
  </si>
  <si>
    <t>PRN-5815</t>
  </si>
  <si>
    <t>MON-4195</t>
  </si>
  <si>
    <t>PHN-8478</t>
  </si>
  <si>
    <t>PHN-1044</t>
  </si>
  <si>
    <t>LAP-8910</t>
  </si>
  <si>
    <t>PHN-2859</t>
  </si>
  <si>
    <t>PRN-6308</t>
  </si>
  <si>
    <t>LAP-8469</t>
  </si>
  <si>
    <t>LAP-7553</t>
  </si>
  <si>
    <t>PHN-3077</t>
  </si>
  <si>
    <t>MON-3350</t>
  </si>
  <si>
    <t>PHN-5683</t>
  </si>
  <si>
    <t>PRN-2409</t>
  </si>
  <si>
    <t>LAP-8825</t>
  </si>
  <si>
    <t>MON-8697</t>
  </si>
  <si>
    <t>MON-4789</t>
  </si>
  <si>
    <t>NET-7998</t>
  </si>
  <si>
    <t>PHN-8891</t>
  </si>
  <si>
    <t>NET-9832</t>
  </si>
  <si>
    <t>CMP-8604</t>
  </si>
  <si>
    <t>ACC-6594</t>
  </si>
  <si>
    <t>NET-2499</t>
  </si>
  <si>
    <t>PRN-1923</t>
  </si>
  <si>
    <t>PHN-4346</t>
  </si>
  <si>
    <t>ACC-1375</t>
  </si>
  <si>
    <t>PRN-4892</t>
  </si>
  <si>
    <t>PRN-9557</t>
  </si>
  <si>
    <t>PRN-8008</t>
  </si>
  <si>
    <t>LAP-1946</t>
  </si>
  <si>
    <t>MON-7106</t>
  </si>
  <si>
    <t>MON-5386</t>
  </si>
  <si>
    <t>PHN-2436</t>
  </si>
  <si>
    <t>PRN-2301</t>
  </si>
  <si>
    <t>ACC-3645</t>
  </si>
  <si>
    <t>CMP-6811</t>
  </si>
  <si>
    <t>PHN-5675</t>
  </si>
  <si>
    <t>MON-6882</t>
  </si>
  <si>
    <t>ACC-8620</t>
  </si>
  <si>
    <t>PHN-6506</t>
  </si>
  <si>
    <t>MON-5086</t>
  </si>
  <si>
    <t>LAP-4899</t>
  </si>
  <si>
    <t>CMP-3313</t>
  </si>
  <si>
    <t>CMP-6649</t>
  </si>
  <si>
    <t>ACC-5206</t>
  </si>
  <si>
    <t>PRN-6911</t>
  </si>
  <si>
    <t>NET-5270</t>
  </si>
  <si>
    <t>CMP-5658</t>
  </si>
  <si>
    <t>CMP-3938</t>
  </si>
  <si>
    <t>ACC-7671</t>
  </si>
  <si>
    <t>NET-6014</t>
  </si>
  <si>
    <t>CMP-4159</t>
  </si>
  <si>
    <t>PRN-3159</t>
  </si>
  <si>
    <t>PRN-9488</t>
  </si>
  <si>
    <t>PRN-7079</t>
  </si>
  <si>
    <t>CMP-1220</t>
  </si>
  <si>
    <t>MON-2462</t>
  </si>
  <si>
    <t>PHN-9465</t>
  </si>
  <si>
    <t>PRN-1271</t>
  </si>
  <si>
    <t>LAP-1066</t>
  </si>
  <si>
    <t>CMP-8675</t>
  </si>
  <si>
    <t>LAP-1178</t>
  </si>
  <si>
    <t>ACC-1731</t>
  </si>
  <si>
    <t>NET-1893</t>
  </si>
  <si>
    <t>PRN-3917</t>
  </si>
  <si>
    <t>LAP-3220</t>
  </si>
  <si>
    <t>PHN-2462</t>
  </si>
  <si>
    <t>NET-2894</t>
  </si>
  <si>
    <t>CMP-2335</t>
  </si>
  <si>
    <t>PHN-5938</t>
  </si>
  <si>
    <t>PRN-1371</t>
  </si>
  <si>
    <t>PRN-5813</t>
  </si>
  <si>
    <t>PHN-6480</t>
  </si>
  <si>
    <t>ACC-2990</t>
  </si>
  <si>
    <t>CMP-5435</t>
  </si>
  <si>
    <t>ACC-1596</t>
  </si>
  <si>
    <t>PHN-7852</t>
  </si>
  <si>
    <t>ACC-7240</t>
  </si>
  <si>
    <t>MON-8867</t>
  </si>
  <si>
    <t>NET-1228</t>
  </si>
  <si>
    <t>NET-1145</t>
  </si>
  <si>
    <t>ACC-2867</t>
  </si>
  <si>
    <t>MON-9274</t>
  </si>
  <si>
    <t>MON-4830</t>
  </si>
  <si>
    <t>PHN-9107</t>
  </si>
  <si>
    <t>PRN-1060</t>
  </si>
  <si>
    <t>NET-8329</t>
  </si>
  <si>
    <t>NET-6269</t>
  </si>
  <si>
    <t>CMP-6529</t>
  </si>
  <si>
    <t>PHN-8776</t>
  </si>
  <si>
    <t>NET-3728</t>
  </si>
  <si>
    <t>LAP-3565</t>
  </si>
  <si>
    <t>LAP-5078</t>
  </si>
  <si>
    <t>MON-2465</t>
  </si>
  <si>
    <t>CMP-3223</t>
  </si>
  <si>
    <t>CMP-8127</t>
  </si>
  <si>
    <t>PHN-1924</t>
  </si>
  <si>
    <t>CMP-1156</t>
  </si>
  <si>
    <t>LAP-3905</t>
  </si>
  <si>
    <t>PRN-1786</t>
  </si>
  <si>
    <t>ACC-3349</t>
  </si>
  <si>
    <t>NET-4228</t>
  </si>
  <si>
    <t>CMP-5633</t>
  </si>
  <si>
    <t>CMP-5825</t>
  </si>
  <si>
    <t>LAP-6499</t>
  </si>
  <si>
    <t>ACC-3721</t>
  </si>
  <si>
    <t>MON-6190</t>
  </si>
  <si>
    <t>CMP-2410</t>
  </si>
  <si>
    <t>PRN-2641</t>
  </si>
  <si>
    <t>PRN-1882</t>
  </si>
  <si>
    <t>PRN-1641</t>
  </si>
  <si>
    <t>LAP-1739</t>
  </si>
  <si>
    <t>PRN-4732</t>
  </si>
  <si>
    <t>NET-9569</t>
  </si>
  <si>
    <t>PHN-3007</t>
  </si>
  <si>
    <t>MON-9216</t>
  </si>
  <si>
    <t>PHN-8072</t>
  </si>
  <si>
    <t>LAP-1308</t>
  </si>
  <si>
    <t>LAP-7353</t>
  </si>
  <si>
    <t>NET-6533</t>
  </si>
  <si>
    <t>ACC-9445</t>
  </si>
  <si>
    <t>PRN-1654</t>
  </si>
  <si>
    <t>NET-8787</t>
  </si>
  <si>
    <t>LAP-1989</t>
  </si>
  <si>
    <t>MON-8688</t>
  </si>
  <si>
    <t>ACC-8242</t>
  </si>
  <si>
    <t>LAP-4666</t>
  </si>
  <si>
    <t>NET-5196</t>
  </si>
  <si>
    <t>MON-8422</t>
  </si>
  <si>
    <t>ACC-3415</t>
  </si>
  <si>
    <t>PRN-9624</t>
  </si>
  <si>
    <t>MON-6287</t>
  </si>
  <si>
    <t>NET-4491</t>
  </si>
  <si>
    <t>MON-4317</t>
  </si>
  <si>
    <t>NET-7349</t>
  </si>
  <si>
    <t>ACC-5150</t>
  </si>
  <si>
    <t>ACC-5144</t>
  </si>
  <si>
    <t>PHN-6111</t>
  </si>
  <si>
    <t>ACC-9283</t>
  </si>
  <si>
    <t>PRN-2407</t>
  </si>
  <si>
    <t>MON-7099</t>
  </si>
  <si>
    <t>ACC-7354</t>
  </si>
  <si>
    <t>PRN-6585</t>
  </si>
  <si>
    <t>CMP-9498</t>
  </si>
  <si>
    <t>PHN-1919</t>
  </si>
  <si>
    <t>MON-6053</t>
  </si>
  <si>
    <t>NET-2502</t>
  </si>
  <si>
    <t>LAP-5689</t>
  </si>
  <si>
    <t>CMP-5911</t>
  </si>
  <si>
    <t>LAP-7523</t>
  </si>
  <si>
    <t>MON-1118</t>
  </si>
  <si>
    <t>NET-9177</t>
  </si>
  <si>
    <t>CMP-6495</t>
  </si>
  <si>
    <t>ACC-4587</t>
  </si>
  <si>
    <t>PHN-4395</t>
  </si>
  <si>
    <t>LAP-3581</t>
  </si>
  <si>
    <t>MON-6065</t>
  </si>
  <si>
    <t>CMP-4945</t>
  </si>
  <si>
    <t>NET-3785</t>
  </si>
  <si>
    <t>NET-3689</t>
  </si>
  <si>
    <t>ACC-3833</t>
  </si>
  <si>
    <t>NET-2932</t>
  </si>
  <si>
    <t>PHN-7636</t>
  </si>
  <si>
    <t>CMP-1223</t>
  </si>
  <si>
    <t>MON-7207</t>
  </si>
  <si>
    <t>LAP-4483</t>
  </si>
  <si>
    <t>LAP-1969</t>
  </si>
  <si>
    <t>PHN-4566</t>
  </si>
  <si>
    <t>PHN-5366</t>
  </si>
  <si>
    <t>CMP-9001</t>
  </si>
  <si>
    <t>PHN-9677</t>
  </si>
  <si>
    <t>ACC-1604</t>
  </si>
  <si>
    <t>ACC-4815</t>
  </si>
  <si>
    <t>CMP-5311</t>
  </si>
  <si>
    <t>NET-1282</t>
  </si>
  <si>
    <t>MON-1564</t>
  </si>
  <si>
    <t>ACC-7906</t>
  </si>
  <si>
    <t>LAP-6577</t>
  </si>
  <si>
    <t>CMP-5065</t>
  </si>
  <si>
    <t>PRN-4787</t>
  </si>
  <si>
    <t>PRN-9867</t>
  </si>
  <si>
    <t>MON-2849</t>
  </si>
  <si>
    <t>LAP-8633</t>
  </si>
  <si>
    <t>PRN-9793</t>
  </si>
  <si>
    <t>NET-6218</t>
  </si>
  <si>
    <t>PRN-6131</t>
  </si>
  <si>
    <t>PRN-5067</t>
  </si>
  <si>
    <t>LAP-4932</t>
  </si>
  <si>
    <t>ACC-7713</t>
  </si>
  <si>
    <t>PHN-7379</t>
  </si>
  <si>
    <t>PRN-5569</t>
  </si>
  <si>
    <t>CMP-1470</t>
  </si>
  <si>
    <t>PRN-9249</t>
  </si>
  <si>
    <t>PRN-4906</t>
  </si>
  <si>
    <t>MON-8129</t>
  </si>
  <si>
    <t>NET-5987</t>
  </si>
  <si>
    <t>NET-5423</t>
  </si>
  <si>
    <t>PRN-5264</t>
  </si>
  <si>
    <t>NET-8856</t>
  </si>
  <si>
    <t>MON-4215</t>
  </si>
  <si>
    <t>PRN-5753</t>
  </si>
  <si>
    <t>CMP-5006</t>
  </si>
  <si>
    <t>ACC-4766</t>
  </si>
  <si>
    <t>NET-8610</t>
  </si>
  <si>
    <t>NET-4675</t>
  </si>
  <si>
    <t>ACC-1028</t>
  </si>
  <si>
    <t>NET-4735</t>
  </si>
  <si>
    <t>NET-2460</t>
  </si>
  <si>
    <t>CMP-1555</t>
  </si>
  <si>
    <t>MON-3773</t>
  </si>
  <si>
    <t>PHN-4677</t>
  </si>
  <si>
    <t>CMP-1940</t>
  </si>
  <si>
    <t>PHN-9184</t>
  </si>
  <si>
    <t>LAP-3017</t>
  </si>
  <si>
    <t>Assignment</t>
  </si>
  <si>
    <t>Excel Mastery Assignment: Sales Operations &amp; Analytics</t>
  </si>
  <si>
    <t>Overview:</t>
  </si>
  <si>
    <t>You are an analyst for a multi-regional electronics distributor. The 'Data' sheet contains 632 rows and 15 columns of transactional data with intentional data-quality issues.</t>
  </si>
  <si>
    <t>Your job is to clean, enrich, analyze, and present insights via a dynamic dashboard.</t>
  </si>
  <si>
    <t>Part A — Data Cleaning &amp; Preparation:</t>
  </si>
  <si>
    <t>1) Create a staging table where you:</t>
  </si>
  <si>
    <t xml:space="preserve">   • Remove exact duplicate rows (define and document your duplicate criteria).</t>
  </si>
  <si>
    <t xml:space="preserve">   • Fix data types (dates as Dates, numeric fields as numbers).</t>
  </si>
  <si>
    <t xml:space="preserve">   • Handle missing values for City, Salesperson, and Channel using reasonable business logic (document your approach).</t>
  </si>
  <si>
    <t xml:space="preserve">   • Flag and correct suspicious UnitPrice values (e.g., negative prices) and discounts (e.g., &gt; 30%).</t>
  </si>
  <si>
    <t xml:space="preserve">   • Ensure RequiredDate is not earlier than OrderDate; where it is, impute a corrected RequiredDate (explain your rule).</t>
  </si>
  <si>
    <t xml:space="preserve">   • Add a derived 'LeadTimeDays' = RequiredDate − OrderDate (in days).</t>
  </si>
  <si>
    <t>2) Create calculated columns (do these in Excel, not by formula in the data source):</t>
  </si>
  <si>
    <t xml:space="preserve">   • GrossRevenue = UnitPrice × Quantity × (1 − DiscountPct).</t>
  </si>
  <si>
    <t xml:space="preserve">   • CostOfGoods = UnitCost × Quantity.</t>
  </si>
  <si>
    <t xml:space="preserve">   • GrossProfit = GrossRevenue − CostOfGoods.</t>
  </si>
  <si>
    <t xml:space="preserve">   • MarginPct = IF(GrossRevenue=0, 0, GrossProfit / GrossRevenue).</t>
  </si>
  <si>
    <t>3) Create standardized dimensions:</t>
  </si>
  <si>
    <t xml:space="preserve">   • Month (MMM-YYYY) from OrderDate.</t>
  </si>
  <si>
    <t xml:space="preserve">   • Quarter (e.g., Q1-2024).</t>
  </si>
  <si>
    <t xml:space="preserve">   • Region hierarchy: Region → Country → City.</t>
  </si>
  <si>
    <t xml:space="preserve">   • ProductCategory and a derived 'PriceBand' (e.g., Low/Medium/High using quantiles).</t>
  </si>
  <si>
    <t>Part B — Analysis Tasks (show workings with PivotTables / formulas):</t>
  </si>
  <si>
    <t>4) Build a cohort of first-time sales by Country and Month:</t>
  </si>
  <si>
    <t xml:space="preserve">   • Identify the first month each Country appears and calculate monthly revenue tracked from that start (cohort analysis).</t>
  </si>
  <si>
    <t>5) ABC analysis by SKU within each ProductCategory using GrossRevenue:</t>
  </si>
  <si>
    <t xml:space="preserve">   • Classify SKUs into A (top 80%), B (next 15%), C (last 5%) of revenue per category.</t>
  </si>
  <si>
    <t>6) Salesperson productivity:</t>
  </si>
  <si>
    <t xml:space="preserve">   • Compute Revenue/Order, Orders/Month, and GrossProfit/Order by Salesperson; highlight the top and bottom 3.</t>
  </si>
  <si>
    <t>7) Channel mix &amp; cannibalization:</t>
  </si>
  <si>
    <t xml:space="preserve">   • Compare revenue shares by Channel across Regions; identify where online cannibalizes retail (justify with data).</t>
  </si>
  <si>
    <t>8) Service level proxy:</t>
  </si>
  <si>
    <t xml:space="preserve">   • Using LeadTimeDays, determine % of orders meeting a 7-day target by Country and Category.</t>
  </si>
  <si>
    <t>9) Price compliance:</t>
  </si>
  <si>
    <t xml:space="preserve">   • Share of orders with DiscountPct &gt; 20% by Region and Salesperson; list outliers.</t>
  </si>
  <si>
    <t>Part C — Scenario Modeling (What-If):</t>
  </si>
  <si>
    <t>10) Build a What-If control panel (slider/cell inputs):</t>
  </si>
  <si>
    <t xml:space="preserve">   • Global Discount Cap (e.g., 0%–25%).</t>
  </si>
  <si>
    <t xml:space="preserve">   • UnitCost inflation factor (e.g., 0%–15%).</t>
  </si>
  <si>
    <t xml:space="preserve">   • Quantity uplift (e.g., 0%–20%).</t>
  </si>
  <si>
    <t xml:space="preserve">   Recalculate Revenue and Profit metrics under these scenarios and compare to the baseline.</t>
  </si>
  <si>
    <t>Part D — Interactive Dashboard:</t>
  </si>
  <si>
    <t>11) Create a single-page dashboard with:</t>
  </si>
  <si>
    <t xml:space="preserve">   • Slicers for Region, Country, Channel, ProductCategory, Month, and Salesperson.</t>
  </si>
  <si>
    <t xml:space="preserve">   • KPIs: Total Revenue, Gross Profit, Margin %, Avg Order Value, On-Time % (LeadTimeDays ≤ 7).</t>
  </si>
  <si>
    <t xml:space="preserve">   • Visuals:</t>
  </si>
  <si>
    <t xml:space="preserve">       – Revenue by Month (line chart).</t>
  </si>
  <si>
    <t xml:space="preserve">       – Profit by Region and Channel (stacked column).</t>
  </si>
  <si>
    <t xml:space="preserve">       – Top 10 SKUs by Revenue (bar).</t>
  </si>
  <si>
    <t xml:space="preserve">   • Dynamic titles reflecting applied filters.</t>
  </si>
  <si>
    <t>12) Tell a story:</t>
  </si>
  <si>
    <t xml:space="preserve">   • Write 5–8 bullet insights derived from the dashboard; include at least one insight per Region.</t>
  </si>
  <si>
    <t>Part E — Submission Checklist:</t>
  </si>
  <si>
    <t>13) Include a 'ReadMe' sheet summarizing: data issues found, cleaning rules, and assumptions.</t>
  </si>
  <si>
    <t>14) Ensure all measures are built with Excel formulas or Power Pivot (no hard-coded totals).</t>
  </si>
  <si>
    <t>15) Ensure your dashboard responds to slicers without broken references.</t>
  </si>
  <si>
    <r>
      <t>Article:</t>
    </r>
    <r>
      <rPr>
        <sz val="11"/>
        <color theme="1"/>
        <rFont val="Calibri"/>
        <family val="2"/>
        <scheme val="minor"/>
      </rPr>
      <t xml:space="preserve"> Is Excel Still Relevant in the Era of Power BI and Python( publish on your preferred blog site) and submit link to your article.</t>
    </r>
  </si>
  <si>
    <t>Submission</t>
  </si>
  <si>
    <t>Fill this form with links to your github repositories and blogsites containing your articles: https://forms.gle/roW5Khh4E2siZtPT7</t>
  </si>
  <si>
    <t>16) Upload your assignment on your github</t>
  </si>
  <si>
    <t>Submission Deadline: Saturday 04/10/2025 by 4PM</t>
  </si>
  <si>
    <t>Order Id</t>
  </si>
  <si>
    <t>Unknown</t>
  </si>
  <si>
    <t>unknown</t>
  </si>
  <si>
    <t>unkown</t>
  </si>
  <si>
    <t>Unit price</t>
  </si>
  <si>
    <t>Discount pct_check</t>
  </si>
  <si>
    <t>Corrected unit price</t>
  </si>
  <si>
    <t>Corrected Discount Pct</t>
  </si>
  <si>
    <t>Corrected required date</t>
  </si>
  <si>
    <t>Date_flag</t>
  </si>
  <si>
    <t>Lead Time dates</t>
  </si>
  <si>
    <t>Gross Revenue</t>
  </si>
  <si>
    <t>CostOfGoods</t>
  </si>
  <si>
    <t>GrossProfit</t>
  </si>
  <si>
    <t>MarginPct</t>
  </si>
  <si>
    <t>Month</t>
  </si>
  <si>
    <t>Quarter</t>
  </si>
  <si>
    <t>Hierarchy</t>
  </si>
  <si>
    <t>PriceBand</t>
  </si>
  <si>
    <t>LeadTimeFlag</t>
  </si>
  <si>
    <t>FirstMonthByCountry</t>
  </si>
  <si>
    <t>RevenueClass</t>
  </si>
  <si>
    <t>Row Labels</t>
  </si>
  <si>
    <t>Grand Total</t>
  </si>
  <si>
    <t>Column Labels</t>
  </si>
  <si>
    <t>Sum of Gross Revenue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</si>
  <si>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</si>
  <si>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</si>
  <si>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</si>
  <si>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</si>
  <si>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</si>
  <si>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</si>
  <si>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</si>
  <si>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</si>
  <si>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</si>
  <si>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</si>
  <si>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</si>
  <si>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</si>
  <si>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UnitPriceCheck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</si>
</sst>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]d\ mmm\ yyyy;@" x16r2:formatCode16="[$-en-KE,1]d\ 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A SIYAT" refreshedDate="45934.87352685185" createdVersion="8" refreshedVersion="8" minRefreshableVersion="3" recordCount="632" xr:uid="{9266BA34-359E-475F-8D11-A0AE2427A951}">
  <cacheSource type="worksheet">
    <worksheetSource ref="A1:AG633" sheet="Staging"/>
  </cacheSource>
  <cacheFields count="36">
    <cacheField name="Order Id" numFmtId="49">
      <sharedItems/>
    </cacheField>
    <cacheField name="OrderDate" numFmtId="14">
      <sharedItems containsSemiMixedTypes="0" containsNonDate="0" containsDate="1" containsString="0" minDate="2024-03-11T00:00:00" maxDate="2025-12-03T00:00:00" count="632">
        <d v="2025-11-18T00:00:00"/>
        <d v="2024-03-13T00:00:00"/>
        <d v="2024-05-08T00:00:00"/>
        <d v="2025-01-03T00:00:00"/>
        <d v="2024-07-01T00:00:00"/>
        <d v="2024-09-07T00:00:00"/>
        <d v="2024-12-22T00:00:00"/>
        <d v="2024-08-30T00:00:00"/>
        <d v="2025-07-17T00:00:00"/>
        <d v="2024-06-25T00:00:00"/>
        <d v="2024-06-15T00:00:00"/>
        <d v="2024-09-04T00:00:00"/>
        <d v="2024-11-13T00:00:00"/>
        <d v="2024-05-04T00:00:00"/>
        <d v="2025-04-04T00:00:00"/>
        <d v="2024-06-02T00:00:00"/>
        <d v="2024-07-16T00:00:00"/>
        <d v="2025-12-02T00:00:00"/>
        <d v="2024-03-18T00:00:00"/>
        <d v="2025-10-04T00:00:00"/>
        <d v="2024-10-27T00:00:00"/>
        <d v="2024-07-05T00:00:00"/>
        <d v="2025-01-16T00:00:00"/>
        <d v="2025-06-15T00:00:00"/>
        <d v="2025-01-28T00:00:00"/>
        <d v="2025-08-25T00:00:00"/>
        <d v="2025-02-15T00:00:00"/>
        <d v="2024-06-08T00:00:00"/>
        <d v="2024-07-28T00:00:00"/>
        <d v="2025-10-14T00:00:00"/>
        <d v="2024-07-08T00:00:00"/>
        <d v="2025-07-05T00:00:00"/>
        <d v="2024-11-29T00:00:00"/>
        <d v="2024-05-01T00:00:00"/>
        <d v="2024-12-18T00:00:00"/>
        <d v="2025-10-07T00:00:00"/>
        <d v="2025-08-19T00:00:00"/>
        <d v="2024-12-27T00:00:00"/>
        <d v="2024-11-09T00:00:00"/>
        <d v="2025-10-18T00:00:00"/>
        <d v="2025-11-10T00:00:00"/>
        <d v="2025-02-28T00:00:00"/>
        <d v="2024-10-08T00:00:00"/>
        <d v="2025-08-24T00:00:00"/>
        <d v="2025-08-10T00:00:00"/>
        <d v="2025-02-21T00:00:00"/>
        <d v="2024-11-11T00:00:00"/>
        <d v="2025-05-03T00:00:00"/>
        <d v="2025-06-17T00:00:00"/>
        <d v="2024-06-27T00:00:00"/>
        <d v="2025-07-12T00:00:00"/>
        <d v="2024-04-06T00:00:00"/>
        <d v="2024-10-03T00:00:00"/>
        <d v="2025-05-19T00:00:00"/>
        <d v="2025-05-28T00:00:00"/>
        <d v="2024-04-15T00:00:00"/>
        <d v="2025-06-14T00:00:00"/>
        <d v="2025-09-13T00:00:00"/>
        <d v="2025-01-10T00:00:00"/>
        <d v="2024-07-02T00:00:00"/>
        <d v="2025-06-30T00:00:00"/>
        <d v="2025-01-13T00:00:00"/>
        <d v="2025-02-04T00:00:00"/>
        <d v="2025-01-23T00:00:00"/>
        <d v="2024-10-18T00:00:00"/>
        <d v="2025-11-09T00:00:00"/>
        <d v="2024-05-03T00:00:00"/>
        <d v="2024-06-22T00:00:00"/>
        <d v="2025-02-18T00:00:00"/>
        <d v="2024-09-01T00:00:00"/>
        <d v="2024-07-03T00:00:00"/>
        <d v="2025-03-19T00:00:00"/>
        <d v="2024-03-14T00:00:00"/>
        <d v="2024-11-05T00:00:00"/>
        <d v="2025-10-31T00:00:00"/>
        <d v="2025-05-17T00:00:00"/>
        <d v="2025-05-21T00:00:00"/>
        <d v="2024-07-13T00:00:00"/>
        <d v="2025-10-02T00:00:00"/>
        <d v="2025-07-09T00:00:00"/>
        <d v="2025-08-12T00:00:00"/>
        <d v="2024-08-21T00:00:00"/>
        <d v="2025-07-14T00:00:00"/>
        <d v="2025-06-01T00:00:00"/>
        <d v="2024-10-12T00:00:00"/>
        <d v="2025-03-15T00:00:00"/>
        <d v="2024-10-29T00:00:00"/>
        <d v="2025-10-11T00:00:00"/>
        <d v="2025-08-04T00:00:00"/>
        <d v="2024-12-06T00:00:00"/>
        <d v="2024-06-20T00:00:00"/>
        <d v="2024-10-14T00:00:00"/>
        <d v="2025-10-09T00:00:00"/>
        <d v="2024-06-28T00:00:00"/>
        <d v="2025-07-01T00:00:00"/>
        <d v="2024-07-17T00:00:00"/>
        <d v="2024-09-21T00:00:00"/>
        <d v="2025-09-02T00:00:00"/>
        <d v="2024-05-02T00:00:00"/>
        <d v="2024-06-01T00:00:00"/>
        <d v="2024-08-24T00:00:00"/>
        <d v="2024-07-26T00:00:00"/>
        <d v="2025-05-13T00:00:00"/>
        <d v="2025-03-07T00:00:00"/>
        <d v="2024-10-30T00:00:00"/>
        <d v="2024-09-06T00:00:00"/>
        <d v="2025-11-21T00:00:00"/>
        <d v="2025-11-22T00:00:00"/>
        <d v="2025-06-12T00:00:00"/>
        <d v="2024-06-17T00:00:00"/>
        <d v="2025-01-26T00:00:00"/>
        <d v="2025-08-01T00:00:00"/>
        <d v="2024-04-08T00:00:00"/>
        <d v="2025-02-12T00:00:00"/>
        <d v="2024-04-19T00:00:00"/>
        <d v="2025-02-24T00:00:00"/>
        <d v="2025-01-01T00:00:00"/>
        <d v="2024-07-20T00:00:00"/>
        <d v="2025-01-21T00:00:00"/>
        <d v="2025-05-24T00:00:00"/>
        <d v="2025-10-12T00:00:00"/>
        <d v="2025-07-07T00:00:00"/>
        <d v="2025-05-30T00:00:00"/>
        <d v="2025-06-10T00:00:00"/>
        <d v="2024-12-04T00:00:00"/>
        <d v="2024-10-19T00:00:00"/>
        <d v="2024-09-05T00:00:00"/>
        <d v="2024-10-15T00:00:00"/>
        <d v="2025-01-02T00:00:00"/>
        <d v="2024-12-29T00:00:00"/>
        <d v="2024-08-18T00:00:00"/>
        <d v="2024-08-13T00:00:00"/>
        <d v="2025-09-23T00:00:00"/>
        <d v="2025-04-23T00:00:00"/>
        <d v="2024-07-22T00:00:00"/>
        <d v="2025-01-09T00:00:00"/>
        <d v="2024-08-27T00:00:00"/>
        <d v="2024-12-07T00:00:00"/>
        <d v="2025-03-26T00:00:00"/>
        <d v="2025-11-28T00:00:00"/>
        <d v="2024-05-23T00:00:00"/>
        <d v="2024-03-23T00:00:00"/>
        <d v="2024-04-26T00:00:00"/>
        <d v="2024-11-25T00:00:00"/>
        <d v="2025-01-12T00:00:00"/>
        <d v="2025-04-06T00:00:00"/>
        <d v="2024-08-08T00:00:00"/>
        <d v="2025-05-26T00:00:00"/>
        <d v="2025-11-03T00:00:00"/>
        <d v="2024-07-23T00:00:00"/>
        <d v="2025-01-04T00:00:00"/>
        <d v="2025-06-20T00:00:00"/>
        <d v="2024-03-16T00:00:00"/>
        <d v="2025-04-01T00:00:00"/>
        <d v="2025-10-22T00:00:00"/>
        <d v="2025-09-22T00:00:00"/>
        <d v="2025-07-10T00:00:00"/>
        <d v="2024-05-18T00:00:00"/>
        <d v="2024-11-06T00:00:00"/>
        <d v="2025-06-18T00:00:00"/>
        <d v="2024-03-11T00:00:00"/>
        <d v="2025-01-31T00:00:00"/>
        <d v="2024-05-21T00:00:00"/>
        <d v="2024-07-07T00:00:00"/>
        <d v="2024-09-28T00:00:00"/>
        <d v="2024-12-10T00:00:00"/>
        <d v="2024-08-03T00:00:00"/>
        <d v="2024-03-25T00:00:00"/>
        <d v="2024-04-10T00:00:00"/>
        <d v="2025-07-18T00:00:00"/>
        <d v="2025-08-29T00:00:00"/>
        <d v="2025-07-15T00:00:00"/>
        <d v="2024-07-21T00:00:00"/>
        <d v="2025-11-06T00:00:00"/>
        <d v="2024-06-06T00:00:00"/>
        <d v="2024-11-24T00:00:00"/>
        <d v="2024-03-22T00:00:00"/>
        <d v="2024-07-14T00:00:00"/>
        <d v="2025-07-03T00:00:00"/>
        <d v="2025-10-26T00:00:00"/>
        <d v="2024-03-21T00:00:00"/>
        <d v="2024-05-07T00:00:00"/>
        <d v="2024-05-28T00:00:00"/>
        <d v="2025-06-07T00:00:00"/>
        <d v="2025-10-29T00:00:00"/>
        <d v="2025-09-26T00:00:00"/>
        <d v="2024-08-04T00:00:00"/>
        <d v="2024-12-21T00:00:00"/>
        <d v="2025-03-16T00:00:00"/>
        <d v="2024-08-06T00:00:00"/>
        <d v="2025-01-19T00:00:00"/>
        <d v="2025-01-20T00:00:00"/>
        <d v="2025-07-16T00:00:00"/>
        <d v="2024-11-23T00:00:00"/>
        <d v="2025-07-19T00:00:00"/>
        <d v="2025-10-05T00:00:00"/>
        <d v="2024-05-14T00:00:00"/>
        <d v="2025-06-11T00:00:00"/>
        <d v="2024-04-07T00:00:00"/>
        <d v="2024-11-20T00:00:00"/>
        <d v="2024-03-12T00:00:00"/>
        <d v="2025-03-10T00:00:00"/>
        <d v="2025-01-14T00:00:00"/>
        <d v="2024-10-11T00:00:00"/>
        <d v="2024-09-20T00:00:00"/>
        <d v="2025-05-02T00:00:00"/>
        <d v="2024-03-15T00:00:00"/>
        <d v="2025-03-04T00:00:00"/>
        <d v="2024-11-18T00:00:00"/>
        <d v="2025-05-04T00:00:00"/>
        <d v="2025-04-26T00:00:00"/>
        <d v="2025-01-17T00:00:00"/>
        <d v="2025-08-18T00:00:00"/>
        <d v="2025-08-03T00:00:00"/>
        <d v="2025-09-05T00:00:00"/>
        <d v="2025-04-10T00:00:00"/>
        <d v="2024-08-10T00:00:00"/>
        <d v="2024-03-17T00:00:00"/>
        <d v="2024-03-26T00:00:00"/>
        <d v="2024-09-24T00:00:00"/>
        <d v="2025-11-24T00:00:00"/>
        <d v="2025-10-08T00:00:00"/>
        <d v="2024-11-04T00:00:00"/>
        <d v="2025-04-25T00:00:00"/>
        <d v="2025-03-31T00:00:00"/>
        <d v="2025-04-19T00:00:00"/>
        <d v="2024-09-27T00:00:00"/>
        <d v="2025-02-05T00:00:00"/>
        <d v="2024-09-19T00:00:00"/>
        <d v="2024-09-12T00:00:00"/>
        <d v="2025-07-25T00:00:00"/>
        <d v="2024-12-13T00:00:00"/>
        <d v="2025-03-30T00:00:00"/>
        <d v="2025-10-06T00:00:00"/>
        <d v="2025-05-01T00:00:00"/>
        <d v="2025-11-17T00:00:00"/>
        <d v="2024-12-05T00:00:00"/>
        <d v="2025-05-20T00:00:00"/>
        <d v="2024-06-10T00:00:00"/>
        <d v="2024-11-17T00:00:00"/>
        <d v="2025-06-24T00:00:00"/>
        <d v="2024-10-26T00:00:00"/>
        <d v="2024-07-30T00:00:00"/>
        <d v="2024-12-01T00:00:00"/>
        <d v="2024-04-16T00:00:00"/>
        <d v="2024-11-10T00:00:00"/>
        <d v="2025-01-30T00:00:00"/>
        <d v="2024-10-28T00:00:00"/>
        <d v="2024-10-16T00:00:00"/>
        <d v="2025-10-23T00:00:00"/>
        <d v="2024-08-05T00:00:00"/>
        <d v="2025-02-02T00:00:00"/>
        <d v="2025-06-16T00:00:00"/>
        <d v="2025-09-15T00:00:00"/>
        <d v="2025-11-05T00:00:00"/>
        <d v="2025-07-24T00:00:00"/>
        <d v="2024-09-18T00:00:00"/>
        <d v="2024-06-12T00:00:00"/>
        <d v="2025-07-29T00:00:00"/>
        <d v="2025-04-03T00:00:00"/>
        <d v="2024-09-29T00:00:00"/>
        <d v="2025-08-09T00:00:00"/>
        <d v="2025-07-21T00:00:00"/>
        <d v="2024-05-05T00:00:00"/>
        <d v="2025-11-27T00:00:00"/>
        <d v="2025-08-15T00:00:00"/>
        <d v="2025-01-08T00:00:00"/>
        <d v="2025-05-18T00:00:00"/>
        <d v="2025-08-08T00:00:00"/>
        <d v="2024-12-25T00:00:00"/>
        <d v="2024-04-24T00:00:00"/>
        <d v="2025-10-03T00:00:00"/>
        <d v="2024-08-02T00:00:00"/>
        <d v="2025-06-23T00:00:00"/>
        <d v="2024-07-18T00:00:00"/>
        <d v="2024-11-14T00:00:00"/>
        <d v="2025-11-20T00:00:00"/>
        <d v="2024-11-16T00:00:00"/>
        <d v="2024-09-13T00:00:00"/>
        <d v="2024-06-29T00:00:00"/>
        <d v="2024-07-19T00:00:00"/>
        <d v="2025-11-13T00:00:00"/>
        <d v="2025-05-29T00:00:00"/>
        <d v="2025-03-24T00:00:00"/>
        <d v="2024-03-27T00:00:00"/>
        <d v="2024-11-28T00:00:00"/>
        <d v="2025-06-03T00:00:00"/>
        <d v="2025-09-08T00:00:00"/>
        <d v="2025-08-23T00:00:00"/>
        <d v="2025-08-06T00:00:00"/>
        <d v="2024-12-30T00:00:00"/>
        <d v="2025-11-19T00:00:00"/>
        <d v="2024-10-21T00:00:00"/>
        <d v="2024-06-13T00:00:00"/>
        <d v="2025-02-25T00:00:00"/>
        <d v="2024-12-19T00:00:00"/>
        <d v="2025-09-11T00:00:00"/>
        <d v="2024-05-25T00:00:00"/>
        <d v="2024-06-07T00:00:00"/>
        <d v="2025-10-10T00:00:00"/>
        <d v="2025-10-16T00:00:00"/>
        <d v="2025-03-27T00:00:00"/>
        <d v="2025-03-09T00:00:00"/>
        <d v="2025-04-16T00:00:00"/>
        <d v="2025-10-17T00:00:00"/>
        <d v="2024-04-23T00:00:00"/>
        <d v="2025-02-08T00:00:00"/>
        <d v="2025-09-06T00:00:00"/>
        <d v="2024-05-15T00:00:00"/>
        <d v="2025-07-22T00:00:00"/>
        <d v="2025-02-07T00:00:00"/>
        <d v="2025-04-27T00:00:00"/>
        <d v="2025-01-22T00:00:00"/>
        <d v="2025-01-24T00:00:00"/>
        <d v="2025-04-17T00:00:00"/>
        <d v="2025-08-16T00:00:00"/>
        <d v="2025-04-18T00:00:00"/>
        <d v="2025-03-21T00:00:00"/>
        <d v="2025-03-11T00:00:00"/>
        <d v="2025-07-28T00:00:00"/>
        <d v="2024-08-19T00:00:00"/>
        <d v="2024-08-28T00:00:00"/>
        <d v="2025-05-23T00:00:00"/>
        <d v="2024-05-17T00:00:00"/>
        <d v="2025-05-22T00:00:00"/>
        <d v="2025-09-27T00:00:00"/>
        <d v="2024-05-16T00:00:00"/>
        <d v="2024-12-26T00:00:00"/>
        <d v="2024-09-16T00:00:00"/>
        <d v="2024-04-02T00:00:00"/>
        <d v="2024-05-12T00:00:00"/>
        <d v="2024-10-13T00:00:00"/>
        <d v="2025-09-10T00:00:00"/>
        <d v="2024-08-09T00:00:00"/>
        <d v="2024-05-20T00:00:00"/>
        <d v="2025-11-02T00:00:00"/>
        <d v="2025-08-26T00:00:00"/>
        <d v="2025-03-29T00:00:00"/>
        <d v="2024-06-09T00:00:00"/>
        <d v="2024-06-04T00:00:00"/>
        <d v="2025-06-29T00:00:00"/>
        <d v="2025-04-15T00:00:00"/>
        <d v="2024-10-17T00:00:00"/>
        <d v="2024-09-17T00:00:00"/>
        <d v="2025-02-11T00:00:00"/>
        <d v="2025-05-31T00:00:00"/>
        <d v="2024-04-13T00:00:00"/>
        <d v="2025-03-01T00:00:00"/>
        <d v="2025-02-13T00:00:00"/>
        <d v="2025-05-15T00:00:00"/>
        <d v="2024-10-09T00:00:00"/>
        <d v="2024-11-07T00:00:00"/>
        <d v="2024-08-20T00:00:00"/>
        <d v="2025-06-28T00:00:00"/>
        <d v="2024-05-24T00:00:00"/>
        <d v="2024-08-12T00:00:00"/>
        <d v="2024-09-11T00:00:00"/>
        <d v="2025-10-30T00:00:00"/>
        <d v="2025-01-06T00:00:00"/>
        <d v="2025-02-10T00:00:00"/>
        <d v="2024-09-10T00:00:00"/>
        <d v="2025-03-05T00:00:00"/>
        <d v="2025-06-26T00:00:00"/>
        <d v="2025-04-22T00:00:00"/>
        <d v="2024-06-24T00:00:00"/>
        <d v="2024-09-14T00:00:00"/>
        <d v="2024-08-26T00:00:00"/>
        <d v="2024-04-18T00:00:00"/>
        <d v="2024-04-25T00:00:00"/>
        <d v="2025-11-07T00:00:00"/>
        <d v="2024-06-11T00:00:00"/>
        <d v="2025-10-25T00:00:00"/>
        <d v="2025-02-01T00:00:00"/>
        <d v="2025-08-31T00:00:00"/>
        <d v="2025-08-20T00:00:00"/>
        <d v="2025-01-05T00:00:00"/>
        <d v="2025-11-11T00:00:00"/>
        <d v="2024-11-01T00:00:00"/>
        <d v="2024-07-12T00:00:00"/>
        <d v="2025-11-29T00:00:00"/>
        <d v="2024-12-08T00:00:00"/>
        <d v="2024-05-09T00:00:00"/>
        <d v="2024-03-24T00:00:00"/>
        <d v="2025-04-12T00:00:00"/>
        <d v="2025-09-16T00:00:00"/>
        <d v="2025-02-26T00:00:00"/>
        <d v="2025-03-28T00:00:00"/>
        <d v="2024-05-22T00:00:00"/>
        <d v="2024-10-25T00:00:00"/>
        <d v="2024-09-25T00:00:00"/>
        <d v="2024-08-01T00:00:00"/>
        <d v="2024-08-14T00:00:00"/>
        <d v="2025-04-05T00:00:00"/>
        <d v="2025-09-20T00:00:00"/>
        <d v="2024-10-24T00:00:00"/>
        <d v="2025-05-08T00:00:00"/>
        <d v="2025-01-18T00:00:00"/>
        <d v="2024-05-31T00:00:00"/>
        <d v="2025-08-13T00:00:00"/>
        <d v="2024-08-22T00:00:00"/>
        <d v="2024-12-20T00:00:00"/>
        <d v="2025-03-17T00:00:00"/>
        <d v="2025-09-28T00:00:00"/>
        <d v="2024-09-30T00:00:00"/>
        <d v="2025-11-23T00:00:00"/>
        <d v="2025-08-28T00:00:00"/>
        <d v="2024-09-23T00:00:00"/>
        <d v="2025-06-08T00:00:00"/>
        <d v="2025-03-18T00:00:00"/>
        <d v="2024-04-20T00:00:00"/>
        <d v="2025-06-27T00:00:00"/>
        <d v="2024-10-31T00:00:00"/>
        <d v="2025-05-12T00:00:00"/>
        <d v="2024-12-24T00:00:00"/>
        <d v="2025-08-21T00:00:00"/>
        <d v="2025-11-12T00:00:00"/>
        <d v="2025-04-02T00:00:00"/>
        <d v="2025-03-23T00:00:00"/>
        <d v="2025-07-30T00:00:00"/>
        <d v="2025-08-11T00:00:00"/>
        <d v="2025-07-23T00:00:00"/>
        <d v="2024-07-25T00:00:00"/>
        <d v="2025-02-14T00:00:00"/>
        <d v="2025-04-14T00:00:00"/>
        <d v="2024-07-31T00:00:00"/>
        <d v="2025-09-25T00:00:00"/>
        <d v="2025-03-06T00:00:00"/>
        <d v="2024-12-11T00:00:00"/>
        <d v="2024-08-15T00:00:00"/>
        <d v="2024-11-15T00:00:00"/>
        <d v="2025-09-21T00:00:00"/>
        <d v="2024-04-09T00:00:00"/>
        <d v="2024-11-21T00:00:00"/>
        <d v="2025-07-26T00:00:00"/>
        <d v="2024-06-05T00:00:00"/>
        <d v="2024-07-11T00:00:00"/>
        <d v="2025-04-08T00:00:00"/>
        <d v="2025-05-06T00:00:00"/>
        <d v="2025-10-28T00:00:00"/>
        <d v="2025-05-05T00:00:00"/>
        <d v="2025-09-07T00:00:00"/>
        <d v="2025-10-19T00:00:00"/>
        <d v="2024-04-17T00:00:00"/>
        <d v="2025-04-21T00:00:00"/>
        <d v="2024-04-21T00:00:00"/>
        <d v="2024-11-02T00:00:00"/>
        <d v="2024-12-09T00:00:00"/>
        <d v="2025-03-08T00:00:00"/>
        <d v="2025-08-05T00:00:00"/>
        <d v="2025-10-27T00:00:00"/>
        <d v="2024-04-29T00:00:00"/>
        <d v="2024-11-08T00:00:00"/>
        <d v="2024-04-11T00:00:00"/>
        <d v="2024-06-30T00:00:00"/>
        <d v="2025-11-01T00:00:00"/>
        <d v="2024-10-05T00:00:00"/>
        <d v="2024-06-03T00:00:00"/>
        <d v="2024-11-19T00:00:00"/>
        <d v="2025-02-16T00:00:00"/>
        <d v="2024-04-28T00:00:00"/>
        <d v="2025-09-30T00:00:00"/>
        <d v="2025-09-24T00:00:00"/>
        <d v="2025-06-25T00:00:00"/>
        <d v="2024-07-15T00:00:00"/>
        <d v="2024-08-25T00:00:00"/>
        <d v="2025-12-01T00:00:00"/>
        <d v="2024-07-27T00:00:00"/>
        <d v="2025-08-02T00:00:00"/>
        <d v="2025-06-13T00:00:00"/>
        <d v="2024-05-19T00:00:00"/>
        <d v="2024-06-16T00:00:00"/>
        <d v="2025-11-16T00:00:00"/>
        <d v="2025-03-25T00:00:00"/>
        <d v="2024-05-10T00:00:00"/>
        <d v="2024-05-13T00:00:00"/>
        <d v="2024-09-09T00:00:00"/>
        <d v="2024-09-03T00:00:00"/>
        <d v="2025-07-27T00:00:00"/>
        <d v="2025-07-08T00:00:00"/>
        <d v="2025-05-11T00:00:00"/>
        <d v="2025-08-17T00:00:00"/>
        <d v="2024-09-22T00:00:00"/>
        <d v="2024-06-21T00:00:00"/>
        <d v="2024-07-09T00:00:00"/>
        <d v="2025-04-24T00:00:00"/>
        <d v="2025-09-19T00:00:00"/>
        <d v="2024-08-16T00:00:00"/>
        <d v="2025-02-22T00:00:00"/>
        <d v="2025-01-11T00:00:00"/>
        <d v="2024-11-30T00:00:00"/>
        <d v="2024-05-29T00:00:00"/>
        <d v="2024-06-18T00:00:00"/>
        <d v="2025-02-17T00:00:00"/>
        <d v="2025-09-14T00:00:00"/>
        <d v="2025-02-20T00:00:00"/>
        <d v="2025-04-20T00:00:00"/>
        <d v="2024-08-23T00:00:00"/>
        <d v="2024-08-29T00:00:00"/>
        <d v="2024-10-06T00:00:00"/>
        <d v="2025-10-13T00:00:00"/>
        <d v="2024-12-15T00:00:00"/>
        <d v="2024-11-26T00:00:00"/>
        <d v="2025-01-07T00:00:00"/>
        <d v="2025-06-09T00:00:00"/>
        <d v="2025-07-11T00:00:00"/>
        <d v="2025-05-14T00:00:00"/>
        <d v="2024-04-04T00:00:00"/>
        <d v="2024-05-27T00:00:00"/>
        <d v="2025-06-05T00:00:00"/>
        <d v="2024-12-28T00:00:00"/>
        <d v="2025-09-29T00:00:00"/>
        <d v="2025-02-27T00:00:00"/>
        <d v="2025-06-06T00:00:00"/>
        <d v="2025-06-04T00:00:00"/>
        <d v="2025-04-07T00:00:00"/>
        <d v="2024-08-11T00:00:00"/>
        <d v="2024-03-30T00:00:00"/>
        <d v="2024-12-16T00:00:00"/>
        <d v="2025-06-22T00:00:00"/>
        <d v="2025-06-21T00:00:00"/>
        <d v="2025-03-22T00:00:00"/>
        <d v="2025-10-21T00:00:00"/>
        <d v="2025-03-03T00:00:00"/>
        <d v="2024-09-08T00:00:00"/>
        <d v="2025-09-04T00:00:00"/>
        <d v="2025-06-02T00:00:00"/>
        <d v="2024-11-12T00:00:00"/>
        <d v="2025-05-25T00:00:00"/>
        <d v="2024-12-12T00:00:00"/>
        <d v="2024-06-26T00:00:00"/>
        <d v="2024-07-29T00:00:00"/>
        <d v="2024-10-01T00:00:00"/>
        <d v="2024-09-15T00:00:00"/>
        <d v="2024-08-31T00:00:00"/>
        <d v="2025-11-25T00:00:00"/>
        <d v="2025-02-23T00:00:00"/>
        <d v="2025-03-13T00:00:00"/>
        <d v="2025-10-15T00:00:00"/>
        <d v="2024-03-20T00:00:00"/>
        <d v="2025-09-01T00:00:00"/>
        <d v="2025-05-10T00:00:00"/>
        <d v="2024-07-24T00:00:00"/>
        <d v="2024-12-14T00:00:00"/>
        <d v="2025-10-24T00:00:00"/>
        <d v="2024-10-07T00:00:00"/>
        <d v="2024-03-29T00:00:00"/>
        <d v="2025-09-12T00:00:00"/>
        <d v="2025-11-30T00:00:00"/>
        <d v="2024-08-07T00:00:00"/>
        <d v="2025-01-25T00:00:00"/>
        <d v="2025-02-06T00:00:00"/>
        <d v="2025-03-02T00:00:00"/>
        <d v="2024-10-02T00:00:00"/>
        <d v="2025-09-09T00:00:00"/>
        <d v="2024-12-03T00:00:00"/>
        <d v="2024-06-14T00:00:00"/>
        <d v="2025-01-29T00:00:00"/>
        <d v="2024-12-02T00:00:00"/>
        <d v="2025-04-28T00:00:00"/>
        <d v="2024-10-22T00:00:00"/>
        <d v="2024-03-19T00:00:00"/>
        <d v="2025-07-02T00:00:00"/>
        <d v="2024-08-17T00:00:00"/>
        <d v="2024-04-03T00:00:00"/>
        <d v="2024-11-22T00:00:00"/>
        <d v="2024-10-04T00:00:00"/>
        <d v="2024-12-23T00:00:00"/>
        <d v="2024-11-27T00:00:00"/>
        <d v="2025-09-18T00:00:00"/>
        <d v="2024-04-05T00:00:00"/>
        <d v="2024-05-11T00:00:00"/>
        <d v="2025-07-31T00:00:00"/>
        <d v="2024-04-30T00:00:00"/>
        <d v="2024-04-12T00:00:00"/>
        <d v="2025-11-26T00:00:00"/>
        <d v="2024-09-26T00:00:00"/>
        <d v="2025-08-30T00:00:00"/>
        <d v="2025-06-19T00:00:00"/>
        <d v="2024-10-10T00:00:00"/>
        <d v="2024-10-23T00:00:00"/>
        <d v="2024-03-28T00:00:00"/>
        <d v="2025-04-30T00:00:00"/>
        <d v="2024-12-17T00:00:00"/>
        <d v="2025-07-04T00:00:00"/>
        <d v="2024-07-10T00:00:00"/>
        <d v="2025-02-09T00:00:00"/>
        <d v="2025-11-04T00:00:00"/>
        <d v="2024-11-03T00:00:00"/>
        <d v="2024-05-30T00:00:00"/>
        <d v="2025-05-16T00:00:00"/>
        <d v="2025-07-06T00:00:00"/>
        <d v="2025-07-13T00:00:00"/>
        <d v="2025-02-19T00:00:00"/>
        <d v="2025-11-15T00:00:00"/>
        <d v="2024-05-06T00:00:00"/>
        <d v="2025-09-03T00:00:00"/>
        <d v="2025-08-27T00:00:00"/>
        <d v="2025-10-01T00:00:00"/>
        <d v="2025-04-13T00:00:00"/>
        <d v="2025-05-07T00:00:00"/>
        <d v="2024-04-01T00:00:00"/>
        <d v="2025-04-09T00:00:00"/>
        <d v="2024-10-20T00:00:00"/>
        <d v="2025-09-17T00:00:00"/>
        <d v="2024-06-23T00:00:00"/>
        <d v="2025-07-20T00:00:00"/>
        <d v="2025-03-12T00:00:00"/>
        <d v="2025-08-07T00:00:00"/>
        <d v="2024-04-14T00:00:00"/>
        <d v="2025-10-20T00:00:00"/>
        <d v="2025-03-14T00:00:00"/>
        <d v="2025-04-29T00:00:00"/>
        <d v="2025-08-14T00:00:00"/>
        <d v="2024-06-19T00:00:00"/>
        <d v="2025-04-11T00:00:00"/>
        <d v="2024-05-26T00:00:00"/>
        <d v="2025-01-27T00:00:00"/>
        <d v="2025-01-15T00:00:00"/>
        <d v="2025-02-03T00:00:00"/>
        <d v="2025-05-09T00:00:00"/>
        <d v="2024-04-22T00:00:00"/>
        <d v="2025-11-14T00:00:00"/>
        <d v="2024-09-02T00:00:00"/>
        <d v="2024-12-31T00:00:00"/>
        <d v="2025-08-22T00:00:00"/>
        <d v="2025-05-27T00:00:00"/>
        <d v="2024-07-04T00:00:00"/>
        <d v="2024-07-06T00:00:00"/>
        <d v="2025-03-20T00:00:00"/>
        <d v="2024-04-27T00:00:00"/>
        <d v="2025-11-08T00:00:00"/>
        <d v="2024-03-31T00:00:00"/>
      </sharedItems>
      <fieldGroup par="35"/>
    </cacheField>
    <cacheField name="Date_flag" numFmtId="14">
      <sharedItems/>
    </cacheField>
    <cacheField name="Corrected required date" numFmtId="14">
      <sharedItems containsSemiMixedTypes="0" containsNonDate="0" containsDate="1" containsString="0" minDate="2024-03-20T00:00:00" maxDate="2025-12-10T00:00:00"/>
    </cacheField>
    <cacheField name="RequiredDate" numFmtId="14">
      <sharedItems containsSemiMixedTypes="0" containsNonDate="0" containsDate="1" containsString="0" minDate="2023-01-05T00:00:00" maxDate="2025-10-06T00:00:00"/>
    </cacheField>
    <cacheField name="Lead Time dates" numFmtId="2">
      <sharedItems containsSemiMixedTypes="0" containsString="0" containsNumber="1" containsInteger="1" minValue="0" maxValue="554"/>
    </cacheField>
    <cacheField name="Region" numFmtId="0">
      <sharedItems/>
    </cacheField>
    <cacheField name="Country" numFmtId="0">
      <sharedItems count="12">
        <s v="United Kingdom"/>
        <s v="Kenya"/>
        <s v="France"/>
        <s v="USA"/>
        <s v="South Africa"/>
        <s v="Brazil"/>
        <s v="Germany"/>
        <s v="India"/>
        <s v="Japan"/>
        <s v="Nigeria"/>
        <s v="China"/>
        <s v="Canada"/>
      </sharedItems>
    </cacheField>
    <cacheField name="City" numFmtId="0">
      <sharedItems/>
    </cacheField>
    <cacheField name="CustomerSegment" numFmtId="0">
      <sharedItems/>
    </cacheField>
    <cacheField name="Channel" numFmtId="0">
      <sharedItems/>
    </cacheField>
    <cacheField name="Salesperson" numFmtId="0">
      <sharedItems/>
    </cacheField>
    <cacheField name="ProductCategory" numFmtId="0">
      <sharedItems/>
    </cacheField>
    <cacheField name="SKU" numFmtId="0">
      <sharedItems/>
    </cacheField>
    <cacheField name="UnitCost" numFmtId="2">
      <sharedItems containsSemiMixedTypes="0" containsString="0" containsNumber="1" minValue="5.34" maxValue="1495.79"/>
    </cacheField>
    <cacheField name="Unit price check" numFmtId="2">
      <sharedItems/>
    </cacheField>
    <cacheField name="Corrected unit price" numFmtId="2">
      <sharedItems containsSemiMixedTypes="0" containsString="0" containsNumber="1" minValue="4.22" maxValue="3661.07"/>
    </cacheField>
    <cacheField name="UnitPrice" numFmtId="0">
      <sharedItems containsSemiMixedTypes="0" containsString="0" containsNumber="1" minValue="-33.659999999999997" maxValue="3661.07"/>
    </cacheField>
    <cacheField name="Discount pct_check" numFmtId="0">
      <sharedItems/>
    </cacheField>
    <cacheField name="Corrected Discount Pct" numFmtId="0">
      <sharedItems containsSemiMixedTypes="0" containsString="0" containsNumber="1" minValue="0" maxValue="0.3"/>
    </cacheField>
    <cacheField name="DiscountPct" numFmtId="2">
      <sharedItems containsSemiMixedTypes="0" containsString="0" containsNumber="1" minValue="0" maxValue="0.56499999999999995"/>
    </cacheField>
    <cacheField name="Quantity" numFmtId="2">
      <sharedItems containsSemiMixedTypes="0" containsString="0" containsNumber="1" containsInteger="1" minValue="2" maxValue="61"/>
    </cacheField>
    <cacheField name="Gross Revenue" numFmtId="0">
      <sharedItems containsSemiMixedTypes="0" containsString="0" containsNumber="1" minValue="-1588.1880000000001" maxValue="124212.72468"/>
    </cacheField>
    <cacheField name="CostOfGoods" numFmtId="2">
      <sharedItems containsSemiMixedTypes="0" containsString="0" containsNumber="1" minValue="22" maxValue="83258.290000000008"/>
    </cacheField>
    <cacheField name="GrossProfit" numFmtId="2">
      <sharedItems containsSemiMixedTypes="0" containsString="0" containsNumber="1" minValue="-70216.187999999995" maxValue="99546.397979999994"/>
    </cacheField>
    <cacheField name="MarginPct" numFmtId="0">
      <sharedItems containsSemiMixedTypes="0" containsString="0" containsNumber="1" minValue="-180.89019238268551" maxValue="52.023406202042089"/>
    </cacheField>
    <cacheField name="Month" numFmtId="0">
      <sharedItems/>
    </cacheField>
    <cacheField name="Quarter" numFmtId="0">
      <sharedItems/>
    </cacheField>
    <cacheField name="Hierarchy" numFmtId="0">
      <sharedItems/>
    </cacheField>
    <cacheField name="PriceBand" numFmtId="0">
      <sharedItems/>
    </cacheField>
    <cacheField name="FirstMonthByCountry" numFmtId="14">
      <sharedItems count="22">
        <s v="Nov-2025"/>
        <s v="Mar-2024"/>
        <s v="May-2024"/>
        <s v="Jan-2025"/>
        <s v="Jul-2024"/>
        <s v="Sept-2024"/>
        <s v="Dec-2024"/>
        <s v="Aug-2024"/>
        <s v="Jul-2025"/>
        <s v="Jun-2024"/>
        <s v="Nov-2024"/>
        <s v="Apr-2025"/>
        <s v="Dec-2025"/>
        <s v="Oct-2025"/>
        <s v="Oct-2024"/>
        <s v="Jun-2025"/>
        <s v="Aug-2025"/>
        <s v="Feb-2025"/>
        <s v="May-2025"/>
        <s v="Apr-2024"/>
        <s v="Sept-2025"/>
        <s v="Mar-2025"/>
      </sharedItems>
    </cacheField>
    <cacheField name="LeadTimeFlag" numFmtId="0">
      <sharedItems/>
    </cacheField>
    <cacheField name="RevenueClass" numFmtId="165">
      <sharedItems containsNonDate="0" containsString="0" containsBlank="1"/>
    </cacheField>
    <cacheField name="Months (OrderDate)" numFmtId="0" databaseField="0">
      <fieldGroup base="1">
        <rangePr groupBy="months" startDate="2024-03-11T00:00:00" endDate="2025-12-03T00:00:00"/>
        <groupItems count="14">
          <s v="&lt;11/03/2024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3/12/2025"/>
        </groupItems>
      </fieldGroup>
    </cacheField>
    <cacheField name="Quarters (OrderDate)" numFmtId="0" databaseField="0">
      <fieldGroup base="1">
        <rangePr groupBy="quarters" startDate="2024-03-11T00:00:00" endDate="2025-12-03T00:00:00"/>
        <groupItems count="6">
          <s v="&lt;11/03/2024"/>
          <s v="Qtr1"/>
          <s v="Qtr2"/>
          <s v="Qtr3"/>
          <s v="Qtr4"/>
          <s v="&gt;03/12/2025"/>
        </groupItems>
      </fieldGroup>
    </cacheField>
    <cacheField name="Years (OrderDate)" numFmtId="0" databaseField="0">
      <fieldGroup base="1">
        <rangePr groupBy="years" startDate="2024-03-11T00:00:00" endDate="2025-12-03T00:00:00"/>
        <groupItems count="4">
          <s v="&lt;11/03/2024"/>
          <s v="2024"/>
          <s v="2025"/>
          <s v="&gt;03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s v="ORD-2024-930679"/>
    <x v="0"/>
    <s v="INVALID"/>
    <d v="2025-11-25T00:00:00"/>
    <d v="2025-01-16T00:00:00"/>
    <n v="7"/>
    <s v="Europe"/>
    <x v="0"/>
    <s v="Manchester"/>
    <s v="Corporate"/>
    <s v="Retail"/>
    <s v="D. Smith"/>
    <s v="Monitors"/>
    <s v="MON-4215"/>
    <n v="722.87"/>
    <s v="0k"/>
    <n v="608.9"/>
    <n v="608.9"/>
    <s v="Ok"/>
    <n v="0.10199999999999999"/>
    <n v="0.10199999999999999"/>
    <n v="28"/>
    <n v="15310.181600000002"/>
    <n v="20240.36"/>
    <n v="-4930.1783999999989"/>
    <n v="-0.32201958989173574"/>
    <s v="Nov-2025"/>
    <s v="Q4-2025"/>
    <s v="Europe-United Kingdom-Manchester"/>
    <s v="HIGH"/>
    <x v="0"/>
    <s v="YES"/>
    <m/>
  </r>
  <r>
    <s v="ORD-2023-373538"/>
    <x v="1"/>
    <s v="INVALID"/>
    <d v="2024-03-20T00:00:00"/>
    <d v="2023-03-25T00:00:00"/>
    <n v="7"/>
    <s v="Africa"/>
    <x v="1"/>
    <s v="Nairobi"/>
    <s v="Corporate"/>
    <s v="Retail"/>
    <s v="I. Johnson"/>
    <s v="Networking"/>
    <s v="NET-9666"/>
    <n v="1460.76"/>
    <s v="0k"/>
    <n v="759.33"/>
    <n v="759.33"/>
    <s v="Ok"/>
    <n v="0.13100000000000001"/>
    <n v="0.13100000000000001"/>
    <n v="12"/>
    <n v="7918.2932400000009"/>
    <n v="17529.12"/>
    <n v="-9610.8267599999981"/>
    <n v="-1.2137497903525478"/>
    <s v="Mar-2024"/>
    <s v="Q1-2024"/>
    <s v="Africa-Kenya-Nairobi"/>
    <s v="HIGH"/>
    <x v="1"/>
    <s v="YES"/>
    <m/>
  </r>
  <r>
    <s v="ORD-2025-639542"/>
    <x v="2"/>
    <s v="OK"/>
    <d v="2025-06-18T00:00:00"/>
    <d v="2025-06-18T00:00:00"/>
    <n v="406"/>
    <s v="Europe"/>
    <x v="2"/>
    <s v="Marseille"/>
    <s v="Small Business"/>
    <s v="Marketplace"/>
    <s v="H. Kim"/>
    <s v="Accessories"/>
    <s v="ACC-1770"/>
    <n v="1225.5"/>
    <s v="Suspicious"/>
    <n v="1318.6880681818177"/>
    <n v="-30.66"/>
    <s v="Ok"/>
    <n v="7.4999999999999997E-2"/>
    <n v="7.4999999999999997E-2"/>
    <n v="56"/>
    <n v="-1588.1880000000001"/>
    <n v="68628"/>
    <n v="-70216.187999999995"/>
    <n v="44.211508964933614"/>
    <s v="May-2024"/>
    <s v="Q2-2024"/>
    <s v="Europe-France-Marseille"/>
    <s v="HIGH"/>
    <x v="2"/>
    <s v="NO"/>
    <m/>
  </r>
  <r>
    <s v="ORD-2024-207096"/>
    <x v="3"/>
    <s v="INVALID"/>
    <d v="2025-01-10T00:00:00"/>
    <d v="2024-04-05T00:00:00"/>
    <n v="7"/>
    <s v="Americas"/>
    <x v="3"/>
    <s v="Austin"/>
    <s v="Consumer"/>
    <s v="Direct"/>
    <s v="J. Njeri"/>
    <s v="Monitors"/>
    <s v="MON-5444"/>
    <n v="5.66"/>
    <s v="Suspicious"/>
    <n v="255.94"/>
    <n v="255.94"/>
    <s v="Ok"/>
    <n v="0.11899999999999999"/>
    <n v="0.11899999999999999"/>
    <n v="18"/>
    <n v="4058.69652"/>
    <n v="101.88"/>
    <n v="3956.8165199999999"/>
    <n v="0.97489834494942729"/>
    <s v="Jan-2025"/>
    <s v="Q1-2025"/>
    <s v="Americas-USA-Austin"/>
    <s v="MEDIUM"/>
    <x v="3"/>
    <s v="YES"/>
    <m/>
  </r>
  <r>
    <s v="ORD-2024-919471"/>
    <x v="4"/>
    <s v="OK"/>
    <d v="2024-07-26T00:00:00"/>
    <d v="2024-07-26T00:00:00"/>
    <n v="25"/>
    <s v="Africa"/>
    <x v="4"/>
    <s v="Durban"/>
    <s v="Enterprise"/>
    <s v="Distributor"/>
    <s v="B. Chen"/>
    <s v="Networking"/>
    <s v="NET-4241"/>
    <n v="5.36"/>
    <s v="0k"/>
    <n v="813.51"/>
    <n v="813.51"/>
    <s v="Ok"/>
    <n v="0.11799999999999999"/>
    <n v="0.11799999999999999"/>
    <n v="9"/>
    <n v="6457.6423800000002"/>
    <n v="48.24"/>
    <n v="6409.4023800000004"/>
    <n v="0.9925297814339481"/>
    <s v="Jul-2024"/>
    <s v="Q3-2024"/>
    <s v="Africa-South Africa-Durban"/>
    <s v="HIGH"/>
    <x v="4"/>
    <s v="NO"/>
    <m/>
  </r>
  <r>
    <s v="ORD-2025-667201"/>
    <x v="5"/>
    <s v="OK"/>
    <d v="2025-09-18T00:00:00"/>
    <d v="2025-09-18T00:00:00"/>
    <n v="376"/>
    <s v="Americas"/>
    <x v="5"/>
    <s v="Rio de Janeiro"/>
    <s v="Non-Profit"/>
    <s v="Direct"/>
    <s v="L. Okafor"/>
    <s v="Accessories"/>
    <s v="ACC-6777"/>
    <n v="5.5"/>
    <s v="0k"/>
    <n v="591.67999999999995"/>
    <n v="591.67999999999995"/>
    <s v="Ok"/>
    <n v="0.21199999999999999"/>
    <n v="0.21199999999999999"/>
    <n v="4"/>
    <n v="1864.9753599999999"/>
    <n v="22"/>
    <n v="1842.9753599999999"/>
    <n v="0.98820359749954012"/>
    <s v="Sept-2024"/>
    <s v="Q3-2024"/>
    <s v="Americas-Brazil-Rio de Janeiro"/>
    <s v="HIGH"/>
    <x v="5"/>
    <s v="NO"/>
    <m/>
  </r>
  <r>
    <s v="ORD-2025-541048"/>
    <x v="6"/>
    <s v="OK"/>
    <d v="2025-04-13T00:00:00"/>
    <d v="2025-04-13T00:00:00"/>
    <n v="112"/>
    <s v="Europe"/>
    <x v="6"/>
    <s v="Munich"/>
    <s v="Consumer"/>
    <s v="Marketplace"/>
    <s v="F. Müller"/>
    <s v="Phones"/>
    <s v="PHN-3803"/>
    <n v="7.02"/>
    <s v="0k"/>
    <n v="845.97"/>
    <n v="845.97"/>
    <s v="Ok"/>
    <n v="0.13400000000000001"/>
    <n v="0.13400000000000001"/>
    <n v="14"/>
    <n v="10256.540279999999"/>
    <n v="98.28"/>
    <n v="10158.260279999999"/>
    <n v="0.99041782147615176"/>
    <s v="Dec-2024"/>
    <s v="Q4-2024"/>
    <s v="Europe-Germany-Munich"/>
    <s v="HIGH"/>
    <x v="6"/>
    <s v="NO"/>
    <m/>
  </r>
  <r>
    <s v="ORD-2023-286994"/>
    <x v="7"/>
    <s v="INVALID"/>
    <d v="2024-09-06T00:00:00"/>
    <d v="2023-03-09T00:00:00"/>
    <n v="7"/>
    <s v="Americas"/>
    <x v="3"/>
    <s v="New York"/>
    <s v="Enterprise"/>
    <s v="Online"/>
    <s v="M. Rossi"/>
    <s v="Components"/>
    <s v="CMP-1632"/>
    <n v="6.85"/>
    <s v="Suspicious"/>
    <n v="47.22"/>
    <n v="47.22"/>
    <s v="Ok"/>
    <n v="4.7E-2"/>
    <n v="4.7E-2"/>
    <n v="10"/>
    <n v="450.00659999999999"/>
    <n v="68.5"/>
    <n v="381.50659999999999"/>
    <n v="0.84778001033762618"/>
    <s v="Aug-2024"/>
    <s v="Q3-2024"/>
    <s v="Americas-USA-New York"/>
    <s v="LOW"/>
    <x v="7"/>
    <s v="YES"/>
    <m/>
  </r>
  <r>
    <s v="ORD-2024-516704"/>
    <x v="8"/>
    <s v="INVALID"/>
    <d v="2025-07-24T00:00:00"/>
    <d v="2024-02-29T00:00:00"/>
    <n v="7"/>
    <s v="Americas"/>
    <x v="5"/>
    <s v="São Paulo"/>
    <s v="Non-Profit"/>
    <s v="Direct"/>
    <s v="I. Johnson"/>
    <s v="Phones"/>
    <s v="PHN-7852"/>
    <n v="5.34"/>
    <s v="0k"/>
    <n v="2530.81"/>
    <n v="2530.81"/>
    <s v="Ok"/>
    <n v="0.13200000000000001"/>
    <n v="0.13200000000000001"/>
    <n v="10"/>
    <n v="21967.430799999998"/>
    <n v="53.4"/>
    <n v="21914.030799999997"/>
    <n v="0.9975691285664593"/>
    <s v="Jul-2025"/>
    <s v="Q3-2025"/>
    <s v="Americas-Brazil-São Paulo"/>
    <s v="HIGH"/>
    <x v="8"/>
    <s v="YES"/>
    <m/>
  </r>
  <r>
    <s v="ORD-2023-251563"/>
    <x v="9"/>
    <s v="INVALID"/>
    <d v="2024-07-02T00:00:00"/>
    <d v="2023-06-07T00:00:00"/>
    <n v="7"/>
    <s v="Africa"/>
    <x v="1"/>
    <s v="Mombasa"/>
    <s v="Corporate"/>
    <s v="Online"/>
    <s v="J. Njeri"/>
    <s v="Phones"/>
    <s v="PHN-8970"/>
    <n v="12.85"/>
    <s v="0k"/>
    <n v="2309.56"/>
    <n v="2309.56"/>
    <s v="Ok"/>
    <n v="0.13700000000000001"/>
    <n v="0.13700000000000001"/>
    <n v="39"/>
    <n v="77732.860919999992"/>
    <n v="501.15"/>
    <n v="77231.710919999998"/>
    <n v="0.99355291965240078"/>
    <s v="Jun-2024"/>
    <s v="Q2-2024"/>
    <s v="Africa-Kenya-Mombasa"/>
    <s v="HIGH"/>
    <x v="9"/>
    <s v="YES"/>
    <m/>
  </r>
  <r>
    <s v="ORD-2025-262491"/>
    <x v="10"/>
    <s v="OK"/>
    <d v="2025-08-16T00:00:00"/>
    <d v="2025-08-16T00:00:00"/>
    <n v="427"/>
    <s v="Asia"/>
    <x v="7"/>
    <s v="unkown"/>
    <s v="Enterprise"/>
    <s v="Direct"/>
    <s v="O. Wang"/>
    <s v="Monitors"/>
    <s v="MON-1822"/>
    <n v="24.44"/>
    <s v="0k"/>
    <n v="700.12"/>
    <n v="700.12"/>
    <s v="Ok"/>
    <n v="0.14599999999999999"/>
    <n v="0.14599999999999999"/>
    <n v="6"/>
    <n v="3587.4148800000003"/>
    <n v="146.64000000000001"/>
    <n v="3440.7748800000004"/>
    <n v="0.95912376881259975"/>
    <s v="Jun-2024"/>
    <s v="Q2-2024"/>
    <s v="Asia-India-unkown"/>
    <s v="HIGH"/>
    <x v="9"/>
    <s v="NO"/>
    <m/>
  </r>
  <r>
    <s v="ORD-2024-960952"/>
    <x v="11"/>
    <s v="INVALID"/>
    <d v="2024-09-11T00:00:00"/>
    <d v="2024-02-21T00:00:00"/>
    <n v="7"/>
    <s v="Europe"/>
    <x v="6"/>
    <s v="Frankfurt"/>
    <s v="Corporate"/>
    <s v="Retail"/>
    <s v="H. Kim"/>
    <s v="Components"/>
    <s v="CMP-9264"/>
    <n v="39.229999999999997"/>
    <s v="0k"/>
    <n v="691.37"/>
    <n v="691.37"/>
    <s v="Ok"/>
    <n v="0.17699999999999999"/>
    <n v="0.17699999999999999"/>
    <n v="13"/>
    <n v="7396.9676299999992"/>
    <n v="509.98999999999995"/>
    <n v="6886.9776299999994"/>
    <n v="0.93105417983287841"/>
    <s v="Sept-2024"/>
    <s v="Q3-2024"/>
    <s v="Europe-Germany-Frankfurt"/>
    <s v="HIGH"/>
    <x v="5"/>
    <s v="YES"/>
    <m/>
  </r>
  <r>
    <s v="ORD-2025-946490"/>
    <x v="12"/>
    <s v="OK"/>
    <d v="2025-05-02T00:00:00"/>
    <d v="2025-05-02T00:00:00"/>
    <n v="170"/>
    <s v="Europe"/>
    <x v="6"/>
    <s v="Berlin"/>
    <s v="Corporate"/>
    <s v="Marketplace"/>
    <s v="C. Otieno"/>
    <s v="Monitors"/>
    <s v="MON-2842"/>
    <n v="20.149999999999999"/>
    <s v="0k"/>
    <n v="548.4"/>
    <n v="548.4"/>
    <s v="Ok"/>
    <n v="0.151"/>
    <n v="0.151"/>
    <n v="18"/>
    <n v="8380.648799999999"/>
    <n v="362.7"/>
    <n v="8017.9487999999992"/>
    <n v="0.95672172779749465"/>
    <s v="Nov-2024"/>
    <s v="Q4-2024"/>
    <s v="Europe-Germany-Berlin"/>
    <s v="HIGH"/>
    <x v="10"/>
    <s v="NO"/>
    <m/>
  </r>
  <r>
    <s v="ORD-2023-235230"/>
    <x v="13"/>
    <s v="INVALID"/>
    <d v="2024-05-11T00:00:00"/>
    <d v="2023-09-01T00:00:00"/>
    <n v="7"/>
    <s v="Europe"/>
    <x v="6"/>
    <s v="Munich"/>
    <s v="Corporate"/>
    <s v="Direct"/>
    <s v="N. Brown"/>
    <s v="Networking"/>
    <s v="NET-9989"/>
    <n v="44.42"/>
    <s v="0k"/>
    <n v="1439.01"/>
    <n v="1439.01"/>
    <s v="Ok"/>
    <n v="0.14399999999999999"/>
    <n v="0.14399999999999999"/>
    <n v="6"/>
    <n v="7390.7553599999992"/>
    <n v="266.52"/>
    <n v="7124.2353599999988"/>
    <n v="0.96393873332048696"/>
    <s v="May-2024"/>
    <s v="Q2-2024"/>
    <s v="Europe-Germany-Munich"/>
    <s v="HIGH"/>
    <x v="2"/>
    <s v="YES"/>
    <m/>
  </r>
  <r>
    <s v="ORD-2023-835226"/>
    <x v="14"/>
    <s v="INVALID"/>
    <d v="2025-04-11T00:00:00"/>
    <d v="2023-11-05T00:00:00"/>
    <n v="7"/>
    <s v="Africa"/>
    <x v="4"/>
    <s v="Cape Town"/>
    <s v="Non-Profit"/>
    <s v="Online"/>
    <s v="I. Johnson"/>
    <s v="Laptops"/>
    <s v="LAP-7320"/>
    <n v="20.38"/>
    <s v="0k"/>
    <n v="631.57000000000005"/>
    <n v="631.57000000000005"/>
    <s v="Ok"/>
    <n v="7.1999999999999995E-2"/>
    <n v="7.1999999999999995E-2"/>
    <n v="11"/>
    <n v="6447.0665600000011"/>
    <n v="224.17999999999998"/>
    <n v="6222.8865600000008"/>
    <n v="0.96522759647140977"/>
    <s v="Apr-2025"/>
    <s v="Q2-2025"/>
    <s v="Africa-South Africa-Cape Town"/>
    <s v="HIGH"/>
    <x v="11"/>
    <s v="YES"/>
    <m/>
  </r>
  <r>
    <s v="ORD-2025-488349"/>
    <x v="15"/>
    <s v="OK"/>
    <d v="2025-04-22T00:00:00"/>
    <d v="2025-04-22T00:00:00"/>
    <n v="324"/>
    <s v="Americas"/>
    <x v="3"/>
    <s v="San Francisco"/>
    <s v="Non-Profit"/>
    <s v="Distributor"/>
    <s v="D. Smith"/>
    <s v="Monitors"/>
    <s v="MON-3371"/>
    <n v="23.24"/>
    <s v="0k"/>
    <n v="850.8"/>
    <n v="850.8"/>
    <s v="Ok"/>
    <n v="0.215"/>
    <n v="0.215"/>
    <n v="15"/>
    <n v="10018.17"/>
    <n v="348.59999999999997"/>
    <n v="9669.57"/>
    <n v="0.96520322573883255"/>
    <s v="Jun-2024"/>
    <s v="Q2-2024"/>
    <s v="Americas-USA-San Francisco"/>
    <s v="HIGH"/>
    <x v="9"/>
    <s v="NO"/>
    <m/>
  </r>
  <r>
    <s v="ORD-2025-537785"/>
    <x v="16"/>
    <s v="OK"/>
    <d v="2025-08-14T00:00:00"/>
    <d v="2025-08-14T00:00:00"/>
    <n v="394"/>
    <s v="Europe"/>
    <x v="0"/>
    <s v="London"/>
    <s v="Non-Profit"/>
    <s v="Direct"/>
    <s v="E. Garcia"/>
    <s v="Components"/>
    <s v="CMP-6346"/>
    <n v="41.76"/>
    <s v="0k"/>
    <n v="1040.0999999999999"/>
    <n v="1040.0999999999999"/>
    <s v="Ok"/>
    <n v="0.17899999999999999"/>
    <n v="0.17899999999999999"/>
    <n v="23"/>
    <n v="19640.208299999998"/>
    <n v="960.4799999999999"/>
    <n v="18679.728299999999"/>
    <n v="0.95109624168293572"/>
    <s v="Jul-2024"/>
    <s v="Q3-2024"/>
    <s v="Europe-United Kingdom-London"/>
    <s v="HIGH"/>
    <x v="4"/>
    <s v="NO"/>
    <m/>
  </r>
  <r>
    <s v="ORD-2025-728935"/>
    <x v="17"/>
    <s v="INVALID"/>
    <d v="2025-12-09T00:00:00"/>
    <d v="2025-03-10T00:00:00"/>
    <n v="7"/>
    <s v="Asia"/>
    <x v="8"/>
    <s v="Osaka"/>
    <s v="Education"/>
    <s v="Distributor"/>
    <s v="N. Brown"/>
    <s v="Laptops"/>
    <s v="LAP-3017"/>
    <n v="51.86"/>
    <s v="0k"/>
    <n v="2705.57"/>
    <n v="2705.57"/>
    <s v="Ok"/>
    <n v="0.17299999999999999"/>
    <n v="0.17299999999999999"/>
    <n v="7"/>
    <n v="15662.54473"/>
    <n v="363.02"/>
    <n v="15299.524729999999"/>
    <n v="0.97682241256079716"/>
    <s v="Dec-2025"/>
    <s v="Q4-2025"/>
    <s v="Asia-Japan-Osaka"/>
    <s v="HIGH"/>
    <x v="12"/>
    <s v="YES"/>
    <m/>
  </r>
  <r>
    <s v="ORD-2023-112666"/>
    <x v="18"/>
    <s v="INVALID"/>
    <d v="2024-03-25T00:00:00"/>
    <d v="2023-01-13T00:00:00"/>
    <n v="7"/>
    <s v="Africa"/>
    <x v="9"/>
    <s v="Abuja"/>
    <s v="Education"/>
    <s v="Online"/>
    <s v="O. Wang"/>
    <s v="Printers"/>
    <s v="PRN-6276"/>
    <n v="28.38"/>
    <s v="0k"/>
    <n v="2375.37"/>
    <n v="2375.37"/>
    <s v="Ok"/>
    <n v="0.19400000000000001"/>
    <n v="0.19400000000000001"/>
    <n v="18"/>
    <n v="34461.867959999996"/>
    <n v="510.84"/>
    <n v="33951.027959999999"/>
    <n v="0.98517665958812994"/>
    <s v="Mar-2024"/>
    <s v="Q1-2024"/>
    <s v="Africa-Nigeria-Abuja"/>
    <s v="HIGH"/>
    <x v="1"/>
    <s v="YES"/>
    <m/>
  </r>
  <r>
    <s v="ORD-2025-177994"/>
    <x v="19"/>
    <s v="INVALID"/>
    <d v="2025-10-11T00:00:00"/>
    <d v="2025-04-04T00:00:00"/>
    <n v="7"/>
    <s v="Asia"/>
    <x v="7"/>
    <s v="Mumbai"/>
    <s v="Education"/>
    <s v="Marketplace"/>
    <s v="J. Njeri"/>
    <s v="Phones"/>
    <s v="PHN-4395"/>
    <n v="23.83"/>
    <s v="0k"/>
    <n v="2148.14"/>
    <n v="2148.14"/>
    <s v="Ok"/>
    <n v="6.4000000000000001E-2"/>
    <n v="6.4000000000000001E-2"/>
    <n v="19"/>
    <n v="38202.521759999996"/>
    <n v="452.77"/>
    <n v="37749.751759999999"/>
    <n v="0.98814816459383392"/>
    <s v="Oct-2025"/>
    <s v="Q4-2025"/>
    <s v="Asia-India-Mumbai"/>
    <s v="HIGH"/>
    <x v="13"/>
    <s v="YES"/>
    <m/>
  </r>
  <r>
    <s v="ORD-2023-603650"/>
    <x v="20"/>
    <s v="INVALID"/>
    <d v="2024-11-03T00:00:00"/>
    <d v="2023-06-10T00:00:00"/>
    <n v="7"/>
    <s v="Asia"/>
    <x v="10"/>
    <s v="Shanghai"/>
    <s v="Corporate"/>
    <s v="Distributor"/>
    <s v="E. Garcia"/>
    <s v="Components"/>
    <s v="CMP-6925"/>
    <n v="54.62"/>
    <s v="0k"/>
    <n v="3661.07"/>
    <n v="3661.07"/>
    <s v="Ok"/>
    <n v="0.14799999999999999"/>
    <n v="0.14799999999999999"/>
    <n v="16"/>
    <n v="49907.70624"/>
    <n v="873.92"/>
    <n v="49033.786240000001"/>
    <n v="0.98248927739140279"/>
    <s v="Oct-2024"/>
    <s v="Q4-2024"/>
    <s v="Asia-China-Shanghai"/>
    <s v="HIGH"/>
    <x v="14"/>
    <s v="YES"/>
    <m/>
  </r>
  <r>
    <s v="ORD-2025-698069"/>
    <x v="21"/>
    <s v="OK"/>
    <d v="2025-06-10T00:00:00"/>
    <d v="2025-06-10T00:00:00"/>
    <n v="340"/>
    <s v="Americas"/>
    <x v="11"/>
    <s v="Toronto"/>
    <s v="Consumer"/>
    <s v="Distributor"/>
    <s v="O. Wang"/>
    <s v="Printers"/>
    <s v="PRN-6429"/>
    <n v="75.180000000000007"/>
    <s v="0k"/>
    <n v="2903.09"/>
    <n v="2903.09"/>
    <s v="Ok"/>
    <n v="0.157"/>
    <n v="0.157"/>
    <n v="17"/>
    <n v="41604.182789999999"/>
    <n v="1278.0600000000002"/>
    <n v="40326.122790000001"/>
    <n v="0.9692804926261599"/>
    <s v="Jul-2024"/>
    <s v="Q3-2024"/>
    <s v="Americas-Canada-Toronto"/>
    <s v="HIGH"/>
    <x v="4"/>
    <s v="NO"/>
    <m/>
  </r>
  <r>
    <s v="ORD-2024-403664"/>
    <x v="22"/>
    <s v="INVALID"/>
    <d v="2025-01-23T00:00:00"/>
    <d v="2024-06-06T00:00:00"/>
    <n v="7"/>
    <s v="Americas"/>
    <x v="5"/>
    <s v="Rio de Janeiro"/>
    <s v="Non-Profit"/>
    <s v="Online"/>
    <s v="I. Johnson"/>
    <s v="Networking"/>
    <s v="NET-1166"/>
    <n v="51.13"/>
    <s v="0k"/>
    <n v="1242.8399999999999"/>
    <n v="1242.8399999999999"/>
    <s v="Ok"/>
    <n v="4.4999999999999998E-2"/>
    <n v="4.4999999999999998E-2"/>
    <n v="16"/>
    <n v="18990.5952"/>
    <n v="818.08"/>
    <n v="18172.515199999998"/>
    <n v="0.95692183465634606"/>
    <s v="Jan-2025"/>
    <s v="Q1-2025"/>
    <s v="Americas-Brazil-Rio de Janeiro"/>
    <s v="HIGH"/>
    <x v="3"/>
    <s v="YES"/>
    <m/>
  </r>
  <r>
    <s v="ORD-2023-704111"/>
    <x v="23"/>
    <s v="INVALID"/>
    <d v="2025-06-22T00:00:00"/>
    <d v="2023-06-15T00:00:00"/>
    <n v="7"/>
    <s v="Africa"/>
    <x v="4"/>
    <s v="Durban"/>
    <s v="Enterprise"/>
    <s v="Retail"/>
    <s v="K. Singh"/>
    <s v="Accessories"/>
    <s v="ACC-5206"/>
    <n v="40.89"/>
    <s v="0k"/>
    <n v="2553.69"/>
    <n v="2553.69"/>
    <s v="Ok"/>
    <n v="0.129"/>
    <n v="0.129"/>
    <n v="17"/>
    <n v="37812.487830000005"/>
    <n v="695.13"/>
    <n v="37117.357830000008"/>
    <n v="0.98161639077742757"/>
    <s v="Jun-2025"/>
    <s v="Q2-2025"/>
    <s v="Africa-South Africa-Durban"/>
    <s v="HIGH"/>
    <x v="15"/>
    <s v="YES"/>
    <m/>
  </r>
  <r>
    <s v="ORD-2024-206121"/>
    <x v="24"/>
    <s v="INVALID"/>
    <d v="2025-02-04T00:00:00"/>
    <d v="2024-03-11T00:00:00"/>
    <n v="7"/>
    <s v="Americas"/>
    <x v="5"/>
    <s v="São Paulo"/>
    <s v="Consumer"/>
    <s v="Online"/>
    <s v="A. Patel"/>
    <s v="Components"/>
    <s v="CMP-9801"/>
    <n v="80.48"/>
    <s v="0k"/>
    <n v="2089.16"/>
    <n v="2089.16"/>
    <s v="Ok"/>
    <n v="0.17599999999999999"/>
    <n v="0.17599999999999999"/>
    <n v="13"/>
    <n v="22379.081920000001"/>
    <n v="1046.24"/>
    <n v="21332.841919999999"/>
    <n v="0.95324919924150309"/>
    <s v="Jan-2025"/>
    <s v="Q1-2025"/>
    <s v="Americas-Brazil-São Paulo"/>
    <s v="HIGH"/>
    <x v="3"/>
    <s v="YES"/>
    <m/>
  </r>
  <r>
    <s v="ORD-2025-778145"/>
    <x v="25"/>
    <s v="INVALID"/>
    <d v="2025-09-01T00:00:00"/>
    <d v="2025-05-12T00:00:00"/>
    <n v="7"/>
    <s v="Europe"/>
    <x v="2"/>
    <s v="Lyon"/>
    <s v="Enterprise"/>
    <s v="Marketplace"/>
    <s v="K. Singh"/>
    <s v="Monitors"/>
    <s v="MON-9216"/>
    <n v="59.51"/>
    <s v="0k"/>
    <n v="2583.02"/>
    <n v="2583.02"/>
    <s v="Ok"/>
    <n v="0.114"/>
    <n v="0.114"/>
    <n v="9"/>
    <n v="20597.001479999999"/>
    <n v="535.59"/>
    <n v="20061.411479999999"/>
    <n v="0.97399670041680264"/>
    <s v="Aug-2025"/>
    <s v="Q3-2025"/>
    <s v="Europe-France-Lyon"/>
    <s v="HIGH"/>
    <x v="16"/>
    <s v="YES"/>
    <m/>
  </r>
  <r>
    <s v="ORD-2023-766015"/>
    <x v="26"/>
    <s v="INVALID"/>
    <d v="2025-02-22T00:00:00"/>
    <d v="2023-04-11T00:00:00"/>
    <n v="7"/>
    <s v="Americas"/>
    <x v="3"/>
    <s v="San Francisco"/>
    <s v="Education"/>
    <s v="Marketplace"/>
    <s v="G. Dubois"/>
    <s v="Networking"/>
    <s v="NET-1816"/>
    <n v="32.1"/>
    <s v="Suspicious"/>
    <n v="175.67"/>
    <n v="175.67"/>
    <s v="Ok"/>
    <n v="0.28199999999999997"/>
    <n v="0.28199999999999997"/>
    <n v="22"/>
    <n v="2774.8833199999999"/>
    <n v="706.2"/>
    <n v="2068.6833200000001"/>
    <n v="0.74550281270925656"/>
    <s v="Feb-2025"/>
    <s v="Q1-2025"/>
    <s v="Americas-USA-San Francisco"/>
    <s v="MEDIUM"/>
    <x v="17"/>
    <s v="YES"/>
    <m/>
  </r>
  <r>
    <s v="ORD-2023-258768"/>
    <x v="27"/>
    <s v="INVALID"/>
    <d v="2024-06-15T00:00:00"/>
    <d v="2023-07-02T00:00:00"/>
    <n v="7"/>
    <s v="Asia"/>
    <x v="8"/>
    <s v="Nagoya"/>
    <s v="Education"/>
    <s v="Marketplace"/>
    <s v="F. Müller"/>
    <s v="Monitors"/>
    <s v="MON-2990"/>
    <n v="55.65"/>
    <s v="0k"/>
    <n v="758.23"/>
    <n v="758.23"/>
    <s v="Ok"/>
    <n v="6.6000000000000003E-2"/>
    <n v="6.6000000000000003E-2"/>
    <n v="8"/>
    <n v="5665.4945600000001"/>
    <n v="445.2"/>
    <n v="5220.2945600000003"/>
    <n v="0.92141904024703536"/>
    <s v="Jun-2024"/>
    <s v="Q2-2024"/>
    <s v="Asia-Japan-Nagoya"/>
    <s v="HIGH"/>
    <x v="9"/>
    <s v="YES"/>
    <m/>
  </r>
  <r>
    <s v="ORD-2024-232632"/>
    <x v="28"/>
    <s v="INVALID"/>
    <d v="2024-08-04T00:00:00"/>
    <d v="2024-02-14T00:00:00"/>
    <n v="7"/>
    <s v="Asia"/>
    <x v="10"/>
    <s v="Beijing"/>
    <s v="Corporate"/>
    <s v="Distributor"/>
    <s v="L. Okafor"/>
    <s v="Accessories"/>
    <s v="ACC-1021"/>
    <n v="65.930000000000007"/>
    <s v="0k"/>
    <n v="434.8"/>
    <n v="434.8"/>
    <s v="Ok"/>
    <n v="0.25900000000000001"/>
    <n v="0.25900000000000001"/>
    <n v="23"/>
    <n v="7410.2963999999993"/>
    <n v="1516.39"/>
    <n v="5893.9063999999989"/>
    <n v="0.79536715967258742"/>
    <s v="Jul-2024"/>
    <s v="Q3-2024"/>
    <s v="Asia-China-Beijing"/>
    <s v="MEDIUM"/>
    <x v="4"/>
    <s v="YES"/>
    <m/>
  </r>
  <r>
    <s v="ORD-2023-856322"/>
    <x v="29"/>
    <s v="INVALID"/>
    <d v="2025-10-21T00:00:00"/>
    <d v="2023-02-06T00:00:00"/>
    <n v="7"/>
    <s v="Americas"/>
    <x v="5"/>
    <s v="Brasília"/>
    <s v="Corporate"/>
    <s v="Marketplace"/>
    <s v="D. Smith"/>
    <s v="Monitors"/>
    <s v="MON-7207"/>
    <n v="41.84"/>
    <s v="0k"/>
    <n v="1666.18"/>
    <n v="1666.18"/>
    <s v="Ok"/>
    <n v="0.22600000000000001"/>
    <n v="0.22600000000000001"/>
    <n v="27"/>
    <n v="34819.829640000004"/>
    <n v="1129.68"/>
    <n v="33690.149640000003"/>
    <n v="0.96755641794690872"/>
    <s v="Oct-2025"/>
    <s v="Q4-2025"/>
    <s v="Americas-Brazil-Brasília"/>
    <s v="HIGH"/>
    <x v="13"/>
    <s v="YES"/>
    <m/>
  </r>
  <r>
    <s v="ORD-2025-956101"/>
    <x v="30"/>
    <s v="OK"/>
    <d v="2025-07-18T00:00:00"/>
    <d v="2025-07-18T00:00:00"/>
    <n v="375"/>
    <s v="Americas"/>
    <x v="11"/>
    <s v="Vancouver"/>
    <s v="Education"/>
    <s v="Distributor"/>
    <s v="I. Johnson"/>
    <s v="Laptops"/>
    <s v="LAP-2218"/>
    <n v="57.96"/>
    <s v="0k"/>
    <n v="631.78"/>
    <n v="631.78"/>
    <s v="Ok"/>
    <n v="4.2999999999999997E-2"/>
    <n v="4.2999999999999997E-2"/>
    <n v="7"/>
    <n v="4232.2942199999998"/>
    <n v="405.72"/>
    <n v="3826.5742199999995"/>
    <n v="0.90413709942878207"/>
    <s v="Jul-2024"/>
    <s v="Q3-2024"/>
    <s v="Americas-Canada-Vancouver"/>
    <s v="HIGH"/>
    <x v="4"/>
    <s v="NO"/>
    <m/>
  </r>
  <r>
    <s v="ORD-2024-207792"/>
    <x v="31"/>
    <s v="INVALID"/>
    <d v="2025-07-12T00:00:00"/>
    <d v="2024-09-07T00:00:00"/>
    <n v="7"/>
    <s v="Asia"/>
    <x v="8"/>
    <s v="Tokyo"/>
    <s v="Small Business"/>
    <s v="Distributor"/>
    <s v="N. Brown"/>
    <s v="Printers"/>
    <s v="PRN-3917"/>
    <n v="43.23"/>
    <s v="0k"/>
    <n v="1794.07"/>
    <n v="1794.07"/>
    <s v="Ok"/>
    <n v="9.0999999999999998E-2"/>
    <n v="9.0999999999999998E-2"/>
    <n v="55"/>
    <n v="89694.529649999997"/>
    <n v="2377.6499999999996"/>
    <n v="87316.879650000003"/>
    <n v="0.97349169442910399"/>
    <s v="Jul-2025"/>
    <s v="Q3-2025"/>
    <s v="Asia-Japan-Tokyo"/>
    <s v="HIGH"/>
    <x v="8"/>
    <s v="YES"/>
    <m/>
  </r>
  <r>
    <s v="ORD-2025-908258"/>
    <x v="32"/>
    <s v="OK"/>
    <d v="2025-06-27T00:00:00"/>
    <d v="2025-06-27T00:00:00"/>
    <n v="210"/>
    <s v="Africa"/>
    <x v="4"/>
    <s v="Durban"/>
    <s v="Enterprise"/>
    <s v="Distributor"/>
    <s v="N. Brown"/>
    <s v="Phones"/>
    <s v="PHN-3819"/>
    <n v="93.91"/>
    <s v="0k"/>
    <n v="2633.02"/>
    <n v="2633.02"/>
    <s v="Ok"/>
    <n v="5.7000000000000002E-2"/>
    <n v="5.7000000000000002E-2"/>
    <n v="6"/>
    <n v="14897.627159999998"/>
    <n v="563.46"/>
    <n v="14334.167159999997"/>
    <n v="0.96217786940507644"/>
    <s v="Nov-2024"/>
    <s v="Q4-2024"/>
    <s v="Africa-South Africa-Durban"/>
    <s v="HIGH"/>
    <x v="10"/>
    <s v="NO"/>
    <m/>
  </r>
  <r>
    <s v="ORD-2024-260775"/>
    <x v="33"/>
    <s v="OK"/>
    <d v="2024-11-06T00:00:00"/>
    <d v="2024-11-06T00:00:00"/>
    <n v="189"/>
    <s v="Asia"/>
    <x v="7"/>
    <s v="Bengaluru"/>
    <s v="Enterprise"/>
    <s v="Distributor"/>
    <s v="O. Wang"/>
    <s v="Monitors"/>
    <s v="MON-4330"/>
    <n v="72.94"/>
    <s v="0k"/>
    <n v="1321.85"/>
    <n v="1321.85"/>
    <s v="Ok"/>
    <n v="0.29499999999999998"/>
    <n v="0.29499999999999998"/>
    <n v="8"/>
    <n v="7455.2340000000004"/>
    <n v="583.52"/>
    <n v="6871.7139999999999"/>
    <n v="0.92173015629019817"/>
    <s v="May-2024"/>
    <s v="Q2-2024"/>
    <s v="Asia-India-Bengaluru"/>
    <s v="HIGH"/>
    <x v="2"/>
    <s v="NO"/>
    <m/>
  </r>
  <r>
    <s v="ORD-2023-274037"/>
    <x v="34"/>
    <s v="INVALID"/>
    <d v="2024-12-25T00:00:00"/>
    <d v="2023-08-25T00:00:00"/>
    <n v="7"/>
    <s v="Africa"/>
    <x v="1"/>
    <s v="Nairobi"/>
    <s v="Small Business"/>
    <s v="Retail"/>
    <s v="N. Brown"/>
    <s v="Phones"/>
    <s v="PHN-1234"/>
    <n v="91.85"/>
    <s v="0k"/>
    <n v="3036.87"/>
    <n v="3036.87"/>
    <s v="Ok"/>
    <n v="0"/>
    <n v="0"/>
    <n v="6"/>
    <n v="18221.22"/>
    <n v="551.09999999999991"/>
    <n v="17670.120000000003"/>
    <n v="0.96975504384448474"/>
    <s v="Dec-2024"/>
    <s v="Q4-2024"/>
    <s v="Africa-Kenya-Nairobi"/>
    <s v="HIGH"/>
    <x v="6"/>
    <s v="YES"/>
    <m/>
  </r>
  <r>
    <s v="ORD-2023-340056"/>
    <x v="35"/>
    <s v="INVALID"/>
    <d v="2025-10-14T00:00:00"/>
    <d v="2023-04-26T00:00:00"/>
    <n v="7"/>
    <s v="Europe"/>
    <x v="2"/>
    <s v="Marseille"/>
    <s v="Consumer"/>
    <s v="Direct"/>
    <s v="M. Rossi"/>
    <s v="Components"/>
    <s v="CMP-4945"/>
    <n v="81.489999999999995"/>
    <s v="Suspicious"/>
    <n v="199.37"/>
    <n v="199.37"/>
    <s v="Ok"/>
    <n v="0.121"/>
    <n v="0.121"/>
    <n v="5"/>
    <n v="876.23115000000007"/>
    <n v="407.45"/>
    <n v="468.78115000000008"/>
    <n v="0.53499712946749278"/>
    <s v="Oct-2025"/>
    <s v="Q4-2025"/>
    <s v="Europe-France-Marseille"/>
    <s v="MEDIUM"/>
    <x v="13"/>
    <s v="YES"/>
    <m/>
  </r>
  <r>
    <s v="ORD-2025-460466"/>
    <x v="36"/>
    <s v="INVALID"/>
    <d v="2025-08-26T00:00:00"/>
    <d v="2025-02-16T00:00:00"/>
    <n v="7"/>
    <s v="Africa"/>
    <x v="9"/>
    <s v="Lagos"/>
    <s v="Small Business"/>
    <s v="Distributor"/>
    <s v="C. Otieno"/>
    <s v="Printers"/>
    <s v="PRN-1882"/>
    <n v="90.68"/>
    <s v="0k"/>
    <n v="927.51"/>
    <n v="927.51"/>
    <s v="Ok"/>
    <n v="0.13500000000000001"/>
    <n v="0.13500000000000001"/>
    <n v="21"/>
    <n v="16848.219150000001"/>
    <n v="1904.2800000000002"/>
    <n v="14943.93915"/>
    <n v="0.8869744046509509"/>
    <s v="Aug-2025"/>
    <s v="Q3-2025"/>
    <s v="Africa-Nigeria-Lagos"/>
    <s v="HIGH"/>
    <x v="16"/>
    <s v="YES"/>
    <m/>
  </r>
  <r>
    <s v="ORD-2025-752845"/>
    <x v="37"/>
    <s v="OK"/>
    <d v="2025-04-07T00:00:00"/>
    <d v="2025-04-07T00:00:00"/>
    <n v="101"/>
    <s v="Americas"/>
    <x v="5"/>
    <s v="São Paulo"/>
    <s v="Non-Profit"/>
    <s v="Direct"/>
    <s v="L. Okafor"/>
    <s v="Printers"/>
    <s v="PRN-8763"/>
    <n v="71.62"/>
    <s v="0k"/>
    <n v="1735.41"/>
    <n v="1735.41"/>
    <s v="Ok"/>
    <n v="0.156"/>
    <n v="0.156"/>
    <n v="11"/>
    <n v="16111.546440000002"/>
    <n v="787.82"/>
    <n v="15323.726440000002"/>
    <n v="0.95110214882637922"/>
    <s v="Dec-2024"/>
    <s v="Q4-2024"/>
    <s v="Americas-Brazil-São Paulo"/>
    <s v="HIGH"/>
    <x v="6"/>
    <s v="NO"/>
    <m/>
  </r>
  <r>
    <s v="ORD-2024-866535"/>
    <x v="38"/>
    <s v="OK"/>
    <d v="2024-12-12T00:00:00"/>
    <d v="2024-12-12T00:00:00"/>
    <n v="33"/>
    <s v="Europe"/>
    <x v="6"/>
    <s v="Frankfurt"/>
    <s v="Enterprise"/>
    <s v="Marketplace"/>
    <s v="B. Chen"/>
    <s v="Printers"/>
    <s v="PRN-5492"/>
    <n v="72.06"/>
    <s v="0k"/>
    <n v="1395.64"/>
    <n v="1395.64"/>
    <s v="Ok"/>
    <n v="0.23799999999999999"/>
    <n v="0.23799999999999999"/>
    <n v="8"/>
    <n v="8507.8214400000015"/>
    <n v="576.48"/>
    <n v="7931.341440000002"/>
    <n v="0.93224117312927535"/>
    <s v="Nov-2024"/>
    <s v="Q4-2024"/>
    <s v="Europe-Germany-Frankfurt"/>
    <s v="HIGH"/>
    <x v="10"/>
    <s v="NO"/>
    <m/>
  </r>
  <r>
    <s v="ORD-2023-378676"/>
    <x v="39"/>
    <s v="INVALID"/>
    <d v="2025-10-25T00:00:00"/>
    <d v="2023-05-16T00:00:00"/>
    <n v="7"/>
    <s v="Americas"/>
    <x v="3"/>
    <s v="New York"/>
    <s v="Corporate"/>
    <s v="Marketplace"/>
    <s v="L. Okafor"/>
    <s v="Phones"/>
    <s v="PHN-5366"/>
    <n v="64.5"/>
    <s v="0k"/>
    <n v="454.42"/>
    <n v="454.42"/>
    <s v="Ok"/>
    <n v="0"/>
    <n v="0"/>
    <n v="3"/>
    <n v="1363.26"/>
    <n v="193.5"/>
    <n v="1169.76"/>
    <n v="0.85806082478764134"/>
    <s v="Oct-2025"/>
    <s v="Q4-2025"/>
    <s v="Americas-USA-New York"/>
    <s v="MEDIUM"/>
    <x v="13"/>
    <s v="YES"/>
    <m/>
  </r>
  <r>
    <s v="ORD-2024-838925"/>
    <x v="40"/>
    <s v="INVALID"/>
    <d v="2025-11-17T00:00:00"/>
    <d v="2024-01-27T00:00:00"/>
    <n v="7"/>
    <s v="Africa"/>
    <x v="4"/>
    <s v="Cape Town"/>
    <s v="Enterprise"/>
    <s v="Direct"/>
    <s v="O. Wang"/>
    <s v="Components"/>
    <s v="CMP-1470"/>
    <n v="109.75"/>
    <s v="0k"/>
    <n v="1580.97"/>
    <n v="1580.97"/>
    <s v="Ok"/>
    <n v="0.12"/>
    <n v="0.12"/>
    <n v="19"/>
    <n v="26433.8184"/>
    <n v="2085.25"/>
    <n v="24348.5684"/>
    <n v="0.92111431014446254"/>
    <s v="Nov-2025"/>
    <s v="Q4-2025"/>
    <s v="Africa-South Africa-Cape Town"/>
    <s v="HIGH"/>
    <x v="0"/>
    <s v="YES"/>
    <m/>
  </r>
  <r>
    <s v="ORD-2024-225829"/>
    <x v="41"/>
    <s v="INVALID"/>
    <d v="2025-03-07T00:00:00"/>
    <d v="2024-11-26T00:00:00"/>
    <n v="7"/>
    <s v="Americas"/>
    <x v="5"/>
    <s v="Rio de Janeiro"/>
    <s v="Non-Profit"/>
    <s v="Distributor"/>
    <s v="J. Njeri"/>
    <s v="Printers"/>
    <s v="PRN-9960"/>
    <n v="55.35"/>
    <s v="0k"/>
    <n v="1759.79"/>
    <n v="1759.79"/>
    <s v="Ok"/>
    <n v="0.128"/>
    <n v="0.128"/>
    <n v="10"/>
    <n v="15345.368800000002"/>
    <n v="553.5"/>
    <n v="14791.868800000002"/>
    <n v="0.96393048565896966"/>
    <s v="Feb-2025"/>
    <s v="Q1-2025"/>
    <s v="Americas-Brazil-Rio de Janeiro"/>
    <s v="HIGH"/>
    <x v="17"/>
    <s v="YES"/>
    <m/>
  </r>
  <r>
    <s v="ORD-2025-586799"/>
    <x v="42"/>
    <s v="OK"/>
    <d v="2025-08-04T00:00:00"/>
    <d v="2025-08-04T00:00:00"/>
    <n v="300"/>
    <s v="Americas"/>
    <x v="11"/>
    <s v="Montreal"/>
    <s v="Consumer"/>
    <s v="Online"/>
    <s v="H. Kim"/>
    <s v="Monitors"/>
    <s v="MON-7868"/>
    <n v="90.3"/>
    <s v="0k"/>
    <n v="3204.5"/>
    <n v="3204.5"/>
    <s v="Ok"/>
    <n v="0.10199999999999999"/>
    <n v="0.10199999999999999"/>
    <n v="15"/>
    <n v="43164.614999999998"/>
    <n v="1354.5"/>
    <n v="41810.114999999998"/>
    <n v="0.96862013016912119"/>
    <s v="Oct-2024"/>
    <s v="Q4-2024"/>
    <s v="Americas-Canada-Montreal"/>
    <s v="HIGH"/>
    <x v="14"/>
    <s v="NO"/>
    <m/>
  </r>
  <r>
    <s v="ORD-2025-926547"/>
    <x v="43"/>
    <s v="INVALID"/>
    <d v="2025-08-31T00:00:00"/>
    <d v="2025-03-26T00:00:00"/>
    <n v="7"/>
    <s v="Europe"/>
    <x v="6"/>
    <s v="Berlin"/>
    <s v="Small Business"/>
    <s v="Online"/>
    <s v="I. Johnson"/>
    <s v="Phones"/>
    <s v="PHN-3007"/>
    <n v="116.97"/>
    <s v="0k"/>
    <n v="1135.43"/>
    <n v="1135.43"/>
    <s v="Ok"/>
    <n v="0.122"/>
    <n v="0.122"/>
    <n v="5"/>
    <n v="4984.5377000000008"/>
    <n v="584.85"/>
    <n v="4399.6877000000004"/>
    <n v="0.88266715286354436"/>
    <s v="Aug-2025"/>
    <s v="Q3-2025"/>
    <s v="Europe-Germany-Berlin"/>
    <s v="HIGH"/>
    <x v="16"/>
    <s v="YES"/>
    <m/>
  </r>
  <r>
    <s v="ORD-2025-828263"/>
    <x v="44"/>
    <s v="INVALID"/>
    <d v="2025-08-17T00:00:00"/>
    <d v="2025-05-30T00:00:00"/>
    <n v="7"/>
    <s v="Africa"/>
    <x v="9"/>
    <s v="Lagos"/>
    <s v="Consumer"/>
    <s v="Distributor"/>
    <s v="F. Müller"/>
    <s v="Accessories"/>
    <s v="ACC-3349"/>
    <n v="66.400000000000006"/>
    <s v="0k"/>
    <n v="996.36"/>
    <n v="996.36"/>
    <s v="Ok"/>
    <n v="0.107"/>
    <n v="0.107"/>
    <n v="8"/>
    <n v="7117.9958400000005"/>
    <n v="531.20000000000005"/>
    <n v="6586.7958400000007"/>
    <n v="0.9253722519736679"/>
    <s v="Aug-2025"/>
    <s v="Q3-2025"/>
    <s v="Africa-Nigeria-Lagos"/>
    <s v="HIGH"/>
    <x v="16"/>
    <s v="YES"/>
    <m/>
  </r>
  <r>
    <s v="ORD-2023-898009"/>
    <x v="45"/>
    <s v="INVALID"/>
    <d v="2025-02-28T00:00:00"/>
    <d v="2023-05-16T00:00:00"/>
    <n v="7"/>
    <s v="Africa"/>
    <x v="9"/>
    <s v="Abuja"/>
    <s v="Small Business"/>
    <s v="Marketplace"/>
    <s v="J. Njeri"/>
    <s v="Phones"/>
    <s v="PHN-1670"/>
    <n v="77.739999999999995"/>
    <s v="0k"/>
    <n v="1397.05"/>
    <n v="1397.05"/>
    <s v="Ok"/>
    <n v="0"/>
    <n v="0"/>
    <n v="15"/>
    <n v="20955.75"/>
    <n v="1166.0999999999999"/>
    <n v="19789.650000000001"/>
    <n v="0.94435417486847295"/>
    <s v="Feb-2025"/>
    <s v="Q1-2025"/>
    <s v="Africa-Nigeria-Abuja"/>
    <s v="HIGH"/>
    <x v="17"/>
    <s v="YES"/>
    <m/>
  </r>
  <r>
    <s v="ORD-2024-853298"/>
    <x v="46"/>
    <s v="INVALID"/>
    <d v="2024-11-18T00:00:00"/>
    <d v="2024-03-26T00:00:00"/>
    <n v="7"/>
    <s v="Africa"/>
    <x v="9"/>
    <s v="Port Harcourt"/>
    <s v="Consumer"/>
    <s v="Marketplace"/>
    <s v="I. Johnson"/>
    <s v="Phones"/>
    <s v="PHN-4741"/>
    <n v="65.64"/>
    <s v="0k"/>
    <n v="548.89"/>
    <n v="548.89"/>
    <s v="Ok"/>
    <n v="0.16700000000000001"/>
    <n v="0.16700000000000001"/>
    <n v="23"/>
    <n v="10516.183509999999"/>
    <n v="1509.72"/>
    <n v="9006.4635099999996"/>
    <n v="0.85643841241792862"/>
    <s v="Nov-2024"/>
    <s v="Q4-2024"/>
    <s v="Africa-Nigeria-Port Harcourt"/>
    <s v="HIGH"/>
    <x v="10"/>
    <s v="YES"/>
    <m/>
  </r>
  <r>
    <s v="ORD-2025-222035"/>
    <x v="47"/>
    <s v="INVALID"/>
    <d v="2025-05-10T00:00:00"/>
    <d v="2025-04-08T00:00:00"/>
    <n v="7"/>
    <s v="Asia"/>
    <x v="10"/>
    <s v="unkown"/>
    <s v="Corporate"/>
    <s v="Distributor"/>
    <s v="D. Smith"/>
    <s v="Printers"/>
    <s v="PRN-5815"/>
    <n v="80.59"/>
    <s v="0k"/>
    <n v="3524"/>
    <n v="3524"/>
    <s v="Ok"/>
    <n v="0.217"/>
    <n v="0.217"/>
    <n v="6"/>
    <n v="16555.752"/>
    <n v="483.54"/>
    <n v="16072.212"/>
    <n v="0.9707932324668791"/>
    <s v="May-2025"/>
    <s v="Q2-2025"/>
    <s v="Asia-China-unkown"/>
    <s v="HIGH"/>
    <x v="18"/>
    <s v="YES"/>
    <m/>
  </r>
  <r>
    <s v="ORD-2025-306251"/>
    <x v="48"/>
    <s v="INVALID"/>
    <d v="2025-06-24T00:00:00"/>
    <d v="2025-04-19T00:00:00"/>
    <n v="7"/>
    <s v="Africa"/>
    <x v="4"/>
    <s v="Durban"/>
    <s v="Enterprise"/>
    <s v="unknown"/>
    <s v="G. Dubois"/>
    <s v="Networking"/>
    <s v="NET-5270"/>
    <n v="113.74"/>
    <s v="0k"/>
    <n v="1825.61"/>
    <n v="1825.61"/>
    <s v="Ok"/>
    <n v="0.124"/>
    <n v="0.124"/>
    <n v="13"/>
    <n v="20790.046679999999"/>
    <n v="1478.62"/>
    <n v="19311.42668"/>
    <n v="0.9288784665682146"/>
    <s v="Jun-2025"/>
    <s v="Q2-2025"/>
    <s v="Africa-South Africa-Durban"/>
    <s v="HIGH"/>
    <x v="15"/>
    <s v="YES"/>
    <m/>
  </r>
  <r>
    <s v="ORD-2024-792558"/>
    <x v="49"/>
    <s v="OK"/>
    <d v="2024-11-08T00:00:00"/>
    <d v="2024-11-08T00:00:00"/>
    <n v="134"/>
    <s v="Asia"/>
    <x v="8"/>
    <s v="Osaka"/>
    <s v="Small Business"/>
    <s v="Retail"/>
    <s v="J. Njeri"/>
    <s v="Networking"/>
    <s v="NET-6387"/>
    <n v="82.14"/>
    <s v="0k"/>
    <n v="1791.37"/>
    <n v="1791.37"/>
    <s v="Ok"/>
    <n v="0"/>
    <n v="0"/>
    <n v="10"/>
    <n v="17913.699999999997"/>
    <n v="821.4"/>
    <n v="17092.299999999996"/>
    <n v="0.95414682617214752"/>
    <s v="Jun-2024"/>
    <s v="Q2-2024"/>
    <s v="Asia-Japan-Osaka"/>
    <s v="HIGH"/>
    <x v="9"/>
    <s v="NO"/>
    <m/>
  </r>
  <r>
    <s v="ORD-2024-973420"/>
    <x v="50"/>
    <s v="INVALID"/>
    <d v="2025-07-19T00:00:00"/>
    <d v="2024-05-24T00:00:00"/>
    <n v="7"/>
    <s v="Europe"/>
    <x v="0"/>
    <s v="Manchester"/>
    <s v="Education"/>
    <s v="Marketplace"/>
    <s v="K. Singh"/>
    <s v="Printers"/>
    <s v="PRN-5813"/>
    <n v="111.02"/>
    <s v="0k"/>
    <n v="2629.75"/>
    <n v="2629.75"/>
    <s v="Ok"/>
    <n v="0.19700000000000001"/>
    <n v="0.19700000000000001"/>
    <n v="29"/>
    <n v="61238.988249999995"/>
    <n v="3219.58"/>
    <n v="58019.408249999993"/>
    <n v="0.94742597662037631"/>
    <s v="Jul-2025"/>
    <s v="Q3-2025"/>
    <s v="Europe-United Kingdom-Manchester"/>
    <s v="HIGH"/>
    <x v="8"/>
    <s v="YES"/>
    <m/>
  </r>
  <r>
    <s v="ORD-2024-788105"/>
    <x v="51"/>
    <s v="OK"/>
    <d v="2024-12-30T00:00:00"/>
    <d v="2024-12-30T00:00:00"/>
    <n v="268"/>
    <s v="Europe"/>
    <x v="2"/>
    <s v="Marseille"/>
    <s v="Consumer"/>
    <s v="Marketplace"/>
    <s v="F. Müller"/>
    <s v="Printers"/>
    <s v="PRN-4170"/>
    <n v="117.64"/>
    <s v="Suspicious"/>
    <n v="106.3"/>
    <n v="106.3"/>
    <s v="Ok"/>
    <n v="0"/>
    <n v="0"/>
    <n v="10"/>
    <n v="1063"/>
    <n v="1176.4000000000001"/>
    <n v="-113.40000000000009"/>
    <n v="-0.10667920978363132"/>
    <s v="Apr-2024"/>
    <s v="Q2-2024"/>
    <s v="Europe-France-Marseille"/>
    <s v="MEDIUM"/>
    <x v="19"/>
    <s v="NO"/>
    <m/>
  </r>
  <r>
    <s v="ORD-2023-920483"/>
    <x v="52"/>
    <s v="INVALID"/>
    <d v="2024-10-10T00:00:00"/>
    <d v="2023-08-01T00:00:00"/>
    <n v="7"/>
    <s v="Europe"/>
    <x v="0"/>
    <s v="Birmingham"/>
    <s v="Small Business"/>
    <s v="Retail"/>
    <s v="B. Chen"/>
    <s v="Components"/>
    <s v="CMP-7256"/>
    <n v="137.46"/>
    <s v="0k"/>
    <n v="385.72"/>
    <n v="385.72"/>
    <s v="Ok"/>
    <n v="3.7999999999999999E-2"/>
    <n v="3.7999999999999999E-2"/>
    <n v="37"/>
    <n v="13729.31768"/>
    <n v="5086.0200000000004"/>
    <n v="8643.2976799999997"/>
    <n v="0.62955041768688969"/>
    <s v="Oct-2024"/>
    <s v="Q4-2024"/>
    <s v="Europe-United Kingdom-Birmingham"/>
    <s v="MEDIUM"/>
    <x v="14"/>
    <s v="YES"/>
    <m/>
  </r>
  <r>
    <s v="ORD-2024-581530"/>
    <x v="53"/>
    <s v="INVALID"/>
    <d v="2025-05-26T00:00:00"/>
    <d v="2024-09-18T00:00:00"/>
    <n v="7"/>
    <s v="Asia"/>
    <x v="10"/>
    <s v="Beijing"/>
    <s v="Consumer"/>
    <s v="Distributor"/>
    <s v="O. Wang"/>
    <s v="Networking"/>
    <s v="NET-7998"/>
    <n v="181.74"/>
    <s v="Suspicious"/>
    <n v="236.87"/>
    <n v="236.87"/>
    <s v="Ok"/>
    <n v="0.214"/>
    <n v="0.214"/>
    <n v="13"/>
    <n v="2420.3376600000001"/>
    <n v="2362.62"/>
    <n v="57.717660000000251"/>
    <n v="2.3846945388603442E-2"/>
    <s v="May-2025"/>
    <s v="Q2-2025"/>
    <s v="Asia-China-Beijing"/>
    <s v="MEDIUM"/>
    <x v="18"/>
    <s v="YES"/>
    <m/>
  </r>
  <r>
    <s v="ORD-2024-745424"/>
    <x v="54"/>
    <s v="INVALID"/>
    <d v="2025-06-04T00:00:00"/>
    <d v="2024-09-04T00:00:00"/>
    <n v="7"/>
    <s v="Europe"/>
    <x v="6"/>
    <s v="Frankfurt"/>
    <s v="Non-Profit"/>
    <s v="Retail"/>
    <s v="L. Okafor"/>
    <s v="Printers"/>
    <s v="PRN-4892"/>
    <n v="90.04"/>
    <s v="Suspicious"/>
    <n v="41.9"/>
    <n v="41.9"/>
    <s v="Ok"/>
    <n v="4.2999999999999997E-2"/>
    <n v="4.2999999999999997E-2"/>
    <n v="32"/>
    <n v="1283.1455999999998"/>
    <n v="2881.28"/>
    <n v="-1598.1344000000004"/>
    <n v="-1.2454817286518385"/>
    <s v="May-2025"/>
    <s v="Q2-2025"/>
    <s v="Europe-Germany-Frankfurt"/>
    <s v="LOW"/>
    <x v="18"/>
    <s v="YES"/>
    <m/>
  </r>
  <r>
    <s v="ORD-2023-864121"/>
    <x v="55"/>
    <s v="INVALID"/>
    <d v="2024-04-22T00:00:00"/>
    <d v="2023-04-22T00:00:00"/>
    <n v="7"/>
    <s v="Asia"/>
    <x v="7"/>
    <s v="Delhi"/>
    <s v="Non-Profit"/>
    <s v="Marketplace"/>
    <s v="J. Njeri"/>
    <s v="Printers"/>
    <s v="PRN-4506"/>
    <n v="178.53"/>
    <s v="0k"/>
    <n v="977.38"/>
    <n v="977.38"/>
    <s v="Ok"/>
    <n v="0.10100000000000001"/>
    <n v="0.10100000000000001"/>
    <n v="37"/>
    <n v="32510.590939999998"/>
    <n v="6605.61"/>
    <n v="25904.980939999998"/>
    <n v="0.79681667392047717"/>
    <s v="Apr-2024"/>
    <s v="Q2-2024"/>
    <s v="Asia-India-Delhi"/>
    <s v="HIGH"/>
    <x v="19"/>
    <s v="YES"/>
    <m/>
  </r>
  <r>
    <s v="ORD-2023-539967"/>
    <x v="56"/>
    <s v="INVALID"/>
    <d v="2025-06-21T00:00:00"/>
    <d v="2023-07-19T00:00:00"/>
    <n v="7"/>
    <s v="Asia"/>
    <x v="8"/>
    <s v="Tokyo"/>
    <s v="Enterprise"/>
    <s v="Distributor"/>
    <s v="N. Brown"/>
    <s v="Components"/>
    <s v="CMP-6649"/>
    <n v="141.26"/>
    <s v="0k"/>
    <n v="2794.13"/>
    <n v="2794.13"/>
    <s v="Ok"/>
    <n v="0.107"/>
    <n v="0.107"/>
    <n v="9"/>
    <n v="22456.422810000004"/>
    <n v="1271.3399999999999"/>
    <n v="21185.082810000004"/>
    <n v="0.94338635272605109"/>
    <s v="Jun-2025"/>
    <s v="Q2-2025"/>
    <s v="Asia-Japan-Tokyo"/>
    <s v="HIGH"/>
    <x v="15"/>
    <s v="YES"/>
    <m/>
  </r>
  <r>
    <s v="ORD-2025-419532"/>
    <x v="57"/>
    <s v="INVALID"/>
    <d v="2025-09-20T00:00:00"/>
    <d v="2025-08-23T00:00:00"/>
    <n v="7"/>
    <s v="Americas"/>
    <x v="5"/>
    <s v="Brasília"/>
    <s v="Consumer"/>
    <s v="Distributor"/>
    <s v="A. Patel"/>
    <s v="Monitors"/>
    <s v="MON-4317"/>
    <n v="86.64"/>
    <s v="0k"/>
    <n v="701.95"/>
    <n v="701.95"/>
    <s v="Ok"/>
    <n v="0.21199999999999999"/>
    <n v="0.21199999999999999"/>
    <n v="11"/>
    <n v="6084.5026000000007"/>
    <n v="953.04"/>
    <n v="5131.4626000000007"/>
    <n v="0.84336599675378565"/>
    <s v="Sept-2025"/>
    <s v="Q3-2025"/>
    <s v="Americas-Brazil-Brasília"/>
    <s v="HIGH"/>
    <x v="20"/>
    <s v="YES"/>
    <m/>
  </r>
  <r>
    <s v="ORD-2025-138578"/>
    <x v="58"/>
    <s v="OK"/>
    <d v="2025-04-12T00:00:00"/>
    <d v="2025-04-12T00:00:00"/>
    <n v="92"/>
    <s v="Europe"/>
    <x v="2"/>
    <s v="Lyon"/>
    <s v="Small Business"/>
    <s v="Distributor"/>
    <s v="H. Kim"/>
    <s v="Monitors"/>
    <s v="MON-5276"/>
    <n v="86.68"/>
    <s v="Suspicious"/>
    <n v="1313.1554255319147"/>
    <n v="-5.27"/>
    <s v="Ok"/>
    <n v="3.7999999999999999E-2"/>
    <n v="3.7999999999999999E-2"/>
    <n v="8"/>
    <n v="-40.557919999999996"/>
    <n v="693.44"/>
    <n v="-733.99792000000002"/>
    <n v="18.097523738889965"/>
    <s v="Jan-2025"/>
    <s v="Q1-2025"/>
    <s v="Europe-France-Lyon"/>
    <s v="HIGH"/>
    <x v="3"/>
    <s v="NO"/>
    <m/>
  </r>
  <r>
    <s v="ORD-2025-649239"/>
    <x v="59"/>
    <s v="OK"/>
    <d v="2025-01-24T00:00:00"/>
    <d v="2025-01-24T00:00:00"/>
    <n v="206"/>
    <s v="Americas"/>
    <x v="3"/>
    <s v="Austin"/>
    <s v="Enterprise"/>
    <s v="Online"/>
    <s v="G. Dubois"/>
    <s v="Accessories"/>
    <s v="ACC-4511"/>
    <n v="142.09"/>
    <s v="0k"/>
    <n v="1437.06"/>
    <n v="1437.06"/>
    <s v="Ok"/>
    <n v="0.11899999999999999"/>
    <n v="0.11899999999999999"/>
    <n v="11"/>
    <n v="13926.54846"/>
    <n v="1562.99"/>
    <n v="12363.55846"/>
    <n v="0.88776903304582333"/>
    <s v="Jul-2024"/>
    <s v="Q3-2024"/>
    <s v="Americas-USA-Austin"/>
    <s v="HIGH"/>
    <x v="4"/>
    <s v="NO"/>
    <m/>
  </r>
  <r>
    <s v="ORD-2024-641220"/>
    <x v="60"/>
    <s v="INVALID"/>
    <d v="2025-07-07T00:00:00"/>
    <d v="2024-05-16T00:00:00"/>
    <n v="7"/>
    <s v="Europe"/>
    <x v="0"/>
    <s v="Birmingham"/>
    <s v="Non-Profit"/>
    <s v="Direct"/>
    <s v="G. Dubois"/>
    <s v="Laptops"/>
    <s v="LAP-1066"/>
    <n v="210.76"/>
    <s v="0k"/>
    <n v="1911.89"/>
    <n v="1911.89"/>
    <s v="Ok"/>
    <n v="8.8999999999999996E-2"/>
    <n v="8.8999999999999996E-2"/>
    <n v="5"/>
    <n v="8708.6589500000009"/>
    <n v="1053.8"/>
    <n v="7654.8589500000007"/>
    <n v="0.87899399826651836"/>
    <s v="Jun-2025"/>
    <s v="Q2-2025"/>
    <s v="Europe-United Kingdom-Birmingham"/>
    <s v="HIGH"/>
    <x v="15"/>
    <s v="YES"/>
    <m/>
  </r>
  <r>
    <s v="ORD-2025-415018"/>
    <x v="61"/>
    <s v="OK"/>
    <d v="2025-02-04T00:00:00"/>
    <d v="2025-02-04T00:00:00"/>
    <n v="22"/>
    <s v="Asia"/>
    <x v="8"/>
    <s v="Tokyo"/>
    <s v="Small Business"/>
    <s v="Distributor"/>
    <s v="L. Okafor"/>
    <s v="Printers"/>
    <s v="PRN-2991"/>
    <n v="122.29"/>
    <s v="0k"/>
    <n v="2593.7800000000002"/>
    <n v="2593.7800000000002"/>
    <s v="Ok"/>
    <n v="0.153"/>
    <n v="0.153"/>
    <n v="28"/>
    <n v="61514.086480000005"/>
    <n v="3424.1200000000003"/>
    <n v="58089.966480000003"/>
    <n v="0.94433600178532628"/>
    <s v="Jan-2025"/>
    <s v="Q1-2025"/>
    <s v="Asia-Japan-Tokyo"/>
    <s v="HIGH"/>
    <x v="3"/>
    <s v="NO"/>
    <m/>
  </r>
  <r>
    <s v="ORD-2025-653781"/>
    <x v="62"/>
    <s v="INVALID"/>
    <d v="2025-02-11T00:00:00"/>
    <d v="2025-01-23T00:00:00"/>
    <n v="7"/>
    <s v="Americas"/>
    <x v="3"/>
    <s v="Austin"/>
    <s v="Consumer"/>
    <s v="Distributor"/>
    <s v="H. Kim"/>
    <s v="Phones"/>
    <s v="PHN-6307"/>
    <n v="100.69"/>
    <s v="0k"/>
    <n v="1244.08"/>
    <n v="1244.08"/>
    <s v="Ok"/>
    <n v="6.5000000000000002E-2"/>
    <n v="6.5000000000000002E-2"/>
    <n v="12"/>
    <n v="13958.577600000001"/>
    <n v="1208.28"/>
    <n v="12750.2976"/>
    <n v="0.91343817152257689"/>
    <s v="Feb-2025"/>
    <s v="Q1-2025"/>
    <s v="Americas-USA-Austin"/>
    <s v="HIGH"/>
    <x v="17"/>
    <s v="YES"/>
    <m/>
  </r>
  <r>
    <s v="ORD-2025-861401"/>
    <x v="63"/>
    <s v="OK"/>
    <d v="2025-04-27T00:00:00"/>
    <d v="2025-04-27T00:00:00"/>
    <n v="94"/>
    <s v="Americas"/>
    <x v="3"/>
    <s v="San Francisco"/>
    <s v="Corporate"/>
    <s v="Direct"/>
    <s v="I. Johnson"/>
    <s v="Monitors"/>
    <s v="MON-9319"/>
    <n v="156.55000000000001"/>
    <s v="0k"/>
    <n v="1912.51"/>
    <n v="1912.51"/>
    <s v="Ok"/>
    <n v="1.4E-2"/>
    <n v="1.4E-2"/>
    <n v="13"/>
    <n v="24514.553179999999"/>
    <n v="2035.15"/>
    <n v="22479.403179999998"/>
    <n v="0.91698196638312124"/>
    <s v="Jan-2025"/>
    <s v="Q1-2025"/>
    <s v="Americas-USA-San Francisco"/>
    <s v="HIGH"/>
    <x v="3"/>
    <s v="NO"/>
    <m/>
  </r>
  <r>
    <s v="ORD-2023-271918"/>
    <x v="64"/>
    <s v="INVALID"/>
    <d v="2024-10-25T00:00:00"/>
    <d v="2023-10-02T00:00:00"/>
    <n v="7"/>
    <s v="Americas"/>
    <x v="3"/>
    <s v="New York"/>
    <s v="Education"/>
    <s v="Marketplace"/>
    <s v="I. Johnson"/>
    <s v="Accessories"/>
    <s v="ACC-3551"/>
    <n v="145.58000000000001"/>
    <s v="0k"/>
    <n v="755.87"/>
    <n v="755.87"/>
    <s v="Ok"/>
    <n v="0.20399999999999999"/>
    <n v="0.20399999999999999"/>
    <n v="5"/>
    <n v="3008.3625999999999"/>
    <n v="727.90000000000009"/>
    <n v="2280.4625999999998"/>
    <n v="0.75804113506796023"/>
    <s v="Oct-2024"/>
    <s v="Q4-2024"/>
    <s v="Americas-USA-New York"/>
    <s v="HIGH"/>
    <x v="14"/>
    <s v="YES"/>
    <m/>
  </r>
  <r>
    <s v="ORD-2024-266562"/>
    <x v="65"/>
    <s v="INVALID"/>
    <d v="2025-11-16T00:00:00"/>
    <d v="2024-12-24T00:00:00"/>
    <n v="7"/>
    <s v="Africa"/>
    <x v="1"/>
    <s v="Mombasa"/>
    <s v="Corporate"/>
    <s v="Distributor"/>
    <s v="B. Chen"/>
    <s v="Printers"/>
    <s v="PRN-5569"/>
    <n v="143.33000000000001"/>
    <s v="0k"/>
    <n v="1145.67"/>
    <n v="1145.67"/>
    <s v="Ok"/>
    <n v="0.16300000000000001"/>
    <n v="0.16300000000000001"/>
    <n v="14"/>
    <n v="13424.96106"/>
    <n v="2006.6200000000001"/>
    <n v="11418.341059999999"/>
    <n v="0.85053066515188824"/>
    <s v="Nov-2025"/>
    <s v="Q4-2025"/>
    <s v="Africa-Kenya-Mombasa"/>
    <s v="HIGH"/>
    <x v="0"/>
    <s v="YES"/>
    <m/>
  </r>
  <r>
    <s v="ORD-2025-578007"/>
    <x v="66"/>
    <s v="OK"/>
    <d v="2025-02-16T00:00:00"/>
    <d v="2025-02-16T00:00:00"/>
    <n v="289"/>
    <s v="Europe"/>
    <x v="2"/>
    <s v="Lyon"/>
    <s v="Corporate"/>
    <s v="Distributor"/>
    <s v="O. Wang"/>
    <s v="Laptops"/>
    <s v="LAP-3779"/>
    <n v="204.11"/>
    <s v="0k"/>
    <n v="1234.0999999999999"/>
    <n v="1234.0999999999999"/>
    <s v="Ok"/>
    <n v="0.182"/>
    <n v="0.182"/>
    <n v="13"/>
    <n v="13123.419400000001"/>
    <n v="2653.4300000000003"/>
    <n v="10469.9894"/>
    <n v="0.7978095556406587"/>
    <s v="May-2024"/>
    <s v="Q2-2024"/>
    <s v="Europe-France-Lyon"/>
    <s v="HIGH"/>
    <x v="2"/>
    <s v="NO"/>
    <m/>
  </r>
  <r>
    <s v="ORD-2024-478165"/>
    <x v="67"/>
    <s v="OK"/>
    <d v="2024-12-28T00:00:00"/>
    <d v="2024-12-28T00:00:00"/>
    <n v="189"/>
    <s v="Americas"/>
    <x v="11"/>
    <s v="Vancouver"/>
    <s v="Corporate"/>
    <s v="Direct"/>
    <s v="F. Müller"/>
    <s v="Accessories"/>
    <s v="ACC-2386"/>
    <n v="107.03"/>
    <s v="0k"/>
    <n v="1228.01"/>
    <n v="1228.01"/>
    <s v="Ok"/>
    <n v="0.18"/>
    <n v="0.18"/>
    <n v="30"/>
    <n v="30209.046000000006"/>
    <n v="3210.9"/>
    <n v="26998.146000000004"/>
    <n v="0.8937106454801651"/>
    <s v="Jun-2024"/>
    <s v="Q2-2024"/>
    <s v="Americas-Canada-Vancouver"/>
    <s v="HIGH"/>
    <x v="9"/>
    <s v="NO"/>
    <m/>
  </r>
  <r>
    <s v="ORD-2024-892908"/>
    <x v="68"/>
    <s v="INVALID"/>
    <d v="2025-02-25T00:00:00"/>
    <d v="2024-07-12T00:00:00"/>
    <n v="7"/>
    <s v="Asia"/>
    <x v="8"/>
    <s v="Nagoya"/>
    <s v="Small Business"/>
    <s v="Marketplace"/>
    <s v="F. Müller"/>
    <s v="Networking"/>
    <s v="NET-9575"/>
    <n v="105.13"/>
    <s v="0k"/>
    <n v="605.23"/>
    <n v="605.23"/>
    <s v="Ok"/>
    <n v="7.0999999999999994E-2"/>
    <n v="7.0999999999999994E-2"/>
    <n v="14"/>
    <n v="7871.6213800000014"/>
    <n v="1471.82"/>
    <n v="6399.8013800000017"/>
    <n v="0.81302200284434922"/>
    <s v="Feb-2025"/>
    <s v="Q1-2025"/>
    <s v="Asia-Japan-Nagoya"/>
    <s v="HIGH"/>
    <x v="17"/>
    <s v="YES"/>
    <m/>
  </r>
  <r>
    <s v="ORD-2024-970848"/>
    <x v="69"/>
    <s v="INVALID"/>
    <d v="2024-09-08T00:00:00"/>
    <d v="2024-06-03T00:00:00"/>
    <n v="7"/>
    <s v="Africa"/>
    <x v="4"/>
    <s v="Johannesburg"/>
    <s v="Small Business"/>
    <s v="Distributor"/>
    <s v="F. Müller"/>
    <s v="Printers"/>
    <s v="PRN-3785"/>
    <n v="180.89"/>
    <s v="0k"/>
    <n v="1880.15"/>
    <n v="1880.15"/>
    <s v="Ok"/>
    <n v="2.1999999999999999E-2"/>
    <n v="2.1999999999999999E-2"/>
    <n v="8"/>
    <n v="14710.293600000001"/>
    <n v="1447.12"/>
    <n v="13263.173600000002"/>
    <n v="0.90162534893253254"/>
    <s v="Sept-2024"/>
    <s v="Q3-2024"/>
    <s v="Africa-South Africa-Johannesburg"/>
    <s v="HIGH"/>
    <x v="5"/>
    <s v="YES"/>
    <m/>
  </r>
  <r>
    <s v="ORD-2023-975863"/>
    <x v="70"/>
    <s v="INVALID"/>
    <d v="2024-07-10T00:00:00"/>
    <d v="2023-12-05T00:00:00"/>
    <n v="7"/>
    <s v="Asia"/>
    <x v="8"/>
    <s v="Tokyo"/>
    <s v="Enterprise"/>
    <s v="Retail"/>
    <s v="L. Okafor"/>
    <s v="Networking"/>
    <s v="NET-3033"/>
    <n v="354.24"/>
    <s v="0k"/>
    <n v="1269.4000000000001"/>
    <n v="1269.4000000000001"/>
    <s v="Ok"/>
    <n v="0"/>
    <n v="0"/>
    <n v="6"/>
    <n v="7616.4000000000005"/>
    <n v="2125.44"/>
    <n v="5490.9600000000009"/>
    <n v="0.72093902631164342"/>
    <s v="Jul-2024"/>
    <s v="Q3-2024"/>
    <s v="Asia-Japan-Tokyo"/>
    <s v="HIGH"/>
    <x v="4"/>
    <s v="YES"/>
    <m/>
  </r>
  <r>
    <s v="ORD-2025-269934"/>
    <x v="71"/>
    <s v="OK"/>
    <d v="2025-04-10T00:00:00"/>
    <d v="2025-04-10T00:00:00"/>
    <n v="22"/>
    <s v="Europe"/>
    <x v="0"/>
    <s v="Birmingham"/>
    <s v="Non-Profit"/>
    <s v="Direct"/>
    <s v="N. Brown"/>
    <s v="Printers"/>
    <s v="PRN-8657"/>
    <n v="290.14"/>
    <s v="0k"/>
    <n v="620.92999999999995"/>
    <n v="620.92999999999995"/>
    <s v="Ok"/>
    <n v="3.4000000000000002E-2"/>
    <n v="3.4000000000000002E-2"/>
    <n v="17"/>
    <n v="10196.91246"/>
    <n v="4932.38"/>
    <n v="5264.5324599999994"/>
    <n v="0.51628691338201405"/>
    <s v="Mar-2025"/>
    <s v="Q1-2025"/>
    <s v="Europe-United Kingdom-Birmingham"/>
    <s v="HIGH"/>
    <x v="21"/>
    <s v="NO"/>
    <m/>
  </r>
  <r>
    <s v="ORD-2025-168148"/>
    <x v="72"/>
    <s v="OK"/>
    <d v="2025-04-02T00:00:00"/>
    <d v="2025-04-02T00:00:00"/>
    <n v="384"/>
    <s v="Africa"/>
    <x v="9"/>
    <s v="Lagos"/>
    <s v="Non-Profit"/>
    <s v="Marketplace"/>
    <s v="G. Dubois"/>
    <s v="Phones"/>
    <s v="PHN-4556"/>
    <n v="259.93"/>
    <s v="0k"/>
    <n v="1455.91"/>
    <n v="1455.91"/>
    <s v="Ok"/>
    <n v="7.1999999999999995E-2"/>
    <n v="7.1999999999999995E-2"/>
    <n v="22"/>
    <n v="29723.858560000001"/>
    <n v="5718.46"/>
    <n v="24005.398560000001"/>
    <n v="0.80761380665108373"/>
    <s v="Mar-2024"/>
    <s v="Q1-2024"/>
    <s v="Africa-Nigeria-Lagos"/>
    <s v="HIGH"/>
    <x v="1"/>
    <s v="NO"/>
    <m/>
  </r>
  <r>
    <s v="ORD-2024-897622"/>
    <x v="73"/>
    <s v="INVALID"/>
    <d v="2024-11-12T00:00:00"/>
    <d v="2024-04-24T00:00:00"/>
    <n v="7"/>
    <s v="Americas"/>
    <x v="3"/>
    <s v="Austin"/>
    <s v="Non-Profit"/>
    <s v="Online"/>
    <s v="G. Dubois"/>
    <s v="Laptops"/>
    <s v="LAP-2846"/>
    <n v="160.82"/>
    <s v="0k"/>
    <n v="546.42999999999995"/>
    <n v="546.42999999999995"/>
    <s v="Ok"/>
    <n v="0.13"/>
    <n v="0.13"/>
    <n v="17"/>
    <n v="8081.6996999999992"/>
    <n v="2733.94"/>
    <n v="5347.7596999999987"/>
    <n v="0.66171225095136843"/>
    <s v="Nov-2024"/>
    <s v="Q4-2024"/>
    <s v="Americas-USA-Austin"/>
    <s v="HIGH"/>
    <x v="10"/>
    <s v="YES"/>
    <m/>
  </r>
  <r>
    <s v="ORD-2024-585443"/>
    <x v="74"/>
    <s v="INVALID"/>
    <d v="2025-11-07T00:00:00"/>
    <d v="2024-08-15T00:00:00"/>
    <n v="7"/>
    <s v="Americas"/>
    <x v="5"/>
    <s v="Rio de Janeiro"/>
    <s v="Consumer"/>
    <s v="Direct"/>
    <s v="M. Rossi"/>
    <s v="Monitors"/>
    <s v="MON-2849"/>
    <n v="165.3"/>
    <s v="0k"/>
    <n v="1347.92"/>
    <n v="1347.92"/>
    <s v="Ok"/>
    <n v="0.13300000000000001"/>
    <n v="0.13300000000000001"/>
    <n v="25"/>
    <n v="29216.166000000001"/>
    <n v="4132.5"/>
    <n v="25083.666000000001"/>
    <n v="0.85855433597960795"/>
    <s v="Oct-2025"/>
    <s v="Q4-2025"/>
    <s v="Americas-Brazil-Rio de Janeiro"/>
    <s v="HIGH"/>
    <x v="13"/>
    <s v="YES"/>
    <m/>
  </r>
  <r>
    <s v="ORD-2023-659070"/>
    <x v="75"/>
    <s v="INVALID"/>
    <d v="2025-05-24T00:00:00"/>
    <d v="2023-10-21T00:00:00"/>
    <n v="7"/>
    <s v="Europe"/>
    <x v="0"/>
    <s v="Manchester"/>
    <s v="Enterprise"/>
    <s v="Distributor"/>
    <s v="J. Njeri"/>
    <s v="Monitors"/>
    <s v="MON-8697"/>
    <n v="384.19"/>
    <s v="0k"/>
    <n v="1108.43"/>
    <n v="1108.43"/>
    <s v="Ok"/>
    <n v="5.6000000000000001E-2"/>
    <n v="5.6000000000000001E-2"/>
    <n v="10"/>
    <n v="10463.5792"/>
    <n v="3841.9"/>
    <n v="6621.6792000000005"/>
    <n v="0.63283118266070948"/>
    <s v="May-2025"/>
    <s v="Q2-2025"/>
    <s v="Europe-United Kingdom-Manchester"/>
    <s v="HIGH"/>
    <x v="18"/>
    <s v="YES"/>
    <m/>
  </r>
  <r>
    <s v="ORD-2024-972318"/>
    <x v="76"/>
    <s v="INVALID"/>
    <d v="2025-05-28T00:00:00"/>
    <d v="2025-01-13T00:00:00"/>
    <n v="7"/>
    <s v="Asia"/>
    <x v="7"/>
    <s v="Bengaluru"/>
    <s v="Corporate"/>
    <s v="Marketplace"/>
    <s v="D. Smith"/>
    <s v="Networking"/>
    <s v="NET-9832"/>
    <n v="126.15"/>
    <s v="0k"/>
    <n v="3144.1"/>
    <n v="3144.1"/>
    <s v="Ok"/>
    <n v="0.113"/>
    <n v="0.113"/>
    <n v="22"/>
    <n v="61353.967400000001"/>
    <n v="2775.3"/>
    <n v="58578.667399999998"/>
    <n v="0.95476576140697944"/>
    <s v="May-2025"/>
    <s v="Q2-2025"/>
    <s v="Asia-India-Bengaluru"/>
    <s v="HIGH"/>
    <x v="18"/>
    <s v="YES"/>
    <m/>
  </r>
  <r>
    <s v="ORD-2023-603238"/>
    <x v="77"/>
    <s v="INVALID"/>
    <d v="2024-07-20T00:00:00"/>
    <d v="2023-09-04T00:00:00"/>
    <n v="7"/>
    <s v="Americas"/>
    <x v="11"/>
    <s v="Montreal"/>
    <s v="Education"/>
    <s v="Distributor"/>
    <s v="F. Müller"/>
    <s v="Components"/>
    <s v="CMP-2136"/>
    <n v="178.19"/>
    <s v="0k"/>
    <n v="2095.73"/>
    <n v="2095.73"/>
    <s v="Ok"/>
    <n v="8.8999999999999996E-2"/>
    <n v="8.8999999999999996E-2"/>
    <n v="8"/>
    <n v="15273.680240000002"/>
    <n v="1425.52"/>
    <n v="13848.160240000001"/>
    <n v="0.90666820454531127"/>
    <s v="Jul-2024"/>
    <s v="Q3-2024"/>
    <s v="Americas-Canada-Montreal"/>
    <s v="HIGH"/>
    <x v="4"/>
    <s v="YES"/>
    <m/>
  </r>
  <r>
    <s v="ORD-2025-169093"/>
    <x v="78"/>
    <s v="INVALID"/>
    <d v="2025-10-09T00:00:00"/>
    <d v="2025-04-14T00:00:00"/>
    <n v="7"/>
    <s v="Asia"/>
    <x v="8"/>
    <s v="Osaka"/>
    <s v="Enterprise"/>
    <s v="Online"/>
    <s v="G. Dubois"/>
    <s v="Components"/>
    <s v="CMP-6495"/>
    <n v="138.9"/>
    <s v="0k"/>
    <n v="703.62"/>
    <n v="703.62"/>
    <s v="Ok"/>
    <n v="2.9000000000000001E-2"/>
    <n v="2.9000000000000001E-2"/>
    <n v="12"/>
    <n v="8198.5802400000011"/>
    <n v="1666.8000000000002"/>
    <n v="6531.780240000001"/>
    <n v="0.79669650705278694"/>
    <s v="Oct-2025"/>
    <s v="Q4-2025"/>
    <s v="Asia-Japan-Osaka"/>
    <s v="HIGH"/>
    <x v="13"/>
    <s v="YES"/>
    <m/>
  </r>
  <r>
    <s v="ORD-2024-382152"/>
    <x v="79"/>
    <s v="INVALID"/>
    <d v="2025-07-16T00:00:00"/>
    <d v="2024-12-08T00:00:00"/>
    <n v="7"/>
    <s v="Europe"/>
    <x v="2"/>
    <s v="Lyon"/>
    <s v="Enterprise"/>
    <s v="Retail"/>
    <s v="H. Kim"/>
    <s v="Components"/>
    <s v="CMP-2335"/>
    <n v="257.44"/>
    <s v="0k"/>
    <n v="1997.19"/>
    <n v="1997.19"/>
    <s v="Ok"/>
    <n v="9.1999999999999998E-2"/>
    <n v="9.1999999999999998E-2"/>
    <n v="23"/>
    <n v="41709.315960000007"/>
    <n v="5921.12"/>
    <n v="35788.195960000005"/>
    <n v="0.85803842945594067"/>
    <s v="Jul-2025"/>
    <s v="Q3-2025"/>
    <s v="Europe-France-Lyon"/>
    <s v="HIGH"/>
    <x v="8"/>
    <s v="YES"/>
    <m/>
  </r>
  <r>
    <s v="ORD-2023-125739"/>
    <x v="80"/>
    <s v="INVALID"/>
    <d v="2025-08-19T00:00:00"/>
    <d v="2023-05-18T00:00:00"/>
    <n v="7"/>
    <s v="Africa"/>
    <x v="9"/>
    <s v="Port Harcourt"/>
    <s v="Corporate"/>
    <s v="Direct"/>
    <s v="F. Müller"/>
    <s v="Components"/>
    <s v="CMP-5633"/>
    <n v="327.97"/>
    <s v="0k"/>
    <n v="2763.95"/>
    <n v="2763.95"/>
    <s v="Ok"/>
    <n v="4.9000000000000002E-2"/>
    <n v="4.9000000000000002E-2"/>
    <n v="3"/>
    <n v="7885.5493499999984"/>
    <n v="983.91000000000008"/>
    <n v="6901.6393499999986"/>
    <n v="0.87522619460874973"/>
    <s v="Aug-2025"/>
    <s v="Q3-2025"/>
    <s v="Africa-Nigeria-Port Harcourt"/>
    <s v="HIGH"/>
    <x v="16"/>
    <s v="YES"/>
    <m/>
  </r>
  <r>
    <s v="ORD-2023-240507"/>
    <x v="81"/>
    <s v="INVALID"/>
    <d v="2024-08-28T00:00:00"/>
    <d v="2023-03-26T00:00:00"/>
    <n v="7"/>
    <s v="Asia"/>
    <x v="8"/>
    <s v="Osaka"/>
    <s v="Small Business"/>
    <s v="Distributor"/>
    <s v="I. Johnson"/>
    <s v="Monitors"/>
    <s v="MON-9227"/>
    <n v="135.12"/>
    <s v="0k"/>
    <n v="1503.53"/>
    <n v="1503.53"/>
    <s v="Ok"/>
    <n v="0.14000000000000001"/>
    <n v="0.14000000000000001"/>
    <n v="47"/>
    <n v="60772.6826"/>
    <n v="6350.64"/>
    <n v="54422.042600000001"/>
    <n v="0.89550173320800552"/>
    <s v="Aug-2024"/>
    <s v="Q3-2024"/>
    <s v="Asia-Japan-Osaka"/>
    <s v="HIGH"/>
    <x v="7"/>
    <s v="YES"/>
    <m/>
  </r>
  <r>
    <s v="ORD-2024-247032"/>
    <x v="82"/>
    <s v="INVALID"/>
    <d v="2025-07-21T00:00:00"/>
    <d v="2024-05-19T00:00:00"/>
    <n v="7"/>
    <s v="Africa"/>
    <x v="9"/>
    <s v="Lagos"/>
    <s v="Corporate"/>
    <s v="Distributor"/>
    <s v="A. Patel"/>
    <s v="Accessories"/>
    <s v="ACC-2990"/>
    <n v="187.22"/>
    <s v="0k"/>
    <n v="388.04"/>
    <n v="388.04"/>
    <s v="Ok"/>
    <n v="0"/>
    <n v="0"/>
    <n v="5"/>
    <n v="1940.2"/>
    <n v="936.1"/>
    <n v="1004.1"/>
    <n v="0.51752396660138134"/>
    <s v="Jul-2025"/>
    <s v="Q3-2025"/>
    <s v="Africa-Nigeria-Lagos"/>
    <s v="MEDIUM"/>
    <x v="8"/>
    <s v="YES"/>
    <m/>
  </r>
  <r>
    <s v="ORD-2025-473192"/>
    <x v="83"/>
    <s v="INVALID"/>
    <d v="2025-06-08T00:00:00"/>
    <d v="2025-04-29T00:00:00"/>
    <n v="7"/>
    <s v="Africa"/>
    <x v="4"/>
    <s v="Durban"/>
    <s v="Consumer"/>
    <s v="Marketplace"/>
    <s v="J. Njeri"/>
    <s v="Monitors"/>
    <s v="MON-7106"/>
    <n v="194.6"/>
    <s v="Suspicious"/>
    <n v="44.57"/>
    <n v="44.57"/>
    <s v="Ok"/>
    <n v="0.29299999999999998"/>
    <n v="0.29299999999999998"/>
    <n v="25"/>
    <n v="787.77475000000004"/>
    <n v="4865"/>
    <n v="-4077.22525"/>
    <n v="-5.1756231714712868"/>
    <s v="Jun-2025"/>
    <s v="Q2-2025"/>
    <s v="Africa-South Africa-Durban"/>
    <s v="LOW"/>
    <x v="15"/>
    <s v="YES"/>
    <m/>
  </r>
  <r>
    <s v="ORD-2024-197852"/>
    <x v="84"/>
    <s v="INVALID"/>
    <d v="2024-10-19T00:00:00"/>
    <d v="2024-03-30T00:00:00"/>
    <n v="7"/>
    <s v="Asia"/>
    <x v="8"/>
    <s v="Nagoya"/>
    <s v="Small Business"/>
    <s v="Direct"/>
    <s v="I. Johnson"/>
    <s v="Networking"/>
    <s v="NET-7588"/>
    <n v="231.11"/>
    <s v="0k"/>
    <n v="1808.26"/>
    <n v="1808.26"/>
    <s v="Ok"/>
    <n v="0.20100000000000001"/>
    <n v="0.20100000000000001"/>
    <n v="60"/>
    <n v="86687.984400000001"/>
    <n v="13866.6"/>
    <n v="72821.384399999995"/>
    <n v="0.8400401151788689"/>
    <s v="Oct-2024"/>
    <s v="Q4-2024"/>
    <s v="Asia-Japan-Nagoya"/>
    <s v="HIGH"/>
    <x v="14"/>
    <s v="YES"/>
    <m/>
  </r>
  <r>
    <s v="ORD-2025-306903"/>
    <x v="85"/>
    <s v="OK"/>
    <d v="2025-07-23T00:00:00"/>
    <d v="2025-07-23T00:00:00"/>
    <n v="130"/>
    <s v="Americas"/>
    <x v="11"/>
    <s v="Vancouver"/>
    <s v="Non-Profit"/>
    <s v="Marketplace"/>
    <s v="I. Johnson"/>
    <s v="Printers"/>
    <s v="PRN-3775"/>
    <n v="255.4"/>
    <s v="0k"/>
    <n v="1285.0899999999999"/>
    <n v="1285.0899999999999"/>
    <s v="Ok"/>
    <n v="0.115"/>
    <n v="0.115"/>
    <n v="16"/>
    <n v="18196.874400000001"/>
    <n v="4086.4"/>
    <n v="14110.474400000001"/>
    <n v="0.77543396134008602"/>
    <s v="Mar-2025"/>
    <s v="Q1-2025"/>
    <s v="Americas-Canada-Vancouver"/>
    <s v="HIGH"/>
    <x v="21"/>
    <s v="NO"/>
    <m/>
  </r>
  <r>
    <s v="ORD-2024-423853"/>
    <x v="86"/>
    <s v="INVALID"/>
    <d v="2024-11-05T00:00:00"/>
    <d v="2024-09-08T00:00:00"/>
    <n v="7"/>
    <s v="Africa"/>
    <x v="9"/>
    <s v="Lagos"/>
    <s v="Small Business"/>
    <s v="Direct"/>
    <s v="K. Singh"/>
    <s v="Printers"/>
    <s v="PRN-1141"/>
    <n v="197.63"/>
    <s v="0k"/>
    <n v="1678.14"/>
    <n v="1678.14"/>
    <s v="Ok"/>
    <n v="0.11600000000000001"/>
    <n v="0.11600000000000001"/>
    <n v="10"/>
    <n v="14834.757600000001"/>
    <n v="1976.3"/>
    <n v="12858.457600000002"/>
    <n v="0.86677908373777546"/>
    <s v="Oct-2024"/>
    <s v="Q4-2024"/>
    <s v="Africa-Nigeria-Lagos"/>
    <s v="HIGH"/>
    <x v="14"/>
    <s v="YES"/>
    <m/>
  </r>
  <r>
    <s v="ORD-2024-496601"/>
    <x v="87"/>
    <s v="INVALID"/>
    <d v="2025-10-18T00:00:00"/>
    <d v="2024-11-24T00:00:00"/>
    <n v="7"/>
    <s v="Europe"/>
    <x v="0"/>
    <s v="London"/>
    <s v="Corporate"/>
    <s v="Retail"/>
    <s v="E. Garcia"/>
    <s v="Networking"/>
    <s v="NET-2932"/>
    <n v="164.53"/>
    <s v="0k"/>
    <n v="679.35"/>
    <n v="679.35"/>
    <s v="Ok"/>
    <n v="6.7000000000000004E-2"/>
    <n v="6.7000000000000004E-2"/>
    <n v="14"/>
    <n v="8873.6697000000004"/>
    <n v="2303.42"/>
    <n v="6570.2497000000003"/>
    <n v="0.74042080921718323"/>
    <s v="Oct-2025"/>
    <s v="Q4-2025"/>
    <s v="Europe-United Kingdom-London"/>
    <s v="HIGH"/>
    <x v="13"/>
    <s v="YES"/>
    <m/>
  </r>
  <r>
    <s v="ORD-2024-961501"/>
    <x v="88"/>
    <s v="INVALID"/>
    <d v="2025-08-11T00:00:00"/>
    <d v="2024-03-23T00:00:00"/>
    <n v="7"/>
    <s v="Americas"/>
    <x v="3"/>
    <s v="Chicago"/>
    <s v="Small Business"/>
    <s v="Online"/>
    <s v="F. Müller"/>
    <s v="Components"/>
    <s v="CMP-3223"/>
    <n v="225.01"/>
    <s v="0k"/>
    <n v="1109.92"/>
    <n v="1109.92"/>
    <s v="Ok"/>
    <n v="0.11899999999999999"/>
    <n v="0.11899999999999999"/>
    <n v="12"/>
    <n v="11734.074240000002"/>
    <n v="2700.12"/>
    <n v="9033.9542400000028"/>
    <n v="0.76989066672208151"/>
    <s v="Aug-2025"/>
    <s v="Q3-2025"/>
    <s v="Americas-USA-Chicago"/>
    <s v="HIGH"/>
    <x v="16"/>
    <s v="YES"/>
    <m/>
  </r>
  <r>
    <s v="ORD-2023-253245"/>
    <x v="89"/>
    <s v="INVALID"/>
    <d v="2024-12-13T00:00:00"/>
    <d v="2023-08-14T00:00:00"/>
    <n v="7"/>
    <s v="Americas"/>
    <x v="5"/>
    <s v="Brasília"/>
    <s v="Corporate"/>
    <s v="Direct"/>
    <s v="J. Njeri"/>
    <s v="Accessories"/>
    <s v="ACC-3951"/>
    <n v="232.73"/>
    <s v="Suspicious"/>
    <n v="83.57"/>
    <n v="83.57"/>
    <s v="Ok"/>
    <n v="0.13400000000000001"/>
    <n v="0.13400000000000001"/>
    <n v="25"/>
    <n v="1809.2905000000001"/>
    <n v="5818.25"/>
    <n v="-4008.9594999999999"/>
    <n v="-2.2157633061136393"/>
    <s v="Dec-2024"/>
    <s v="Q4-2024"/>
    <s v="Americas-Brazil-Brasília"/>
    <s v="LOW"/>
    <x v="6"/>
    <s v="YES"/>
    <m/>
  </r>
  <r>
    <s v="ORD-2024-851883"/>
    <x v="90"/>
    <s v="INVALID"/>
    <d v="2024-06-27T00:00:00"/>
    <d v="2024-01-22T00:00:00"/>
    <n v="7"/>
    <s v="Asia"/>
    <x v="7"/>
    <s v="Mumbai"/>
    <s v="Enterprise"/>
    <s v="Marketplace"/>
    <s v="J. Njeri"/>
    <s v="Components"/>
    <s v="CMP-8141"/>
    <n v="313.60000000000002"/>
    <s v="0k"/>
    <n v="1284.3"/>
    <n v="1284.3"/>
    <s v="Ok"/>
    <n v="0.14000000000000001"/>
    <n v="0.14000000000000001"/>
    <n v="22"/>
    <n v="24298.955999999998"/>
    <n v="6899.2000000000007"/>
    <n v="17399.755999999998"/>
    <n v="0.71607010605723143"/>
    <s v="Jun-2024"/>
    <s v="Q2-2024"/>
    <s v="Asia-India-Mumbai"/>
    <s v="HIGH"/>
    <x v="9"/>
    <s v="YES"/>
    <m/>
  </r>
  <r>
    <s v="ORD-2023-613317"/>
    <x v="91"/>
    <s v="INVALID"/>
    <d v="2024-10-21T00:00:00"/>
    <d v="2023-01-21T00:00:00"/>
    <n v="7"/>
    <s v="Europe"/>
    <x v="6"/>
    <s v="Munich"/>
    <s v="Corporate"/>
    <s v="Direct"/>
    <s v="F. Müller"/>
    <s v="Monitors"/>
    <s v="MON-2537"/>
    <n v="150.86000000000001"/>
    <s v="0k"/>
    <n v="911.72"/>
    <n v="911.72"/>
    <s v="Ok"/>
    <n v="0.19600000000000001"/>
    <n v="0.19600000000000001"/>
    <n v="8"/>
    <n v="5864.1830400000008"/>
    <n v="1206.8800000000001"/>
    <n v="4657.3030400000007"/>
    <n v="0.79419469143991794"/>
    <s v="Oct-2024"/>
    <s v="Q4-2024"/>
    <s v="Europe-Germany-Munich"/>
    <s v="HIGH"/>
    <x v="14"/>
    <s v="YES"/>
    <m/>
  </r>
  <r>
    <s v="ORD-2023-713614"/>
    <x v="92"/>
    <s v="INVALID"/>
    <d v="2025-10-16T00:00:00"/>
    <d v="2023-08-19T00:00:00"/>
    <n v="7"/>
    <s v="Americas"/>
    <x v="11"/>
    <s v="Vancouver"/>
    <s v="Corporate"/>
    <s v="Online"/>
    <s v="F. Müller"/>
    <s v="Networking"/>
    <s v="NET-3689"/>
    <n v="175.38"/>
    <s v="0k"/>
    <n v="1405.07"/>
    <n v="1405.07"/>
    <s v="Ok"/>
    <n v="7.1999999999999995E-2"/>
    <n v="7.1999999999999995E-2"/>
    <n v="43"/>
    <n v="56067.913280000001"/>
    <n v="7541.34"/>
    <n v="48526.573279999997"/>
    <n v="0.86549633187989405"/>
    <s v="Oct-2025"/>
    <s v="Q4-2025"/>
    <s v="Americas-Canada-Vancouver"/>
    <s v="HIGH"/>
    <x v="13"/>
    <s v="YES"/>
    <m/>
  </r>
  <r>
    <s v="ORD-2024-166150"/>
    <x v="93"/>
    <s v="INVALID"/>
    <d v="2024-07-05T00:00:00"/>
    <d v="2024-06-08T00:00:00"/>
    <n v="7"/>
    <s v="Africa"/>
    <x v="1"/>
    <s v="Kisumu"/>
    <s v="Consumer"/>
    <s v="Marketplace"/>
    <s v="A. Patel"/>
    <s v="Accessories"/>
    <s v="ACC-9820"/>
    <n v="292.94"/>
    <s v="0k"/>
    <n v="968.94"/>
    <n v="968.94"/>
    <s v="Ok"/>
    <n v="0.22900000000000001"/>
    <n v="0.22900000000000001"/>
    <n v="2"/>
    <n v="1494.1054800000002"/>
    <n v="585.88"/>
    <n v="908.22548000000018"/>
    <n v="0.60787239733569554"/>
    <s v="Jun-2024"/>
    <s v="Q2-2024"/>
    <s v="Africa-Kenya-Kisumu"/>
    <s v="HIGH"/>
    <x v="9"/>
    <s v="YES"/>
    <m/>
  </r>
  <r>
    <s v="ORD-2023-799597"/>
    <x v="94"/>
    <s v="INVALID"/>
    <d v="2025-07-08T00:00:00"/>
    <d v="2023-03-18T00:00:00"/>
    <n v="7"/>
    <s v="Europe"/>
    <x v="6"/>
    <s v="Frankfurt"/>
    <s v="Enterprise"/>
    <s v="Direct"/>
    <s v="A. Patel"/>
    <s v="Components"/>
    <s v="CMP-8675"/>
    <n v="472.33"/>
    <s v="0k"/>
    <n v="1088.81"/>
    <n v="1088.81"/>
    <s v="Ok"/>
    <n v="0.16500000000000001"/>
    <n v="0.16500000000000001"/>
    <n v="14"/>
    <n v="12728.188899999999"/>
    <n v="6612.62"/>
    <n v="6115.5688999999993"/>
    <n v="0.48047439805045633"/>
    <s v="Jul-2025"/>
    <s v="Q3-2025"/>
    <s v="Europe-Germany-Frankfurt"/>
    <s v="HIGH"/>
    <x v="8"/>
    <s v="YES"/>
    <m/>
  </r>
  <r>
    <s v="ORD-2024-605518"/>
    <x v="95"/>
    <s v="INVALID"/>
    <d v="2024-07-24T00:00:00"/>
    <d v="2024-06-13T00:00:00"/>
    <n v="7"/>
    <s v="Americas"/>
    <x v="3"/>
    <s v="San Francisco"/>
    <s v="Small Business"/>
    <s v="Retail"/>
    <s v="F. Müller"/>
    <s v="Phones"/>
    <s v="PHN-4356"/>
    <n v="157.78"/>
    <s v="0k"/>
    <n v="2484.9899999999998"/>
    <n v="2484.9899999999998"/>
    <s v="Ok"/>
    <n v="0.187"/>
    <n v="0.187"/>
    <n v="9"/>
    <n v="18182.671829999996"/>
    <n v="1420.02"/>
    <n v="16762.651829999995"/>
    <n v="0.9219025667252555"/>
    <s v="Jul-2024"/>
    <s v="Q3-2024"/>
    <s v="Americas-USA-San Francisco"/>
    <s v="HIGH"/>
    <x v="4"/>
    <s v="YES"/>
    <m/>
  </r>
  <r>
    <s v="ORD-2023-177794"/>
    <x v="96"/>
    <s v="INVALID"/>
    <d v="2024-09-28T00:00:00"/>
    <d v="2023-05-26T00:00:00"/>
    <n v="7"/>
    <s v="Americas"/>
    <x v="3"/>
    <s v="San Francisco"/>
    <s v="Enterprise"/>
    <s v="Online"/>
    <s v="J. Njeri"/>
    <s v="Networking"/>
    <s v="NET-5941"/>
    <n v="249.71"/>
    <s v="Suspicious"/>
    <n v="28.69"/>
    <n v="28.69"/>
    <s v="Ok"/>
    <n v="9.4E-2"/>
    <n v="9.4E-2"/>
    <n v="12"/>
    <n v="311.91768000000002"/>
    <n v="2996.52"/>
    <n v="-2684.60232"/>
    <n v="-8.6067654773528695"/>
    <s v="Sept-2024"/>
    <s v="Q3-2024"/>
    <s v="Americas-USA-San Francisco"/>
    <s v="LOW"/>
    <x v="5"/>
    <s v="YES"/>
    <m/>
  </r>
  <r>
    <s v="ORD-2023-811823"/>
    <x v="97"/>
    <s v="INVALID"/>
    <d v="2025-09-09T00:00:00"/>
    <d v="2023-02-15T00:00:00"/>
    <n v="7"/>
    <s v="Europe"/>
    <x v="6"/>
    <s v="Berlin"/>
    <s v="Small Business"/>
    <s v="Online"/>
    <s v="O. Wang"/>
    <s v="Networking"/>
    <s v="NET-8787"/>
    <n v="492.62"/>
    <s v="0k"/>
    <n v="1896.62"/>
    <n v="1896.62"/>
    <s v="Ok"/>
    <n v="8.8999999999999996E-2"/>
    <n v="8.8999999999999996E-2"/>
    <n v="10"/>
    <n v="17278.208199999997"/>
    <n v="4926.2"/>
    <n v="12352.008199999997"/>
    <n v="0.71488941775802883"/>
    <s v="Sept-2025"/>
    <s v="Q3-2025"/>
    <s v="Europe-Germany-Berlin"/>
    <s v="HIGH"/>
    <x v="20"/>
    <s v="YES"/>
    <m/>
  </r>
  <r>
    <s v="ORD-2023-419187"/>
    <x v="98"/>
    <s v="INVALID"/>
    <d v="2024-05-09T00:00:00"/>
    <d v="2023-04-05T00:00:00"/>
    <n v="7"/>
    <s v="Africa"/>
    <x v="1"/>
    <s v="Nakuru"/>
    <s v="Education"/>
    <s v="Marketplace"/>
    <s v="B. Chen"/>
    <s v="Laptops"/>
    <s v="LAP-7819"/>
    <n v="533.26"/>
    <s v="0k"/>
    <n v="419.17"/>
    <n v="419.17"/>
    <s v="Ok"/>
    <n v="0"/>
    <n v="0"/>
    <n v="15"/>
    <n v="6287.55"/>
    <n v="7998.9"/>
    <n v="-1711.3499999999995"/>
    <n v="-0.27218073812534282"/>
    <s v="May-2024"/>
    <s v="Q2-2024"/>
    <s v="Africa-Kenya-Nakuru"/>
    <s v="MEDIUM"/>
    <x v="2"/>
    <s v="YES"/>
    <m/>
  </r>
  <r>
    <s v="ORD-2025-114382"/>
    <x v="99"/>
    <s v="OK"/>
    <d v="2025-05-24T00:00:00"/>
    <d v="2025-05-24T00:00:00"/>
    <n v="357"/>
    <s v="Europe"/>
    <x v="2"/>
    <s v="Paris"/>
    <s v="Small Business"/>
    <s v="Marketplace"/>
    <s v="K. Singh"/>
    <s v="Components"/>
    <s v="CMP-2865"/>
    <n v="170.39"/>
    <s v="0k"/>
    <n v="2001.17"/>
    <n v="2001.17"/>
    <s v="Ok"/>
    <n v="8.4000000000000005E-2"/>
    <n v="8.4000000000000005E-2"/>
    <n v="15"/>
    <n v="27496.075800000002"/>
    <n v="2555.85"/>
    <n v="24940.225800000004"/>
    <n v="0.90704673573819583"/>
    <s v="Jun-2024"/>
    <s v="Q2-2024"/>
    <s v="Europe-France-Paris"/>
    <s v="HIGH"/>
    <x v="9"/>
    <s v="NO"/>
    <m/>
  </r>
  <r>
    <s v="ORD-2023-157993"/>
    <x v="100"/>
    <s v="INVALID"/>
    <d v="2024-08-31T00:00:00"/>
    <d v="2023-05-18T00:00:00"/>
    <n v="7"/>
    <s v="Asia"/>
    <x v="10"/>
    <s v="Shenzhen"/>
    <s v="Non-Profit"/>
    <s v="Retail"/>
    <s v="H. Kim"/>
    <s v="Laptops"/>
    <s v="LAP-1482"/>
    <n v="329.03"/>
    <s v="0k"/>
    <n v="3104.71"/>
    <n v="3104.71"/>
    <s v="Ok"/>
    <n v="0.19700000000000001"/>
    <n v="0.19700000000000001"/>
    <n v="46"/>
    <n v="114681.77798"/>
    <n v="15135.38"/>
    <n v="99546.397979999994"/>
    <n v="0.86802279955373951"/>
    <s v="Aug-2024"/>
    <s v="Q3-2024"/>
    <s v="Asia-China-Shenzhen"/>
    <s v="HIGH"/>
    <x v="7"/>
    <s v="YES"/>
    <m/>
  </r>
  <r>
    <s v="ORD-2023-613287"/>
    <x v="101"/>
    <s v="INVALID"/>
    <d v="2024-08-02T00:00:00"/>
    <d v="2023-04-12T00:00:00"/>
    <n v="7"/>
    <s v="Africa"/>
    <x v="1"/>
    <s v="Mombasa"/>
    <s v="Small Business"/>
    <s v="Online"/>
    <s v="C. Otieno"/>
    <s v="Phones"/>
    <s v="PHN-8014"/>
    <n v="304.22000000000003"/>
    <s v="0k"/>
    <n v="334.28"/>
    <n v="334.28"/>
    <s v="Ok"/>
    <n v="0.26500000000000001"/>
    <n v="0.26500000000000001"/>
    <n v="15"/>
    <n v="3685.4369999999999"/>
    <n v="4563.3"/>
    <n v="-877.86300000000028"/>
    <n v="-0.23819780395106477"/>
    <s v="Jul-2024"/>
    <s v="Q3-2024"/>
    <s v="Africa-Kenya-Mombasa"/>
    <s v="MEDIUM"/>
    <x v="4"/>
    <s v="YES"/>
    <m/>
  </r>
  <r>
    <s v="ORD-2024-811752"/>
    <x v="102"/>
    <s v="INVALID"/>
    <d v="2025-05-20T00:00:00"/>
    <d v="2024-03-09T00:00:00"/>
    <n v="7"/>
    <s v="Europe"/>
    <x v="2"/>
    <s v="Marseille"/>
    <s v="Small Business"/>
    <s v="Distributor"/>
    <s v="E. Garcia"/>
    <s v="Monitors"/>
    <s v="MON-3350"/>
    <n v="322.44"/>
    <s v="0k"/>
    <n v="1952.83"/>
    <n v="1952.83"/>
    <s v="Ok"/>
    <n v="0"/>
    <n v="0"/>
    <n v="34"/>
    <n v="66396.22"/>
    <n v="10962.96"/>
    <n v="55433.26"/>
    <n v="0.83488578114838463"/>
    <s v="May-2025"/>
    <s v="Q2-2025"/>
    <s v="Europe-France-Marseille"/>
    <s v="HIGH"/>
    <x v="18"/>
    <s v="YES"/>
    <m/>
  </r>
  <r>
    <s v="ORD-2025-591006"/>
    <x v="103"/>
    <s v="OK"/>
    <d v="2025-07-10T00:00:00"/>
    <d v="2025-07-10T00:00:00"/>
    <n v="125"/>
    <s v="Europe"/>
    <x v="0"/>
    <s v="Birmingham"/>
    <s v="Non-Profit"/>
    <s v="Marketplace"/>
    <s v="D. Smith"/>
    <s v="Phones"/>
    <s v="PHN-5383"/>
    <n v="546.83000000000004"/>
    <s v="Suspicious"/>
    <n v="242.29"/>
    <n v="242.29"/>
    <s v="Ok"/>
    <n v="7.8E-2"/>
    <n v="7.8E-2"/>
    <n v="13"/>
    <n v="2904.0879399999999"/>
    <n v="7108.7900000000009"/>
    <n v="-4204.7020600000014"/>
    <n v="-1.4478563138828371"/>
    <s v="Mar-2025"/>
    <s v="Q1-2025"/>
    <s v="Europe-United Kingdom-Birmingham"/>
    <s v="MEDIUM"/>
    <x v="21"/>
    <s v="NO"/>
    <m/>
  </r>
  <r>
    <s v="ORD-2024-569164"/>
    <x v="104"/>
    <s v="INVALID"/>
    <d v="2024-11-06T00:00:00"/>
    <d v="2024-09-25T00:00:00"/>
    <n v="7"/>
    <s v="Asia"/>
    <x v="8"/>
    <s v="Osaka"/>
    <s v="Enterprise"/>
    <s v="Distributor"/>
    <s v="D. Smith"/>
    <s v="Monitors"/>
    <s v="MON-5249"/>
    <n v="195.54"/>
    <s v="0k"/>
    <n v="2968.87"/>
    <n v="2968.87"/>
    <s v="Ok"/>
    <n v="0.187"/>
    <n v="0.187"/>
    <n v="16"/>
    <n v="38619.060959999995"/>
    <n v="3128.64"/>
    <n v="35490.420959999996"/>
    <n v="0.91898715498959149"/>
    <s v="Oct-2024"/>
    <s v="Q4-2024"/>
    <s v="Asia-Japan-Osaka"/>
    <s v="HIGH"/>
    <x v="14"/>
    <s v="YES"/>
    <m/>
  </r>
  <r>
    <s v="ORD-2025-652467"/>
    <x v="105"/>
    <s v="OK"/>
    <d v="2025-09-12T00:00:00"/>
    <d v="2025-09-12T00:00:00"/>
    <n v="371"/>
    <s v="Asia"/>
    <x v="10"/>
    <s v="Shenzhen"/>
    <s v="Education"/>
    <s v="Retail"/>
    <s v="B. Chen"/>
    <s v="Printers"/>
    <s v="PRN-8137"/>
    <n v="352.66"/>
    <s v="0k"/>
    <n v="1394.3"/>
    <n v="1394.3"/>
    <s v="Ok"/>
    <n v="0.17299999999999999"/>
    <n v="0.17299999999999999"/>
    <n v="13"/>
    <n v="14990.119299999997"/>
    <n v="4584.58"/>
    <n v="10405.539299999997"/>
    <n v="0.69415987236339072"/>
    <s v="Sept-2024"/>
    <s v="Q3-2024"/>
    <s v="Asia-China-Shenzhen"/>
    <s v="HIGH"/>
    <x v="5"/>
    <s v="NO"/>
    <m/>
  </r>
  <r>
    <s v="ORD-2023-755337"/>
    <x v="106"/>
    <s v="INVALID"/>
    <d v="2025-11-28T00:00:00"/>
    <d v="2023-09-14T00:00:00"/>
    <n v="7"/>
    <s v="Africa"/>
    <x v="1"/>
    <s v="Nakuru"/>
    <s v="Education"/>
    <s v="Direct"/>
    <s v="I. Johnson"/>
    <s v="Accessories"/>
    <s v="ACC-4766"/>
    <n v="251.03"/>
    <s v="Suspicious"/>
    <n v="15.41"/>
    <n v="15.41"/>
    <s v="Ok"/>
    <n v="0.16500000000000001"/>
    <n v="0.16500000000000001"/>
    <n v="3"/>
    <n v="38.602049999999998"/>
    <n v="753.09"/>
    <n v="-714.48795000000007"/>
    <n v="-18.509067523615975"/>
    <s v="Nov-2025"/>
    <s v="Q4-2025"/>
    <s v="Africa-Kenya-Nakuru"/>
    <s v="LOW"/>
    <x v="0"/>
    <s v="YES"/>
    <m/>
  </r>
  <r>
    <s v="ORD-2025-907040"/>
    <x v="107"/>
    <s v="INVALID"/>
    <d v="2025-11-29T00:00:00"/>
    <d v="2025-05-03T00:00:00"/>
    <n v="7"/>
    <s v="Americas"/>
    <x v="5"/>
    <s v="Rio de Janeiro"/>
    <s v="Consumer"/>
    <s v="Marketplace"/>
    <s v="J. Njeri"/>
    <s v="Networking"/>
    <s v="NET-8610"/>
    <n v="168.68"/>
    <s v="0k"/>
    <n v="2250.81"/>
    <n v="2250.81"/>
    <s v="Ok"/>
    <n v="0.186"/>
    <n v="0.186"/>
    <n v="7"/>
    <n v="12825.115380000001"/>
    <n v="1180.76"/>
    <n v="11644.355380000001"/>
    <n v="0.90793377174280043"/>
    <s v="Nov-2025"/>
    <s v="Q4-2025"/>
    <s v="Americas-Brazil-Rio de Janeiro"/>
    <s v="HIGH"/>
    <x v="0"/>
    <s v="YES"/>
    <m/>
  </r>
  <r>
    <s v="ORD-2023-191563"/>
    <x v="108"/>
    <s v="INVALID"/>
    <d v="2025-06-19T00:00:00"/>
    <d v="2023-12-10T00:00:00"/>
    <n v="7"/>
    <s v="Europe"/>
    <x v="6"/>
    <s v="Munich"/>
    <s v="Small Business"/>
    <s v="Direct"/>
    <s v="F. Müller"/>
    <s v="Laptops"/>
    <s v="LAP-4899"/>
    <n v="174.74"/>
    <s v="Suspicious"/>
    <n v="166.04"/>
    <n v="166.04"/>
    <s v="Ok"/>
    <n v="0.125"/>
    <n v="0.125"/>
    <n v="21"/>
    <n v="3050.9849999999997"/>
    <n v="3669.54"/>
    <n v="-618.55500000000029"/>
    <n v="-0.2027394431634375"/>
    <s v="Jun-2025"/>
    <s v="Q2-2025"/>
    <s v="Europe-Germany-Munich"/>
    <s v="MEDIUM"/>
    <x v="15"/>
    <s v="YES"/>
    <m/>
  </r>
  <r>
    <s v="ORD-2025-541501"/>
    <x v="109"/>
    <s v="OK"/>
    <d v="2025-08-18T00:00:00"/>
    <d v="2025-08-18T00:00:00"/>
    <n v="427"/>
    <s v="Asia"/>
    <x v="10"/>
    <s v="Shenzhen"/>
    <s v="Non-Profit"/>
    <s v="Marketplace"/>
    <s v="M. Rossi"/>
    <s v="Networking"/>
    <s v="NET-1804"/>
    <n v="547.32000000000005"/>
    <s v="0k"/>
    <n v="356.55"/>
    <n v="356.55"/>
    <s v="Ok"/>
    <n v="9.1999999999999998E-2"/>
    <n v="9.1999999999999998E-2"/>
    <n v="14"/>
    <n v="4532.4636"/>
    <n v="7662.4800000000005"/>
    <n v="-3130.0164000000004"/>
    <n v="-0.69057728340057722"/>
    <s v="Jun-2024"/>
    <s v="Q2-2024"/>
    <s v="Asia-China-Shenzhen"/>
    <s v="MEDIUM"/>
    <x v="9"/>
    <s v="NO"/>
    <m/>
  </r>
  <r>
    <s v="ORD-2024-719055"/>
    <x v="110"/>
    <s v="INVALID"/>
    <d v="2025-02-02T00:00:00"/>
    <d v="2024-01-01T00:00:00"/>
    <n v="7"/>
    <s v="Americas"/>
    <x v="3"/>
    <s v="Chicago"/>
    <s v="Education"/>
    <s v="Marketplace"/>
    <s v="B. Chen"/>
    <s v="Networking"/>
    <s v="NET-4554"/>
    <n v="404.77"/>
    <s v="0k"/>
    <n v="1025.05"/>
    <n v="1025.05"/>
    <s v="Ok"/>
    <n v="0.215"/>
    <n v="0.215"/>
    <n v="22"/>
    <n v="17702.613499999999"/>
    <n v="8904.9399999999987"/>
    <n v="8797.6735000000008"/>
    <n v="0.49697032022983506"/>
    <s v="Jan-2025"/>
    <s v="Q1-2025"/>
    <s v="Americas-USA-Chicago"/>
    <s v="HIGH"/>
    <x v="3"/>
    <s v="YES"/>
    <m/>
  </r>
  <r>
    <s v="ORD-2023-867166"/>
    <x v="111"/>
    <s v="INVALID"/>
    <d v="2025-08-08T00:00:00"/>
    <d v="2023-04-20T00:00:00"/>
    <n v="7"/>
    <s v="Europe"/>
    <x v="2"/>
    <s v="Lyon"/>
    <s v="Small Business"/>
    <s v="Online"/>
    <s v="A. Patel"/>
    <s v="Laptops"/>
    <s v="LAP-3565"/>
    <n v="227.02"/>
    <s v="0k"/>
    <n v="1795.17"/>
    <n v="1795.17"/>
    <s v="Ok"/>
    <n v="9.8000000000000004E-2"/>
    <n v="9.8000000000000004E-2"/>
    <n v="10"/>
    <n v="16192.433400000002"/>
    <n v="2270.2000000000003"/>
    <n v="13922.233400000001"/>
    <n v="0.8597987131446222"/>
    <s v="Aug-2025"/>
    <s v="Q3-2025"/>
    <s v="Europe-France-Lyon"/>
    <s v="HIGH"/>
    <x v="16"/>
    <s v="YES"/>
    <m/>
  </r>
  <r>
    <s v="ORD-2023-897079"/>
    <x v="112"/>
    <s v="INVALID"/>
    <d v="2024-04-15T00:00:00"/>
    <d v="2023-05-14T00:00:00"/>
    <n v="7"/>
    <s v="Africa"/>
    <x v="1"/>
    <s v="Nakuru"/>
    <s v="Consumer"/>
    <s v="Marketplace"/>
    <s v="M. Rossi"/>
    <s v="Phones"/>
    <s v="PHN-1784"/>
    <n v="209.25"/>
    <s v="Suspicious"/>
    <n v="4.37"/>
    <n v="4.37"/>
    <s v="Ok"/>
    <n v="0"/>
    <n v="0"/>
    <n v="9"/>
    <n v="39.33"/>
    <n v="1883.25"/>
    <n v="-1843.92"/>
    <n v="-46.883295194508015"/>
    <s v="Apr-2024"/>
    <s v="Q2-2024"/>
    <s v="Africa-Kenya-Nakuru"/>
    <s v="LOW"/>
    <x v="19"/>
    <s v="YES"/>
    <m/>
  </r>
  <r>
    <s v="ORD-2023-660608"/>
    <x v="113"/>
    <s v="INVALID"/>
    <d v="2025-02-19T00:00:00"/>
    <d v="2023-08-10T00:00:00"/>
    <n v="7"/>
    <s v="Africa"/>
    <x v="9"/>
    <s v="Port Harcourt"/>
    <s v="Corporate"/>
    <s v="Distributor"/>
    <s v="I. Johnson"/>
    <s v="Accessories"/>
    <s v="ACC-8178"/>
    <n v="506.83"/>
    <s v="Suspicious"/>
    <n v="218.5"/>
    <n v="218.5"/>
    <s v="Ok"/>
    <n v="0.24"/>
    <n v="0.24"/>
    <n v="9"/>
    <n v="1494.54"/>
    <n v="4561.47"/>
    <n v="-3066.9300000000003"/>
    <n v="-2.052089606166446"/>
    <s v="Feb-2025"/>
    <s v="Q1-2025"/>
    <s v="Africa-Nigeria-Port Harcourt"/>
    <s v="MEDIUM"/>
    <x v="17"/>
    <s v="YES"/>
    <m/>
  </r>
  <r>
    <s v="ORD-2023-651638"/>
    <x v="114"/>
    <s v="INVALID"/>
    <d v="2024-04-26T00:00:00"/>
    <d v="2023-06-24T00:00:00"/>
    <n v="7"/>
    <s v="Americas"/>
    <x v="3"/>
    <s v="San Francisco"/>
    <s v="Corporate"/>
    <s v="Retail"/>
    <s v="I. Johnson"/>
    <s v="Printers"/>
    <s v="PRN-6536"/>
    <n v="313.99"/>
    <s v="Suspicious"/>
    <n v="249.87"/>
    <n v="249.87"/>
    <s v="Ok"/>
    <n v="0.129"/>
    <n v="0.129"/>
    <n v="9"/>
    <n v="1958.7309299999999"/>
    <n v="2825.91"/>
    <n v="-867.17906999999991"/>
    <n v="-0.44272495865473466"/>
    <s v="Apr-2024"/>
    <s v="Q2-2024"/>
    <s v="Americas-USA-San Francisco"/>
    <s v="MEDIUM"/>
    <x v="19"/>
    <s v="YES"/>
    <m/>
  </r>
  <r>
    <s v="ORD-2023-735274"/>
    <x v="115"/>
    <s v="INVALID"/>
    <d v="2025-03-03T00:00:00"/>
    <d v="2023-03-08T00:00:00"/>
    <n v="7"/>
    <s v="Europe"/>
    <x v="0"/>
    <s v="Manchester"/>
    <s v="Small Business"/>
    <s v="Direct"/>
    <s v="C. Otieno"/>
    <s v="Printers"/>
    <s v="PRN-7410"/>
    <n v="307.37"/>
    <s v="0k"/>
    <n v="3436.52"/>
    <n v="3436.52"/>
    <s v="Ok"/>
    <n v="0.188"/>
    <n v="0.188"/>
    <n v="11"/>
    <n v="30694.996640000005"/>
    <n v="3381.07"/>
    <n v="27313.926640000005"/>
    <n v="0.88984947482958909"/>
    <s v="Feb-2025"/>
    <s v="Q1-2025"/>
    <s v="Europe-United Kingdom-Manchester"/>
    <s v="HIGH"/>
    <x v="17"/>
    <s v="YES"/>
    <m/>
  </r>
  <r>
    <s v="ORD-2024-792137"/>
    <x v="116"/>
    <s v="INVALID"/>
    <d v="2025-01-08T00:00:00"/>
    <d v="2024-03-16T00:00:00"/>
    <n v="7"/>
    <s v="Americas"/>
    <x v="11"/>
    <s v="Vancouver"/>
    <s v="Non-Profit"/>
    <s v="Direct"/>
    <s v="O. Wang"/>
    <s v="Printers"/>
    <s v="PRN-7976"/>
    <n v="248.24"/>
    <s v="Suspicious"/>
    <n v="53.45"/>
    <n v="53.45"/>
    <s v="Ok"/>
    <n v="0.16900000000000001"/>
    <n v="0.16900000000000001"/>
    <n v="11"/>
    <n v="488.58645000000001"/>
    <n v="2730.6400000000003"/>
    <n v="-2242.0535500000005"/>
    <n v="-4.5888574069133528"/>
    <s v="Jan-2025"/>
    <s v="Q1-2025"/>
    <s v="Americas-Canada-Vancouver"/>
    <s v="LOW"/>
    <x v="3"/>
    <s v="YES"/>
    <m/>
  </r>
  <r>
    <s v="ORD-2025-501927"/>
    <x v="117"/>
    <s v="OK"/>
    <d v="2025-03-24T00:00:00"/>
    <d v="2025-03-24T00:00:00"/>
    <n v="247"/>
    <s v="Africa"/>
    <x v="9"/>
    <s v="Abuja"/>
    <s v="Enterprise"/>
    <s v="Direct"/>
    <s v="H. Kim"/>
    <s v="Accessories"/>
    <s v="ACC-4056"/>
    <n v="555.95000000000005"/>
    <s v="0k"/>
    <n v="3469.7"/>
    <n v="3469.7"/>
    <s v="Ok"/>
    <n v="0.14199999999999999"/>
    <n v="0.14199999999999999"/>
    <n v="11"/>
    <n v="32747.028599999998"/>
    <n v="6115.4500000000007"/>
    <n v="26631.578599999997"/>
    <n v="0.81325175866490673"/>
    <s v="Jul-2024"/>
    <s v="Q3-2024"/>
    <s v="Africa-Nigeria-Abuja"/>
    <s v="HIGH"/>
    <x v="4"/>
    <s v="NO"/>
    <m/>
  </r>
  <r>
    <s v="ORD-2023-363031"/>
    <x v="118"/>
    <s v="INVALID"/>
    <d v="2025-01-28T00:00:00"/>
    <d v="2023-05-14T00:00:00"/>
    <n v="7"/>
    <s v="Asia"/>
    <x v="8"/>
    <s v="Osaka"/>
    <s v="Enterprise"/>
    <s v="Marketplace"/>
    <s v="B. Chen"/>
    <s v="Phones"/>
    <s v="PHN-6131"/>
    <n v="291.18"/>
    <s v="0k"/>
    <n v="621.02"/>
    <n v="621.02"/>
    <s v="Ok"/>
    <n v="0.14099999999999999"/>
    <n v="0.14099999999999999"/>
    <n v="22"/>
    <n v="11736.035959999999"/>
    <n v="6405.96"/>
    <n v="5330.0759599999992"/>
    <n v="0.45416322667777509"/>
    <s v="Jan-2025"/>
    <s v="Q1-2025"/>
    <s v="Asia-Japan-Osaka"/>
    <s v="HIGH"/>
    <x v="3"/>
    <s v="YES"/>
    <m/>
  </r>
  <r>
    <s v="ORD-2023-156396"/>
    <x v="119"/>
    <s v="INVALID"/>
    <d v="2025-05-31T00:00:00"/>
    <d v="2023-03-12T00:00:00"/>
    <n v="7"/>
    <s v="Africa"/>
    <x v="1"/>
    <s v="Nakuru"/>
    <s v="Corporate"/>
    <s v="Online"/>
    <s v="F. Müller"/>
    <s v="Networking"/>
    <s v="NET-2499"/>
    <n v="352.65"/>
    <s v="Suspicious"/>
    <n v="88.51"/>
    <n v="88.51"/>
    <s v="Ok"/>
    <n v="4.1000000000000002E-2"/>
    <n v="4.1000000000000002E-2"/>
    <n v="6"/>
    <n v="509.28654000000006"/>
    <n v="2115.8999999999996"/>
    <n v="-1606.6134599999996"/>
    <n v="-3.1546356202541683"/>
    <s v="May-2025"/>
    <s v="Q2-2025"/>
    <s v="Africa-Kenya-Nakuru"/>
    <s v="LOW"/>
    <x v="18"/>
    <s v="YES"/>
    <m/>
  </r>
  <r>
    <s v="ORD-2025-155182"/>
    <x v="120"/>
    <s v="INVALID"/>
    <d v="2025-10-19T00:00:00"/>
    <d v="2025-08-03T00:00:00"/>
    <n v="7"/>
    <s v="Africa"/>
    <x v="1"/>
    <s v="Nakuru"/>
    <s v="Small Business"/>
    <s v="Retail"/>
    <s v="C. Otieno"/>
    <s v="Phones"/>
    <s v="PHN-7636"/>
    <n v="389.93"/>
    <s v="0k"/>
    <n v="1959.09"/>
    <n v="1959.09"/>
    <s v="Ok"/>
    <n v="0.13200000000000001"/>
    <n v="0.13200000000000001"/>
    <n v="17"/>
    <n v="28908.332039999998"/>
    <n v="6628.81"/>
    <n v="22279.522039999996"/>
    <n v="0.77069552159467991"/>
    <s v="Oct-2025"/>
    <s v="Q4-2025"/>
    <s v="Africa-Kenya-Nakuru"/>
    <s v="HIGH"/>
    <x v="13"/>
    <s v="YES"/>
    <m/>
  </r>
  <r>
    <s v="ORD-2025-252117"/>
    <x v="121"/>
    <s v="INVALID"/>
    <d v="2025-07-14T00:00:00"/>
    <d v="2025-05-19T00:00:00"/>
    <n v="7"/>
    <s v="Europe"/>
    <x v="6"/>
    <s v="Berlin"/>
    <s v="Corporate"/>
    <s v="Distributor"/>
    <s v="B. Chen"/>
    <s v="Phones"/>
    <s v="PHN-2462"/>
    <n v="350.76"/>
    <s v="0k"/>
    <n v="2742.97"/>
    <n v="2742.97"/>
    <s v="Ok"/>
    <n v="5.2999999999999999E-2"/>
    <n v="5.2999999999999999E-2"/>
    <n v="11"/>
    <n v="28573.518489999999"/>
    <n v="3858.3599999999997"/>
    <n v="24715.158489999998"/>
    <n v="0.86496727725882527"/>
    <s v="Jul-2025"/>
    <s v="Q3-2025"/>
    <s v="Europe-Germany-Berlin"/>
    <s v="HIGH"/>
    <x v="8"/>
    <s v="YES"/>
    <m/>
  </r>
  <r>
    <s v="ORD-2023-769774"/>
    <x v="122"/>
    <s v="INVALID"/>
    <d v="2025-06-06T00:00:00"/>
    <d v="2023-06-24T00:00:00"/>
    <n v="7"/>
    <s v="Americas"/>
    <x v="11"/>
    <s v="Toronto"/>
    <s v="Corporate"/>
    <s v="Online"/>
    <s v="C. Otieno"/>
    <s v="Printers"/>
    <s v="PRN-8008"/>
    <n v="247.07"/>
    <s v="0k"/>
    <n v="1679.42"/>
    <n v="1679.42"/>
    <s v="Ok"/>
    <n v="2.8000000000000001E-2"/>
    <n v="2.8000000000000001E-2"/>
    <n v="4"/>
    <n v="6529.5849600000001"/>
    <n v="988.28"/>
    <n v="5541.3049600000004"/>
    <n v="0.84864581653287807"/>
    <s v="May-2025"/>
    <s v="Q2-2025"/>
    <s v="Americas-Canada-Toronto"/>
    <s v="HIGH"/>
    <x v="18"/>
    <s v="YES"/>
    <m/>
  </r>
  <r>
    <s v="ORD-2023-581799"/>
    <x v="123"/>
    <s v="INVALID"/>
    <d v="2025-06-17T00:00:00"/>
    <d v="2023-12-12T00:00:00"/>
    <n v="7"/>
    <s v="Americas"/>
    <x v="5"/>
    <s v="Brasília"/>
    <s v="Corporate"/>
    <s v="Direct"/>
    <s v="F. Müller"/>
    <s v="Phones"/>
    <s v="PHN-6506"/>
    <n v="307.43"/>
    <s v="0k"/>
    <n v="1433.9"/>
    <n v="1433.9"/>
    <s v="Ok"/>
    <n v="0"/>
    <n v="0"/>
    <n v="42"/>
    <n v="60223.8"/>
    <n v="12912.06"/>
    <n v="47311.740000000005"/>
    <n v="0.78559871678638682"/>
    <s v="Jun-2025"/>
    <s v="Q2-2025"/>
    <s v="Americas-Brazil-Brasília"/>
    <s v="HIGH"/>
    <x v="15"/>
    <s v="YES"/>
    <m/>
  </r>
  <r>
    <s v="ORD-2023-967239"/>
    <x v="124"/>
    <s v="INVALID"/>
    <d v="2024-12-11T00:00:00"/>
    <d v="2024-01-01T00:00:00"/>
    <n v="7"/>
    <s v="Americas"/>
    <x v="5"/>
    <s v="São Paulo"/>
    <s v="Education"/>
    <s v="Direct"/>
    <s v="C. Otieno"/>
    <s v="Phones"/>
    <s v="PHN-3014"/>
    <n v="526.49"/>
    <s v="Suspicious"/>
    <n v="284.43"/>
    <n v="284.43"/>
    <s v="Ok"/>
    <n v="0"/>
    <n v="0"/>
    <n v="14"/>
    <n v="3982.02"/>
    <n v="7370.8600000000006"/>
    <n v="-3388.8400000000006"/>
    <n v="-0.85103540414161671"/>
    <s v="Dec-2024"/>
    <s v="Q4-2024"/>
    <s v="Americas-Brazil-São Paulo"/>
    <s v="MEDIUM"/>
    <x v="6"/>
    <s v="YES"/>
    <m/>
  </r>
  <r>
    <s v="ORD-2023-713375"/>
    <x v="125"/>
    <s v="INVALID"/>
    <d v="2024-10-26T00:00:00"/>
    <d v="2023-09-10T00:00:00"/>
    <n v="7"/>
    <s v="Africa"/>
    <x v="4"/>
    <s v="Cape Town"/>
    <s v="Non-Profit"/>
    <s v="Direct"/>
    <s v="N. Brown"/>
    <s v="Components"/>
    <s v="CMP-7063"/>
    <n v="241.14"/>
    <s v="0k"/>
    <n v="694.78"/>
    <n v="694.78"/>
    <s v="Ok"/>
    <n v="9.2999999999999999E-2"/>
    <n v="9.2999999999999999E-2"/>
    <n v="10"/>
    <n v="6301.6545999999998"/>
    <n v="2411.3999999999996"/>
    <n v="3890.2546000000002"/>
    <n v="0.61733859548569991"/>
    <s v="Oct-2024"/>
    <s v="Q4-2024"/>
    <s v="Africa-South Africa-Cape Town"/>
    <s v="HIGH"/>
    <x v="14"/>
    <s v="YES"/>
    <m/>
  </r>
  <r>
    <s v="ORD-2023-987700"/>
    <x v="126"/>
    <s v="INVALID"/>
    <d v="2024-09-12T00:00:00"/>
    <d v="2023-04-16T00:00:00"/>
    <n v="7"/>
    <s v="Americas"/>
    <x v="11"/>
    <s v="Vancouver"/>
    <s v="Non-Profit"/>
    <s v="Online"/>
    <s v="O. Wang"/>
    <s v="Monitors"/>
    <s v="MON-5259"/>
    <n v="213.1"/>
    <s v="0k"/>
    <n v="1848.39"/>
    <n v="1848.39"/>
    <s v="Ok"/>
    <n v="5.6000000000000001E-2"/>
    <n v="5.6000000000000001E-2"/>
    <n v="15"/>
    <n v="26173.202400000002"/>
    <n v="3196.5"/>
    <n v="22976.702400000002"/>
    <n v="0.87787126882112065"/>
    <s v="Sept-2024"/>
    <s v="Q3-2024"/>
    <s v="Americas-Canada-Vancouver"/>
    <s v="HIGH"/>
    <x v="5"/>
    <s v="YES"/>
    <m/>
  </r>
  <r>
    <s v="ORD-2024-720756"/>
    <x v="127"/>
    <s v="OK"/>
    <d v="2024-11-09T00:00:00"/>
    <d v="2024-11-09T00:00:00"/>
    <n v="25"/>
    <s v="Asia"/>
    <x v="10"/>
    <s v="Shanghai"/>
    <s v="Non-Profit"/>
    <s v="Online"/>
    <s v="F. Müller"/>
    <s v="Printers"/>
    <s v="PRN-5666"/>
    <n v="391.64"/>
    <s v="Suspicious"/>
    <n v="45.19"/>
    <n v="45.19"/>
    <s v="Ok"/>
    <n v="4.0000000000000001E-3"/>
    <n v="4.0000000000000001E-3"/>
    <n v="13"/>
    <n v="585.12012000000004"/>
    <n v="5091.32"/>
    <n v="-4506.1998800000001"/>
    <n v="-7.7013244391596034"/>
    <s v="Oct-2024"/>
    <s v="Q4-2024"/>
    <s v="Asia-China-Shanghai"/>
    <s v="LOW"/>
    <x v="14"/>
    <s v="NO"/>
    <m/>
  </r>
  <r>
    <s v="ORD-2023-602648"/>
    <x v="128"/>
    <s v="INVALID"/>
    <d v="2025-01-09T00:00:00"/>
    <d v="2023-07-08T00:00:00"/>
    <n v="7"/>
    <s v="Americas"/>
    <x v="3"/>
    <s v="Austin"/>
    <s v="Non-Profit"/>
    <s v="Direct"/>
    <s v="F. Müller"/>
    <s v="Monitors"/>
    <s v="MON-4326"/>
    <n v="337"/>
    <s v="0k"/>
    <n v="361.1"/>
    <n v="361.1"/>
    <s v="Ok"/>
    <n v="0.108"/>
    <n v="0.108"/>
    <n v="7"/>
    <n v="2254.7084000000004"/>
    <n v="2359"/>
    <n v="-104.29159999999956"/>
    <n v="-4.6255027922901044E-2"/>
    <s v="Jan-2025"/>
    <s v="Q1-2025"/>
    <s v="Americas-USA-Austin"/>
    <s v="MEDIUM"/>
    <x v="3"/>
    <s v="YES"/>
    <m/>
  </r>
  <r>
    <s v="ORD-2023-375011"/>
    <x v="129"/>
    <s v="INVALID"/>
    <d v="2025-01-05T00:00:00"/>
    <d v="2023-09-22T00:00:00"/>
    <n v="7"/>
    <s v="Europe"/>
    <x v="0"/>
    <s v="London"/>
    <s v="Consumer"/>
    <s v="Distributor"/>
    <s v="O. Wang"/>
    <s v="Accessories"/>
    <s v="ACC-1492"/>
    <n v="209.81"/>
    <s v="0k"/>
    <n v="1004.34"/>
    <n v="1004.34"/>
    <s v="Ok"/>
    <n v="5.8999999999999997E-2"/>
    <n v="5.8999999999999997E-2"/>
    <n v="15"/>
    <n v="14176.259100000001"/>
    <n v="3147.15"/>
    <n v="11029.109100000001"/>
    <n v="0.77799855534525331"/>
    <s v="Dec-2024"/>
    <s v="Q4-2024"/>
    <s v="Europe-United Kingdom-London"/>
    <s v="HIGH"/>
    <x v="6"/>
    <s v="YES"/>
    <m/>
  </r>
  <r>
    <s v="ORD-2023-848013"/>
    <x v="130"/>
    <s v="INVALID"/>
    <d v="2024-08-25T00:00:00"/>
    <d v="2023-03-04T00:00:00"/>
    <n v="7"/>
    <s v="Asia"/>
    <x v="7"/>
    <s v="Delhi"/>
    <s v="Consumer"/>
    <s v="Distributor"/>
    <s v="M. Rossi"/>
    <s v="Monitors"/>
    <s v="MON-9906"/>
    <n v="299.75"/>
    <s v="0k"/>
    <n v="1027.73"/>
    <n v="1027.73"/>
    <s v="Ok"/>
    <n v="0.157"/>
    <n v="0.157"/>
    <n v="50"/>
    <n v="43318.819499999998"/>
    <n v="14987.5"/>
    <n v="28331.319499999998"/>
    <n v="0.65401873428245194"/>
    <s v="Aug-2024"/>
    <s v="Q3-2024"/>
    <s v="Asia-India-Delhi"/>
    <s v="HIGH"/>
    <x v="7"/>
    <s v="YES"/>
    <m/>
  </r>
  <r>
    <s v="ORD-2024-136321"/>
    <x v="131"/>
    <s v="OK"/>
    <d v="2024-08-17T00:00:00"/>
    <d v="2024-08-17T00:00:00"/>
    <n v="4"/>
    <s v="Asia"/>
    <x v="8"/>
    <s v="Osaka"/>
    <s v="Consumer"/>
    <s v="Online"/>
    <s v="K. Singh"/>
    <s v="Networking"/>
    <s v="NET-7924"/>
    <n v="436.58"/>
    <s v="0k"/>
    <n v="468.09"/>
    <n v="468.09"/>
    <s v="Ok"/>
    <n v="0.111"/>
    <n v="0.111"/>
    <n v="19"/>
    <n v="7906.5081899999996"/>
    <n v="8295.02"/>
    <n v="-388.51181000000088"/>
    <n v="-4.9138228996130455E-2"/>
    <s v="Aug-2024"/>
    <s v="Q3-2024"/>
    <s v="Asia-Japan-Osaka"/>
    <s v="MEDIUM"/>
    <x v="7"/>
    <s v="YES"/>
    <m/>
  </r>
  <r>
    <s v="ORD-2024-250862"/>
    <x v="132"/>
    <s v="INVALID"/>
    <d v="2025-09-30T00:00:00"/>
    <d v="2024-11-05T00:00:00"/>
    <n v="7"/>
    <s v="Americas"/>
    <x v="3"/>
    <s v="New York"/>
    <s v="Corporate"/>
    <s v="Distributor"/>
    <s v="N. Brown"/>
    <s v="Components"/>
    <s v="CMP-9498"/>
    <n v="446.66"/>
    <s v="0k"/>
    <n v="668.02"/>
    <n v="668.02"/>
    <s v="Ok"/>
    <n v="0.14499999999999999"/>
    <n v="0.14499999999999999"/>
    <n v="15"/>
    <n v="8567.3564999999999"/>
    <n v="6699.9000000000005"/>
    <n v="1867.4564999999993"/>
    <n v="0.21797347875041728"/>
    <s v="Sept-2025"/>
    <s v="Q3-2025"/>
    <s v="Americas-USA-New York"/>
    <s v="HIGH"/>
    <x v="20"/>
    <s v="YES"/>
    <m/>
  </r>
  <r>
    <s v="ORD-2025-512310"/>
    <x v="133"/>
    <s v="INVALID"/>
    <d v="2025-04-30T00:00:00"/>
    <d v="2025-03-15T00:00:00"/>
    <n v="7"/>
    <s v="Asia"/>
    <x v="7"/>
    <s v="Bengaluru"/>
    <s v="Corporate"/>
    <s v="Distributor"/>
    <s v="K. Singh"/>
    <s v="Laptops"/>
    <s v="LAP-8119"/>
    <n v="475.66"/>
    <s v="0k"/>
    <n v="537.27"/>
    <n v="537.27"/>
    <s v="Ok"/>
    <n v="0.19600000000000001"/>
    <n v="0.19600000000000001"/>
    <n v="11"/>
    <n v="4751.6158799999994"/>
    <n v="5232.26"/>
    <n v="-480.64412000000084"/>
    <n v="-0.10115382474898221"/>
    <s v="Apr-2025"/>
    <s v="Q2-2025"/>
    <s v="Asia-India-Bengaluru"/>
    <s v="HIGH"/>
    <x v="11"/>
    <s v="YES"/>
    <m/>
  </r>
  <r>
    <s v="ORD-2025-354346"/>
    <x v="134"/>
    <s v="OK"/>
    <d v="2025-01-15T00:00:00"/>
    <d v="2025-01-15T00:00:00"/>
    <n v="177"/>
    <s v="Asia"/>
    <x v="10"/>
    <s v="Beijing"/>
    <s v="Education"/>
    <s v="Online"/>
    <s v="C. Otieno"/>
    <s v="Phones"/>
    <s v="PHN-2875"/>
    <n v="304.77999999999997"/>
    <s v="0k"/>
    <n v="572.71"/>
    <n v="572.71"/>
    <s v="Ok"/>
    <n v="0.187"/>
    <n v="0.187"/>
    <n v="8"/>
    <n v="3724.9058399999999"/>
    <n v="2438.2399999999998"/>
    <n v="1286.6658400000001"/>
    <n v="0.34542237985806379"/>
    <s v="Jul-2024"/>
    <s v="Q3-2024"/>
    <s v="Asia-China-Beijing"/>
    <s v="HIGH"/>
    <x v="4"/>
    <s v="NO"/>
    <m/>
  </r>
  <r>
    <s v="ORD-2024-878493"/>
    <x v="135"/>
    <s v="INVALID"/>
    <d v="2025-01-16T00:00:00"/>
    <d v="2024-06-20T00:00:00"/>
    <n v="7"/>
    <s v="Africa"/>
    <x v="1"/>
    <s v="Kisumu"/>
    <s v="Small Business"/>
    <s v="Direct"/>
    <s v="J. Njeri"/>
    <s v="Laptops"/>
    <s v="LAP-4607"/>
    <n v="231.63"/>
    <s v="0k"/>
    <n v="2323.87"/>
    <n v="2323.87"/>
    <s v="Ok"/>
    <n v="0.08"/>
    <n v="0.08"/>
    <n v="12"/>
    <n v="25655.524799999999"/>
    <n v="2779.56"/>
    <n v="22875.964799999998"/>
    <n v="0.89165842360784597"/>
    <s v="Jan-2025"/>
    <s v="Q1-2025"/>
    <s v="Africa-Kenya-Kisumu"/>
    <s v="HIGH"/>
    <x v="3"/>
    <s v="YES"/>
    <m/>
  </r>
  <r>
    <s v="ORD-2024-942981"/>
    <x v="136"/>
    <s v="OK"/>
    <d v="2024-11-08T00:00:00"/>
    <d v="2024-11-08T00:00:00"/>
    <n v="73"/>
    <s v="Europe"/>
    <x v="0"/>
    <s v="Manchester"/>
    <s v="Small Business"/>
    <s v="Distributor"/>
    <s v="J. Njeri"/>
    <s v="Components"/>
    <s v="CMP-1072"/>
    <n v="343.85"/>
    <s v="0k"/>
    <n v="1631.04"/>
    <n v="1631.04"/>
    <s v="Ok"/>
    <n v="0.13900000000000001"/>
    <n v="0.13900000000000001"/>
    <n v="5"/>
    <n v="7021.6271999999999"/>
    <n v="1719.25"/>
    <n v="5302.3771999999999"/>
    <n v="0.75514934771814712"/>
    <s v="Aug-2024"/>
    <s v="Q3-2024"/>
    <s v="Europe-United Kingdom-Manchester"/>
    <s v="HIGH"/>
    <x v="7"/>
    <s v="NO"/>
    <m/>
  </r>
  <r>
    <s v="ORD-2025-484073"/>
    <x v="137"/>
    <s v="OK"/>
    <d v="2025-03-09T00:00:00"/>
    <d v="2025-03-09T00:00:00"/>
    <n v="92"/>
    <s v="Asia"/>
    <x v="7"/>
    <s v="Delhi"/>
    <s v="Small Business"/>
    <s v="Direct"/>
    <s v="O. Wang"/>
    <s v="Monitors"/>
    <s v="MON-1436"/>
    <n v="325.87"/>
    <s v="0k"/>
    <n v="393.31"/>
    <n v="393.31"/>
    <s v="Ok"/>
    <n v="0.17399999999999999"/>
    <n v="0.17399999999999999"/>
    <n v="16"/>
    <n v="5197.9849600000007"/>
    <n v="5213.92"/>
    <n v="-15.93503999999939"/>
    <n v="-3.0656187200663598E-3"/>
    <s v="Dec-2024"/>
    <s v="Q4-2024"/>
    <s v="Asia-India-Delhi"/>
    <s v="MEDIUM"/>
    <x v="6"/>
    <s v="NO"/>
    <m/>
  </r>
  <r>
    <s v="ORD-2025-192876"/>
    <x v="138"/>
    <s v="INVALID"/>
    <d v="2025-04-02T00:00:00"/>
    <d v="2025-02-17T00:00:00"/>
    <n v="7"/>
    <s v="Europe"/>
    <x v="0"/>
    <s v="London"/>
    <s v="Enterprise"/>
    <s v="Retail"/>
    <s v="H. Kim"/>
    <s v="Components"/>
    <s v="CMP-5820"/>
    <n v="378.26"/>
    <s v="0k"/>
    <n v="1856.16"/>
    <n v="1856.16"/>
    <s v="Ok"/>
    <n v="0.16300000000000001"/>
    <n v="0.16300000000000001"/>
    <n v="25"/>
    <n v="38840.148000000001"/>
    <n v="9456.5"/>
    <n v="29383.648000000001"/>
    <n v="0.75652770427136373"/>
    <s v="Mar-2025"/>
    <s v="Q1-2025"/>
    <s v="Europe-United Kingdom-London"/>
    <s v="HIGH"/>
    <x v="21"/>
    <s v="YES"/>
    <m/>
  </r>
  <r>
    <s v="ORD-2023-548934"/>
    <x v="139"/>
    <s v="INVALID"/>
    <d v="2025-12-05T00:00:00"/>
    <d v="2023-08-30T00:00:00"/>
    <n v="7"/>
    <s v="Asia"/>
    <x v="10"/>
    <s v="Shanghai"/>
    <s v="Consumer"/>
    <s v="Distributor"/>
    <s v="N. Brown"/>
    <s v="Monitors"/>
    <s v="MON-3773"/>
    <n v="226.04"/>
    <s v="Suspicious"/>
    <n v="84.9"/>
    <n v="84.9"/>
    <s v="Ok"/>
    <n v="0.151"/>
    <n v="0.151"/>
    <n v="11"/>
    <n v="792.88110000000006"/>
    <n v="2486.44"/>
    <n v="-1693.5589"/>
    <n v="-2.135955693735164"/>
    <s v="Nov-2025"/>
    <s v="Q4-2025"/>
    <s v="Asia-China-Shanghai"/>
    <s v="LOW"/>
    <x v="0"/>
    <s v="YES"/>
    <m/>
  </r>
  <r>
    <s v="ORD-2024-800947"/>
    <x v="140"/>
    <s v="OK"/>
    <d v="2024-12-20T00:00:00"/>
    <d v="2024-12-20T00:00:00"/>
    <n v="211"/>
    <s v="Asia"/>
    <x v="10"/>
    <s v="Shenzhen"/>
    <s v="Small Business"/>
    <s v="Direct"/>
    <s v="J. Njeri"/>
    <s v="Networking"/>
    <s v="NET-1846"/>
    <n v="717.55"/>
    <s v="0k"/>
    <n v="2252.2399999999998"/>
    <n v="2252.2399999999998"/>
    <s v="Ok"/>
    <n v="4.7E-2"/>
    <n v="4.7E-2"/>
    <n v="18"/>
    <n v="38634.924959999989"/>
    <n v="12915.9"/>
    <n v="25719.024959999988"/>
    <n v="0.6656936693064045"/>
    <s v="May-2024"/>
    <s v="Q2-2024"/>
    <s v="Asia-China-Shenzhen"/>
    <s v="HIGH"/>
    <x v="2"/>
    <s v="NO"/>
    <m/>
  </r>
  <r>
    <s v="ORD-2025-487261"/>
    <x v="141"/>
    <s v="OK"/>
    <d v="2025-03-31T00:00:00"/>
    <d v="2025-03-31T00:00:00"/>
    <n v="373"/>
    <s v="Americas"/>
    <x v="5"/>
    <s v="Brasília"/>
    <s v="Non-Profit"/>
    <s v="Online"/>
    <s v="J. Njeri"/>
    <s v="Components"/>
    <s v="CMP-3693"/>
    <n v="331.57"/>
    <s v="0k"/>
    <n v="921.62"/>
    <n v="921.62"/>
    <s v="Ok"/>
    <n v="9.4E-2"/>
    <n v="9.4E-2"/>
    <n v="10"/>
    <n v="8349.8772000000008"/>
    <n v="3315.7"/>
    <n v="5034.177200000001"/>
    <n v="0.60290433971891233"/>
    <s v="Mar-2024"/>
    <s v="Q1-2024"/>
    <s v="Americas-Brazil-Brasília"/>
    <s v="HIGH"/>
    <x v="1"/>
    <s v="NO"/>
    <m/>
  </r>
  <r>
    <s v="ORD-2023-128295"/>
    <x v="142"/>
    <s v="INVALID"/>
    <d v="2024-05-03T00:00:00"/>
    <d v="2023-07-03T00:00:00"/>
    <n v="7"/>
    <s v="Africa"/>
    <x v="9"/>
    <s v="Abuja"/>
    <s v="Consumer"/>
    <s v="Online"/>
    <s v="J. Njeri"/>
    <s v="Printers"/>
    <s v="PRN-2542"/>
    <n v="337.75"/>
    <s v="0k"/>
    <n v="1643.18"/>
    <n v="1643.18"/>
    <s v="Ok"/>
    <n v="0"/>
    <n v="0"/>
    <n v="13"/>
    <n v="21361.34"/>
    <n v="4390.75"/>
    <n v="16970.59"/>
    <n v="0.79445343784612765"/>
    <s v="Apr-2024"/>
    <s v="Q2-2024"/>
    <s v="Africa-Nigeria-Abuja"/>
    <s v="HIGH"/>
    <x v="19"/>
    <s v="YES"/>
    <m/>
  </r>
  <r>
    <s v="ORD-2023-888140"/>
    <x v="143"/>
    <s v="INVALID"/>
    <d v="2024-12-02T00:00:00"/>
    <d v="2023-10-13T00:00:00"/>
    <n v="7"/>
    <s v="Americas"/>
    <x v="5"/>
    <s v="Brasília"/>
    <s v="Consumer"/>
    <s v="Distributor"/>
    <s v="unknown"/>
    <s v="Accessories"/>
    <s v="ACC-3567"/>
    <n v="715.94"/>
    <s v="0k"/>
    <n v="1467.17"/>
    <n v="1467.17"/>
    <s v="Ok"/>
    <n v="0.14000000000000001"/>
    <n v="0.14000000000000001"/>
    <n v="16"/>
    <n v="20188.2592"/>
    <n v="11455.04"/>
    <n v="8733.2191999999995"/>
    <n v="0.43258901688759771"/>
    <s v="Nov-2024"/>
    <s v="Q4-2024"/>
    <s v="Americas-Brazil-Brasília"/>
    <s v="HIGH"/>
    <x v="10"/>
    <s v="YES"/>
    <m/>
  </r>
  <r>
    <s v="ORD-2025-364852"/>
    <x v="144"/>
    <s v="OK"/>
    <d v="2025-06-09T00:00:00"/>
    <d v="2025-06-09T00:00:00"/>
    <n v="148"/>
    <s v="Americas"/>
    <x v="3"/>
    <s v="New York"/>
    <s v="Consumer"/>
    <s v="Retail"/>
    <s v="H. Kim"/>
    <s v="Networking"/>
    <s v="NET-3749"/>
    <n v="382.96"/>
    <s v="0k"/>
    <n v="998.76"/>
    <n v="998.76"/>
    <s v="Ok"/>
    <n v="0.17599999999999999"/>
    <n v="0.17599999999999999"/>
    <n v="8"/>
    <n v="6583.8259200000002"/>
    <n v="3063.68"/>
    <n v="3520.1459200000004"/>
    <n v="0.53466570391946211"/>
    <s v="Jan-2025"/>
    <s v="Q1-2025"/>
    <s v="Americas-USA-New York"/>
    <s v="HIGH"/>
    <x v="3"/>
    <s v="NO"/>
    <m/>
  </r>
  <r>
    <s v="ORD-2024-307849"/>
    <x v="145"/>
    <s v="INVALID"/>
    <d v="2025-04-13T00:00:00"/>
    <d v="2024-09-07T00:00:00"/>
    <n v="7"/>
    <s v="Europe"/>
    <x v="2"/>
    <s v="Marseille"/>
    <s v="Non-Profit"/>
    <s v="Direct"/>
    <s v="F. Müller"/>
    <s v="Printers"/>
    <s v="PRN-1183"/>
    <n v="229.96"/>
    <s v="0k"/>
    <n v="630.72"/>
    <n v="630.72"/>
    <s v="Ok"/>
    <n v="0.105"/>
    <n v="0.105"/>
    <n v="5"/>
    <n v="2822.4720000000002"/>
    <n v="1149.8"/>
    <n v="1672.6720000000003"/>
    <n v="0.59262660533036293"/>
    <s v="Apr-2025"/>
    <s v="Q2-2025"/>
    <s v="Europe-France-Marseille"/>
    <s v="HIGH"/>
    <x v="11"/>
    <s v="YES"/>
    <m/>
  </r>
  <r>
    <s v="ORD-2025-246470"/>
    <x v="146"/>
    <s v="OK"/>
    <d v="2025-05-16T00:00:00"/>
    <d v="2025-05-16T00:00:00"/>
    <n v="281"/>
    <s v="Americas"/>
    <x v="11"/>
    <s v="Montreal"/>
    <s v="Enterprise"/>
    <s v="Distributor"/>
    <s v="K. Singh"/>
    <s v="Printers"/>
    <s v="PRN-6178"/>
    <n v="763.32"/>
    <s v="0k"/>
    <n v="728.61"/>
    <n v="728.61"/>
    <s v="Ok"/>
    <n v="0.13100000000000001"/>
    <n v="0.13100000000000001"/>
    <n v="16"/>
    <n v="10130.593440000001"/>
    <n v="12213.12"/>
    <n v="-2082.5265600000002"/>
    <n v="-0.2055680718344966"/>
    <s v="Aug-2024"/>
    <s v="Q3-2024"/>
    <s v="Americas-Canada-Montreal"/>
    <s v="HIGH"/>
    <x v="7"/>
    <s v="NO"/>
    <m/>
  </r>
  <r>
    <s v="ORD-2024-446030"/>
    <x v="147"/>
    <s v="INVALID"/>
    <d v="2025-06-02T00:00:00"/>
    <d v="2024-03-26T00:00:00"/>
    <n v="7"/>
    <s v="Asia"/>
    <x v="7"/>
    <s v="Bengaluru"/>
    <s v="Education"/>
    <s v="Direct"/>
    <s v="G. Dubois"/>
    <s v="Phones"/>
    <s v="PHN-4346"/>
    <n v="382.21"/>
    <s v="0k"/>
    <n v="951.51"/>
    <n v="951.51"/>
    <s v="Ok"/>
    <n v="0.14799999999999999"/>
    <n v="0.14799999999999999"/>
    <n v="26"/>
    <n v="21077.84952"/>
    <n v="9937.4599999999991"/>
    <n v="11140.389520000001"/>
    <n v="0.52853539491442392"/>
    <s v="May-2025"/>
    <s v="Q2-2025"/>
    <s v="Asia-India-Bengaluru"/>
    <s v="HIGH"/>
    <x v="18"/>
    <s v="YES"/>
    <m/>
  </r>
  <r>
    <s v="ORD-2025-189846"/>
    <x v="148"/>
    <s v="INVALID"/>
    <d v="2025-11-10T00:00:00"/>
    <d v="2025-08-28T00:00:00"/>
    <n v="7"/>
    <s v="Europe"/>
    <x v="2"/>
    <s v="Paris"/>
    <s v="Education"/>
    <s v="Online"/>
    <s v="F. Müller"/>
    <s v="Networking"/>
    <s v="NET-6218"/>
    <n v="416.16"/>
    <s v="0k"/>
    <n v="732.88"/>
    <n v="732.88"/>
    <s v="Ok"/>
    <n v="7.0999999999999994E-2"/>
    <n v="7.0999999999999994E-2"/>
    <n v="2"/>
    <n v="1361.6910400000002"/>
    <n v="832.32"/>
    <n v="529.37104000000011"/>
    <n v="0.38876002297848716"/>
    <s v="Nov-2025"/>
    <s v="Q4-2025"/>
    <s v="Europe-France-Paris"/>
    <s v="HIGH"/>
    <x v="0"/>
    <s v="YES"/>
    <m/>
  </r>
  <r>
    <s v="ORD-2024-164288"/>
    <x v="149"/>
    <s v="OK"/>
    <d v="2024-12-26T00:00:00"/>
    <d v="2024-12-26T00:00:00"/>
    <n v="156"/>
    <s v="Americas"/>
    <x v="3"/>
    <s v="San Francisco"/>
    <s v="Consumer"/>
    <s v="Marketplace"/>
    <s v="M. Rossi"/>
    <s v="Printers"/>
    <s v="PRN-4788"/>
    <n v="699.57"/>
    <s v="0k"/>
    <n v="2411.52"/>
    <n v="2411.52"/>
    <s v="Ok"/>
    <n v="0.192"/>
    <n v="0.192"/>
    <n v="26"/>
    <n v="50661.212160000003"/>
    <n v="18188.82"/>
    <n v="32472.392160000003"/>
    <n v="0.64097148045815733"/>
    <s v="Jul-2024"/>
    <s v="Q3-2024"/>
    <s v="Americas-USA-San Francisco"/>
    <s v="HIGH"/>
    <x v="4"/>
    <s v="NO"/>
    <m/>
  </r>
  <r>
    <s v="ORD-2025-939953"/>
    <x v="150"/>
    <s v="OK"/>
    <d v="2025-01-22T00:00:00"/>
    <d v="2025-01-22T00:00:00"/>
    <n v="18"/>
    <s v="Europe"/>
    <x v="2"/>
    <s v="Lyon"/>
    <s v="Small Business"/>
    <s v="Online"/>
    <s v="B. Chen"/>
    <s v="Accessories"/>
    <s v="ACC-5422"/>
    <n v="591.72"/>
    <s v="0k"/>
    <n v="568.29"/>
    <n v="568.29"/>
    <s v="Ok"/>
    <n v="0"/>
    <n v="0"/>
    <n v="22"/>
    <n v="12502.38"/>
    <n v="13017.84"/>
    <n v="-515.46000000000095"/>
    <n v="-4.1228950007918569E-2"/>
    <s v="Jan-2025"/>
    <s v="Q1-2025"/>
    <s v="Europe-France-Lyon"/>
    <s v="HIGH"/>
    <x v="3"/>
    <s v="NO"/>
    <m/>
  </r>
  <r>
    <s v="ORD-2024-787018"/>
    <x v="151"/>
    <s v="INVALID"/>
    <d v="2025-06-27T00:00:00"/>
    <d v="2024-06-28T00:00:00"/>
    <n v="7"/>
    <s v="Africa"/>
    <x v="9"/>
    <s v="Port Harcourt"/>
    <s v="Non-Profit"/>
    <s v="Direct"/>
    <s v="M. Rossi"/>
    <s v="Accessories"/>
    <s v="ACC-7671"/>
    <n v="242.31"/>
    <s v="0k"/>
    <n v="1254.95"/>
    <n v="1254.95"/>
    <s v="Ok"/>
    <n v="0.22900000000000001"/>
    <n v="0.22900000000000001"/>
    <n v="6"/>
    <n v="5805.3987000000006"/>
    <n v="1453.8600000000001"/>
    <n v="4351.538700000001"/>
    <n v="0.74956758783854083"/>
    <s v="Jun-2025"/>
    <s v="Q2-2025"/>
    <s v="Africa-Nigeria-Port Harcourt"/>
    <s v="HIGH"/>
    <x v="15"/>
    <s v="YES"/>
    <m/>
  </r>
  <r>
    <s v="ORD-2023-723587"/>
    <x v="152"/>
    <s v="INVALID"/>
    <d v="2024-03-23T00:00:00"/>
    <d v="2023-01-05T00:00:00"/>
    <n v="7"/>
    <s v="Americas"/>
    <x v="11"/>
    <s v="Toronto"/>
    <s v="Corporate"/>
    <s v="Distributor"/>
    <s v="B. Chen"/>
    <s v="Laptops"/>
    <s v="LAP-8555"/>
    <n v="315.87"/>
    <s v="0k"/>
    <n v="845.55"/>
    <n v="845.55"/>
    <s v="Ok"/>
    <n v="0"/>
    <n v="0"/>
    <n v="7"/>
    <n v="5918.8499999999995"/>
    <n v="2211.09"/>
    <n v="3707.7599999999993"/>
    <n v="0.6264324995565016"/>
    <s v="Mar-2024"/>
    <s v="Q1-2024"/>
    <s v="Americas-Canada-Toronto"/>
    <s v="HIGH"/>
    <x v="1"/>
    <s v="YES"/>
    <m/>
  </r>
  <r>
    <s v="ORD-2025-866565"/>
    <x v="153"/>
    <s v="OK"/>
    <d v="2025-05-26T00:00:00"/>
    <d v="2025-05-26T00:00:00"/>
    <n v="55"/>
    <s v="Asia"/>
    <x v="7"/>
    <s v="Hyderabad"/>
    <s v="Corporate"/>
    <s v="Marketplace"/>
    <s v="G. Dubois"/>
    <s v="Printers"/>
    <s v="PRN-8850"/>
    <n v="320.12"/>
    <s v="0k"/>
    <n v="2145.17"/>
    <n v="2145.17"/>
    <s v="Ok"/>
    <n v="0.104"/>
    <n v="0.104"/>
    <n v="18"/>
    <n v="34597.301760000002"/>
    <n v="5762.16"/>
    <n v="28835.141760000002"/>
    <n v="0.83345059565708746"/>
    <s v="Apr-2025"/>
    <s v="Q2-2025"/>
    <s v="Asia-India-Hyderabad"/>
    <s v="HIGH"/>
    <x v="11"/>
    <s v="NO"/>
    <m/>
  </r>
  <r>
    <s v="ORD-2023-727290"/>
    <x v="154"/>
    <s v="INVALID"/>
    <d v="2025-10-29T00:00:00"/>
    <d v="2023-04-16T00:00:00"/>
    <n v="7"/>
    <s v="Europe"/>
    <x v="2"/>
    <s v="Marseille"/>
    <s v="Non-Profit"/>
    <s v="Marketplace"/>
    <s v="M. Rossi"/>
    <s v="Accessories"/>
    <s v="ACC-4815"/>
    <n v="790.54"/>
    <s v="0k"/>
    <n v="1349.94"/>
    <n v="1349.94"/>
    <s v="Ok"/>
    <n v="0"/>
    <n v="0"/>
    <n v="15"/>
    <n v="20249.100000000002"/>
    <n v="11858.099999999999"/>
    <n v="8391.0000000000036"/>
    <n v="0.41438878764982162"/>
    <s v="Oct-2025"/>
    <s v="Q4-2025"/>
    <s v="Europe-France-Marseille"/>
    <s v="HIGH"/>
    <x v="13"/>
    <s v="YES"/>
    <m/>
  </r>
  <r>
    <s v="ORD-2024-872291"/>
    <x v="155"/>
    <s v="INVALID"/>
    <d v="2025-09-29T00:00:00"/>
    <d v="2024-01-12T00:00:00"/>
    <n v="7"/>
    <s v="Asia"/>
    <x v="7"/>
    <s v="Bengaluru"/>
    <s v="Corporate"/>
    <s v="Direct"/>
    <s v="E. Garcia"/>
    <s v="Printers"/>
    <s v="PRN-6585"/>
    <n v="802.32"/>
    <s v="0k"/>
    <n v="527.48"/>
    <n v="527.48"/>
    <s v="Ok"/>
    <n v="0.12"/>
    <n v="0.12"/>
    <n v="25"/>
    <n v="11604.56"/>
    <n v="20058"/>
    <n v="-8453.44"/>
    <n v="-0.72845846805049053"/>
    <s v="Sept-2025"/>
    <s v="Q3-2025"/>
    <s v="Asia-India-Bengaluru"/>
    <s v="HIGH"/>
    <x v="20"/>
    <s v="YES"/>
    <m/>
  </r>
  <r>
    <s v="ORD-2023-597666"/>
    <x v="156"/>
    <s v="INVALID"/>
    <d v="2025-07-17T00:00:00"/>
    <d v="2023-11-24T00:00:00"/>
    <n v="7"/>
    <s v="Europe"/>
    <x v="2"/>
    <s v="Paris"/>
    <s v="Enterprise"/>
    <s v="Distributor"/>
    <s v="C. Otieno"/>
    <s v="Phones"/>
    <s v="PHN-5938"/>
    <n v="287.85000000000002"/>
    <s v="0k"/>
    <n v="1467.17"/>
    <n v="1467.17"/>
    <s v="Ok"/>
    <n v="0.222"/>
    <n v="0.222"/>
    <n v="11"/>
    <n v="12556.040860000001"/>
    <n v="3166.3500000000004"/>
    <n v="9389.6908600000006"/>
    <n v="0.7478225791629034"/>
    <s v="Jul-2025"/>
    <s v="Q3-2025"/>
    <s v="Europe-France-Paris"/>
    <s v="HIGH"/>
    <x v="8"/>
    <s v="YES"/>
    <m/>
  </r>
  <r>
    <s v="ORD-2023-749324"/>
    <x v="157"/>
    <s v="INVALID"/>
    <d v="2024-05-25T00:00:00"/>
    <d v="2023-09-07T00:00:00"/>
    <n v="7"/>
    <s v="Africa"/>
    <x v="4"/>
    <s v="Johannesburg"/>
    <s v="Enterprise"/>
    <s v="Retail"/>
    <s v="D. Smith"/>
    <s v="Monitors"/>
    <s v="MON-2296"/>
    <n v="494.61"/>
    <s v="0k"/>
    <n v="1651.14"/>
    <n v="1651.14"/>
    <s v="Ok"/>
    <n v="0.20399999999999999"/>
    <n v="0.20399999999999999"/>
    <n v="18"/>
    <n v="23657.533920000002"/>
    <n v="8902.98"/>
    <n v="14754.553920000002"/>
    <n v="0.62367252520460514"/>
    <s v="May-2024"/>
    <s v="Q2-2024"/>
    <s v="Africa-South Africa-Johannesburg"/>
    <s v="HIGH"/>
    <x v="2"/>
    <s v="YES"/>
    <m/>
  </r>
  <r>
    <s v="ORD-2023-517216"/>
    <x v="158"/>
    <s v="INVALID"/>
    <d v="2024-11-13T00:00:00"/>
    <d v="2023-10-08T00:00:00"/>
    <n v="7"/>
    <s v="Asia"/>
    <x v="7"/>
    <s v="Bengaluru"/>
    <s v="Education"/>
    <s v="Direct"/>
    <s v="J. Njeri"/>
    <s v="Printers"/>
    <s v="PRN-5005"/>
    <n v="385.32"/>
    <s v="0k"/>
    <n v="1982.18"/>
    <n v="1982.18"/>
    <s v="Ok"/>
    <n v="8.5999999999999993E-2"/>
    <n v="8.5999999999999993E-2"/>
    <n v="8"/>
    <n v="14493.70016"/>
    <n v="3082.56"/>
    <n v="11411.140160000001"/>
    <n v="0.78731725053155788"/>
    <s v="Nov-2024"/>
    <s v="Q4-2024"/>
    <s v="Asia-India-Bengaluru"/>
    <s v="HIGH"/>
    <x v="10"/>
    <s v="YES"/>
    <m/>
  </r>
  <r>
    <s v="ORD-2025-496178"/>
    <x v="159"/>
    <s v="OK"/>
    <d v="2025-08-15T00:00:00"/>
    <d v="2025-08-15T00:00:00"/>
    <n v="58"/>
    <s v="Asia"/>
    <x v="8"/>
    <s v="Tokyo"/>
    <s v="Small Business"/>
    <s v="Marketplace"/>
    <s v="J. Njeri"/>
    <s v="Components"/>
    <s v="CMP-5658"/>
    <n v="275.43"/>
    <s v="0k"/>
    <n v="2552.2199999999998"/>
    <n v="2552.2199999999998"/>
    <s v="Ok"/>
    <n v="0.25700000000000001"/>
    <n v="0.25700000000000001"/>
    <n v="4"/>
    <n v="7585.1978399999989"/>
    <n v="1101.72"/>
    <n v="6483.4778399999987"/>
    <n v="0.85475395326010373"/>
    <s v="Jun-2025"/>
    <s v="Q2-2025"/>
    <s v="Asia-Japan-Tokyo"/>
    <s v="HIGH"/>
    <x v="15"/>
    <s v="NO"/>
    <m/>
  </r>
  <r>
    <s v="ORD-2024-275203"/>
    <x v="160"/>
    <s v="OK"/>
    <d v="2024-04-06T00:00:00"/>
    <d v="2024-04-06T00:00:00"/>
    <n v="26"/>
    <s v="Africa"/>
    <x v="1"/>
    <s v="Kisumu"/>
    <s v="Corporate"/>
    <s v="Retail"/>
    <s v="C. Otieno"/>
    <s v="Components"/>
    <s v="CMP-8270"/>
    <n v="279.24"/>
    <s v="0k"/>
    <n v="523.01"/>
    <n v="523.01"/>
    <s v="Ok"/>
    <n v="0.112"/>
    <n v="0.112"/>
    <n v="9"/>
    <n v="4179.8959199999999"/>
    <n v="2513.16"/>
    <n v="1666.7359200000001"/>
    <n v="0.39875057941634107"/>
    <s v="Mar-2024"/>
    <s v="Q1-2024"/>
    <s v="Africa-Kenya-Kisumu"/>
    <s v="HIGH"/>
    <x v="1"/>
    <s v="NO"/>
    <m/>
  </r>
  <r>
    <s v="ORD-2024-153053"/>
    <x v="161"/>
    <s v="INVALID"/>
    <d v="2025-02-07T00:00:00"/>
    <d v="2024-01-29T00:00:00"/>
    <n v="7"/>
    <s v="Asia"/>
    <x v="7"/>
    <s v="Hyderabad"/>
    <s v="Small Business"/>
    <s v="Direct"/>
    <s v="B. Chen"/>
    <s v="Components"/>
    <s v="CMP-5138"/>
    <n v="310.02"/>
    <s v="0k"/>
    <n v="1217.71"/>
    <n v="1217.71"/>
    <s v="Ok"/>
    <n v="4.2000000000000003E-2"/>
    <n v="4.2000000000000003E-2"/>
    <n v="4"/>
    <n v="4666.2647200000001"/>
    <n v="1240.08"/>
    <n v="3426.1847200000002"/>
    <n v="0.73424568162948112"/>
    <s v="Jan-2025"/>
    <s v="Q1-2025"/>
    <s v="Asia-India-Hyderabad"/>
    <s v="HIGH"/>
    <x v="3"/>
    <s v="YES"/>
    <m/>
  </r>
  <r>
    <s v="ORD-2025-640677"/>
    <x v="162"/>
    <s v="OK"/>
    <d v="2025-05-06T00:00:00"/>
    <d v="2025-05-06T00:00:00"/>
    <n v="350"/>
    <s v="Americas"/>
    <x v="5"/>
    <s v="Brasília"/>
    <s v="Enterprise"/>
    <s v="Marketplace"/>
    <s v="F. Müller"/>
    <s v="Laptops"/>
    <s v="LAP-4517"/>
    <n v="264.19"/>
    <s v="0k"/>
    <n v="1343.64"/>
    <n v="1343.64"/>
    <s v="Ok"/>
    <n v="0.14199999999999999"/>
    <n v="0.14199999999999999"/>
    <n v="12"/>
    <n v="13834.11744"/>
    <n v="3170.2799999999997"/>
    <n v="10663.837439999999"/>
    <n v="0.77083612209092245"/>
    <s v="May-2024"/>
    <s v="Q2-2024"/>
    <s v="Americas-Brazil-Brasília"/>
    <s v="HIGH"/>
    <x v="2"/>
    <s v="NO"/>
    <m/>
  </r>
  <r>
    <s v="ORD-2023-427304"/>
    <x v="163"/>
    <s v="INVALID"/>
    <d v="2024-07-14T00:00:00"/>
    <d v="2023-06-19T00:00:00"/>
    <n v="7"/>
    <s v="Asia"/>
    <x v="10"/>
    <s v="Beijing"/>
    <s v="Enterprise"/>
    <s v="Retail"/>
    <s v="F. Müller"/>
    <s v="Monitors"/>
    <s v="MON-9194"/>
    <n v="339.61"/>
    <s v="0k"/>
    <n v="301.7"/>
    <n v="301.7"/>
    <s v="Ok"/>
    <n v="7.0999999999999994E-2"/>
    <n v="7.0999999999999994E-2"/>
    <n v="10"/>
    <n v="2802.7930000000001"/>
    <n v="3396.1000000000004"/>
    <n v="-593.30700000000024"/>
    <n v="-0.21168420215121139"/>
    <s v="Jul-2024"/>
    <s v="Q3-2024"/>
    <s v="Asia-China-Beijing"/>
    <s v="MEDIUM"/>
    <x v="4"/>
    <s v="YES"/>
    <m/>
  </r>
  <r>
    <s v="ORD-2024-999607"/>
    <x v="164"/>
    <s v="INVALID"/>
    <d v="2024-10-05T00:00:00"/>
    <d v="2024-01-29T00:00:00"/>
    <n v="7"/>
    <s v="Americas"/>
    <x v="3"/>
    <s v="Chicago"/>
    <s v="Education"/>
    <s v="Distributor"/>
    <s v="A. Patel"/>
    <s v="Printers"/>
    <s v="PRN-8604"/>
    <n v="493.76"/>
    <s v="0k"/>
    <n v="1511.71"/>
    <n v="1511.71"/>
    <s v="Ok"/>
    <n v="0.25800000000000001"/>
    <n v="0.25800000000000001"/>
    <n v="10"/>
    <n v="11216.888199999999"/>
    <n v="4937.6000000000004"/>
    <n v="6279.2881999999991"/>
    <n v="0.55980661374515606"/>
    <s v="Sept-2024"/>
    <s v="Q3-2024"/>
    <s v="Americas-USA-Chicago"/>
    <s v="HIGH"/>
    <x v="5"/>
    <s v="YES"/>
    <m/>
  </r>
  <r>
    <s v="ORD-2024-834983"/>
    <x v="165"/>
    <s v="INVALID"/>
    <d v="2024-12-17T00:00:00"/>
    <d v="2024-04-13T00:00:00"/>
    <n v="7"/>
    <s v="Europe"/>
    <x v="2"/>
    <s v="Paris"/>
    <s v="Small Business"/>
    <s v="Online"/>
    <s v="K. Singh"/>
    <s v="Printers"/>
    <s v="PRN-8758"/>
    <n v="287.61"/>
    <s v="0k"/>
    <n v="2055.2399999999998"/>
    <n v="2055.2399999999998"/>
    <s v="Ok"/>
    <n v="0.13500000000000001"/>
    <n v="0.13500000000000001"/>
    <n v="21"/>
    <n v="37333.434599999993"/>
    <n v="6039.81"/>
    <n v="31293.624599999992"/>
    <n v="0.83821981382875488"/>
    <s v="Dec-2024"/>
    <s v="Q4-2024"/>
    <s v="Europe-France-Paris"/>
    <s v="HIGH"/>
    <x v="6"/>
    <s v="YES"/>
    <m/>
  </r>
  <r>
    <s v="ORD-2023-825495"/>
    <x v="166"/>
    <s v="INVALID"/>
    <d v="2024-08-10T00:00:00"/>
    <d v="2023-11-29T00:00:00"/>
    <n v="7"/>
    <s v="Africa"/>
    <x v="4"/>
    <s v="Durban"/>
    <s v="Small Business"/>
    <s v="Marketplace"/>
    <s v="E. Garcia"/>
    <s v="Laptops"/>
    <s v="LAP-1525"/>
    <n v="275.56"/>
    <s v="0k"/>
    <n v="391.15"/>
    <n v="391.15"/>
    <s v="Ok"/>
    <n v="0.107"/>
    <n v="0.107"/>
    <n v="23"/>
    <n v="8033.8298499999992"/>
    <n v="6337.88"/>
    <n v="1695.9498499999991"/>
    <n v="0.21110104167814797"/>
    <s v="Aug-2024"/>
    <s v="Q3-2024"/>
    <s v="Africa-South Africa-Durban"/>
    <s v="MEDIUM"/>
    <x v="7"/>
    <s v="YES"/>
    <m/>
  </r>
  <r>
    <s v="ORD-2025-840976"/>
    <x v="167"/>
    <s v="OK"/>
    <d v="2025-09-30T00:00:00"/>
    <d v="2025-09-30T00:00:00"/>
    <n v="554"/>
    <s v="Americas"/>
    <x v="5"/>
    <s v="Brasília"/>
    <s v="Education"/>
    <s v="Retail"/>
    <s v="K. Singh"/>
    <s v="Accessories"/>
    <s v="ACC-1663"/>
    <n v="780.59"/>
    <s v="0k"/>
    <n v="1848.97"/>
    <n v="1848.97"/>
    <s v="Ok"/>
    <n v="0"/>
    <n v="0"/>
    <n v="12"/>
    <n v="22187.64"/>
    <n v="9367.08"/>
    <n v="12820.56"/>
    <n v="0.57782441034738263"/>
    <s v="Mar-2024"/>
    <s v="Q1-2024"/>
    <s v="Americas-Brazil-Brasília"/>
    <s v="HIGH"/>
    <x v="1"/>
    <s v="NO"/>
    <m/>
  </r>
  <r>
    <s v="ORD-2024-170313"/>
    <x v="168"/>
    <s v="OK"/>
    <d v="2025-01-15T00:00:00"/>
    <d v="2025-01-15T00:00:00"/>
    <n v="280"/>
    <s v="Asia"/>
    <x v="7"/>
    <s v="Delhi"/>
    <s v="Non-Profit"/>
    <s v="Distributor"/>
    <s v="G. Dubois"/>
    <s v="Components"/>
    <s v="CMP-6919"/>
    <n v="495.59"/>
    <s v="0k"/>
    <n v="1395.56"/>
    <n v="1395.56"/>
    <s v="Ok"/>
    <n v="8.6999999999999994E-2"/>
    <n v="8.6999999999999994E-2"/>
    <n v="17"/>
    <n v="21660.48676"/>
    <n v="8425.0299999999988"/>
    <n v="13235.456760000001"/>
    <n v="0.61104152028760783"/>
    <s v="Apr-2024"/>
    <s v="Q2-2024"/>
    <s v="Asia-India-Delhi"/>
    <s v="HIGH"/>
    <x v="19"/>
    <s v="NO"/>
    <m/>
  </r>
  <r>
    <s v="ORD-2024-578646"/>
    <x v="169"/>
    <s v="INVALID"/>
    <d v="2025-07-25T00:00:00"/>
    <d v="2024-06-17T00:00:00"/>
    <n v="7"/>
    <s v="Asia"/>
    <x v="7"/>
    <s v="Delhi"/>
    <s v="Small Business"/>
    <s v="Online"/>
    <s v="H. Kim"/>
    <s v="Accessories"/>
    <s v="ACC-7240"/>
    <n v="465.02"/>
    <s v="0k"/>
    <n v="538.04"/>
    <n v="538.04"/>
    <s v="Ok"/>
    <n v="4.2000000000000003E-2"/>
    <n v="4.2000000000000003E-2"/>
    <n v="19"/>
    <n v="9793.4040799999984"/>
    <n v="8835.3799999999992"/>
    <n v="958.02407999999923"/>
    <n v="9.7823399522181193E-2"/>
    <s v="Jul-2025"/>
    <s v="Q3-2025"/>
    <s v="Asia-India-Delhi"/>
    <s v="HIGH"/>
    <x v="8"/>
    <s v="YES"/>
    <m/>
  </r>
  <r>
    <s v="ORD-2023-215819"/>
    <x v="170"/>
    <s v="INVALID"/>
    <d v="2025-09-05T00:00:00"/>
    <d v="2023-07-11T00:00:00"/>
    <n v="7"/>
    <s v="Europe"/>
    <x v="2"/>
    <s v="Paris"/>
    <s v="Corporate"/>
    <s v="Direct"/>
    <s v="F. Müller"/>
    <s v="Networking"/>
    <s v="NET-6533"/>
    <n v="479.5"/>
    <s v="0k"/>
    <n v="1218.92"/>
    <n v="1218.92"/>
    <s v="Ok"/>
    <n v="0.14899999999999999"/>
    <n v="0.14899999999999999"/>
    <n v="14"/>
    <n v="14522.212880000001"/>
    <n v="6713"/>
    <n v="7809.212880000001"/>
    <n v="0.53774262535118544"/>
    <s v="Aug-2025"/>
    <s v="Q3-2025"/>
    <s v="Europe-France-Paris"/>
    <s v="HIGH"/>
    <x v="16"/>
    <s v="YES"/>
    <m/>
  </r>
  <r>
    <s v="ORD-2024-792353"/>
    <x v="171"/>
    <s v="INVALID"/>
    <d v="2025-07-22T00:00:00"/>
    <d v="2024-09-07T00:00:00"/>
    <n v="7"/>
    <s v="Europe"/>
    <x v="2"/>
    <s v="Lyon"/>
    <s v="Corporate"/>
    <s v="Direct"/>
    <s v="J. Njeri"/>
    <s v="Components"/>
    <s v="CMP-5435"/>
    <n v="297.58999999999997"/>
    <s v="0k"/>
    <n v="2062.12"/>
    <n v="2062.12"/>
    <s v="Ok"/>
    <n v="0"/>
    <n v="0"/>
    <n v="10"/>
    <n v="20621.199999999997"/>
    <n v="2975.8999999999996"/>
    <n v="17645.299999999996"/>
    <n v="0.85568735088161685"/>
    <s v="Jul-2025"/>
    <s v="Q3-2025"/>
    <s v="Europe-France-Lyon"/>
    <s v="HIGH"/>
    <x v="8"/>
    <s v="YES"/>
    <m/>
  </r>
  <r>
    <s v="ORD-2023-430904"/>
    <x v="172"/>
    <s v="INVALID"/>
    <d v="2024-07-28T00:00:00"/>
    <d v="2023-01-31T00:00:00"/>
    <n v="7"/>
    <s v="Europe"/>
    <x v="0"/>
    <s v="Manchester"/>
    <s v="Enterprise"/>
    <s v="Online"/>
    <s v="N. Brown"/>
    <s v="Laptops"/>
    <s v="LAP-9782"/>
    <n v="941.2"/>
    <s v="Suspicious"/>
    <n v="10.18"/>
    <n v="10.18"/>
    <s v="Ok"/>
    <n v="0.22"/>
    <n v="0.22"/>
    <n v="16"/>
    <n v="127.04640000000001"/>
    <n v="15059.2"/>
    <n v="-14932.153600000001"/>
    <n v="-117.53307138179437"/>
    <s v="Jul-2024"/>
    <s v="Q3-2024"/>
    <s v="Europe-United Kingdom-Manchester"/>
    <s v="LOW"/>
    <x v="4"/>
    <s v="YES"/>
    <m/>
  </r>
  <r>
    <s v="ORD-2023-552115"/>
    <x v="173"/>
    <s v="INVALID"/>
    <d v="2025-11-13T00:00:00"/>
    <d v="2023-10-02T00:00:00"/>
    <n v="7"/>
    <s v="Americas"/>
    <x v="5"/>
    <s v="Rio de Janeiro"/>
    <s v="Small Business"/>
    <s v="Retail"/>
    <s v="B. Chen"/>
    <s v="Laptops"/>
    <s v="LAP-4932"/>
    <n v="689.33"/>
    <s v="0k"/>
    <n v="2281.7199999999998"/>
    <n v="2281.7199999999998"/>
    <s v="Ok"/>
    <n v="0.186"/>
    <n v="0.186"/>
    <n v="13"/>
    <n v="24145.161039999999"/>
    <n v="8961.2900000000009"/>
    <n v="15183.871039999998"/>
    <n v="0.62885772494313419"/>
    <s v="Nov-2025"/>
    <s v="Q4-2025"/>
    <s v="Americas-Brazil-Rio de Janeiro"/>
    <s v="HIGH"/>
    <x v="0"/>
    <s v="YES"/>
    <m/>
  </r>
  <r>
    <s v="ORD-2025-863978"/>
    <x v="174"/>
    <s v="OK"/>
    <d v="2025-08-19T00:00:00"/>
    <d v="2025-08-19T00:00:00"/>
    <n v="439"/>
    <s v="Africa"/>
    <x v="1"/>
    <s v="Nakuru"/>
    <s v="Corporate"/>
    <s v="unknown"/>
    <s v="M. Rossi"/>
    <s v="Components"/>
    <s v="CMP-2854"/>
    <n v="601.51"/>
    <s v="Suspicious"/>
    <n v="249.57"/>
    <n v="249.57"/>
    <s v="Ok"/>
    <n v="0.188"/>
    <n v="0.188"/>
    <n v="3"/>
    <n v="607.95252000000005"/>
    <n v="1804.53"/>
    <n v="-1196.5774799999999"/>
    <n v="-1.9682087673557136"/>
    <s v="Jun-2024"/>
    <s v="Q2-2024"/>
    <s v="Africa-Kenya-Nakuru"/>
    <s v="MEDIUM"/>
    <x v="9"/>
    <s v="NO"/>
    <m/>
  </r>
  <r>
    <s v="ORD-2025-184754"/>
    <x v="175"/>
    <s v="OK"/>
    <d v="2025-07-05T00:00:00"/>
    <d v="2025-07-05T00:00:00"/>
    <n v="223"/>
    <s v="Europe"/>
    <x v="6"/>
    <s v="Munich"/>
    <s v="Small Business"/>
    <s v="Direct"/>
    <s v="G. Dubois"/>
    <s v="Monitors"/>
    <s v="MON-7626"/>
    <n v="314.93"/>
    <s v="0k"/>
    <n v="3275"/>
    <n v="3275"/>
    <s v="Ok"/>
    <n v="0.20499999999999999"/>
    <n v="0.20499999999999999"/>
    <n v="8"/>
    <n v="20829"/>
    <n v="2519.44"/>
    <n v="18309.560000000001"/>
    <n v="0.8790417206779011"/>
    <s v="Nov-2024"/>
    <s v="Q4-2024"/>
    <s v="Europe-Germany-Munich"/>
    <s v="HIGH"/>
    <x v="10"/>
    <s v="NO"/>
    <m/>
  </r>
  <r>
    <s v="ORD-2025-515515"/>
    <x v="176"/>
    <s v="OK"/>
    <d v="2025-01-23T00:00:00"/>
    <d v="2025-01-23T00:00:00"/>
    <n v="307"/>
    <s v="Asia"/>
    <x v="8"/>
    <s v="Osaka"/>
    <s v="Corporate"/>
    <s v="Distributor"/>
    <s v="F. Müller"/>
    <s v="Phones"/>
    <s v="PHN-7019"/>
    <n v="908.6"/>
    <s v="0k"/>
    <n v="1913.76"/>
    <n v="1913.76"/>
    <s v="Ok"/>
    <n v="0.25"/>
    <n v="0.25"/>
    <n v="20"/>
    <n v="28706.399999999998"/>
    <n v="18172"/>
    <n v="10534.399999999998"/>
    <n v="0.36697043168074012"/>
    <s v="Mar-2024"/>
    <s v="Q1-2024"/>
    <s v="Asia-Japan-Osaka"/>
    <s v="HIGH"/>
    <x v="1"/>
    <s v="NO"/>
    <m/>
  </r>
  <r>
    <s v="ORD-2023-883066"/>
    <x v="177"/>
    <s v="INVALID"/>
    <d v="2024-07-21T00:00:00"/>
    <d v="2023-09-06T00:00:00"/>
    <n v="7"/>
    <s v="Asia"/>
    <x v="10"/>
    <s v="Shanghai"/>
    <s v="Small Business"/>
    <s v="Retail"/>
    <s v="B. Chen"/>
    <s v="Components"/>
    <s v="CMP-6352"/>
    <n v="950.77"/>
    <s v="Suspicious"/>
    <n v="30.09"/>
    <n v="30.09"/>
    <s v="Ok"/>
    <n v="8.4000000000000005E-2"/>
    <n v="8.4000000000000005E-2"/>
    <n v="14"/>
    <n v="385.87416000000002"/>
    <n v="13310.779999999999"/>
    <n v="-12924.905839999999"/>
    <n v="-33.495131780785734"/>
    <s v="Jul-2024"/>
    <s v="Q3-2024"/>
    <s v="Asia-China-Shanghai"/>
    <s v="LOW"/>
    <x v="4"/>
    <s v="YES"/>
    <m/>
  </r>
  <r>
    <s v="ORD-2023-609394"/>
    <x v="178"/>
    <s v="INVALID"/>
    <d v="2025-07-10T00:00:00"/>
    <d v="2023-04-19T00:00:00"/>
    <n v="7"/>
    <s v="Europe"/>
    <x v="6"/>
    <s v="Munich"/>
    <s v="Corporate"/>
    <s v="Direct"/>
    <s v="B. Chen"/>
    <s v="Accessories"/>
    <s v="ACC-1731"/>
    <n v="553.61"/>
    <s v="0k"/>
    <n v="501.31"/>
    <n v="501.31"/>
    <s v="Ok"/>
    <n v="0.02"/>
    <n v="0.02"/>
    <n v="33"/>
    <n v="16212.365399999999"/>
    <n v="18269.13"/>
    <n v="-2056.7646000000022"/>
    <n v="-0.12686394299995252"/>
    <s v="Jul-2025"/>
    <s v="Q3-2025"/>
    <s v="Europe-Germany-Munich"/>
    <s v="HIGH"/>
    <x v="8"/>
    <s v="YES"/>
    <m/>
  </r>
  <r>
    <s v="ORD-2025-856556"/>
    <x v="179"/>
    <s v="INVALID"/>
    <d v="2025-11-02T00:00:00"/>
    <d v="2025-07-12T00:00:00"/>
    <n v="7"/>
    <s v="Europe"/>
    <x v="2"/>
    <s v="Marseille"/>
    <s v="Consumer"/>
    <s v="Direct"/>
    <s v="C. Otieno"/>
    <s v="Accessories"/>
    <s v="ACC-7906"/>
    <n v="318.83"/>
    <s v="0k"/>
    <n v="411.18"/>
    <n v="411.18"/>
    <s v="Ok"/>
    <n v="0.08"/>
    <n v="0.08"/>
    <n v="13"/>
    <n v="4917.7128000000002"/>
    <n v="4144.79"/>
    <n v="772.92280000000028"/>
    <n v="0.1571711955199987"/>
    <s v="Oct-2025"/>
    <s v="Q4-2025"/>
    <s v="Europe-France-Marseille"/>
    <s v="MEDIUM"/>
    <x v="13"/>
    <s v="YES"/>
    <m/>
  </r>
  <r>
    <s v="ORD-2024-210687"/>
    <x v="180"/>
    <s v="INVALID"/>
    <d v="2024-03-28T00:00:00"/>
    <d v="2024-02-09T00:00:00"/>
    <n v="7"/>
    <s v="Europe"/>
    <x v="6"/>
    <s v="Berlin"/>
    <s v="Corporate"/>
    <s v="Online"/>
    <s v="G. Dubois"/>
    <s v="Accessories"/>
    <s v="ACC-7938"/>
    <n v="644.16999999999996"/>
    <s v="Suspicious"/>
    <n v="5.92"/>
    <n v="5.92"/>
    <s v="Ok"/>
    <n v="6.0000000000000001E-3"/>
    <n v="6.0000000000000001E-3"/>
    <n v="23"/>
    <n v="135.34304"/>
    <n v="14815.91"/>
    <n v="-14680.56696"/>
    <n v="-108.46931589537223"/>
    <s v="Mar-2024"/>
    <s v="Q1-2024"/>
    <s v="Europe-Germany-Berlin"/>
    <s v="LOW"/>
    <x v="1"/>
    <s v="YES"/>
    <m/>
  </r>
  <r>
    <s v="ORD-2024-289089"/>
    <x v="181"/>
    <s v="OK"/>
    <d v="2024-12-18T00:00:00"/>
    <d v="2024-12-18T00:00:00"/>
    <n v="225"/>
    <s v="Europe"/>
    <x v="6"/>
    <s v="Munich"/>
    <s v="Education"/>
    <s v="Retail"/>
    <s v="L. Okafor"/>
    <s v="Accessories"/>
    <s v="ACC-5780"/>
    <n v="346.82"/>
    <s v="0k"/>
    <n v="2206.63"/>
    <n v="2206.63"/>
    <s v="Ok"/>
    <n v="0.14699999999999999"/>
    <n v="0.14699999999999999"/>
    <n v="8"/>
    <n v="15058.04312"/>
    <n v="2774.56"/>
    <n v="12283.483120000001"/>
    <n v="0.81574232601878749"/>
    <s v="May-2024"/>
    <s v="Q2-2024"/>
    <s v="Europe-Germany-Munich"/>
    <s v="HIGH"/>
    <x v="2"/>
    <s v="NO"/>
    <m/>
  </r>
  <r>
    <s v="ORD-2023-290279"/>
    <x v="182"/>
    <s v="INVALID"/>
    <d v="2024-06-04T00:00:00"/>
    <d v="2023-06-16T00:00:00"/>
    <n v="7"/>
    <s v="Europe"/>
    <x v="0"/>
    <s v="Manchester"/>
    <s v="Non-Profit"/>
    <s v="Direct"/>
    <s v="K. Singh"/>
    <s v="Components"/>
    <s v="CMP-5820"/>
    <n v="357.36"/>
    <s v="0k"/>
    <n v="1912.8"/>
    <n v="1912.8"/>
    <s v="Ok"/>
    <n v="0.25700000000000001"/>
    <n v="0.25700000000000001"/>
    <n v="20"/>
    <n v="28424.207999999999"/>
    <n v="7147.2000000000007"/>
    <n v="21277.007999999998"/>
    <n v="0.74855236072012976"/>
    <s v="May-2024"/>
    <s v="Q2-2024"/>
    <s v="Europe-United Kingdom-Manchester"/>
    <s v="HIGH"/>
    <x v="2"/>
    <s v="YES"/>
    <m/>
  </r>
  <r>
    <s v="ORD-2025-417942"/>
    <x v="183"/>
    <s v="OK"/>
    <d v="2025-06-24T00:00:00"/>
    <d v="2025-06-24T00:00:00"/>
    <n v="17"/>
    <s v="Asia"/>
    <x v="8"/>
    <s v="Nagoya"/>
    <s v="Corporate"/>
    <s v="Direct"/>
    <s v="B. Chen"/>
    <s v="Phones"/>
    <s v="PHN-5675"/>
    <n v="400.39"/>
    <s v="0k"/>
    <n v="1382.31"/>
    <n v="1382.31"/>
    <s v="Ok"/>
    <n v="0.115"/>
    <n v="0.115"/>
    <n v="19"/>
    <n v="23243.542649999999"/>
    <n v="7607.41"/>
    <n v="15636.13265"/>
    <n v="0.67270866947642338"/>
    <s v="Jun-2025"/>
    <s v="Q2-2025"/>
    <s v="Asia-Japan-Nagoya"/>
    <s v="HIGH"/>
    <x v="15"/>
    <s v="NO"/>
    <m/>
  </r>
  <r>
    <s v="ORD-2023-689428"/>
    <x v="184"/>
    <s v="INVALID"/>
    <d v="2025-11-05T00:00:00"/>
    <d v="2023-01-30T00:00:00"/>
    <n v="7"/>
    <s v="Africa"/>
    <x v="4"/>
    <s v="Cape Town"/>
    <s v="Consumer"/>
    <s v="Online"/>
    <s v="A. Patel"/>
    <s v="Printers"/>
    <s v="PRN-4787"/>
    <n v="299.02"/>
    <s v="0k"/>
    <n v="1355.61"/>
    <n v="1355.61"/>
    <s v="Ok"/>
    <n v="0.14000000000000001"/>
    <n v="0.14000000000000001"/>
    <n v="5"/>
    <n v="5829.1229999999996"/>
    <n v="1495.1"/>
    <n v="4334.0229999999992"/>
    <n v="0.74351201715935644"/>
    <s v="Oct-2025"/>
    <s v="Q4-2025"/>
    <s v="Africa-South Africa-Cape Town"/>
    <s v="HIGH"/>
    <x v="13"/>
    <s v="YES"/>
    <m/>
  </r>
  <r>
    <s v="ORD-2025-659650"/>
    <x v="185"/>
    <s v="INVALID"/>
    <d v="2025-10-03T00:00:00"/>
    <d v="2025-02-08T00:00:00"/>
    <n v="7"/>
    <s v="Europe"/>
    <x v="0"/>
    <s v="Manchester"/>
    <s v="Enterprise"/>
    <s v="Marketplace"/>
    <s v="L. Okafor"/>
    <s v="Networking"/>
    <s v="NET-2502"/>
    <n v="586.21"/>
    <s v="0k"/>
    <n v="887.9"/>
    <n v="887.9"/>
    <s v="Ok"/>
    <n v="6.8000000000000005E-2"/>
    <n v="6.8000000000000005E-2"/>
    <n v="15"/>
    <n v="12412.841999999999"/>
    <n v="8793.1500000000015"/>
    <n v="3619.6919999999973"/>
    <n v="0.29160864208212733"/>
    <s v="Sept-2025"/>
    <s v="Q3-2025"/>
    <s v="Europe-United Kingdom-Manchester"/>
    <s v="HIGH"/>
    <x v="20"/>
    <s v="YES"/>
    <m/>
  </r>
  <r>
    <s v="ORD-2025-244832"/>
    <x v="186"/>
    <s v="OK"/>
    <d v="2025-09-28T00:00:00"/>
    <d v="2025-09-28T00:00:00"/>
    <n v="420"/>
    <s v="Africa"/>
    <x v="1"/>
    <s v="Nairobi"/>
    <s v="Non-Profit"/>
    <s v="Distributor"/>
    <s v="J. Njeri"/>
    <s v="Laptops"/>
    <s v="LAP-3278"/>
    <n v="891.46"/>
    <s v="0k"/>
    <n v="1020.69"/>
    <n v="1020.69"/>
    <s v="Ok"/>
    <n v="0.185"/>
    <n v="0.185"/>
    <n v="6"/>
    <n v="4991.1741000000002"/>
    <n v="5348.76"/>
    <n v="-357.58590000000004"/>
    <n v="-7.1643643927387757E-2"/>
    <s v="Aug-2024"/>
    <s v="Q3-2024"/>
    <s v="Africa-Kenya-Nairobi"/>
    <s v="HIGH"/>
    <x v="7"/>
    <s v="NO"/>
    <m/>
  </r>
  <r>
    <s v="ORD-2023-610470"/>
    <x v="187"/>
    <s v="INVALID"/>
    <d v="2024-12-28T00:00:00"/>
    <d v="2023-07-21T00:00:00"/>
    <n v="7"/>
    <s v="Asia"/>
    <x v="8"/>
    <s v="Nagoya"/>
    <s v="Consumer"/>
    <s v="Marketplace"/>
    <s v="J. Njeri"/>
    <s v="Phones"/>
    <s v="PHN-6818"/>
    <n v="554.76"/>
    <s v="0k"/>
    <n v="1395.53"/>
    <n v="1395.53"/>
    <s v="Ok"/>
    <n v="0.22"/>
    <n v="0.22"/>
    <n v="7"/>
    <n v="7619.5937999999996"/>
    <n v="3883.3199999999997"/>
    <n v="3736.2737999999999"/>
    <n v="0.49035078484105021"/>
    <s v="Dec-2024"/>
    <s v="Q4-2024"/>
    <s v="Asia-Japan-Nagoya"/>
    <s v="HIGH"/>
    <x v="6"/>
    <s v="YES"/>
    <m/>
  </r>
  <r>
    <s v="ORD-2023-813340"/>
    <x v="188"/>
    <s v="INVALID"/>
    <d v="2025-03-23T00:00:00"/>
    <d v="2024-01-03T00:00:00"/>
    <n v="7"/>
    <s v="Europe"/>
    <x v="2"/>
    <s v="Lyon"/>
    <s v="Small Business"/>
    <s v="Retail"/>
    <s v="M. Rossi"/>
    <s v="Laptops"/>
    <s v="LAP-2942"/>
    <n v="492.75"/>
    <s v="0k"/>
    <n v="2273.42"/>
    <n v="2273.42"/>
    <s v="Ok"/>
    <n v="5.8000000000000003E-2"/>
    <n v="5.8000000000000003E-2"/>
    <n v="6"/>
    <n v="12849.369839999999"/>
    <n v="2956.5"/>
    <n v="9892.8698399999994"/>
    <n v="0.7699108954902647"/>
    <s v="Mar-2025"/>
    <s v="Q1-2025"/>
    <s v="Europe-France-Lyon"/>
    <s v="HIGH"/>
    <x v="21"/>
    <s v="YES"/>
    <m/>
  </r>
  <r>
    <s v="ORD-2023-192324"/>
    <x v="189"/>
    <s v="INVALID"/>
    <d v="2024-08-13T00:00:00"/>
    <d v="2023-09-16T00:00:00"/>
    <n v="7"/>
    <s v="Europe"/>
    <x v="2"/>
    <s v="Lyon"/>
    <s v="Non-Profit"/>
    <s v="Direct"/>
    <s v="B. Chen"/>
    <s v="Printers"/>
    <s v="PRN-4432"/>
    <n v="376.83"/>
    <s v="0k"/>
    <n v="1242.1500000000001"/>
    <n v="1242.1500000000001"/>
    <s v="Ok"/>
    <n v="0.188"/>
    <n v="0.188"/>
    <n v="25"/>
    <n v="25215.645000000004"/>
    <n v="9420.75"/>
    <n v="15794.895000000004"/>
    <n v="0.62639266217461431"/>
    <s v="Aug-2024"/>
    <s v="Q3-2024"/>
    <s v="Europe-France-Lyon"/>
    <s v="HIGH"/>
    <x v="7"/>
    <s v="YES"/>
    <m/>
  </r>
  <r>
    <s v="ORD-2024-427031"/>
    <x v="190"/>
    <s v="INVALID"/>
    <d v="2025-01-26T00:00:00"/>
    <d v="2024-06-24T00:00:00"/>
    <n v="7"/>
    <s v="Africa"/>
    <x v="4"/>
    <s v="Durban"/>
    <s v="Education"/>
    <s v="Distributor"/>
    <s v="H. Kim"/>
    <s v="Monitors"/>
    <s v="MON-1389"/>
    <n v="597.85"/>
    <s v="0k"/>
    <n v="1310.29"/>
    <n v="1310.29"/>
    <s v="Ok"/>
    <n v="3.1E-2"/>
    <n v="3.1E-2"/>
    <n v="7"/>
    <n v="8887.6970699999983"/>
    <n v="4184.95"/>
    <n v="4702.7470699999985"/>
    <n v="0.52912999092575952"/>
    <s v="Jan-2025"/>
    <s v="Q1-2025"/>
    <s v="Africa-South Africa-Durban"/>
    <s v="HIGH"/>
    <x v="3"/>
    <s v="YES"/>
    <m/>
  </r>
  <r>
    <s v="ORD-2025-231184"/>
    <x v="191"/>
    <s v="OK"/>
    <d v="2025-06-06T00:00:00"/>
    <d v="2025-06-06T00:00:00"/>
    <n v="137"/>
    <s v="Europe"/>
    <x v="2"/>
    <s v="Paris"/>
    <s v="Consumer"/>
    <s v="Distributor"/>
    <s v="G. Dubois"/>
    <s v="Components"/>
    <s v="CMP-4093"/>
    <n v="379.45"/>
    <s v="0k"/>
    <n v="967.25"/>
    <n v="967.25"/>
    <s v="Ok"/>
    <n v="0.09"/>
    <n v="0.09"/>
    <n v="13"/>
    <n v="11442.567500000001"/>
    <n v="4932.8499999999995"/>
    <n v="6509.7175000000016"/>
    <n v="0.56890356993742885"/>
    <s v="Jan-2025"/>
    <s v="Q1-2025"/>
    <s v="Europe-France-Paris"/>
    <s v="HIGH"/>
    <x v="3"/>
    <s v="NO"/>
    <m/>
  </r>
  <r>
    <s v="ORD-2025-703623"/>
    <x v="192"/>
    <s v="OK"/>
    <d v="2025-08-19T00:00:00"/>
    <d v="2025-08-19T00:00:00"/>
    <n v="34"/>
    <s v="Asia"/>
    <x v="8"/>
    <s v="Nagoya"/>
    <s v="Consumer"/>
    <s v="Marketplace"/>
    <s v="B. Chen"/>
    <s v="Accessories"/>
    <s v="ACC-1596"/>
    <n v="896.09"/>
    <s v="0k"/>
    <n v="886.22"/>
    <n v="886.22"/>
    <s v="Ok"/>
    <n v="8.3000000000000004E-2"/>
    <n v="8.3000000000000004E-2"/>
    <n v="11"/>
    <n v="8939.3011399999996"/>
    <n v="9856.99"/>
    <n v="-917.6888600000002"/>
    <n v="-0.10265778561745602"/>
    <s v="Jul-2025"/>
    <s v="Q3-2025"/>
    <s v="Asia-Japan-Nagoya"/>
    <s v="HIGH"/>
    <x v="8"/>
    <s v="NO"/>
    <m/>
  </r>
  <r>
    <s v="ORD-2023-256951"/>
    <x v="193"/>
    <s v="INVALID"/>
    <d v="2024-11-30T00:00:00"/>
    <d v="2023-05-07T00:00:00"/>
    <n v="7"/>
    <s v="Europe"/>
    <x v="0"/>
    <s v="London"/>
    <s v="Non-Profit"/>
    <s v="Direct"/>
    <s v="H. Kim"/>
    <s v="Networking"/>
    <s v="NET-2439"/>
    <n v="516.96"/>
    <s v="0k"/>
    <n v="790.61"/>
    <n v="790.61"/>
    <s v="Ok"/>
    <n v="0.19700000000000001"/>
    <n v="0.19700000000000001"/>
    <n v="4"/>
    <n v="2539.43932"/>
    <n v="2067.84"/>
    <n v="471.59931999999981"/>
    <n v="0.18571001728050734"/>
    <s v="Nov-2024"/>
    <s v="Q4-2024"/>
    <s v="Europe-United Kingdom-London"/>
    <s v="HIGH"/>
    <x v="10"/>
    <s v="YES"/>
    <m/>
  </r>
  <r>
    <s v="ORD-2024-433936"/>
    <x v="194"/>
    <s v="INVALID"/>
    <d v="2025-07-26T00:00:00"/>
    <d v="2024-08-17T00:00:00"/>
    <n v="7"/>
    <s v="Americas"/>
    <x v="3"/>
    <s v="Austin"/>
    <s v="Consumer"/>
    <s v="Retail"/>
    <s v="D. Smith"/>
    <s v="Monitors"/>
    <s v="MON-8867"/>
    <n v="352.79"/>
    <s v="0k"/>
    <n v="361.33"/>
    <n v="361.33"/>
    <s v="Ok"/>
    <n v="0.113"/>
    <n v="0.113"/>
    <n v="7"/>
    <n v="2243.4979699999999"/>
    <n v="2469.5300000000002"/>
    <n v="-226.0320300000003"/>
    <n v="-0.10074982595148071"/>
    <s v="Jul-2025"/>
    <s v="Q3-2025"/>
    <s v="Americas-USA-Austin"/>
    <s v="MEDIUM"/>
    <x v="8"/>
    <s v="YES"/>
    <m/>
  </r>
  <r>
    <s v="ORD-2024-355095"/>
    <x v="195"/>
    <s v="INVALID"/>
    <d v="2025-10-12T00:00:00"/>
    <d v="2024-01-02T00:00:00"/>
    <n v="7"/>
    <s v="Americas"/>
    <x v="11"/>
    <s v="Vancouver"/>
    <s v="Education"/>
    <s v="Direct"/>
    <s v="A. Patel"/>
    <s v="Laptops"/>
    <s v="LAP-3581"/>
    <n v="444.41"/>
    <s v="0k"/>
    <n v="1952.04"/>
    <n v="1952.04"/>
    <s v="Ok"/>
    <n v="0.20699999999999999"/>
    <n v="0.20699999999999999"/>
    <n v="32"/>
    <n v="49534.967040000003"/>
    <n v="14221.12"/>
    <n v="35313.847040000001"/>
    <n v="0.71290745003390632"/>
    <s v="Oct-2025"/>
    <s v="Q4-2025"/>
    <s v="Americas-Canada-Vancouver"/>
    <s v="HIGH"/>
    <x v="13"/>
    <s v="YES"/>
    <m/>
  </r>
  <r>
    <s v="ORD-2023-480975"/>
    <x v="196"/>
    <s v="INVALID"/>
    <d v="2024-05-21T00:00:00"/>
    <d v="2023-02-26T00:00:00"/>
    <n v="7"/>
    <s v="Africa"/>
    <x v="4"/>
    <s v="Johannesburg"/>
    <s v="Non-Profit"/>
    <s v="Retail"/>
    <s v="K. Singh"/>
    <s v="Laptops"/>
    <s v="LAP-3393"/>
    <n v="498.5"/>
    <s v="0k"/>
    <n v="1564.76"/>
    <n v="1564.76"/>
    <s v="Ok"/>
    <n v="0.13"/>
    <n v="0.13"/>
    <n v="40"/>
    <n v="54453.648000000001"/>
    <n v="19940"/>
    <n v="34513.648000000001"/>
    <n v="0.63381700340810965"/>
    <s v="May-2024"/>
    <s v="Q2-2024"/>
    <s v="Africa-South Africa-Johannesburg"/>
    <s v="HIGH"/>
    <x v="2"/>
    <s v="YES"/>
    <m/>
  </r>
  <r>
    <s v="ORD-2023-880296"/>
    <x v="197"/>
    <s v="INVALID"/>
    <d v="2025-06-18T00:00:00"/>
    <d v="2023-05-19T00:00:00"/>
    <n v="7"/>
    <s v="Asia"/>
    <x v="10"/>
    <s v="Shanghai"/>
    <s v="Non-Profit"/>
    <s v="Direct"/>
    <s v="J. Njeri"/>
    <s v="Monitors"/>
    <s v="MON-5086"/>
    <n v="714.28"/>
    <s v="0k"/>
    <n v="852.54"/>
    <n v="852.54"/>
    <s v="Ok"/>
    <n v="0.13600000000000001"/>
    <n v="0.13600000000000001"/>
    <n v="12"/>
    <n v="8839.13472"/>
    <n v="8571.36"/>
    <n v="267.77471999999943"/>
    <n v="3.0294223188398178E-2"/>
    <s v="Jun-2025"/>
    <s v="Q2-2025"/>
    <s v="Asia-China-Shanghai"/>
    <s v="HIGH"/>
    <x v="15"/>
    <s v="YES"/>
    <m/>
  </r>
  <r>
    <s v="ORD-2024-855073"/>
    <x v="198"/>
    <s v="OK"/>
    <d v="2024-07-19T00:00:00"/>
    <d v="2024-07-19T00:00:00"/>
    <n v="103"/>
    <s v="Africa"/>
    <x v="1"/>
    <s v="Kisumu"/>
    <s v="Small Business"/>
    <s v="Retail"/>
    <s v="A. Patel"/>
    <s v="Phones"/>
    <s v="PHN-6854"/>
    <n v="857.24"/>
    <s v="0k"/>
    <n v="1465.29"/>
    <n v="1465.29"/>
    <s v="Ok"/>
    <n v="0.125"/>
    <n v="0.125"/>
    <n v="6"/>
    <n v="7692.7725"/>
    <n v="5143.4400000000005"/>
    <n v="2549.3324999999995"/>
    <n v="0.33139320056585575"/>
    <s v="Apr-2024"/>
    <s v="Q2-2024"/>
    <s v="Africa-Kenya-Kisumu"/>
    <s v="HIGH"/>
    <x v="19"/>
    <s v="NO"/>
    <m/>
  </r>
  <r>
    <s v="ORD-2024-350100"/>
    <x v="199"/>
    <s v="OK"/>
    <d v="2024-11-20T00:00:00"/>
    <d v="2024-11-20T00:00:00"/>
    <n v="0"/>
    <s v="Asia"/>
    <x v="8"/>
    <s v="Nagoya"/>
    <s v="Non-Profit"/>
    <s v="Online"/>
    <s v="H. Kim"/>
    <s v="Monitors"/>
    <s v="MON-8939"/>
    <n v="317.25"/>
    <s v="0k"/>
    <n v="2645.23"/>
    <n v="2645.23"/>
    <s v="Ok"/>
    <n v="5.2999999999999999E-2"/>
    <n v="5.2999999999999999E-2"/>
    <n v="9"/>
    <n v="22545.295289999998"/>
    <n v="2855.25"/>
    <n v="19690.045289999998"/>
    <n v="0.87335495218523707"/>
    <s v="Nov-2024"/>
    <s v="Q4-2024"/>
    <s v="Asia-Japan-Nagoya"/>
    <s v="HIGH"/>
    <x v="10"/>
    <s v="YES"/>
    <m/>
  </r>
  <r>
    <s v="ORD-2024-358795"/>
    <x v="200"/>
    <s v="OK"/>
    <d v="2024-10-22T00:00:00"/>
    <d v="2024-10-22T00:00:00"/>
    <n v="224"/>
    <s v="Africa"/>
    <x v="9"/>
    <s v="Port Harcourt"/>
    <s v="Education"/>
    <s v="Online"/>
    <s v="J. Njeri"/>
    <s v="Printers"/>
    <s v="PRN-9322"/>
    <n v="1084.3900000000001"/>
    <s v="0k"/>
    <n v="881.57"/>
    <n v="881.57"/>
    <s v="Ok"/>
    <n v="0.23699999999999999"/>
    <n v="0.23699999999999999"/>
    <n v="31"/>
    <n v="20851.775210000003"/>
    <n v="33616.090000000004"/>
    <n v="-12764.31479"/>
    <n v="-0.61214523278951072"/>
    <s v="Mar-2024"/>
    <s v="Q1-2024"/>
    <s v="Africa-Nigeria-Port Harcourt"/>
    <s v="HIGH"/>
    <x v="1"/>
    <s v="NO"/>
    <m/>
  </r>
  <r>
    <s v="ORD-2023-386663"/>
    <x v="201"/>
    <s v="INVALID"/>
    <d v="2025-03-17T00:00:00"/>
    <d v="2023-06-28T00:00:00"/>
    <n v="7"/>
    <s v="Europe"/>
    <x v="0"/>
    <s v="Birmingham"/>
    <s v="Corporate"/>
    <s v="Direct"/>
    <s v="K. Singh"/>
    <s v="Printers"/>
    <s v="PRN-3690"/>
    <n v="605.82000000000005"/>
    <s v="0k"/>
    <n v="625.04"/>
    <n v="625.04"/>
    <s v="Ok"/>
    <n v="0.13200000000000001"/>
    <n v="0.13200000000000001"/>
    <n v="19"/>
    <n v="10308.159679999999"/>
    <n v="11510.580000000002"/>
    <n v="-1202.4203200000029"/>
    <n v="-0.11664742857378817"/>
    <s v="Mar-2025"/>
    <s v="Q1-2025"/>
    <s v="Europe-United Kingdom-Birmingham"/>
    <s v="HIGH"/>
    <x v="21"/>
    <s v="YES"/>
    <m/>
  </r>
  <r>
    <s v="ORD-2023-884192"/>
    <x v="202"/>
    <s v="INVALID"/>
    <d v="2025-01-21T00:00:00"/>
    <d v="2023-01-29T00:00:00"/>
    <n v="7"/>
    <s v="Europe"/>
    <x v="2"/>
    <s v="Lyon"/>
    <s v="Non-Profit"/>
    <s v="Direct"/>
    <s v="D. Smith"/>
    <s v="Laptops"/>
    <s v="LAP-4551"/>
    <n v="401.66"/>
    <s v="0k"/>
    <n v="973.04"/>
    <n v="973.04"/>
    <s v="Ok"/>
    <n v="8.8999999999999996E-2"/>
    <n v="8.8999999999999996E-2"/>
    <n v="14"/>
    <n v="12410.15216"/>
    <n v="5623.2400000000007"/>
    <n v="6786.9121599999989"/>
    <n v="0.54688387962521157"/>
    <s v="Jan-2025"/>
    <s v="Q1-2025"/>
    <s v="Europe-France-Lyon"/>
    <s v="HIGH"/>
    <x v="3"/>
    <s v="YES"/>
    <m/>
  </r>
  <r>
    <s v="ORD-2023-653343"/>
    <x v="203"/>
    <s v="INVALID"/>
    <d v="2024-10-18T00:00:00"/>
    <d v="2023-11-28T00:00:00"/>
    <n v="7"/>
    <s v="Americas"/>
    <x v="5"/>
    <s v="Brasília"/>
    <s v="Education"/>
    <s v="Marketplace"/>
    <s v="L. Okafor"/>
    <s v="Accessories"/>
    <s v="ACC-5260"/>
    <n v="388.51"/>
    <s v="0k"/>
    <n v="1545.34"/>
    <n v="1545.34"/>
    <s v="Ok"/>
    <n v="0.157"/>
    <n v="0.157"/>
    <n v="12"/>
    <n v="15632.659439999998"/>
    <n v="4662.12"/>
    <n v="10970.539439999997"/>
    <n v="0.70177051333499774"/>
    <s v="Oct-2024"/>
    <s v="Q4-2024"/>
    <s v="Americas-Brazil-Brasília"/>
    <s v="HIGH"/>
    <x v="14"/>
    <s v="YES"/>
    <m/>
  </r>
  <r>
    <s v="ORD-2023-925146"/>
    <x v="204"/>
    <s v="INVALID"/>
    <d v="2024-09-27T00:00:00"/>
    <d v="2023-11-13T00:00:00"/>
    <n v="7"/>
    <s v="Asia"/>
    <x v="10"/>
    <s v="Shenzhen"/>
    <s v="Non-Profit"/>
    <s v="Distributor"/>
    <s v="J. Njeri"/>
    <s v="Printers"/>
    <s v="PRN-4983"/>
    <n v="986.44"/>
    <s v="0k"/>
    <n v="2253.42"/>
    <n v="2253.42"/>
    <s v="Ok"/>
    <n v="7.1999999999999995E-2"/>
    <n v="7.1999999999999995E-2"/>
    <n v="6"/>
    <n v="12547.042560000002"/>
    <n v="5918.64"/>
    <n v="6628.4025600000014"/>
    <n v="0.52828405804020806"/>
    <s v="Sept-2024"/>
    <s v="Q3-2024"/>
    <s v="Asia-China-Shenzhen"/>
    <s v="HIGH"/>
    <x v="5"/>
    <s v="YES"/>
    <m/>
  </r>
  <r>
    <s v="ORD-2025-411385"/>
    <x v="205"/>
    <s v="OK"/>
    <d v="2025-06-14T00:00:00"/>
    <d v="2025-06-14T00:00:00"/>
    <n v="43"/>
    <s v="Asia"/>
    <x v="7"/>
    <s v="Delhi"/>
    <s v="Non-Profit"/>
    <s v="Retail"/>
    <s v="A. Patel"/>
    <s v="Accessories"/>
    <s v="ACC-2902"/>
    <n v="618.69000000000005"/>
    <s v="0k"/>
    <n v="2446.56"/>
    <n v="2446.56"/>
    <s v="Ok"/>
    <n v="0.09"/>
    <n v="0.09"/>
    <n v="11"/>
    <n v="24490.065600000002"/>
    <n v="6805.59"/>
    <n v="17684.475600000002"/>
    <n v="0.72210813514521577"/>
    <s v="May-2025"/>
    <s v="Q2-2025"/>
    <s v="Asia-India-Delhi"/>
    <s v="HIGH"/>
    <x v="18"/>
    <s v="NO"/>
    <m/>
  </r>
  <r>
    <s v="ORD-2023-824839"/>
    <x v="206"/>
    <s v="INVALID"/>
    <d v="2024-03-22T00:00:00"/>
    <d v="2023-12-31T00:00:00"/>
    <n v="7"/>
    <s v="Asia"/>
    <x v="8"/>
    <s v="Osaka"/>
    <s v="Consumer"/>
    <s v="Retail"/>
    <s v="L. Okafor"/>
    <s v="Printers"/>
    <s v="PRN-8041"/>
    <n v="663.03"/>
    <s v="Suspicious"/>
    <n v="188.3"/>
    <n v="188.3"/>
    <s v="Ok"/>
    <n v="0.10199999999999999"/>
    <n v="0.10199999999999999"/>
    <n v="15"/>
    <n v="2536.4009999999998"/>
    <n v="9945.4499999999989"/>
    <n v="-7409.0489999999991"/>
    <n v="-2.9210873990350894"/>
    <s v="Mar-2024"/>
    <s v="Q1-2024"/>
    <s v="Asia-Japan-Osaka"/>
    <s v="MEDIUM"/>
    <x v="1"/>
    <s v="YES"/>
    <m/>
  </r>
  <r>
    <s v="ORD-2024-961756"/>
    <x v="207"/>
    <s v="INVALID"/>
    <d v="2025-03-11T00:00:00"/>
    <d v="2024-12-07T00:00:00"/>
    <n v="7"/>
    <s v="Asia"/>
    <x v="10"/>
    <s v="Shanghai"/>
    <s v="Corporate"/>
    <s v="Distributor"/>
    <s v="A. Patel"/>
    <s v="Accessories"/>
    <s v="ACC-7047"/>
    <n v="769.9"/>
    <s v="0k"/>
    <n v="2562.84"/>
    <n v="2562.84"/>
    <s v="Ok"/>
    <n v="0"/>
    <n v="0"/>
    <n v="5"/>
    <n v="12814.2"/>
    <n v="3849.5"/>
    <n v="8964.7000000000007"/>
    <n v="0.69959107864712589"/>
    <s v="Mar-2025"/>
    <s v="Q1-2025"/>
    <s v="Asia-China-Shanghai"/>
    <s v="HIGH"/>
    <x v="21"/>
    <s v="YES"/>
    <m/>
  </r>
  <r>
    <s v="ORD-2024-220234"/>
    <x v="208"/>
    <s v="INVALID"/>
    <d v="2024-11-25T00:00:00"/>
    <d v="2024-04-09T00:00:00"/>
    <n v="7"/>
    <s v="Americas"/>
    <x v="11"/>
    <s v="Vancouver"/>
    <s v="Consumer"/>
    <s v="Online"/>
    <s v="F. Müller"/>
    <s v="Monitors"/>
    <s v="MON-4361"/>
    <n v="648.64"/>
    <s v="0k"/>
    <n v="1805.11"/>
    <n v="1805.11"/>
    <s v="Ok"/>
    <n v="0.22500000000000001"/>
    <n v="0.22500000000000001"/>
    <n v="28"/>
    <n v="39170.886999999995"/>
    <n v="18161.919999999998"/>
    <n v="21008.966999999997"/>
    <n v="0.5363413649530071"/>
    <s v="Nov-2024"/>
    <s v="Q4-2024"/>
    <s v="Americas-Canada-Vancouver"/>
    <s v="HIGH"/>
    <x v="10"/>
    <s v="YES"/>
    <m/>
  </r>
  <r>
    <s v="ORD-2024-749242"/>
    <x v="209"/>
    <s v="INVALID"/>
    <d v="2025-05-11T00:00:00"/>
    <d v="2024-02-11T00:00:00"/>
    <n v="7"/>
    <s v="Europe"/>
    <x v="6"/>
    <s v="Frankfurt"/>
    <s v="Non-Profit"/>
    <s v="Distributor"/>
    <s v="E. Garcia"/>
    <s v="Monitors"/>
    <s v="MON-4195"/>
    <n v="504.93"/>
    <s v="0k"/>
    <n v="2065.73"/>
    <n v="2065.73"/>
    <s v="Ok"/>
    <n v="0.22600000000000001"/>
    <n v="0.22600000000000001"/>
    <n v="15"/>
    <n v="23983.1253"/>
    <n v="7573.95"/>
    <n v="16409.175299999999"/>
    <n v="0.68419670475557237"/>
    <s v="May-2025"/>
    <s v="Q2-2025"/>
    <s v="Europe-Germany-Frankfurt"/>
    <s v="HIGH"/>
    <x v="18"/>
    <s v="YES"/>
    <m/>
  </r>
  <r>
    <s v="ORD-2024-375848"/>
    <x v="210"/>
    <s v="INVALID"/>
    <d v="2025-05-03T00:00:00"/>
    <d v="2024-05-21T00:00:00"/>
    <n v="7"/>
    <s v="Europe"/>
    <x v="2"/>
    <s v="Marseille"/>
    <s v="Non-Profit"/>
    <s v="Marketplace"/>
    <s v="D. Smith"/>
    <s v="Printers"/>
    <s v="PRN-1725"/>
    <n v="663.66"/>
    <s v="0k"/>
    <n v="2366.5100000000002"/>
    <n v="2366.5100000000002"/>
    <s v="Ok"/>
    <n v="0.23899999999999999"/>
    <n v="0.23899999999999999"/>
    <n v="11"/>
    <n v="19810.055210000002"/>
    <n v="7300.2599999999993"/>
    <n v="12509.795210000004"/>
    <n v="0.63148714515874393"/>
    <s v="Apr-2025"/>
    <s v="Q2-2025"/>
    <s v="Europe-France-Marseille"/>
    <s v="HIGH"/>
    <x v="11"/>
    <s v="YES"/>
    <m/>
  </r>
  <r>
    <s v="ORD-2023-890605"/>
    <x v="211"/>
    <s v="INVALID"/>
    <d v="2025-01-24T00:00:00"/>
    <d v="2023-06-22T00:00:00"/>
    <n v="7"/>
    <s v="Americas"/>
    <x v="11"/>
    <s v="Toronto"/>
    <s v="Non-Profit"/>
    <s v="Retail"/>
    <s v="M. Rossi"/>
    <s v="Accessories"/>
    <s v="ACC-2903"/>
    <n v="471.42"/>
    <s v="Suspicious"/>
    <n v="131.76"/>
    <n v="131.76"/>
    <s v="Ok"/>
    <n v="8.7999999999999995E-2"/>
    <n v="8.7999999999999995E-2"/>
    <n v="15"/>
    <n v="1802.4767999999999"/>
    <n v="7071.3"/>
    <n v="-5268.8232000000007"/>
    <n v="-2.9231018119068168"/>
    <s v="Jan-2025"/>
    <s v="Q1-2025"/>
    <s v="Americas-Canada-Toronto"/>
    <s v="MEDIUM"/>
    <x v="3"/>
    <s v="YES"/>
    <m/>
  </r>
  <r>
    <s v="ORD-2024-364080"/>
    <x v="212"/>
    <s v="INVALID"/>
    <d v="2025-08-25T00:00:00"/>
    <d v="2024-04-27T00:00:00"/>
    <n v="7"/>
    <s v="Africa"/>
    <x v="1"/>
    <s v="Nakuru"/>
    <s v="Enterprise"/>
    <s v="Online"/>
    <s v="D. Smith"/>
    <s v="Printers"/>
    <s v="PRN-2641"/>
    <n v="401.3"/>
    <s v="0k"/>
    <n v="1335.02"/>
    <n v="1335.02"/>
    <s v="Ok"/>
    <n v="0.22500000000000001"/>
    <n v="0.22500000000000001"/>
    <n v="13"/>
    <n v="13450.326499999999"/>
    <n v="5216.9000000000005"/>
    <n v="8233.4264999999978"/>
    <n v="0.61213580949131596"/>
    <s v="Aug-2025"/>
    <s v="Q3-2025"/>
    <s v="Africa-Kenya-Nakuru"/>
    <s v="HIGH"/>
    <x v="16"/>
    <s v="YES"/>
    <m/>
  </r>
  <r>
    <s v="ORD-2023-913592"/>
    <x v="213"/>
    <s v="INVALID"/>
    <d v="2025-08-10T00:00:00"/>
    <d v="2023-05-14T00:00:00"/>
    <n v="7"/>
    <s v="Asia"/>
    <x v="7"/>
    <s v="Delhi"/>
    <s v="Non-Profit"/>
    <s v="Distributor"/>
    <s v="C. Otieno"/>
    <s v="Monitors"/>
    <s v="MON-2465"/>
    <n v="622.6"/>
    <s v="0k"/>
    <n v="2691.45"/>
    <n v="2691.45"/>
    <s v="Ok"/>
    <n v="0.20899999999999999"/>
    <n v="0.20899999999999999"/>
    <n v="14"/>
    <n v="29805.117299999998"/>
    <n v="8716.4"/>
    <n v="21088.717299999997"/>
    <n v="0.70755357503659277"/>
    <s v="Aug-2025"/>
    <s v="Q3-2025"/>
    <s v="Asia-India-Delhi"/>
    <s v="HIGH"/>
    <x v="16"/>
    <s v="YES"/>
    <m/>
  </r>
  <r>
    <s v="ORD-2023-960380"/>
    <x v="214"/>
    <s v="INVALID"/>
    <d v="2025-09-12T00:00:00"/>
    <d v="2023-02-12T00:00:00"/>
    <n v="7"/>
    <s v="Africa"/>
    <x v="9"/>
    <s v="Port Harcourt"/>
    <s v="Non-Profit"/>
    <s v="Direct"/>
    <s v="D. Smith"/>
    <s v="Accessories"/>
    <s v="ACC-8242"/>
    <n v="944.61"/>
    <s v="0k"/>
    <n v="776.46"/>
    <n v="776.46"/>
    <s v="Ok"/>
    <n v="5.8999999999999997E-2"/>
    <n v="5.8999999999999997E-2"/>
    <n v="6"/>
    <n v="4383.8931600000005"/>
    <n v="5667.66"/>
    <n v="-1283.7668399999993"/>
    <n v="-0.29283716394219772"/>
    <s v="Sept-2025"/>
    <s v="Q3-2025"/>
    <s v="Africa-Nigeria-Port Harcourt"/>
    <s v="HIGH"/>
    <x v="20"/>
    <s v="YES"/>
    <m/>
  </r>
  <r>
    <s v="ORD-2025-486350"/>
    <x v="215"/>
    <s v="OK"/>
    <d v="2025-06-08T00:00:00"/>
    <d v="2025-06-08T00:00:00"/>
    <n v="59"/>
    <s v="Asia"/>
    <x v="8"/>
    <s v="Osaka"/>
    <s v="Corporate"/>
    <s v="Retail"/>
    <s v="H. Kim"/>
    <s v="Accessories"/>
    <s v="ACC-1249"/>
    <n v="653.6"/>
    <s v="0k"/>
    <n v="318.17"/>
    <n v="318.17"/>
    <s v="Ok"/>
    <n v="9.8000000000000004E-2"/>
    <n v="9.8000000000000004E-2"/>
    <n v="19"/>
    <n v="5452.7974600000007"/>
    <n v="12418.4"/>
    <n v="-6965.602539999999"/>
    <n v="-1.277436506875133"/>
    <s v="Apr-2025"/>
    <s v="Q2-2025"/>
    <s v="Asia-Japan-Osaka"/>
    <s v="MEDIUM"/>
    <x v="11"/>
    <s v="NO"/>
    <m/>
  </r>
  <r>
    <s v="ORD-2023-596758"/>
    <x v="216"/>
    <s v="INVALID"/>
    <d v="2024-08-17T00:00:00"/>
    <d v="2023-12-05T00:00:00"/>
    <n v="7"/>
    <s v="Asia"/>
    <x v="8"/>
    <s v="Tokyo"/>
    <s v="Non-Profit"/>
    <s v="Marketplace"/>
    <s v="H. Kim"/>
    <s v="Printers"/>
    <s v="PRN-8175"/>
    <n v="1097.5899999999999"/>
    <s v="0k"/>
    <n v="1246.4100000000001"/>
    <n v="1246.4100000000001"/>
    <s v="Ok"/>
    <n v="0.184"/>
    <n v="0.184"/>
    <n v="6"/>
    <n v="6102.4233600000016"/>
    <n v="6585.5399999999991"/>
    <n v="-483.11663999999746"/>
    <n v="-7.9167997941066701E-2"/>
    <s v="Aug-2024"/>
    <s v="Q3-2024"/>
    <s v="Asia-Japan-Tokyo"/>
    <s v="HIGH"/>
    <x v="7"/>
    <s v="YES"/>
    <m/>
  </r>
  <r>
    <s v="ORD-2024-336584"/>
    <x v="217"/>
    <s v="OK"/>
    <d v="2025-01-14T00:00:00"/>
    <d v="2025-01-14T00:00:00"/>
    <n v="303"/>
    <s v="Asia"/>
    <x v="7"/>
    <s v="Bengaluru"/>
    <s v="Small Business"/>
    <s v="Marketplace"/>
    <s v="E. Garcia"/>
    <s v="Monitors"/>
    <s v="MON-8629"/>
    <n v="586.07000000000005"/>
    <s v="0k"/>
    <n v="346.96"/>
    <n v="346.96"/>
    <s v="Ok"/>
    <n v="0.14699999999999999"/>
    <n v="0.14699999999999999"/>
    <n v="4"/>
    <n v="1183.8275199999998"/>
    <n v="2344.2800000000002"/>
    <n v="-1160.4524800000004"/>
    <n v="-0.98025469115636077"/>
    <s v="Mar-2024"/>
    <s v="Q1-2024"/>
    <s v="Asia-India-Bengaluru"/>
    <s v="MEDIUM"/>
    <x v="1"/>
    <s v="NO"/>
    <m/>
  </r>
  <r>
    <s v="ORD-2023-937291"/>
    <x v="218"/>
    <s v="INVALID"/>
    <d v="2024-04-02T00:00:00"/>
    <d v="2023-04-22T00:00:00"/>
    <n v="7"/>
    <s v="Africa"/>
    <x v="1"/>
    <s v="Nairobi"/>
    <s v="Small Business"/>
    <s v="Direct"/>
    <s v="E. Garcia"/>
    <s v="Laptops"/>
    <s v="LAP-1698"/>
    <n v="756.51"/>
    <s v="0k"/>
    <n v="504.76"/>
    <n v="504.76"/>
    <s v="Ok"/>
    <n v="7.3999999999999996E-2"/>
    <n v="7.3999999999999996E-2"/>
    <n v="9"/>
    <n v="4206.6698400000005"/>
    <n v="6808.59"/>
    <n v="-2601.9201599999997"/>
    <n v="-0.6185225508451121"/>
    <s v="Mar-2024"/>
    <s v="Q1-2024"/>
    <s v="Africa-Kenya-Nairobi"/>
    <s v="HIGH"/>
    <x v="1"/>
    <s v="YES"/>
    <m/>
  </r>
  <r>
    <s v="ORD-2024-968374"/>
    <x v="219"/>
    <s v="INVALID"/>
    <d v="2024-10-01T00:00:00"/>
    <d v="2024-03-03T00:00:00"/>
    <n v="7"/>
    <s v="Africa"/>
    <x v="1"/>
    <s v="Kisumu"/>
    <s v="Enterprise"/>
    <s v="Online"/>
    <s v="B. Chen"/>
    <s v="Phones"/>
    <s v="PHN-5082"/>
    <n v="516.86"/>
    <s v="0k"/>
    <n v="937.46"/>
    <n v="937.46"/>
    <s v="Ok"/>
    <n v="5.0999999999999997E-2"/>
    <n v="5.0999999999999997E-2"/>
    <n v="14"/>
    <n v="12455.093559999999"/>
    <n v="7236.04"/>
    <n v="5219.0535599999994"/>
    <n v="0.41902965520557678"/>
    <s v="Sept-2024"/>
    <s v="Q3-2024"/>
    <s v="Africa-Kenya-Kisumu"/>
    <s v="HIGH"/>
    <x v="5"/>
    <s v="YES"/>
    <m/>
  </r>
  <r>
    <s v="ORD-2025-649633"/>
    <x v="220"/>
    <s v="INVALID"/>
    <d v="2025-12-01T00:00:00"/>
    <d v="2025-07-31T00:00:00"/>
    <n v="7"/>
    <s v="Africa"/>
    <x v="1"/>
    <s v="Nairobi"/>
    <s v="Small Business"/>
    <s v="Marketplace"/>
    <s v="O. Wang"/>
    <s v="Accessories"/>
    <s v="ACC-1028"/>
    <n v="619.64"/>
    <s v="0k"/>
    <n v="1300.58"/>
    <n v="1300.58"/>
    <s v="Ok"/>
    <n v="0.113"/>
    <n v="0.113"/>
    <n v="14"/>
    <n v="16150.602439999999"/>
    <n v="8674.9599999999991"/>
    <n v="7475.6424399999996"/>
    <n v="0.46287081040922462"/>
    <s v="Nov-2025"/>
    <s v="Q4-2025"/>
    <s v="Africa-Kenya-Nairobi"/>
    <s v="HIGH"/>
    <x v="0"/>
    <s v="YES"/>
    <m/>
  </r>
  <r>
    <s v="ORD-2025-281413"/>
    <x v="221"/>
    <s v="INVALID"/>
    <d v="2025-10-15T00:00:00"/>
    <d v="2025-08-16T00:00:00"/>
    <n v="7"/>
    <s v="Americas"/>
    <x v="11"/>
    <s v="Montreal"/>
    <s v="Enterprise"/>
    <s v="Distributor"/>
    <s v="O. Wang"/>
    <s v="Networking"/>
    <s v="NET-3785"/>
    <n v="698.66"/>
    <s v="Suspicious"/>
    <n v="228.15"/>
    <n v="228.15"/>
    <s v="Ok"/>
    <n v="7.1999999999999995E-2"/>
    <n v="7.1999999999999995E-2"/>
    <n v="15"/>
    <n v="3175.848"/>
    <n v="10479.9"/>
    <n v="-7304.0519999999997"/>
    <n v="-2.299874553190203"/>
    <s v="Oct-2025"/>
    <s v="Q4-2025"/>
    <s v="Americas-Canada-Montreal"/>
    <s v="MEDIUM"/>
    <x v="13"/>
    <s v="YES"/>
    <m/>
  </r>
  <r>
    <s v="ORD-2023-964434"/>
    <x v="222"/>
    <s v="INVALID"/>
    <d v="2024-11-11T00:00:00"/>
    <d v="2023-12-07T00:00:00"/>
    <n v="7"/>
    <s v="Asia"/>
    <x v="7"/>
    <s v="Delhi"/>
    <s v="Enterprise"/>
    <s v="Marketplace"/>
    <s v="L. Okafor"/>
    <s v="Phones"/>
    <s v="PHN-2447"/>
    <n v="699.33"/>
    <s v="0k"/>
    <n v="496.52"/>
    <n v="496.52"/>
    <s v="Ok"/>
    <n v="0.23499999999999999"/>
    <n v="0.23499999999999999"/>
    <n v="10"/>
    <n v="3798.3779999999997"/>
    <n v="6993.3"/>
    <n v="-3194.9220000000005"/>
    <n v="-0.84112797620458013"/>
    <s v="Nov-2024"/>
    <s v="Q4-2024"/>
    <s v="Asia-India-Delhi"/>
    <s v="MEDIUM"/>
    <x v="10"/>
    <s v="YES"/>
    <m/>
  </r>
  <r>
    <s v="ORD-2024-542244"/>
    <x v="223"/>
    <s v="INVALID"/>
    <d v="2025-05-02T00:00:00"/>
    <d v="2024-09-05T00:00:00"/>
    <n v="7"/>
    <s v="Asia"/>
    <x v="8"/>
    <s v="Nagoya"/>
    <s v="Education"/>
    <s v="Online"/>
    <s v="N. Brown"/>
    <s v="Laptops"/>
    <s v="LAP-7009"/>
    <n v="466.16"/>
    <s v="0k"/>
    <n v="2941.2"/>
    <n v="2941.2"/>
    <s v="Ok"/>
    <n v="0.24099999999999999"/>
    <n v="0.24099999999999999"/>
    <n v="8"/>
    <n v="17858.966399999998"/>
    <n v="3729.28"/>
    <n v="14129.686399999997"/>
    <n v="0.79118164419638526"/>
    <s v="Apr-2025"/>
    <s v="Q2-2025"/>
    <s v="Asia-Japan-Nagoya"/>
    <s v="HIGH"/>
    <x v="11"/>
    <s v="YES"/>
    <m/>
  </r>
  <r>
    <s v="ORD-2023-676553"/>
    <x v="224"/>
    <s v="INVALID"/>
    <d v="2025-04-07T00:00:00"/>
    <d v="2023-06-19T00:00:00"/>
    <n v="7"/>
    <s v="Asia"/>
    <x v="7"/>
    <s v="Delhi"/>
    <s v="Non-Profit"/>
    <s v="Marketplace"/>
    <s v="H. Kim"/>
    <s v="Laptops"/>
    <s v="LAP-2806"/>
    <n v="1161.2"/>
    <s v="0k"/>
    <n v="1088.2"/>
    <n v="1088.2"/>
    <s v="Ok"/>
    <n v="0.19"/>
    <n v="0.19"/>
    <n v="31"/>
    <n v="27324.702000000005"/>
    <n v="35997.200000000004"/>
    <n v="-8672.4979999999996"/>
    <n v="-0.31738673673367046"/>
    <s v="Mar-2025"/>
    <s v="Q1-2025"/>
    <s v="Asia-India-Delhi"/>
    <s v="HIGH"/>
    <x v="21"/>
    <s v="YES"/>
    <m/>
  </r>
  <r>
    <s v="ORD-2025-909340"/>
    <x v="225"/>
    <s v="INVALID"/>
    <d v="2025-04-26T00:00:00"/>
    <d v="2025-02-03T00:00:00"/>
    <n v="7"/>
    <s v="Americas"/>
    <x v="5"/>
    <s v="Brasília"/>
    <s v="Enterprise"/>
    <s v="Marketplace"/>
    <s v="F. Müller"/>
    <s v="Components"/>
    <s v="CMP-8658"/>
    <n v="974.11"/>
    <s v="0k"/>
    <n v="2529.15"/>
    <n v="2529.15"/>
    <s v="Ok"/>
    <n v="0.111"/>
    <n v="0.111"/>
    <n v="10"/>
    <n v="22484.143500000002"/>
    <n v="9741.1"/>
    <n v="12743.043500000002"/>
    <n v="0.56675690136918044"/>
    <s v="Apr-2025"/>
    <s v="Q2-2025"/>
    <s v="Americas-Brazil-Brasília"/>
    <s v="HIGH"/>
    <x v="11"/>
    <s v="YES"/>
    <m/>
  </r>
  <r>
    <s v="ORD-2023-382017"/>
    <x v="226"/>
    <s v="INVALID"/>
    <d v="2024-10-04T00:00:00"/>
    <d v="2023-01-19T00:00:00"/>
    <n v="7"/>
    <s v="Americas"/>
    <x v="3"/>
    <s v="Chicago"/>
    <s v="Corporate"/>
    <s v="Direct"/>
    <s v="H. Kim"/>
    <s v="Phones"/>
    <s v="PHN-3159"/>
    <n v="833.57"/>
    <s v="0k"/>
    <n v="2698.01"/>
    <n v="2698.01"/>
    <s v="Ok"/>
    <n v="5.7000000000000002E-2"/>
    <n v="5.7000000000000002E-2"/>
    <n v="18"/>
    <n v="45796.021740000004"/>
    <n v="15004.26"/>
    <n v="30791.761740000002"/>
    <n v="0.67236761120464961"/>
    <s v="Sept-2024"/>
    <s v="Q3-2024"/>
    <s v="Americas-USA-Chicago"/>
    <s v="HIGH"/>
    <x v="5"/>
    <s v="YES"/>
    <m/>
  </r>
  <r>
    <s v="ORD-2025-737787"/>
    <x v="227"/>
    <s v="OK"/>
    <d v="2025-09-26T00:00:00"/>
    <d v="2025-09-26T00:00:00"/>
    <n v="233"/>
    <s v="Europe"/>
    <x v="0"/>
    <s v="London"/>
    <s v="Small Business"/>
    <s v="Direct"/>
    <s v="N. Brown"/>
    <s v="Networking"/>
    <s v="NET-9003"/>
    <n v="425.15"/>
    <s v="0k"/>
    <n v="1482.75"/>
    <n v="1482.75"/>
    <s v="Ok"/>
    <n v="0.23899999999999999"/>
    <n v="0.23899999999999999"/>
    <n v="13"/>
    <n v="14668.84575"/>
    <n v="5526.95"/>
    <n v="9141.8957499999997"/>
    <n v="0.62321847988619006"/>
    <s v="Feb-2025"/>
    <s v="Q1-2025"/>
    <s v="Europe-United Kingdom-London"/>
    <s v="HIGH"/>
    <x v="17"/>
    <s v="NO"/>
    <m/>
  </r>
  <r>
    <s v="ORD-2024-212990"/>
    <x v="228"/>
    <s v="INVALID"/>
    <d v="2024-09-26T00:00:00"/>
    <d v="2024-09-03T00:00:00"/>
    <n v="7"/>
    <s v="Americas"/>
    <x v="3"/>
    <s v="Austin"/>
    <s v="Consumer"/>
    <s v="Distributor"/>
    <s v="I. Johnson"/>
    <s v="Laptops"/>
    <s v="LAP-7979"/>
    <n v="797.8"/>
    <s v="0k"/>
    <n v="1456.81"/>
    <n v="1456.81"/>
    <s v="Ok"/>
    <n v="0.23599999999999999"/>
    <n v="0.23599999999999999"/>
    <n v="36"/>
    <n v="40068.10224"/>
    <n v="28720.799999999999"/>
    <n v="11347.302240000001"/>
    <n v="0.2832003914742931"/>
    <s v="Sept-2024"/>
    <s v="Q3-2024"/>
    <s v="Americas-USA-Austin"/>
    <s v="HIGH"/>
    <x v="5"/>
    <s v="YES"/>
    <m/>
  </r>
  <r>
    <s v="ORD-2023-399631"/>
    <x v="229"/>
    <s v="INVALID"/>
    <d v="2024-09-19T00:00:00"/>
    <d v="2023-07-21T00:00:00"/>
    <n v="7"/>
    <s v="Europe"/>
    <x v="2"/>
    <s v="Lyon"/>
    <s v="Corporate"/>
    <s v="Retail"/>
    <s v="J. Njeri"/>
    <s v="Accessories"/>
    <s v="ACC-3385"/>
    <n v="734.34"/>
    <s v="0k"/>
    <n v="918.19"/>
    <n v="918.19"/>
    <s v="Ok"/>
    <n v="2.5000000000000001E-2"/>
    <n v="2.5000000000000001E-2"/>
    <n v="12"/>
    <n v="10742.823"/>
    <n v="8812.08"/>
    <n v="1930.7430000000004"/>
    <n v="0.17972398875044301"/>
    <s v="Sept-2024"/>
    <s v="Q3-2024"/>
    <s v="Europe-France-Lyon"/>
    <s v="HIGH"/>
    <x v="5"/>
    <s v="YES"/>
    <m/>
  </r>
  <r>
    <s v="ORD-2024-567435"/>
    <x v="230"/>
    <s v="INVALID"/>
    <d v="2025-08-01T00:00:00"/>
    <d v="2024-04-24T00:00:00"/>
    <n v="7"/>
    <s v="Europe"/>
    <x v="0"/>
    <s v="London"/>
    <s v="Non-Profit"/>
    <s v="Distributor"/>
    <s v="N. Brown"/>
    <s v="Phones"/>
    <s v="PHN-9107"/>
    <n v="1232.77"/>
    <s v="Suspicious"/>
    <n v="48.94"/>
    <n v="48.94"/>
    <s v="Ok"/>
    <n v="0.16700000000000001"/>
    <n v="0.16700000000000001"/>
    <n v="10"/>
    <n v="407.67019999999997"/>
    <n v="12327.7"/>
    <n v="-11920.0298"/>
    <n v="-29.239394490939002"/>
    <s v="Jul-2025"/>
    <s v="Q3-2025"/>
    <s v="Europe-United Kingdom-London"/>
    <s v="LOW"/>
    <x v="8"/>
    <s v="YES"/>
    <m/>
  </r>
  <r>
    <s v="ORD-2025-678328"/>
    <x v="231"/>
    <s v="OK"/>
    <d v="2025-07-14T00:00:00"/>
    <d v="2025-07-14T00:00:00"/>
    <n v="213"/>
    <s v="Europe"/>
    <x v="6"/>
    <s v="Berlin"/>
    <s v="Corporate"/>
    <s v="Direct"/>
    <s v="O. Wang"/>
    <s v="Accessories"/>
    <s v="ACC-8094"/>
    <n v="385.08"/>
    <s v="0k"/>
    <n v="932.29"/>
    <n v="932.29"/>
    <s v="Ok"/>
    <n v="0.151"/>
    <n v="0.151"/>
    <n v="8"/>
    <n v="6332.1136799999995"/>
    <n v="3080.64"/>
    <n v="3251.4736799999996"/>
    <n v="0.51348946723268551"/>
    <s v="Dec-2024"/>
    <s v="Q4-2024"/>
    <s v="Europe-Germany-Berlin"/>
    <s v="HIGH"/>
    <x v="6"/>
    <s v="NO"/>
    <m/>
  </r>
  <r>
    <s v="ORD-2024-398783"/>
    <x v="232"/>
    <s v="INVALID"/>
    <d v="2025-04-06T00:00:00"/>
    <d v="2024-08-07T00:00:00"/>
    <n v="7"/>
    <s v="Europe"/>
    <x v="2"/>
    <s v="Marseille"/>
    <s v="Corporate"/>
    <s v="Retail"/>
    <s v="F. Müller"/>
    <s v="Monitors"/>
    <s v="MON-7622"/>
    <n v="941.35"/>
    <s v="0k"/>
    <n v="325.79000000000002"/>
    <n v="325.79000000000002"/>
    <s v="Ok"/>
    <n v="5.8000000000000003E-2"/>
    <n v="5.8000000000000003E-2"/>
    <n v="18"/>
    <n v="5524.0952399999996"/>
    <n v="16944.3"/>
    <n v="-11420.204760000001"/>
    <n v="-2.0673439294287044"/>
    <s v="Mar-2025"/>
    <s v="Q1-2025"/>
    <s v="Europe-France-Marseille"/>
    <s v="MEDIUM"/>
    <x v="21"/>
    <s v="YES"/>
    <m/>
  </r>
  <r>
    <s v="ORD-2023-126505"/>
    <x v="233"/>
    <s v="INVALID"/>
    <d v="2025-10-13T00:00:00"/>
    <d v="2024-01-01T00:00:00"/>
    <n v="7"/>
    <s v="Americas"/>
    <x v="11"/>
    <s v="Toronto"/>
    <s v="Enterprise"/>
    <s v="Retail"/>
    <s v="K. Singh"/>
    <s v="Monitors"/>
    <s v="MON-6065"/>
    <n v="856.1"/>
    <s v="0k"/>
    <n v="405.97"/>
    <n v="405.97"/>
    <s v="Ok"/>
    <n v="5.6000000000000001E-2"/>
    <n v="5.6000000000000001E-2"/>
    <n v="17"/>
    <n v="6515.0065600000007"/>
    <n v="14553.7"/>
    <n v="-8038.69344"/>
    <n v="-1.2338734222241519"/>
    <s v="Oct-2025"/>
    <s v="Q4-2025"/>
    <s v="Americas-Canada-Toronto"/>
    <s v="MEDIUM"/>
    <x v="13"/>
    <s v="YES"/>
    <m/>
  </r>
  <r>
    <s v="ORD-2024-655710"/>
    <x v="234"/>
    <s v="INVALID"/>
    <d v="2025-05-08T00:00:00"/>
    <d v="2024-12-10T00:00:00"/>
    <n v="7"/>
    <s v="Asia"/>
    <x v="7"/>
    <s v="Hyderabad"/>
    <s v="Small Business"/>
    <s v="Retail"/>
    <s v="F. Müller"/>
    <s v="Accessories"/>
    <s v="ACC-1075"/>
    <n v="851.49"/>
    <s v="0k"/>
    <n v="1589.07"/>
    <n v="1589.07"/>
    <s v="Ok"/>
    <n v="0.245"/>
    <n v="0.245"/>
    <n v="16"/>
    <n v="19195.9656"/>
    <n v="13623.84"/>
    <n v="5572.1255999999994"/>
    <n v="0.2902758692170192"/>
    <s v="May-2025"/>
    <s v="Q2-2025"/>
    <s v="Asia-India-Hyderabad"/>
    <s v="HIGH"/>
    <x v="18"/>
    <s v="YES"/>
    <m/>
  </r>
  <r>
    <s v="ORD-2023-502205"/>
    <x v="235"/>
    <s v="INVALID"/>
    <d v="2025-11-24T00:00:00"/>
    <d v="2023-10-11T00:00:00"/>
    <n v="7"/>
    <s v="Africa"/>
    <x v="9"/>
    <s v="Port Harcourt"/>
    <s v="Education"/>
    <s v="Marketplace"/>
    <s v="K. Singh"/>
    <s v="Networking"/>
    <s v="NET-8856"/>
    <n v="391.16"/>
    <s v="0k"/>
    <n v="1432.8"/>
    <n v="1432.8"/>
    <s v="Ok"/>
    <n v="4.0000000000000001E-3"/>
    <n v="4.0000000000000001E-3"/>
    <n v="12"/>
    <n v="17124.8256"/>
    <n v="4693.92"/>
    <n v="12430.9056"/>
    <n v="0.72589969033027701"/>
    <s v="Nov-2025"/>
    <s v="Q4-2025"/>
    <s v="Africa-Nigeria-Port Harcourt"/>
    <s v="HIGH"/>
    <x v="0"/>
    <s v="YES"/>
    <m/>
  </r>
  <r>
    <s v="ORD-2024-885858"/>
    <x v="236"/>
    <s v="INVALID"/>
    <d v="2024-12-12T00:00:00"/>
    <d v="2024-01-23T00:00:00"/>
    <n v="7"/>
    <s v="Europe"/>
    <x v="2"/>
    <s v="Marseille"/>
    <s v="Corporate"/>
    <s v="Direct"/>
    <s v="A. Patel"/>
    <s v="Printers"/>
    <s v="PRN-6776"/>
    <n v="720"/>
    <s v="0k"/>
    <n v="1765.76"/>
    <n v="1765.76"/>
    <s v="Ok"/>
    <n v="0.154"/>
    <n v="0.154"/>
    <n v="10"/>
    <n v="14938.329599999999"/>
    <n v="7200"/>
    <n v="7738.3295999999991"/>
    <n v="0.51801840012955658"/>
    <s v="Dec-2024"/>
    <s v="Q4-2024"/>
    <s v="Europe-France-Marseille"/>
    <s v="HIGH"/>
    <x v="6"/>
    <s v="YES"/>
    <m/>
  </r>
  <r>
    <s v="ORD-2023-378104"/>
    <x v="237"/>
    <s v="INVALID"/>
    <d v="2025-05-27T00:00:00"/>
    <d v="2023-10-20T00:00:00"/>
    <n v="7"/>
    <s v="Africa"/>
    <x v="1"/>
    <s v="Kisumu"/>
    <s v="Consumer"/>
    <s v="Retail"/>
    <s v="J. Njeri"/>
    <s v="Phones"/>
    <s v="PHN-8891"/>
    <n v="774.12"/>
    <s v="0k"/>
    <n v="2757.54"/>
    <n v="2757.54"/>
    <s v="Ok"/>
    <n v="0"/>
    <n v="0"/>
    <n v="30"/>
    <n v="82726.2"/>
    <n v="23223.599999999999"/>
    <n v="59502.6"/>
    <n v="0.71927152461976984"/>
    <s v="May-2025"/>
    <s v="Q2-2025"/>
    <s v="Africa-Kenya-Kisumu"/>
    <s v="HIGH"/>
    <x v="18"/>
    <s v="YES"/>
    <m/>
  </r>
  <r>
    <s v="ORD-2025-526752"/>
    <x v="238"/>
    <s v="OK"/>
    <d v="2025-06-25T00:00:00"/>
    <d v="2025-06-25T00:00:00"/>
    <n v="380"/>
    <s v="Asia"/>
    <x v="7"/>
    <s v="Hyderabad"/>
    <s v="Enterprise"/>
    <s v="Distributor"/>
    <s v="M. Rossi"/>
    <s v="Phones"/>
    <s v="PHN-3482"/>
    <n v="527.33000000000004"/>
    <s v="0k"/>
    <n v="873.75"/>
    <n v="873.75"/>
    <s v="Ok"/>
    <n v="0.14399999999999999"/>
    <n v="0.14399999999999999"/>
    <n v="25"/>
    <n v="18698.25"/>
    <n v="13183.250000000002"/>
    <n v="5514.9999999999982"/>
    <n v="0.29494738812455701"/>
    <s v="Jun-2024"/>
    <s v="Q2-2024"/>
    <s v="Asia-India-Hyderabad"/>
    <s v="HIGH"/>
    <x v="9"/>
    <s v="NO"/>
    <m/>
  </r>
  <r>
    <s v="ORD-2023-276806"/>
    <x v="239"/>
    <s v="INVALID"/>
    <d v="2024-11-24T00:00:00"/>
    <d v="2023-03-24T00:00:00"/>
    <n v="7"/>
    <s v="Americas"/>
    <x v="11"/>
    <s v="Montreal"/>
    <s v="Consumer"/>
    <s v="Distributor"/>
    <s v="I. Johnson"/>
    <s v="Laptops"/>
    <s v="LAP-6160"/>
    <n v="481.71"/>
    <s v="Suspicious"/>
    <n v="258.52"/>
    <n v="258.52"/>
    <s v="Ok"/>
    <n v="0.20300000000000001"/>
    <n v="0.20300000000000001"/>
    <n v="24"/>
    <n v="4944.9705599999988"/>
    <n v="11561.039999999999"/>
    <n v="-6616.0694400000002"/>
    <n v="-1.3379390958396327"/>
    <s v="Nov-2024"/>
    <s v="Q4-2024"/>
    <s v="Americas-Canada-Montreal"/>
    <s v="MEDIUM"/>
    <x v="10"/>
    <s v="YES"/>
    <m/>
  </r>
  <r>
    <s v="ORD-2023-931633"/>
    <x v="240"/>
    <s v="INVALID"/>
    <d v="2025-07-01T00:00:00"/>
    <d v="2023-05-22T00:00:00"/>
    <n v="7"/>
    <s v="Africa"/>
    <x v="1"/>
    <s v="Mombasa"/>
    <s v="Small Business"/>
    <s v="Distributor"/>
    <s v="F. Müller"/>
    <s v="Printers"/>
    <s v="PRN-9488"/>
    <n v="432.01"/>
    <s v="0k"/>
    <n v="606.76"/>
    <n v="606.76"/>
    <s v="Ok"/>
    <n v="4.9000000000000002E-2"/>
    <n v="4.9000000000000002E-2"/>
    <n v="12"/>
    <n v="6924.34512"/>
    <n v="5184.12"/>
    <n v="1740.2251200000001"/>
    <n v="0.25131981289806077"/>
    <s v="Jun-2025"/>
    <s v="Q2-2025"/>
    <s v="Africa-Kenya-Mombasa"/>
    <s v="HIGH"/>
    <x v="15"/>
    <s v="YES"/>
    <m/>
  </r>
  <r>
    <s v="ORD-2023-949710"/>
    <x v="241"/>
    <s v="INVALID"/>
    <d v="2024-11-02T00:00:00"/>
    <d v="2023-04-01T00:00:00"/>
    <n v="7"/>
    <s v="Africa"/>
    <x v="1"/>
    <s v="Nairobi"/>
    <s v="Consumer"/>
    <s v="Marketplace"/>
    <s v="D. Smith"/>
    <s v="Printers"/>
    <s v="PRN-7049"/>
    <n v="1024.0999999999999"/>
    <s v="0k"/>
    <n v="1337.69"/>
    <n v="1337.69"/>
    <s v="Ok"/>
    <n v="0.189"/>
    <n v="0.189"/>
    <n v="10"/>
    <n v="10848.6659"/>
    <n v="10241"/>
    <n v="607.66589999999997"/>
    <n v="5.6012961003804158E-2"/>
    <s v="Oct-2024"/>
    <s v="Q4-2024"/>
    <s v="Africa-Kenya-Nairobi"/>
    <s v="HIGH"/>
    <x v="14"/>
    <s v="YES"/>
    <m/>
  </r>
  <r>
    <s v="ORD-2024-902741"/>
    <x v="242"/>
    <s v="OK"/>
    <d v="2025-01-11T00:00:00"/>
    <d v="2025-01-11T00:00:00"/>
    <n v="165"/>
    <s v="Europe"/>
    <x v="6"/>
    <s v="Berlin"/>
    <s v="Education"/>
    <s v="Retail"/>
    <s v="K. Singh"/>
    <s v="Phones"/>
    <s v="PHN-8057"/>
    <n v="501.81"/>
    <s v="0k"/>
    <n v="1793.08"/>
    <n v="1793.08"/>
    <s v="Ok"/>
    <n v="0.01"/>
    <n v="0.01"/>
    <n v="9"/>
    <n v="15976.342799999999"/>
    <n v="4516.29"/>
    <n v="11460.052799999998"/>
    <n v="0.71731390240324577"/>
    <s v="Jul-2024"/>
    <s v="Q3-2024"/>
    <s v="Europe-Germany-Berlin"/>
    <s v="HIGH"/>
    <x v="4"/>
    <s v="NO"/>
    <m/>
  </r>
  <r>
    <s v="ORD-2025-898022"/>
    <x v="243"/>
    <s v="OK"/>
    <d v="2025-09-11T00:00:00"/>
    <d v="2025-09-11T00:00:00"/>
    <n v="284"/>
    <s v="Americas"/>
    <x v="11"/>
    <s v="Toronto"/>
    <s v="Corporate"/>
    <s v="Distributor"/>
    <s v="M. Rossi"/>
    <s v="Printers"/>
    <s v="PRN-1276"/>
    <n v="1207.6300000000001"/>
    <s v="Suspicious"/>
    <n v="122.74"/>
    <n v="122.74"/>
    <s v="Ok"/>
    <n v="0.19600000000000001"/>
    <n v="0.19600000000000001"/>
    <n v="17"/>
    <n v="1677.61032"/>
    <n v="20529.710000000003"/>
    <n v="-18852.099680000003"/>
    <n v="-11.237472406583672"/>
    <s v="Dec-2024"/>
    <s v="Q4-2024"/>
    <s v="Americas-Canada-Toronto"/>
    <s v="MEDIUM"/>
    <x v="6"/>
    <s v="NO"/>
    <m/>
  </r>
  <r>
    <s v="ORD-2024-692673"/>
    <x v="244"/>
    <s v="INVALID"/>
    <d v="2024-04-23T00:00:00"/>
    <d v="2024-03-25T00:00:00"/>
    <n v="7"/>
    <s v="Europe"/>
    <x v="6"/>
    <s v="Munich"/>
    <s v="Corporate"/>
    <s v="Online"/>
    <s v="B. Chen"/>
    <s v="Components"/>
    <s v="CMP-7617"/>
    <n v="712.84"/>
    <s v="0k"/>
    <n v="927.93"/>
    <n v="927.93"/>
    <s v="Ok"/>
    <n v="0.24299999999999999"/>
    <n v="0.24299999999999999"/>
    <n v="27"/>
    <n v="18965.961269999996"/>
    <n v="19246.68"/>
    <n v="-280.71873000000414"/>
    <n v="-1.4801186504795821E-2"/>
    <s v="Apr-2024"/>
    <s v="Q2-2024"/>
    <s v="Europe-Germany-Munich"/>
    <s v="HIGH"/>
    <x v="19"/>
    <s v="YES"/>
    <m/>
  </r>
  <r>
    <s v="ORD-2023-747341"/>
    <x v="245"/>
    <s v="INVALID"/>
    <d v="2024-11-17T00:00:00"/>
    <d v="2023-04-28T00:00:00"/>
    <n v="7"/>
    <s v="Americas"/>
    <x v="5"/>
    <s v="Rio de Janeiro"/>
    <s v="Corporate"/>
    <s v="Distributor"/>
    <s v="M. Rossi"/>
    <s v="Phones"/>
    <s v="PHN-7132"/>
    <n v="1013.54"/>
    <s v="Suspicious"/>
    <n v="151.88"/>
    <n v="151.88"/>
    <s v="Ok"/>
    <n v="0.17499999999999999"/>
    <n v="0.17499999999999999"/>
    <n v="16"/>
    <n v="2004.8159999999998"/>
    <n v="16216.64"/>
    <n v="-14211.824000000001"/>
    <n v="-7.0888420682995354"/>
    <s v="Nov-2024"/>
    <s v="Q4-2024"/>
    <s v="Americas-Brazil-Rio de Janeiro"/>
    <s v="MEDIUM"/>
    <x v="10"/>
    <s v="YES"/>
    <m/>
  </r>
  <r>
    <s v="ORD-2023-144816"/>
    <x v="246"/>
    <s v="INVALID"/>
    <d v="2025-02-06T00:00:00"/>
    <d v="2023-05-29T00:00:00"/>
    <n v="7"/>
    <s v="Africa"/>
    <x v="4"/>
    <s v="Durban"/>
    <s v="Education"/>
    <s v="Distributor"/>
    <s v="K. Singh"/>
    <s v="Accessories"/>
    <s v="ACC-2364"/>
    <n v="653.86"/>
    <s v="0k"/>
    <n v="2210.4"/>
    <n v="2210.4"/>
    <s v="Ok"/>
    <n v="0.121"/>
    <n v="0.121"/>
    <n v="12"/>
    <n v="23315.299200000001"/>
    <n v="7846.32"/>
    <n v="15468.979200000002"/>
    <n v="0.6634690409634546"/>
    <s v="Jan-2025"/>
    <s v="Q1-2025"/>
    <s v="Africa-South Africa-Durban"/>
    <s v="HIGH"/>
    <x v="3"/>
    <s v="YES"/>
    <m/>
  </r>
  <r>
    <s v="ORD-2025-757957"/>
    <x v="247"/>
    <s v="OK"/>
    <d v="2025-05-06T00:00:00"/>
    <d v="2025-05-06T00:00:00"/>
    <n v="190"/>
    <s v="Americas"/>
    <x v="5"/>
    <s v="Brasília"/>
    <s v="Consumer"/>
    <s v="Online"/>
    <s v="C. Otieno"/>
    <s v="Phones"/>
    <s v="PHN-2787"/>
    <n v="394.13"/>
    <s v="Suspicious"/>
    <n v="39.74"/>
    <n v="39.74"/>
    <s v="Ok"/>
    <n v="0.109"/>
    <n v="0.109"/>
    <n v="7"/>
    <n v="247.85838000000001"/>
    <n v="2758.91"/>
    <n v="-2511.0516199999997"/>
    <n v="-10.130993432620675"/>
    <s v="Oct-2024"/>
    <s v="Q4-2024"/>
    <s v="Americas-Brazil-Brasília"/>
    <s v="LOW"/>
    <x v="14"/>
    <s v="NO"/>
    <m/>
  </r>
  <r>
    <s v="ORD-2024-777623"/>
    <x v="248"/>
    <s v="INVALID"/>
    <d v="2024-10-23T00:00:00"/>
    <d v="2024-10-14T00:00:00"/>
    <n v="7"/>
    <s v="Americas"/>
    <x v="5"/>
    <s v="Rio de Janeiro"/>
    <s v="Small Business"/>
    <s v="Retail"/>
    <s v="K. Singh"/>
    <s v="Printers"/>
    <s v="PRN-2749"/>
    <n v="386.96"/>
    <s v="0k"/>
    <n v="1009"/>
    <n v="1009"/>
    <s v="Ok"/>
    <n v="0.26600000000000001"/>
    <n v="0.26600000000000001"/>
    <n v="41"/>
    <n v="30364.845999999998"/>
    <n v="15865.359999999999"/>
    <n v="14499.485999999999"/>
    <n v="0.47750895887962019"/>
    <s v="Oct-2024"/>
    <s v="Q4-2024"/>
    <s v="Americas-Brazil-Rio de Janeiro"/>
    <s v="HIGH"/>
    <x v="14"/>
    <s v="YES"/>
    <m/>
  </r>
  <r>
    <s v="ORD-2025-993993"/>
    <x v="249"/>
    <s v="INVALID"/>
    <d v="2025-10-30T00:00:00"/>
    <d v="2025-09-22T00:00:00"/>
    <n v="7"/>
    <s v="Europe"/>
    <x v="2"/>
    <s v="Marseille"/>
    <s v="Corporate"/>
    <s v="Direct"/>
    <s v="E. Garcia"/>
    <s v="Components"/>
    <s v="CMP-5311"/>
    <n v="663.9"/>
    <s v="0k"/>
    <n v="1653.64"/>
    <n v="1653.64"/>
    <s v="Ok"/>
    <n v="0.17399999999999999"/>
    <n v="0.17399999999999999"/>
    <n v="15"/>
    <n v="20488.599600000005"/>
    <n v="9958.5"/>
    <n v="10530.099600000005"/>
    <n v="0.51394921105296054"/>
    <s v="Oct-2025"/>
    <s v="Q4-2025"/>
    <s v="Europe-France-Marseille"/>
    <s v="HIGH"/>
    <x v="13"/>
    <s v="YES"/>
    <m/>
  </r>
  <r>
    <s v="ORD-2024-211453"/>
    <x v="250"/>
    <s v="INVALID"/>
    <d v="2024-08-12T00:00:00"/>
    <d v="2024-04-24T00:00:00"/>
    <n v="7"/>
    <s v="Europe"/>
    <x v="6"/>
    <s v="Frankfurt"/>
    <s v="Non-Profit"/>
    <s v="Direct"/>
    <s v="O. Wang"/>
    <s v="Accessories"/>
    <s v="ACC-6543"/>
    <n v="683.42"/>
    <s v="0k"/>
    <n v="1015.7"/>
    <n v="1015.7"/>
    <s v="Ok"/>
    <n v="0"/>
    <n v="0"/>
    <n v="14"/>
    <n v="14219.800000000001"/>
    <n v="9567.8799999999992"/>
    <n v="4651.9200000000019"/>
    <n v="0.32714384168553717"/>
    <s v="Aug-2024"/>
    <s v="Q3-2024"/>
    <s v="Europe-Germany-Frankfurt"/>
    <s v="HIGH"/>
    <x v="7"/>
    <s v="YES"/>
    <m/>
  </r>
  <r>
    <s v="ORD-2025-779530"/>
    <x v="251"/>
    <s v="OK"/>
    <d v="2025-05-17T00:00:00"/>
    <d v="2025-05-17T00:00:00"/>
    <n v="104"/>
    <s v="Americas"/>
    <x v="5"/>
    <s v="São Paulo"/>
    <s v="Small Business"/>
    <s v="Distributor"/>
    <s v="L. Okafor"/>
    <s v="Monitors"/>
    <s v="MON-2993"/>
    <n v="383.77"/>
    <s v="0k"/>
    <n v="912.45"/>
    <n v="912.45"/>
    <s v="Suspicious"/>
    <n v="0.3"/>
    <n v="0.34599999999999997"/>
    <n v="10"/>
    <n v="5967.4230000000007"/>
    <n v="3837.7"/>
    <n v="2129.7230000000009"/>
    <n v="0.35689157614601824"/>
    <s v="Feb-2025"/>
    <s v="Q1-2025"/>
    <s v="Americas-Brazil-São Paulo"/>
    <s v="HIGH"/>
    <x v="17"/>
    <s v="NO"/>
    <m/>
  </r>
  <r>
    <s v="ORD-2024-356812"/>
    <x v="252"/>
    <s v="INVALID"/>
    <d v="2025-06-23T00:00:00"/>
    <d v="2024-04-03T00:00:00"/>
    <n v="7"/>
    <s v="Europe"/>
    <x v="6"/>
    <s v="Frankfurt"/>
    <s v="Corporate"/>
    <s v="Direct"/>
    <s v="M. Rossi"/>
    <s v="Printers"/>
    <s v="PRN-6911"/>
    <n v="738.16"/>
    <s v="0k"/>
    <n v="815.19"/>
    <n v="815.19"/>
    <s v="Ok"/>
    <n v="0.152"/>
    <n v="0.152"/>
    <n v="5"/>
    <n v="3456.4056"/>
    <n v="3690.7999999999997"/>
    <n v="-234.39439999999968"/>
    <n v="-6.7814494919230445E-2"/>
    <s v="Jun-2025"/>
    <s v="Q2-2025"/>
    <s v="Europe-Germany-Frankfurt"/>
    <s v="HIGH"/>
    <x v="15"/>
    <s v="YES"/>
    <m/>
  </r>
  <r>
    <s v="ORD-2025-337268"/>
    <x v="253"/>
    <s v="INVALID"/>
    <d v="2025-09-22T00:00:00"/>
    <d v="2025-03-17T00:00:00"/>
    <n v="7"/>
    <s v="Europe"/>
    <x v="6"/>
    <s v="Munich"/>
    <s v="Consumer"/>
    <s v="Retail"/>
    <s v="L. Okafor"/>
    <s v="Accessories"/>
    <s v="ACC-5150"/>
    <n v="730.42"/>
    <s v="0k"/>
    <n v="1814.06"/>
    <n v="1814.06"/>
    <s v="Ok"/>
    <n v="4.2000000000000003E-2"/>
    <n v="4.2000000000000003E-2"/>
    <n v="22"/>
    <n v="38233.128559999997"/>
    <n v="16069.24"/>
    <n v="22163.888559999999"/>
    <n v="0.57970376463484474"/>
    <s v="Sept-2025"/>
    <s v="Q3-2025"/>
    <s v="Europe-Germany-Munich"/>
    <s v="HIGH"/>
    <x v="20"/>
    <s v="YES"/>
    <m/>
  </r>
  <r>
    <s v="ORD-2023-294716"/>
    <x v="254"/>
    <s v="INVALID"/>
    <d v="2025-11-12T00:00:00"/>
    <d v="2023-04-25T00:00:00"/>
    <n v="7"/>
    <s v="Europe"/>
    <x v="0"/>
    <s v="London"/>
    <s v="Small Business"/>
    <s v="Retail"/>
    <s v="D. Smith"/>
    <s v="Printers"/>
    <s v="PRN-5067"/>
    <n v="405.66"/>
    <s v="0k"/>
    <n v="758.92"/>
    <n v="758.92"/>
    <s v="Ok"/>
    <n v="0.19"/>
    <n v="0.19"/>
    <n v="7"/>
    <n v="4303.0763999999999"/>
    <n v="2839.6200000000003"/>
    <n v="1463.4563999999996"/>
    <n v="0.34009537920358551"/>
    <s v="Nov-2025"/>
    <s v="Q4-2025"/>
    <s v="Europe-United Kingdom-London"/>
    <s v="HIGH"/>
    <x v="0"/>
    <s v="YES"/>
    <m/>
  </r>
  <r>
    <s v="ORD-2023-573656"/>
    <x v="255"/>
    <s v="INVALID"/>
    <d v="2025-07-31T00:00:00"/>
    <d v="2023-05-16T00:00:00"/>
    <n v="7"/>
    <s v="Asia"/>
    <x v="7"/>
    <s v="Bengaluru"/>
    <s v="Non-Profit"/>
    <s v="Retail"/>
    <s v="L. Okafor"/>
    <s v="Monitors"/>
    <s v="MON-4830"/>
    <n v="475.37"/>
    <s v="0k"/>
    <n v="1667.44"/>
    <n v="1667.44"/>
    <s v="Ok"/>
    <n v="4.1000000000000002E-2"/>
    <n v="4.1000000000000002E-2"/>
    <n v="22"/>
    <n v="35179.649120000002"/>
    <n v="10458.14"/>
    <n v="24721.509120000002"/>
    <n v="0.70272187865414393"/>
    <s v="Jul-2025"/>
    <s v="Q3-2025"/>
    <s v="Asia-India-Bengaluru"/>
    <s v="HIGH"/>
    <x v="8"/>
    <s v="YES"/>
    <m/>
  </r>
  <r>
    <s v="ORD-2023-197661"/>
    <x v="256"/>
    <s v="INVALID"/>
    <d v="2024-09-25T00:00:00"/>
    <d v="2023-08-22T00:00:00"/>
    <n v="7"/>
    <s v="Europe"/>
    <x v="0"/>
    <s v="Birmingham"/>
    <s v="Non-Profit"/>
    <s v="Direct"/>
    <s v="N. Brown"/>
    <s v="Monitors"/>
    <s v="MON-7511"/>
    <n v="446.69"/>
    <s v="0k"/>
    <n v="2562.5500000000002"/>
    <n v="2562.5500000000002"/>
    <s v="Ok"/>
    <n v="9.4E-2"/>
    <n v="9.4E-2"/>
    <n v="10"/>
    <n v="23216.703000000001"/>
    <n v="4466.8999999999996"/>
    <n v="18749.803"/>
    <n v="0.80759972680014036"/>
    <s v="Sept-2024"/>
    <s v="Q3-2024"/>
    <s v="Europe-United Kingdom-Birmingham"/>
    <s v="HIGH"/>
    <x v="5"/>
    <s v="YES"/>
    <m/>
  </r>
  <r>
    <s v="ORD-2024-997336"/>
    <x v="257"/>
    <s v="OK"/>
    <d v="2024-11-02T00:00:00"/>
    <d v="2024-11-02T00:00:00"/>
    <n v="143"/>
    <s v="Africa"/>
    <x v="9"/>
    <s v="Abuja"/>
    <s v="Corporate"/>
    <s v="Distributor"/>
    <s v="F. Müller"/>
    <s v="Accessories"/>
    <s v="ACC-9038"/>
    <n v="412.09"/>
    <s v="0k"/>
    <n v="745.38"/>
    <n v="745.38"/>
    <s v="Ok"/>
    <n v="9.9000000000000005E-2"/>
    <n v="9.9000000000000005E-2"/>
    <n v="23"/>
    <n v="15446.509740000001"/>
    <n v="9478.07"/>
    <n v="5968.4397400000016"/>
    <n v="0.38639406833404172"/>
    <s v="Jun-2024"/>
    <s v="Q2-2024"/>
    <s v="Africa-Nigeria-Abuja"/>
    <s v="HIGH"/>
    <x v="9"/>
    <s v="NO"/>
    <m/>
  </r>
  <r>
    <s v="ORD-2024-310809"/>
    <x v="258"/>
    <s v="INVALID"/>
    <d v="2025-08-05T00:00:00"/>
    <d v="2024-04-09T00:00:00"/>
    <n v="7"/>
    <s v="Africa"/>
    <x v="9"/>
    <s v="Lagos"/>
    <s v="Non-Profit"/>
    <s v="Direct"/>
    <s v="K. Singh"/>
    <s v="Components"/>
    <s v="CMP-6529"/>
    <n v="395.07"/>
    <s v="0k"/>
    <n v="687.95"/>
    <n v="687.95"/>
    <s v="Ok"/>
    <n v="0.123"/>
    <n v="0.123"/>
    <n v="38"/>
    <n v="22926.621700000003"/>
    <n v="15012.66"/>
    <n v="7913.9617000000035"/>
    <n v="0.34518656100126616"/>
    <s v="Jul-2025"/>
    <s v="Q3-2025"/>
    <s v="Africa-Nigeria-Lagos"/>
    <s v="HIGH"/>
    <x v="8"/>
    <s v="YES"/>
    <m/>
  </r>
  <r>
    <s v="ORD-2023-619385"/>
    <x v="259"/>
    <s v="INVALID"/>
    <d v="2025-04-10T00:00:00"/>
    <d v="2023-10-03T00:00:00"/>
    <n v="7"/>
    <s v="Asia"/>
    <x v="10"/>
    <s v="Beijing"/>
    <s v="Non-Profit"/>
    <s v="Retail"/>
    <s v="J. Njeri"/>
    <s v="Laptops"/>
    <s v="LAP-5763"/>
    <n v="1019.36"/>
    <s v="0k"/>
    <n v="550.07000000000005"/>
    <n v="550.07000000000005"/>
    <s v="Ok"/>
    <n v="0.14699999999999999"/>
    <n v="0.14699999999999999"/>
    <n v="17"/>
    <n v="7976.5650700000006"/>
    <n v="17329.12"/>
    <n v="-9352.5549299999984"/>
    <n v="-1.1725040600715613"/>
    <s v="Apr-2025"/>
    <s v="Q2-2025"/>
    <s v="Asia-China-Beijing"/>
    <s v="HIGH"/>
    <x v="11"/>
    <s v="YES"/>
    <m/>
  </r>
  <r>
    <s v="ORD-2023-133848"/>
    <x v="260"/>
    <s v="INVALID"/>
    <d v="2024-10-06T00:00:00"/>
    <d v="2023-09-07T00:00:00"/>
    <n v="7"/>
    <s v="Americas"/>
    <x v="3"/>
    <s v="New York"/>
    <s v="Enterprise"/>
    <s v="Online"/>
    <s v="K. Singh"/>
    <s v="Phones"/>
    <s v="PHN-2013"/>
    <n v="590.33000000000004"/>
    <s v="0k"/>
    <n v="2068.21"/>
    <n v="2068.21"/>
    <s v="Ok"/>
    <n v="0"/>
    <n v="0"/>
    <n v="26"/>
    <n v="53773.46"/>
    <n v="15348.580000000002"/>
    <n v="38424.879999999997"/>
    <n v="0.714569603666939"/>
    <s v="Sept-2024"/>
    <s v="Q3-2024"/>
    <s v="Americas-USA-New York"/>
    <s v="HIGH"/>
    <x v="5"/>
    <s v="YES"/>
    <m/>
  </r>
  <r>
    <s v="ORD-2023-568013"/>
    <x v="261"/>
    <s v="INVALID"/>
    <d v="2025-08-16T00:00:00"/>
    <d v="2023-10-30T00:00:00"/>
    <n v="7"/>
    <s v="Asia"/>
    <x v="8"/>
    <s v="Tokyo"/>
    <s v="Enterprise"/>
    <s v="Online"/>
    <s v="D. Smith"/>
    <s v="Printers"/>
    <s v="PRN-1786"/>
    <n v="649.13"/>
    <s v="0k"/>
    <n v="2576.65"/>
    <n v="2576.65"/>
    <s v="Ok"/>
    <n v="0.157"/>
    <n v="0.157"/>
    <n v="27"/>
    <n v="58647.130649999999"/>
    <n v="17526.509999999998"/>
    <n v="41120.620649999997"/>
    <n v="0.70115315437005099"/>
    <s v="Aug-2025"/>
    <s v="Q3-2025"/>
    <s v="Asia-Japan-Tokyo"/>
    <s v="HIGH"/>
    <x v="16"/>
    <s v="YES"/>
    <m/>
  </r>
  <r>
    <s v="ORD-2024-728474"/>
    <x v="262"/>
    <s v="INVALID"/>
    <d v="2025-07-28T00:00:00"/>
    <d v="2024-09-13T00:00:00"/>
    <n v="7"/>
    <s v="Europe"/>
    <x v="0"/>
    <s v="London"/>
    <s v="Consumer"/>
    <s v="Marketplace"/>
    <s v="F. Müller"/>
    <s v="Networking"/>
    <s v="NET-1145"/>
    <n v="1133.08"/>
    <s v="0k"/>
    <n v="1044.1400000000001"/>
    <n v="1044.1400000000001"/>
    <s v="Ok"/>
    <n v="4.2000000000000003E-2"/>
    <n v="4.2000000000000003E-2"/>
    <n v="27"/>
    <n v="27007.72524"/>
    <n v="30593.159999999996"/>
    <n v="-3585.4347599999965"/>
    <n v="-0.1327558958830698"/>
    <s v="Jul-2025"/>
    <s v="Q3-2025"/>
    <s v="Europe-United Kingdom-London"/>
    <s v="HIGH"/>
    <x v="8"/>
    <s v="YES"/>
    <m/>
  </r>
  <r>
    <s v="ORD-2025-765220"/>
    <x v="263"/>
    <s v="OK"/>
    <d v="2025-04-30T00:00:00"/>
    <d v="2025-04-30T00:00:00"/>
    <n v="360"/>
    <s v="Americas"/>
    <x v="5"/>
    <s v="Brasília"/>
    <s v="Education"/>
    <s v="Online"/>
    <s v="K. Singh"/>
    <s v="Monitors"/>
    <s v="MON-4925"/>
    <n v="855.78"/>
    <s v="Suspicious"/>
    <n v="99.04"/>
    <n v="99.04"/>
    <s v="Ok"/>
    <n v="0.14699999999999999"/>
    <n v="0.14699999999999999"/>
    <n v="38"/>
    <n v="3210.2825600000001"/>
    <n v="32519.64"/>
    <n v="-29309.35744"/>
    <n v="-9.1298372938237566"/>
    <s v="May-2024"/>
    <s v="Q2-2024"/>
    <s v="Americas-Brazil-Brasília"/>
    <s v="LOW"/>
    <x v="2"/>
    <s v="NO"/>
    <m/>
  </r>
  <r>
    <s v="ORD-2023-249805"/>
    <x v="264"/>
    <s v="INVALID"/>
    <d v="2025-12-04T00:00:00"/>
    <d v="2024-01-16T00:00:00"/>
    <n v="7"/>
    <s v="Asia"/>
    <x v="7"/>
    <s v="Hyderabad"/>
    <s v="Small Business"/>
    <s v="Retail"/>
    <s v="A. Patel"/>
    <s v="Components"/>
    <s v="CMP-1555"/>
    <n v="1346.81"/>
    <s v="0k"/>
    <n v="1996.81"/>
    <n v="1996.81"/>
    <s v="Ok"/>
    <n v="0.159"/>
    <n v="0.159"/>
    <n v="17"/>
    <n v="28548.392569999996"/>
    <n v="22895.77"/>
    <n v="5652.6225699999959"/>
    <n v="0.19800143059333014"/>
    <s v="Nov-2025"/>
    <s v="Q4-2025"/>
    <s v="Asia-India-Hyderabad"/>
    <s v="HIGH"/>
    <x v="0"/>
    <s v="YES"/>
    <m/>
  </r>
  <r>
    <s v="ORD-2024-468615"/>
    <x v="265"/>
    <s v="INVALID"/>
    <d v="2025-08-22T00:00:00"/>
    <d v="2024-07-12T00:00:00"/>
    <n v="7"/>
    <s v="Asia"/>
    <x v="10"/>
    <s v="Shanghai"/>
    <s v="Small Business"/>
    <s v="Retail"/>
    <s v="D. Smith"/>
    <s v="Accessories"/>
    <s v="ACC-3721"/>
    <n v="748.39"/>
    <s v="0k"/>
    <n v="921.68"/>
    <n v="921.68"/>
    <s v="Ok"/>
    <n v="0"/>
    <n v="0"/>
    <n v="23"/>
    <n v="21198.639999999999"/>
    <n v="17212.97"/>
    <n v="3985.6699999999983"/>
    <n v="0.18801536324971782"/>
    <s v="Aug-2025"/>
    <s v="Q3-2025"/>
    <s v="Asia-China-Shanghai"/>
    <s v="HIGH"/>
    <x v="16"/>
    <s v="YES"/>
    <m/>
  </r>
  <r>
    <s v="ORD-2025-278048"/>
    <x v="266"/>
    <s v="OK"/>
    <d v="2025-07-08T00:00:00"/>
    <d v="2025-07-08T00:00:00"/>
    <n v="181"/>
    <s v="Europe"/>
    <x v="0"/>
    <s v="London"/>
    <s v="Education"/>
    <s v="Direct"/>
    <s v="A. Patel"/>
    <s v="Phones"/>
    <s v="PHN-5316"/>
    <n v="892.73"/>
    <s v="0k"/>
    <n v="2503.79"/>
    <n v="2503.79"/>
    <s v="Ok"/>
    <n v="0.17399999999999999"/>
    <n v="0.17399999999999999"/>
    <n v="10"/>
    <n v="20681.305400000001"/>
    <n v="8927.2999999999993"/>
    <n v="11754.005400000002"/>
    <n v="0.56833962714945452"/>
    <s v="Jan-2025"/>
    <s v="Q1-2025"/>
    <s v="Europe-United Kingdom-London"/>
    <s v="HIGH"/>
    <x v="3"/>
    <s v="NO"/>
    <m/>
  </r>
  <r>
    <s v="ORD-2024-837651"/>
    <x v="267"/>
    <s v="INVALID"/>
    <d v="2025-05-25T00:00:00"/>
    <d v="2024-12-19T00:00:00"/>
    <n v="7"/>
    <s v="Africa"/>
    <x v="9"/>
    <s v="Lagos"/>
    <s v="Corporate"/>
    <s v="Retail"/>
    <s v="O. Wang"/>
    <s v="Monitors"/>
    <s v="MON-4789"/>
    <n v="488.68"/>
    <s v="0k"/>
    <n v="2462.77"/>
    <n v="2462.77"/>
    <s v="Ok"/>
    <n v="5.8999999999999997E-2"/>
    <n v="5.8999999999999997E-2"/>
    <n v="14"/>
    <n v="32444.53198"/>
    <n v="6841.52"/>
    <n v="25603.011979999999"/>
    <n v="0.78913180180199971"/>
    <s v="May-2025"/>
    <s v="Q2-2025"/>
    <s v="Africa-Nigeria-Lagos"/>
    <s v="HIGH"/>
    <x v="18"/>
    <s v="YES"/>
    <m/>
  </r>
  <r>
    <s v="ORD-2025-635337"/>
    <x v="268"/>
    <s v="OK"/>
    <d v="2025-08-28T00:00:00"/>
    <d v="2025-08-28T00:00:00"/>
    <n v="20"/>
    <s v="Asia"/>
    <x v="7"/>
    <s v="Mumbai"/>
    <s v="Non-Profit"/>
    <s v="Distributor"/>
    <s v="N. Brown"/>
    <s v="Laptops"/>
    <s v="LAP-3905"/>
    <n v="638.54"/>
    <s v="0k"/>
    <n v="496.2"/>
    <n v="496.2"/>
    <s v="Ok"/>
    <n v="0"/>
    <n v="0"/>
    <n v="11"/>
    <n v="5458.2"/>
    <n v="7023.94"/>
    <n v="-1565.7399999999998"/>
    <n v="-0.28686013704151547"/>
    <s v="Aug-2025"/>
    <s v="Q3-2025"/>
    <s v="Asia-India-Mumbai"/>
    <s v="MEDIUM"/>
    <x v="16"/>
    <s v="NO"/>
    <m/>
  </r>
  <r>
    <s v="ORD-2023-369150"/>
    <x v="269"/>
    <s v="INVALID"/>
    <d v="2025-01-01T00:00:00"/>
    <d v="2023-08-10T00:00:00"/>
    <n v="7"/>
    <s v="Africa"/>
    <x v="4"/>
    <s v="Johannesburg"/>
    <s v="Small Business"/>
    <s v="Retail"/>
    <s v="L. Okafor"/>
    <s v="Components"/>
    <s v="CMP-8659"/>
    <n v="1271.56"/>
    <s v="0k"/>
    <n v="907.59"/>
    <n v="907.59"/>
    <s v="Ok"/>
    <n v="0.192"/>
    <n v="0.192"/>
    <n v="13"/>
    <n v="9533.3253600000007"/>
    <n v="16530.28"/>
    <n v="-6996.9546399999981"/>
    <n v="-0.73394690475559277"/>
    <s v="Dec-2024"/>
    <s v="Q4-2024"/>
    <s v="Africa-South Africa-Johannesburg"/>
    <s v="HIGH"/>
    <x v="6"/>
    <s v="YES"/>
    <m/>
  </r>
  <r>
    <s v="ORD-2024-389336"/>
    <x v="270"/>
    <s v="OK"/>
    <d v="2024-06-02T00:00:00"/>
    <d v="2024-06-02T00:00:00"/>
    <n v="39"/>
    <s v="Americas"/>
    <x v="11"/>
    <s v="Vancouver"/>
    <s v="Enterprise"/>
    <s v="Marketplace"/>
    <s v="K. Singh"/>
    <s v="Components"/>
    <s v="CMP-5946"/>
    <n v="675.43"/>
    <s v="0k"/>
    <n v="334.19"/>
    <n v="334.19"/>
    <s v="Ok"/>
    <n v="0.182"/>
    <n v="0.182"/>
    <n v="22"/>
    <n v="6014.0832400000008"/>
    <n v="14859.46"/>
    <n v="-8845.3767599999992"/>
    <n v="-1.4707772418527414"/>
    <s v="Apr-2024"/>
    <s v="Q2-2024"/>
    <s v="Americas-Canada-Vancouver"/>
    <s v="MEDIUM"/>
    <x v="19"/>
    <s v="NO"/>
    <m/>
  </r>
  <r>
    <s v="ORD-2023-868460"/>
    <x v="271"/>
    <s v="INVALID"/>
    <d v="2025-10-10T00:00:00"/>
    <d v="2023-06-01T00:00:00"/>
    <n v="7"/>
    <s v="Asia"/>
    <x v="7"/>
    <s v="Bengaluru"/>
    <s v="Corporate"/>
    <s v="Retail"/>
    <s v="E. Garcia"/>
    <s v="Accessories"/>
    <s v="ACC-4587"/>
    <n v="669.37"/>
    <s v="0k"/>
    <n v="538.79"/>
    <n v="538.79"/>
    <s v="Ok"/>
    <n v="8.2000000000000003E-2"/>
    <n v="8.2000000000000003E-2"/>
    <n v="5"/>
    <n v="2473.0461"/>
    <n v="3346.85"/>
    <n v="-873.80389999999989"/>
    <n v="-0.35333101958754426"/>
    <s v="Oct-2025"/>
    <s v="Q4-2025"/>
    <s v="Asia-India-Bengaluru"/>
    <s v="HIGH"/>
    <x v="13"/>
    <s v="YES"/>
    <m/>
  </r>
  <r>
    <s v="ORD-2023-309373"/>
    <x v="272"/>
    <s v="INVALID"/>
    <d v="2024-08-09T00:00:00"/>
    <d v="2023-07-14T00:00:00"/>
    <n v="7"/>
    <s v="Americas"/>
    <x v="5"/>
    <s v="Brasília"/>
    <s v="Enterprise"/>
    <s v="Direct"/>
    <s v="B. Chen"/>
    <s v="Networking"/>
    <s v="NET-2394"/>
    <n v="578.85"/>
    <s v="0k"/>
    <n v="1436.54"/>
    <n v="1436.54"/>
    <s v="Ok"/>
    <n v="8.2000000000000003E-2"/>
    <n v="8.2000000000000003E-2"/>
    <n v="28"/>
    <n v="36924.824159999996"/>
    <n v="16207.800000000001"/>
    <n v="20717.024159999994"/>
    <n v="0.56105952110240176"/>
    <s v="Aug-2024"/>
    <s v="Q3-2024"/>
    <s v="Americas-Brazil-Brasília"/>
    <s v="HIGH"/>
    <x v="7"/>
    <s v="YES"/>
    <m/>
  </r>
  <r>
    <s v="ORD-2025-947929"/>
    <x v="273"/>
    <s v="INVALID"/>
    <d v="2025-06-30T00:00:00"/>
    <d v="2025-04-02T00:00:00"/>
    <n v="7"/>
    <s v="Europe"/>
    <x v="6"/>
    <s v="Berlin"/>
    <s v="Enterprise"/>
    <s v="Online"/>
    <s v="E. Garcia"/>
    <s v="Printers"/>
    <s v="PRN-3159"/>
    <n v="663.61"/>
    <s v="0k"/>
    <n v="1766.55"/>
    <n v="1766.55"/>
    <s v="Ok"/>
    <n v="4.5999999999999999E-2"/>
    <n v="4.5999999999999999E-2"/>
    <n v="17"/>
    <n v="28649.907899999998"/>
    <n v="11281.37"/>
    <n v="17368.537899999996"/>
    <n v="0.60623363818911258"/>
    <s v="Jun-2025"/>
    <s v="Q2-2025"/>
    <s v="Europe-Germany-Berlin"/>
    <s v="HIGH"/>
    <x v="15"/>
    <s v="YES"/>
    <m/>
  </r>
  <r>
    <s v="ORD-2023-521818"/>
    <x v="274"/>
    <s v="INVALID"/>
    <d v="2024-07-25T00:00:00"/>
    <d v="2023-01-30T00:00:00"/>
    <n v="7"/>
    <s v="Americas"/>
    <x v="3"/>
    <s v="San Francisco"/>
    <s v="Small Business"/>
    <s v="Online"/>
    <s v="A. Patel"/>
    <s v="Networking"/>
    <s v="NET-4155"/>
    <n v="413.52"/>
    <s v="0k"/>
    <n v="628.54"/>
    <n v="628.54"/>
    <s v="Ok"/>
    <n v="0.111"/>
    <n v="0.111"/>
    <n v="18"/>
    <n v="10057.897079999999"/>
    <n v="7443.36"/>
    <n v="2614.5370799999992"/>
    <n v="0.25994868104178287"/>
    <s v="Jul-2024"/>
    <s v="Q3-2024"/>
    <s v="Americas-USA-San Francisco"/>
    <s v="HIGH"/>
    <x v="4"/>
    <s v="YES"/>
    <m/>
  </r>
  <r>
    <s v="ORD-2024-320972"/>
    <x v="275"/>
    <s v="INVALID"/>
    <d v="2024-11-21T00:00:00"/>
    <d v="2024-11-08T00:00:00"/>
    <n v="7"/>
    <s v="Africa"/>
    <x v="1"/>
    <s v="Nakuru"/>
    <s v="Enterprise"/>
    <s v="Marketplace"/>
    <s v="M. Rossi"/>
    <s v="Networking"/>
    <s v="NET-2628"/>
    <n v="803.28"/>
    <s v="0k"/>
    <n v="1650.75"/>
    <n v="1650.75"/>
    <s v="Ok"/>
    <n v="0.11"/>
    <n v="0.11"/>
    <n v="4"/>
    <n v="5876.67"/>
    <n v="3213.12"/>
    <n v="2663.55"/>
    <n v="0.45324137649383073"/>
    <s v="Nov-2024"/>
    <s v="Q4-2024"/>
    <s v="Africa-Kenya-Nakuru"/>
    <s v="HIGH"/>
    <x v="10"/>
    <s v="YES"/>
    <m/>
  </r>
  <r>
    <s v="ORD-2024-756884"/>
    <x v="276"/>
    <s v="INVALID"/>
    <d v="2025-11-27T00:00:00"/>
    <d v="2024-10-24T00:00:00"/>
    <n v="7"/>
    <s v="Europe"/>
    <x v="2"/>
    <s v="Paris"/>
    <s v="Education"/>
    <s v="Distributor"/>
    <s v="F. Müller"/>
    <s v="Components"/>
    <s v="CMP-5006"/>
    <n v="816.7"/>
    <s v="0k"/>
    <n v="2247.14"/>
    <n v="2247.14"/>
    <s v="Ok"/>
    <n v="4.7E-2"/>
    <n v="4.7E-2"/>
    <n v="43"/>
    <n v="92085.55005999998"/>
    <n v="35118.1"/>
    <n v="56967.450059999981"/>
    <n v="0.61863614891676078"/>
    <s v="Nov-2025"/>
    <s v="Q4-2025"/>
    <s v="Europe-France-Paris"/>
    <s v="HIGH"/>
    <x v="0"/>
    <s v="YES"/>
    <m/>
  </r>
  <r>
    <s v="ORD-2024-664046"/>
    <x v="277"/>
    <s v="INVALID"/>
    <d v="2024-11-23T00:00:00"/>
    <d v="2024-09-08T00:00:00"/>
    <n v="7"/>
    <s v="Americas"/>
    <x v="3"/>
    <s v="Austin"/>
    <s v="Consumer"/>
    <s v="Direct"/>
    <s v="H. Kim"/>
    <s v="Components"/>
    <s v="CMP-7563"/>
    <n v="462.94"/>
    <s v="0k"/>
    <n v="893.19"/>
    <n v="893.19"/>
    <s v="Ok"/>
    <n v="0.14299999999999999"/>
    <n v="0.14299999999999999"/>
    <n v="14"/>
    <n v="10716.493619999999"/>
    <n v="6481.16"/>
    <n v="4235.3336199999994"/>
    <n v="0.3952163618233927"/>
    <s v="Nov-2024"/>
    <s v="Q4-2024"/>
    <s v="Americas-USA-Austin"/>
    <s v="HIGH"/>
    <x v="10"/>
    <s v="YES"/>
    <m/>
  </r>
  <r>
    <s v="ORD-2025-542939"/>
    <x v="278"/>
    <s v="OK"/>
    <d v="2025-02-08T00:00:00"/>
    <d v="2025-02-08T00:00:00"/>
    <n v="148"/>
    <s v="Europe"/>
    <x v="2"/>
    <s v="Paris"/>
    <s v="Non-Profit"/>
    <s v="unknown"/>
    <s v="E. Garcia"/>
    <s v="Monitors"/>
    <s v="MON-1593"/>
    <n v="594.74"/>
    <s v="0k"/>
    <n v="2328.9"/>
    <n v="2328.9"/>
    <s v="Ok"/>
    <n v="0.21099999999999999"/>
    <n v="0.21099999999999999"/>
    <n v="6"/>
    <n v="11025.012600000002"/>
    <n v="3568.44"/>
    <n v="7456.5726000000013"/>
    <n v="0.67633234269500975"/>
    <s v="Sept-2024"/>
    <s v="Q3-2024"/>
    <s v="Europe-France-Paris"/>
    <s v="HIGH"/>
    <x v="5"/>
    <s v="NO"/>
    <m/>
  </r>
  <r>
    <s v="ORD-2024-909942"/>
    <x v="279"/>
    <s v="OK"/>
    <d v="2024-07-07T00:00:00"/>
    <d v="2024-07-07T00:00:00"/>
    <n v="8"/>
    <s v="Asia"/>
    <x v="10"/>
    <s v="Shenzhen"/>
    <s v="Corporate"/>
    <s v="Online"/>
    <s v="J. Njeri"/>
    <s v="Components"/>
    <s v="CMP-6392"/>
    <n v="550.22"/>
    <s v="0k"/>
    <n v="2066.75"/>
    <n v="2066.75"/>
    <s v="Ok"/>
    <n v="0"/>
    <n v="0"/>
    <n v="27"/>
    <n v="55802.25"/>
    <n v="14855.94"/>
    <n v="40946.31"/>
    <n v="0.73377525099794361"/>
    <s v="Jun-2024"/>
    <s v="Q2-2024"/>
    <s v="Asia-China-Shenzhen"/>
    <s v="HIGH"/>
    <x v="9"/>
    <s v="NO"/>
    <m/>
  </r>
  <r>
    <s v="ORD-2025-650719"/>
    <x v="280"/>
    <s v="OK"/>
    <d v="2025-02-28T00:00:00"/>
    <d v="2025-02-28T00:00:00"/>
    <n v="224"/>
    <s v="Americas"/>
    <x v="5"/>
    <s v="São Paulo"/>
    <s v="Non-Profit"/>
    <s v="Direct"/>
    <s v="B. Chen"/>
    <s v="Monitors"/>
    <s v="MON-5179"/>
    <n v="414.95"/>
    <s v="0k"/>
    <n v="2182.31"/>
    <n v="2182.31"/>
    <s v="Ok"/>
    <n v="6.3E-2"/>
    <n v="6.3E-2"/>
    <n v="8"/>
    <n v="16358.59576"/>
    <n v="3319.6"/>
    <n v="13038.99576"/>
    <n v="0.7970730465681487"/>
    <s v="Jul-2024"/>
    <s v="Q3-2024"/>
    <s v="Americas-Brazil-São Paulo"/>
    <s v="HIGH"/>
    <x v="4"/>
    <s v="NO"/>
    <m/>
  </r>
  <r>
    <s v="ORD-2024-741404"/>
    <x v="281"/>
    <s v="INVALID"/>
    <d v="2025-11-20T00:00:00"/>
    <d v="2024-11-06T00:00:00"/>
    <n v="7"/>
    <s v="Americas"/>
    <x v="3"/>
    <s v="Chicago"/>
    <s v="Education"/>
    <s v="unknown"/>
    <s v="C. Otieno"/>
    <s v="Monitors"/>
    <s v="MON-8129"/>
    <n v="942.02"/>
    <s v="0k"/>
    <n v="2726.62"/>
    <n v="2726.62"/>
    <s v="Ok"/>
    <n v="0"/>
    <n v="0"/>
    <n v="9"/>
    <n v="24539.579999999998"/>
    <n v="8478.18"/>
    <n v="16061.399999999998"/>
    <n v="0.65450997938840028"/>
    <s v="Nov-2025"/>
    <s v="Q4-2025"/>
    <s v="Americas-USA-Chicago"/>
    <s v="HIGH"/>
    <x v="0"/>
    <s v="YES"/>
    <m/>
  </r>
  <r>
    <s v="ORD-2024-510520"/>
    <x v="282"/>
    <s v="INVALID"/>
    <d v="2025-06-05T00:00:00"/>
    <d v="2024-10-03T00:00:00"/>
    <n v="7"/>
    <s v="Americas"/>
    <x v="11"/>
    <s v="Toronto"/>
    <s v="Consumer"/>
    <s v="Online"/>
    <s v="E. Garcia"/>
    <s v="Printers"/>
    <s v="PRN-9557"/>
    <n v="558.19000000000005"/>
    <s v="Suspicious"/>
    <n v="111.29"/>
    <n v="111.29"/>
    <s v="Ok"/>
    <n v="0"/>
    <n v="0"/>
    <n v="21"/>
    <n v="2337.09"/>
    <n v="11721.990000000002"/>
    <n v="-9384.9000000000015"/>
    <n v="-4.0156348279270375"/>
    <s v="May-2025"/>
    <s v="Q2-2025"/>
    <s v="Americas-Canada-Toronto"/>
    <s v="MEDIUM"/>
    <x v="18"/>
    <s v="YES"/>
    <m/>
  </r>
  <r>
    <s v="ORD-2025-636162"/>
    <x v="283"/>
    <s v="INVALID"/>
    <d v="2025-03-31T00:00:00"/>
    <d v="2025-01-20T00:00:00"/>
    <n v="7"/>
    <s v="Africa"/>
    <x v="4"/>
    <s v="Cape Town"/>
    <s v="Corporate"/>
    <s v="Direct"/>
    <s v="K. Singh"/>
    <s v="Networking"/>
    <s v="NET-7901"/>
    <n v="432.13"/>
    <s v="0k"/>
    <n v="1100.0899999999999"/>
    <n v="1100.0899999999999"/>
    <s v="Ok"/>
    <n v="9.1999999999999998E-2"/>
    <n v="9.1999999999999998E-2"/>
    <n v="7"/>
    <n v="6992.1720399999995"/>
    <n v="3024.91"/>
    <n v="3967.2620399999996"/>
    <n v="0.56738621665836475"/>
    <s v="Mar-2025"/>
    <s v="Q1-2025"/>
    <s v="Africa-South Africa-Cape Town"/>
    <s v="HIGH"/>
    <x v="21"/>
    <s v="YES"/>
    <m/>
  </r>
  <r>
    <s v="ORD-2024-206081"/>
    <x v="284"/>
    <s v="OK"/>
    <d v="2025-01-08T00:00:00"/>
    <d v="2025-01-08T00:00:00"/>
    <n v="287"/>
    <s v="Europe"/>
    <x v="2"/>
    <s v="Marseille"/>
    <s v="Small Business"/>
    <s v="Retail"/>
    <s v="K. Singh"/>
    <s v="Printers"/>
    <s v="PRN-6791"/>
    <n v="891.08"/>
    <s v="0k"/>
    <n v="1529.14"/>
    <n v="1529.14"/>
    <s v="Ok"/>
    <n v="0.109"/>
    <n v="0.109"/>
    <n v="28"/>
    <n v="38148.984720000008"/>
    <n v="24950.240000000002"/>
    <n v="13198.744720000006"/>
    <n v="0.3459789249143615"/>
    <s v="Mar-2024"/>
    <s v="Q1-2024"/>
    <s v="Europe-France-Marseille"/>
    <s v="HIGH"/>
    <x v="1"/>
    <s v="NO"/>
    <m/>
  </r>
  <r>
    <s v="ORD-2023-630430"/>
    <x v="285"/>
    <s v="INVALID"/>
    <d v="2024-12-05T00:00:00"/>
    <d v="2023-08-24T00:00:00"/>
    <n v="7"/>
    <s v="Americas"/>
    <x v="5"/>
    <s v="Brasília"/>
    <s v="Non-Profit"/>
    <s v="Direct"/>
    <s v="unknown"/>
    <s v="Networking"/>
    <s v="NET-9125"/>
    <n v="582.88"/>
    <s v="0k"/>
    <n v="728.69"/>
    <n v="728.69"/>
    <s v="Ok"/>
    <n v="0.216"/>
    <n v="0.216"/>
    <n v="10"/>
    <n v="5712.9296000000004"/>
    <n v="5828.8"/>
    <n v="-115.87039999999979"/>
    <n v="-2.028213335588798E-2"/>
    <s v="Nov-2024"/>
    <s v="Q4-2024"/>
    <s v="Americas-Brazil-Brasília"/>
    <s v="HIGH"/>
    <x v="10"/>
    <s v="YES"/>
    <m/>
  </r>
  <r>
    <s v="ORD-2024-566589"/>
    <x v="286"/>
    <s v="INVALID"/>
    <d v="2025-06-10T00:00:00"/>
    <d v="2024-07-09T00:00:00"/>
    <n v="7"/>
    <s v="Africa"/>
    <x v="9"/>
    <s v="Port Harcourt"/>
    <s v="Corporate"/>
    <s v="Marketplace"/>
    <s v="I. Johnson"/>
    <s v="Phones"/>
    <s v="PHN-2436"/>
    <n v="895.54"/>
    <s v="Suspicious"/>
    <n v="6.28"/>
    <n v="6.28"/>
    <s v="Ok"/>
    <n v="0.216"/>
    <n v="0.216"/>
    <n v="15"/>
    <n v="73.852800000000002"/>
    <n v="13433.099999999999"/>
    <n v="-13359.247199999998"/>
    <n v="-180.89019238268551"/>
    <s v="Jun-2025"/>
    <s v="Q2-2025"/>
    <s v="Africa-Nigeria-Port Harcourt"/>
    <s v="LOW"/>
    <x v="15"/>
    <s v="YES"/>
    <m/>
  </r>
  <r>
    <s v="ORD-2024-419248"/>
    <x v="287"/>
    <s v="INVALID"/>
    <d v="2025-09-15T00:00:00"/>
    <d v="2024-03-16T00:00:00"/>
    <n v="7"/>
    <s v="Africa"/>
    <x v="4"/>
    <s v="Johannesburg"/>
    <s v="Enterprise"/>
    <s v="Distributor"/>
    <s v="M. Rossi"/>
    <s v="Monitors"/>
    <s v="MON-8422"/>
    <n v="441.08"/>
    <s v="0k"/>
    <n v="2569.77"/>
    <n v="2569.77"/>
    <s v="Ok"/>
    <n v="0.23699999999999999"/>
    <n v="0.23699999999999999"/>
    <n v="6"/>
    <n v="11764.40706"/>
    <n v="2646.48"/>
    <n v="9117.92706"/>
    <n v="0.77504348612704332"/>
    <s v="Sept-2025"/>
    <s v="Q3-2025"/>
    <s v="Africa-South Africa-Johannesburg"/>
    <s v="HIGH"/>
    <x v="20"/>
    <s v="YES"/>
    <m/>
  </r>
  <r>
    <s v="ORD-2024-532184"/>
    <x v="288"/>
    <s v="INVALID"/>
    <d v="2025-08-30T00:00:00"/>
    <d v="2024-02-08T00:00:00"/>
    <n v="7"/>
    <s v="Asia"/>
    <x v="8"/>
    <s v="Osaka"/>
    <s v="Consumer"/>
    <s v="Marketplace"/>
    <s v="I. Johnson"/>
    <s v="Networking"/>
    <s v="NET-9569"/>
    <n v="937.16"/>
    <s v="0k"/>
    <n v="1592.02"/>
    <n v="1592.02"/>
    <s v="Ok"/>
    <n v="3.7999999999999999E-2"/>
    <n v="3.7999999999999999E-2"/>
    <n v="9"/>
    <n v="13783.70916"/>
    <n v="8434.44"/>
    <n v="5349.2691599999998"/>
    <n v="0.38808633423022687"/>
    <s v="Aug-2025"/>
    <s v="Q3-2025"/>
    <s v="Asia-Japan-Osaka"/>
    <s v="HIGH"/>
    <x v="16"/>
    <s v="YES"/>
    <m/>
  </r>
  <r>
    <s v="ORD-2023-349264"/>
    <x v="289"/>
    <s v="INVALID"/>
    <d v="2025-08-13T00:00:00"/>
    <d v="2023-06-08T00:00:00"/>
    <n v="7"/>
    <s v="Europe"/>
    <x v="6"/>
    <s v="Frankfurt"/>
    <s v="Consumer"/>
    <s v="Online"/>
    <s v="A. Patel"/>
    <s v="Phones"/>
    <s v="PHN-1924"/>
    <n v="804.17"/>
    <s v="0k"/>
    <n v="995.47"/>
    <n v="995.47"/>
    <s v="Ok"/>
    <n v="3.2000000000000001E-2"/>
    <n v="3.2000000000000001E-2"/>
    <n v="5"/>
    <n v="4818.0748000000003"/>
    <n v="4020.85"/>
    <n v="797.22480000000041"/>
    <n v="0.16546542614905033"/>
    <s v="Aug-2025"/>
    <s v="Q3-2025"/>
    <s v="Europe-Germany-Frankfurt"/>
    <s v="HIGH"/>
    <x v="16"/>
    <s v="YES"/>
    <m/>
  </r>
  <r>
    <s v="ORD-2025-487025"/>
    <x v="290"/>
    <s v="OK"/>
    <d v="2025-05-04T00:00:00"/>
    <d v="2025-05-04T00:00:00"/>
    <n v="125"/>
    <s v="Asia"/>
    <x v="8"/>
    <s v="Osaka"/>
    <s v="Small Business"/>
    <s v="Online"/>
    <s v="M. Rossi"/>
    <s v="Components"/>
    <s v="CMP-3743"/>
    <n v="786.2"/>
    <s v="0k"/>
    <n v="1240.31"/>
    <n v="1240.31"/>
    <s v="Ok"/>
    <n v="0.08"/>
    <n v="0.08"/>
    <n v="9"/>
    <n v="10269.766799999999"/>
    <n v="7075.8"/>
    <n v="3193.9667999999992"/>
    <n v="0.3110067504161827"/>
    <s v="Dec-2024"/>
    <s v="Q4-2024"/>
    <s v="Asia-Japan-Osaka"/>
    <s v="HIGH"/>
    <x v="6"/>
    <s v="NO"/>
    <m/>
  </r>
  <r>
    <s v="ORD-2025-150713"/>
    <x v="291"/>
    <s v="INVALID"/>
    <d v="2025-11-26T00:00:00"/>
    <d v="2025-07-16T00:00:00"/>
    <n v="7"/>
    <s v="Europe"/>
    <x v="0"/>
    <s v="London"/>
    <s v="Enterprise"/>
    <s v="Online"/>
    <s v="K. Singh"/>
    <s v="Printers"/>
    <s v="PRN-5753"/>
    <n v="930.03"/>
    <s v="Suspicious"/>
    <n v="118.37"/>
    <n v="118.37"/>
    <s v="Ok"/>
    <n v="0.109"/>
    <n v="0.109"/>
    <n v="26"/>
    <n v="2742.15942"/>
    <n v="24180.78"/>
    <n v="-21438.620579999999"/>
    <n v="-7.8181525201040278"/>
    <s v="Nov-2025"/>
    <s v="Q4-2025"/>
    <s v="Europe-United Kingdom-London"/>
    <s v="MEDIUM"/>
    <x v="0"/>
    <s v="YES"/>
    <m/>
  </r>
  <r>
    <s v="ORD-2023-501220"/>
    <x v="292"/>
    <s v="INVALID"/>
    <d v="2024-10-28T00:00:00"/>
    <d v="2023-05-07T00:00:00"/>
    <n v="7"/>
    <s v="Europe"/>
    <x v="0"/>
    <s v="Birmingham"/>
    <s v="Enterprise"/>
    <s v="Retail"/>
    <s v="N. Brown"/>
    <s v="Laptops"/>
    <s v="LAP-9766"/>
    <n v="1089.1500000000001"/>
    <s v="0k"/>
    <n v="2105.5300000000002"/>
    <n v="2105.5300000000002"/>
    <s v="Ok"/>
    <n v="5.0999999999999997E-2"/>
    <n v="5.0999999999999997E-2"/>
    <n v="15"/>
    <n v="29972.219550000002"/>
    <n v="16337.250000000002"/>
    <n v="13634.96955"/>
    <n v="0.45492024797342706"/>
    <s v="Oct-2024"/>
    <s v="Q4-2024"/>
    <s v="Europe-United Kingdom-Birmingham"/>
    <s v="HIGH"/>
    <x v="14"/>
    <s v="YES"/>
    <m/>
  </r>
  <r>
    <s v="ORD-2025-725646"/>
    <x v="293"/>
    <s v="OK"/>
    <d v="2025-09-30T00:00:00"/>
    <d v="2025-09-30T00:00:00"/>
    <n v="474"/>
    <s v="Africa"/>
    <x v="1"/>
    <s v="Mombasa"/>
    <s v="Corporate"/>
    <s v="Direct"/>
    <s v="L. Okafor"/>
    <s v="Phones"/>
    <s v="PHN-6954"/>
    <n v="1009.48"/>
    <s v="0k"/>
    <n v="523"/>
    <n v="523"/>
    <s v="Ok"/>
    <n v="0.16"/>
    <n v="0.16"/>
    <n v="6"/>
    <n v="2635.92"/>
    <n v="6056.88"/>
    <n v="-3420.96"/>
    <n v="-1.2978239096785942"/>
    <s v="Jun-2024"/>
    <s v="Q2-2024"/>
    <s v="Africa-Kenya-Mombasa"/>
    <s v="HIGH"/>
    <x v="9"/>
    <s v="NO"/>
    <m/>
  </r>
  <r>
    <s v="ORD-2023-212701"/>
    <x v="294"/>
    <s v="INVALID"/>
    <d v="2025-03-04T00:00:00"/>
    <d v="2023-12-16T00:00:00"/>
    <n v="7"/>
    <s v="Europe"/>
    <x v="6"/>
    <s v="Frankfurt"/>
    <s v="Education"/>
    <s v="Direct"/>
    <s v="N. Brown"/>
    <s v="Monitors"/>
    <s v="MON-4278"/>
    <n v="879.08"/>
    <s v="0k"/>
    <n v="1075.3"/>
    <n v="1075.3"/>
    <s v="Ok"/>
    <n v="0.113"/>
    <n v="0.113"/>
    <n v="17"/>
    <n v="16214.448699999999"/>
    <n v="14944.36"/>
    <n v="1270.0886999999984"/>
    <n v="7.8330674295450972E-2"/>
    <s v="Feb-2025"/>
    <s v="Q1-2025"/>
    <s v="Europe-Germany-Frankfurt"/>
    <s v="HIGH"/>
    <x v="17"/>
    <s v="YES"/>
    <m/>
  </r>
  <r>
    <s v="ORD-2025-983096"/>
    <x v="295"/>
    <s v="OK"/>
    <d v="2025-05-28T00:00:00"/>
    <d v="2025-05-28T00:00:00"/>
    <n v="160"/>
    <s v="Asia"/>
    <x v="7"/>
    <s v="Bengaluru"/>
    <s v="Corporate"/>
    <s v="Distributor"/>
    <s v="B. Chen"/>
    <s v="Laptops"/>
    <s v="LAP-9016"/>
    <n v="623.4"/>
    <s v="0k"/>
    <n v="3294.57"/>
    <n v="3294.57"/>
    <s v="Ok"/>
    <n v="0.114"/>
    <n v="0.114"/>
    <n v="12"/>
    <n v="35027.868240000003"/>
    <n v="7480.7999999999993"/>
    <n v="27547.068240000004"/>
    <n v="0.78643290682881706"/>
    <s v="Dec-2024"/>
    <s v="Q4-2024"/>
    <s v="Asia-India-Bengaluru"/>
    <s v="HIGH"/>
    <x v="6"/>
    <s v="NO"/>
    <m/>
  </r>
  <r>
    <s v="ORD-2024-202877"/>
    <x v="296"/>
    <s v="INVALID"/>
    <d v="2025-09-18T00:00:00"/>
    <d v="2024-08-03T00:00:00"/>
    <n v="7"/>
    <s v="Americas"/>
    <x v="5"/>
    <s v="Rio de Janeiro"/>
    <s v="Corporate"/>
    <s v="Marketplace"/>
    <s v="M. Rossi"/>
    <s v="Monitors"/>
    <s v="MON-6287"/>
    <n v="702.98"/>
    <s v="0k"/>
    <n v="464.05"/>
    <n v="464.05"/>
    <s v="Ok"/>
    <n v="0.17499999999999999"/>
    <n v="0.17499999999999999"/>
    <n v="12"/>
    <n v="4594.0950000000003"/>
    <n v="8435.76"/>
    <n v="-3841.665"/>
    <n v="-0.83621801464706313"/>
    <s v="Sept-2025"/>
    <s v="Q3-2025"/>
    <s v="Americas-Brazil-Rio de Janeiro"/>
    <s v="MEDIUM"/>
    <x v="20"/>
    <s v="YES"/>
    <m/>
  </r>
  <r>
    <s v="ORD-2023-722117"/>
    <x v="297"/>
    <s v="INVALID"/>
    <d v="2024-06-01T00:00:00"/>
    <d v="2023-10-08T00:00:00"/>
    <n v="7"/>
    <s v="Asia"/>
    <x v="7"/>
    <s v="Delhi"/>
    <s v="Small Business"/>
    <s v="Direct"/>
    <s v="B. Chen"/>
    <s v="Components"/>
    <s v="CMP-1009"/>
    <n v="825.64"/>
    <s v="0k"/>
    <n v="511.03"/>
    <n v="511.03"/>
    <s v="Ok"/>
    <n v="0.114"/>
    <n v="0.114"/>
    <n v="7"/>
    <n v="3169.4080600000002"/>
    <n v="5779.48"/>
    <n v="-2610.0719399999994"/>
    <n v="-0.82352032006885201"/>
    <s v="May-2024"/>
    <s v="Q2-2024"/>
    <s v="Asia-India-Delhi"/>
    <s v="HIGH"/>
    <x v="2"/>
    <s v="YES"/>
    <m/>
  </r>
  <r>
    <s v="ORD-2024-604471"/>
    <x v="298"/>
    <s v="INVALID"/>
    <d v="2024-06-14T00:00:00"/>
    <d v="2024-01-25T00:00:00"/>
    <n v="7"/>
    <s v="Asia"/>
    <x v="7"/>
    <s v="Delhi"/>
    <s v="Consumer"/>
    <s v="Direct"/>
    <s v="C. Otieno"/>
    <s v="Monitors"/>
    <s v="MON-8973"/>
    <n v="523.70000000000005"/>
    <s v="Suspicious"/>
    <n v="4.22"/>
    <n v="4.22"/>
    <s v="Ok"/>
    <n v="0.03"/>
    <n v="0.03"/>
    <n v="11"/>
    <n v="45.027399999999993"/>
    <n v="5760.7000000000007"/>
    <n v="-5715.6726000000008"/>
    <n v="-126.93765573850592"/>
    <s v="Jun-2024"/>
    <s v="Q2-2024"/>
    <s v="Asia-India-Delhi"/>
    <s v="LOW"/>
    <x v="9"/>
    <s v="YES"/>
    <m/>
  </r>
  <r>
    <s v="ORD-2023-173313"/>
    <x v="299"/>
    <s v="INVALID"/>
    <d v="2025-10-17T00:00:00"/>
    <d v="2023-07-12T00:00:00"/>
    <n v="7"/>
    <s v="Europe"/>
    <x v="0"/>
    <s v="Manchester"/>
    <s v="Consumer"/>
    <s v="Direct"/>
    <s v="I. Johnson"/>
    <s v="Accessories"/>
    <s v="ACC-3833"/>
    <n v="751.28"/>
    <s v="0k"/>
    <n v="577.24"/>
    <n v="577.24"/>
    <s v="Ok"/>
    <n v="0.13500000000000001"/>
    <n v="0.13500000000000001"/>
    <n v="7"/>
    <n v="3495.1882000000001"/>
    <n v="5258.96"/>
    <n v="-1763.7718"/>
    <n v="-0.50462856334889206"/>
    <s v="Oct-2025"/>
    <s v="Q4-2025"/>
    <s v="Europe-United Kingdom-Manchester"/>
    <s v="HIGH"/>
    <x v="13"/>
    <s v="YES"/>
    <m/>
  </r>
  <r>
    <s v="ORD-2024-689872"/>
    <x v="300"/>
    <s v="INVALID"/>
    <d v="2025-10-23T00:00:00"/>
    <d v="2024-08-09T00:00:00"/>
    <n v="7"/>
    <s v="Africa"/>
    <x v="1"/>
    <s v="Mombasa"/>
    <s v="Consumer"/>
    <s v="Marketplace"/>
    <s v="H. Kim"/>
    <s v="Laptops"/>
    <s v="LAP-1969"/>
    <n v="643.21"/>
    <s v="0k"/>
    <n v="1426.03"/>
    <n v="1426.03"/>
    <s v="Ok"/>
    <n v="0.14099999999999999"/>
    <n v="0.14099999999999999"/>
    <n v="4"/>
    <n v="4899.8390799999997"/>
    <n v="2572.84"/>
    <n v="2326.9990799999996"/>
    <n v="0.47491336797125994"/>
    <s v="Oct-2025"/>
    <s v="Q4-2025"/>
    <s v="Africa-Kenya-Mombasa"/>
    <s v="HIGH"/>
    <x v="13"/>
    <s v="YES"/>
    <m/>
  </r>
  <r>
    <s v="ORD-2025-822030"/>
    <x v="301"/>
    <s v="OK"/>
    <d v="2025-09-06T00:00:00"/>
    <d v="2025-09-06T00:00:00"/>
    <n v="163"/>
    <s v="Americas"/>
    <x v="11"/>
    <s v="Montreal"/>
    <s v="Education"/>
    <s v="Direct"/>
    <s v="M. Rossi"/>
    <s v="Networking"/>
    <s v="NET-1336"/>
    <n v="833.73"/>
    <s v="0k"/>
    <n v="1360.12"/>
    <n v="1360.12"/>
    <s v="Ok"/>
    <n v="0.17599999999999999"/>
    <n v="0.17599999999999999"/>
    <n v="14"/>
    <n v="15690.344320000002"/>
    <n v="11672.220000000001"/>
    <n v="4018.1243200000008"/>
    <n v="0.25608898301092226"/>
    <s v="Mar-2025"/>
    <s v="Q1-2025"/>
    <s v="Americas-Canada-Montreal"/>
    <s v="HIGH"/>
    <x v="21"/>
    <s v="NO"/>
    <m/>
  </r>
  <r>
    <s v="ORD-2024-343877"/>
    <x v="302"/>
    <s v="INVALID"/>
    <d v="2025-03-16T00:00:00"/>
    <d v="2024-03-26T00:00:00"/>
    <n v="7"/>
    <s v="Asia"/>
    <x v="10"/>
    <s v="Shenzhen"/>
    <s v="Enterprise"/>
    <s v="Online"/>
    <s v="K. Singh"/>
    <s v="Monitors"/>
    <s v="MON-5749"/>
    <n v="1029.67"/>
    <s v="0k"/>
    <n v="2071.1"/>
    <n v="2071.1"/>
    <s v="Ok"/>
    <n v="0.27200000000000002"/>
    <n v="0.27200000000000002"/>
    <n v="9"/>
    <n v="13569.847199999998"/>
    <n v="9267.0300000000007"/>
    <n v="4302.8171999999977"/>
    <n v="0.31708663602343279"/>
    <s v="Mar-2025"/>
    <s v="Q1-2025"/>
    <s v="Asia-China-Shenzhen"/>
    <s v="HIGH"/>
    <x v="21"/>
    <s v="YES"/>
    <m/>
  </r>
  <r>
    <s v="ORD-2024-626750"/>
    <x v="303"/>
    <s v="INVALID"/>
    <d v="2025-04-23T00:00:00"/>
    <d v="2024-08-15T00:00:00"/>
    <n v="7"/>
    <s v="Americas"/>
    <x v="3"/>
    <s v="Chicago"/>
    <s v="Corporate"/>
    <s v="Marketplace"/>
    <s v="D. Smith"/>
    <s v="Printers"/>
    <s v="PRN-5591"/>
    <n v="850.7"/>
    <s v="0k"/>
    <n v="979.84"/>
    <n v="979.84"/>
    <s v="Ok"/>
    <n v="0.18"/>
    <n v="0.18"/>
    <n v="19"/>
    <n v="15265.9072"/>
    <n v="16163.300000000001"/>
    <n v="-897.39280000000144"/>
    <n v="-5.8784112089977955E-2"/>
    <s v="Apr-2025"/>
    <s v="Q2-2025"/>
    <s v="Americas-USA-Chicago"/>
    <s v="HIGH"/>
    <x v="11"/>
    <s v="YES"/>
    <m/>
  </r>
  <r>
    <s v="ORD-2025-246692"/>
    <x v="304"/>
    <s v="INVALID"/>
    <d v="2025-10-24T00:00:00"/>
    <d v="2025-04-17T00:00:00"/>
    <n v="7"/>
    <s v="Americas"/>
    <x v="5"/>
    <s v="São Paulo"/>
    <s v="Corporate"/>
    <s v="Distributor"/>
    <s v="L. Okafor"/>
    <s v="Phones"/>
    <s v="PHN-4566"/>
    <n v="719.41"/>
    <s v="0k"/>
    <n v="537.39"/>
    <n v="537.39"/>
    <s v="Ok"/>
    <n v="4.1000000000000002E-2"/>
    <n v="4.1000000000000002E-2"/>
    <n v="21"/>
    <n v="10822.49721"/>
    <n v="15107.609999999999"/>
    <n v="-4285.1127899999992"/>
    <n v="-0.39594491981393631"/>
    <s v="Oct-2025"/>
    <s v="Q4-2025"/>
    <s v="Americas-Brazil-São Paulo"/>
    <s v="HIGH"/>
    <x v="13"/>
    <s v="YES"/>
    <m/>
  </r>
  <r>
    <s v="ORD-2025-820255"/>
    <x v="305"/>
    <s v="OK"/>
    <d v="2025-06-20T00:00:00"/>
    <d v="2025-06-20T00:00:00"/>
    <n v="423"/>
    <s v="Europe"/>
    <x v="6"/>
    <s v="Berlin"/>
    <s v="Corporate"/>
    <s v="Direct"/>
    <s v="A. Patel"/>
    <s v="Printers"/>
    <s v="PRN-9787"/>
    <n v="483.47"/>
    <s v="Suspicious"/>
    <n v="213.32"/>
    <n v="213.32"/>
    <s v="Ok"/>
    <n v="0.14599999999999999"/>
    <n v="0.14599999999999999"/>
    <n v="11"/>
    <n v="2003.9280799999999"/>
    <n v="5318.17"/>
    <n v="-3314.2419200000004"/>
    <n v="-1.6538726878860845"/>
    <s v="Apr-2024"/>
    <s v="Q2-2024"/>
    <s v="Europe-Germany-Berlin"/>
    <s v="MEDIUM"/>
    <x v="19"/>
    <s v="NO"/>
    <m/>
  </r>
  <r>
    <s v="ORD-2025-323492"/>
    <x v="306"/>
    <s v="OK"/>
    <d v="2025-05-27T00:00:00"/>
    <d v="2025-05-27T00:00:00"/>
    <n v="108"/>
    <s v="Asia"/>
    <x v="7"/>
    <s v="unkown"/>
    <s v="Enterprise"/>
    <s v="Marketplace"/>
    <s v="H. Kim"/>
    <s v="Phones"/>
    <s v="PHN-3854"/>
    <n v="481.32"/>
    <s v="0k"/>
    <n v="1994.67"/>
    <n v="1994.67"/>
    <s v="Ok"/>
    <n v="0.14499999999999999"/>
    <n v="0.14499999999999999"/>
    <n v="5"/>
    <n v="8527.2142500000009"/>
    <n v="2406.6"/>
    <n v="6120.6142500000005"/>
    <n v="0.71777418398980652"/>
    <s v="Feb-2025"/>
    <s v="Q1-2025"/>
    <s v="Asia-India-unkown"/>
    <s v="HIGH"/>
    <x v="17"/>
    <s v="NO"/>
    <m/>
  </r>
  <r>
    <s v="ORD-2023-453699"/>
    <x v="307"/>
    <s v="INVALID"/>
    <d v="2025-09-13T00:00:00"/>
    <d v="2023-07-08T00:00:00"/>
    <n v="7"/>
    <s v="Europe"/>
    <x v="6"/>
    <s v="Frankfurt"/>
    <s v="Small Business"/>
    <s v="Distributor"/>
    <s v="N. Brown"/>
    <s v="Laptops"/>
    <s v="LAP-4666"/>
    <n v="460.21"/>
    <s v="0k"/>
    <n v="552.84"/>
    <n v="552.84"/>
    <s v="Ok"/>
    <n v="0.115"/>
    <n v="0.115"/>
    <n v="14"/>
    <n v="6849.6876000000002"/>
    <n v="6442.94"/>
    <n v="406.7476000000006"/>
    <n v="5.9381919841132697E-2"/>
    <s v="Sept-2025"/>
    <s v="Q3-2025"/>
    <s v="Europe-Germany-Frankfurt"/>
    <s v="HIGH"/>
    <x v="20"/>
    <s v="YES"/>
    <m/>
  </r>
  <r>
    <s v="ORD-2023-239789"/>
    <x v="308"/>
    <s v="INVALID"/>
    <d v="2024-05-22T00:00:00"/>
    <d v="2023-12-26T00:00:00"/>
    <n v="7"/>
    <s v="Americas"/>
    <x v="5"/>
    <s v="Rio de Janeiro"/>
    <s v="Education"/>
    <s v="Retail"/>
    <s v="O. Wang"/>
    <s v="Phones"/>
    <s v="PHN-4644"/>
    <n v="1303.1099999999999"/>
    <s v="Suspicious"/>
    <n v="224.95"/>
    <n v="224.95"/>
    <s v="Ok"/>
    <n v="0.184"/>
    <n v="0.184"/>
    <n v="13"/>
    <n v="2386.2696000000001"/>
    <n v="16940.43"/>
    <n v="-14554.160400000001"/>
    <n v="-6.0991266032974645"/>
    <s v="May-2024"/>
    <s v="Q2-2024"/>
    <s v="Americas-Brazil-Rio de Janeiro"/>
    <s v="MEDIUM"/>
    <x v="2"/>
    <s v="YES"/>
    <m/>
  </r>
  <r>
    <s v="ORD-2023-406606"/>
    <x v="309"/>
    <s v="INVALID"/>
    <d v="2025-07-29T00:00:00"/>
    <d v="2023-10-28T00:00:00"/>
    <n v="7"/>
    <s v="Americas"/>
    <x v="5"/>
    <s v="Brasília"/>
    <s v="Corporate"/>
    <s v="Distributor"/>
    <s v="L. Okafor"/>
    <s v="Accessories"/>
    <s v="ACC-2867"/>
    <n v="509.31"/>
    <s v="0k"/>
    <n v="772.09"/>
    <n v="772.09"/>
    <s v="Ok"/>
    <n v="5.7000000000000002E-2"/>
    <n v="5.7000000000000002E-2"/>
    <n v="8"/>
    <n v="5824.64696"/>
    <n v="4074.48"/>
    <n v="1750.16696"/>
    <n v="0.30047605838071256"/>
    <s v="Jul-2025"/>
    <s v="Q3-2025"/>
    <s v="Americas-Brazil-Brasília"/>
    <s v="HIGH"/>
    <x v="8"/>
    <s v="YES"/>
    <m/>
  </r>
  <r>
    <s v="ORD-2023-181257"/>
    <x v="310"/>
    <s v="INVALID"/>
    <d v="2025-02-14T00:00:00"/>
    <d v="2023-12-06T00:00:00"/>
    <n v="7"/>
    <s v="Europe"/>
    <x v="0"/>
    <s v="Manchester"/>
    <s v="Education"/>
    <s v="Direct"/>
    <s v="H. Kim"/>
    <s v="Accessories"/>
    <s v="ACC-1060"/>
    <n v="1184.99"/>
    <s v="0k"/>
    <n v="3149.21"/>
    <n v="3149.21"/>
    <s v="Ok"/>
    <n v="2.8000000000000001E-2"/>
    <n v="2.8000000000000001E-2"/>
    <n v="5"/>
    <n v="15305.160599999999"/>
    <n v="5924.95"/>
    <n v="9380.2105999999985"/>
    <n v="0.61287893966953855"/>
    <s v="Feb-2025"/>
    <s v="Q1-2025"/>
    <s v="Europe-United Kingdom-Manchester"/>
    <s v="HIGH"/>
    <x v="17"/>
    <s v="YES"/>
    <m/>
  </r>
  <r>
    <s v="ORD-2023-933238"/>
    <x v="311"/>
    <s v="INVALID"/>
    <d v="2025-05-04T00:00:00"/>
    <d v="2023-04-06T00:00:00"/>
    <n v="7"/>
    <s v="Europe"/>
    <x v="6"/>
    <s v="Munich"/>
    <s v="Consumer"/>
    <s v="Retail"/>
    <s v="O. Wang"/>
    <s v="Phones"/>
    <s v="PHN-8483"/>
    <n v="692.18"/>
    <s v="Suspicious"/>
    <n v="57.53"/>
    <n v="57.53"/>
    <s v="Ok"/>
    <n v="0.112"/>
    <n v="0.112"/>
    <n v="2"/>
    <n v="102.17328000000001"/>
    <n v="1384.36"/>
    <n v="-1282.1867199999999"/>
    <n v="-12.549139266156473"/>
    <s v="Apr-2025"/>
    <s v="Q2-2025"/>
    <s v="Europe-Germany-Munich"/>
    <s v="LOW"/>
    <x v="11"/>
    <s v="YES"/>
    <m/>
  </r>
  <r>
    <s v="ORD-2023-619570"/>
    <x v="312"/>
    <s v="INVALID"/>
    <d v="2025-01-29T00:00:00"/>
    <d v="2023-11-30T00:00:00"/>
    <n v="7"/>
    <s v="Americas"/>
    <x v="5"/>
    <s v="São Paulo"/>
    <s v="Enterprise"/>
    <s v="Direct"/>
    <s v="K. Singh"/>
    <s v="Networking"/>
    <s v="NET-4104"/>
    <n v="1017.92"/>
    <s v="0k"/>
    <n v="824.81"/>
    <n v="824.81"/>
    <s v="Ok"/>
    <n v="7.4999999999999997E-2"/>
    <n v="7.4999999999999997E-2"/>
    <n v="15"/>
    <n v="11444.23875"/>
    <n v="15268.8"/>
    <n v="-3824.5612499999988"/>
    <n v="-0.3341909701071204"/>
    <s v="Jan-2025"/>
    <s v="Q1-2025"/>
    <s v="Americas-Brazil-São Paulo"/>
    <s v="HIGH"/>
    <x v="3"/>
    <s v="YES"/>
    <m/>
  </r>
  <r>
    <s v="ORD-2023-835010"/>
    <x v="313"/>
    <s v="INVALID"/>
    <d v="2025-01-31T00:00:00"/>
    <d v="2023-04-15T00:00:00"/>
    <n v="7"/>
    <s v="Africa"/>
    <x v="1"/>
    <s v="Mombasa"/>
    <s v="Small Business"/>
    <s v="Retail"/>
    <s v="C. Otieno"/>
    <s v="Accessories"/>
    <s v="ACC-2988"/>
    <n v="875.36"/>
    <s v="0k"/>
    <n v="1493.53"/>
    <n v="1493.53"/>
    <s v="Ok"/>
    <n v="0.151"/>
    <n v="0.151"/>
    <n v="53"/>
    <n v="67204.369409999999"/>
    <n v="46394.080000000002"/>
    <n v="20810.289409999998"/>
    <n v="0.30965679155533343"/>
    <s v="Jan-2025"/>
    <s v="Q1-2025"/>
    <s v="Africa-Kenya-Mombasa"/>
    <s v="HIGH"/>
    <x v="3"/>
    <s v="YES"/>
    <m/>
  </r>
  <r>
    <s v="ORD-2024-170021"/>
    <x v="314"/>
    <s v="INVALID"/>
    <d v="2025-04-24T00:00:00"/>
    <d v="2024-11-08T00:00:00"/>
    <n v="7"/>
    <s v="Americas"/>
    <x v="11"/>
    <s v="Toronto"/>
    <s v="Education"/>
    <s v="Marketplace"/>
    <s v="O. Wang"/>
    <s v="Components"/>
    <s v="CMP-2015"/>
    <n v="1020.4"/>
    <s v="0k"/>
    <n v="741.92"/>
    <n v="741.92"/>
    <s v="Ok"/>
    <n v="0.106"/>
    <n v="0.106"/>
    <n v="16"/>
    <n v="10612.42368"/>
    <n v="16326.4"/>
    <n v="-5713.9763199999998"/>
    <n v="-0.53842331330669224"/>
    <s v="Apr-2025"/>
    <s v="Q2-2025"/>
    <s v="Americas-Canada-Toronto"/>
    <s v="HIGH"/>
    <x v="11"/>
    <s v="YES"/>
    <m/>
  </r>
  <r>
    <s v="ORD-2024-833375"/>
    <x v="315"/>
    <s v="INVALID"/>
    <d v="2025-08-23T00:00:00"/>
    <d v="2024-05-10T00:00:00"/>
    <n v="7"/>
    <s v="Africa"/>
    <x v="1"/>
    <s v="Kisumu"/>
    <s v="Non-Profit"/>
    <s v="Online"/>
    <s v="N. Brown"/>
    <s v="Monitors"/>
    <s v="MON-6190"/>
    <n v="513.30999999999995"/>
    <s v="0k"/>
    <n v="742.23"/>
    <n v="742.23"/>
    <s v="Ok"/>
    <n v="9.4E-2"/>
    <n v="9.4E-2"/>
    <n v="15"/>
    <n v="10086.905700000001"/>
    <n v="7699.65"/>
    <n v="2387.2557000000015"/>
    <n v="0.23666878337129704"/>
    <s v="Aug-2025"/>
    <s v="Q3-2025"/>
    <s v="Africa-Kenya-Kisumu"/>
    <s v="HIGH"/>
    <x v="16"/>
    <s v="YES"/>
    <m/>
  </r>
  <r>
    <s v="ORD-2024-678110"/>
    <x v="316"/>
    <s v="INVALID"/>
    <d v="2025-04-25T00:00:00"/>
    <d v="2024-08-08T00:00:00"/>
    <n v="7"/>
    <s v="Europe"/>
    <x v="2"/>
    <s v="Marseille"/>
    <s v="Enterprise"/>
    <s v="Marketplace"/>
    <s v="H. Kim"/>
    <s v="Laptops"/>
    <s v="LAP-9901"/>
    <n v="501.5"/>
    <s v="0k"/>
    <n v="479.54"/>
    <n v="479.54"/>
    <s v="Ok"/>
    <n v="0.126"/>
    <n v="0.126"/>
    <n v="5"/>
    <n v="2095.5898000000002"/>
    <n v="2507.5"/>
    <n v="-411.9101999999998"/>
    <n v="-0.19656051007692429"/>
    <s v="Apr-2025"/>
    <s v="Q2-2025"/>
    <s v="Europe-France-Marseille"/>
    <s v="MEDIUM"/>
    <x v="11"/>
    <s v="YES"/>
    <m/>
  </r>
  <r>
    <s v="ORD-2024-868223"/>
    <x v="317"/>
    <s v="INVALID"/>
    <d v="2025-03-28T00:00:00"/>
    <d v="2024-03-19T00:00:00"/>
    <n v="7"/>
    <s v="Asia"/>
    <x v="10"/>
    <s v="Beijing"/>
    <s v="Consumer"/>
    <s v="Distributor"/>
    <s v="G. Dubois"/>
    <s v="Phones"/>
    <s v="PHN-4915"/>
    <n v="988.83"/>
    <s v="0k"/>
    <n v="1175.25"/>
    <n v="1175.25"/>
    <s v="Ok"/>
    <n v="6.3E-2"/>
    <n v="6.3E-2"/>
    <n v="34"/>
    <n v="37441.114500000003"/>
    <n v="33620.22"/>
    <n v="3820.8945000000022"/>
    <n v="0.10205076828041541"/>
    <s v="Mar-2025"/>
    <s v="Q1-2025"/>
    <s v="Asia-China-Beijing"/>
    <s v="HIGH"/>
    <x v="21"/>
    <s v="YES"/>
    <m/>
  </r>
  <r>
    <s v="ORD-2025-125517"/>
    <x v="318"/>
    <s v="OK"/>
    <d v="2025-04-09T00:00:00"/>
    <d v="2025-04-09T00:00:00"/>
    <n v="29"/>
    <s v="Asia"/>
    <x v="8"/>
    <s v="Tokyo"/>
    <s v="Small Business"/>
    <s v="Distributor"/>
    <s v="E. Garcia"/>
    <s v="Components"/>
    <s v="CMP-7055"/>
    <n v="1055.45"/>
    <s v="Suspicious"/>
    <n v="227.45"/>
    <n v="227.45"/>
    <s v="Ok"/>
    <n v="8.9999999999999993E-3"/>
    <n v="8.9999999999999993E-3"/>
    <n v="18"/>
    <n v="4057.2530999999999"/>
    <n v="18998.100000000002"/>
    <n v="-14940.846900000002"/>
    <n v="-3.6825030462112416"/>
    <s v="Mar-2025"/>
    <s v="Q1-2025"/>
    <s v="Asia-Japan-Tokyo"/>
    <s v="MEDIUM"/>
    <x v="21"/>
    <s v="NO"/>
    <m/>
  </r>
  <r>
    <s v="ORD-2025-680118"/>
    <x v="319"/>
    <s v="INVALID"/>
    <d v="2025-08-04T00:00:00"/>
    <d v="2025-03-27T00:00:00"/>
    <n v="7"/>
    <s v="Americas"/>
    <x v="5"/>
    <s v="Rio de Janeiro"/>
    <s v="Enterprise"/>
    <s v="Direct"/>
    <s v="F. Müller"/>
    <s v="Networking"/>
    <s v="NET-6269"/>
    <n v="996.73"/>
    <s v="0k"/>
    <n v="1178.6199999999999"/>
    <n v="1178.6199999999999"/>
    <s v="Ok"/>
    <n v="7.0000000000000007E-2"/>
    <n v="7.0000000000000007E-2"/>
    <n v="9"/>
    <n v="9865.0493999999981"/>
    <n v="8970.57"/>
    <n v="894.47939999999835"/>
    <n v="9.0671558117083384E-2"/>
    <s v="Jul-2025"/>
    <s v="Q3-2025"/>
    <s v="Americas-Brazil-Rio de Janeiro"/>
    <s v="HIGH"/>
    <x v="8"/>
    <s v="YES"/>
    <m/>
  </r>
  <r>
    <s v="ORD-2024-357368"/>
    <x v="320"/>
    <s v="OK"/>
    <d v="2024-11-24T00:00:00"/>
    <d v="2024-11-24T00:00:00"/>
    <n v="97"/>
    <s v="Asia"/>
    <x v="10"/>
    <s v="Shenzhen"/>
    <s v="Small Business"/>
    <s v="Online"/>
    <s v="E. Garcia"/>
    <s v="Components"/>
    <s v="CMP-4610"/>
    <n v="811.05"/>
    <s v="0k"/>
    <n v="2422.1"/>
    <n v="2422.1"/>
    <s v="Ok"/>
    <n v="7.1999999999999995E-2"/>
    <n v="7.1999999999999995E-2"/>
    <n v="5"/>
    <n v="11238.544"/>
    <n v="4055.25"/>
    <n v="7183.2939999999999"/>
    <n v="0.63916589195184004"/>
    <s v="Aug-2024"/>
    <s v="Q3-2024"/>
    <s v="Asia-China-Shenzhen"/>
    <s v="HIGH"/>
    <x v="7"/>
    <s v="NO"/>
    <m/>
  </r>
  <r>
    <s v="ORD-2024-605629"/>
    <x v="321"/>
    <s v="INVALID"/>
    <d v="2024-09-04T00:00:00"/>
    <d v="2024-07-15T00:00:00"/>
    <n v="7"/>
    <s v="Asia"/>
    <x v="8"/>
    <s v="Tokyo"/>
    <s v="Small Business"/>
    <s v="Marketplace"/>
    <s v="G. Dubois"/>
    <s v="Accessories"/>
    <s v="ACC-2735"/>
    <n v="801.77"/>
    <s v="0k"/>
    <n v="433.88"/>
    <n v="433.88"/>
    <s v="Ok"/>
    <n v="0.254"/>
    <n v="0.254"/>
    <n v="16"/>
    <n v="5178.7916800000003"/>
    <n v="12828.32"/>
    <n v="-7649.5283199999994"/>
    <n v="-1.4770874738101067"/>
    <s v="Aug-2024"/>
    <s v="Q3-2024"/>
    <s v="Asia-Japan-Tokyo"/>
    <s v="MEDIUM"/>
    <x v="7"/>
    <s v="YES"/>
    <m/>
  </r>
  <r>
    <s v="ORD-2023-808024"/>
    <x v="322"/>
    <s v="INVALID"/>
    <d v="2025-05-30T00:00:00"/>
    <d v="2024-01-08T00:00:00"/>
    <n v="7"/>
    <s v="Europe"/>
    <x v="2"/>
    <s v="Marseille"/>
    <s v="Consumer"/>
    <s v="Marketplace"/>
    <s v="L. Okafor"/>
    <s v="Accessories"/>
    <s v="ACC-6594"/>
    <n v="861.1"/>
    <s v="0k"/>
    <n v="3149.13"/>
    <n v="3149.13"/>
    <s v="Ok"/>
    <n v="0.17399999999999999"/>
    <n v="0.17399999999999999"/>
    <n v="24"/>
    <n v="62428.35312"/>
    <n v="20666.400000000001"/>
    <n v="41761.953119999998"/>
    <n v="0.66895811010303319"/>
    <s v="May-2025"/>
    <s v="Q2-2025"/>
    <s v="Europe-France-Marseille"/>
    <s v="HIGH"/>
    <x v="18"/>
    <s v="YES"/>
    <m/>
  </r>
  <r>
    <s v="ORD-2024-347736"/>
    <x v="323"/>
    <s v="OK"/>
    <d v="2024-06-06T00:00:00"/>
    <d v="2024-06-06T00:00:00"/>
    <n v="20"/>
    <s v="Asia"/>
    <x v="8"/>
    <s v="Nagoya"/>
    <s v="Corporate"/>
    <s v="Distributor"/>
    <s v="C. Otieno"/>
    <s v="Monitors"/>
    <s v="MON-6870"/>
    <n v="673.88"/>
    <s v="Suspicious"/>
    <n v="65.650000000000006"/>
    <n v="65.650000000000006"/>
    <s v="Ok"/>
    <n v="0.105"/>
    <n v="0.105"/>
    <n v="13"/>
    <n v="763.83775000000003"/>
    <n v="8760.44"/>
    <n v="-7996.6022500000008"/>
    <n v="-10.46898015972633"/>
    <s v="May-2024"/>
    <s v="Q2-2024"/>
    <s v="Asia-Japan-Nagoya"/>
    <s v="LOW"/>
    <x v="2"/>
    <s v="NO"/>
    <m/>
  </r>
  <r>
    <s v="ORD-2023-752962"/>
    <x v="324"/>
    <s v="INVALID"/>
    <d v="2025-05-29T00:00:00"/>
    <d v="2023-04-19T00:00:00"/>
    <n v="7"/>
    <s v="Asia"/>
    <x v="8"/>
    <s v="Nagoya"/>
    <s v="Small Business"/>
    <s v="Direct"/>
    <s v="M. Rossi"/>
    <s v="Components"/>
    <s v="CMP-8604"/>
    <n v="607.04"/>
    <s v="0k"/>
    <n v="2492.14"/>
    <n v="2492.14"/>
    <s v="Ok"/>
    <n v="0.14699999999999999"/>
    <n v="0.14699999999999999"/>
    <n v="7"/>
    <n v="14880.567939999999"/>
    <n v="4249.28"/>
    <n v="10631.287939999998"/>
    <n v="0.71444100674560673"/>
    <s v="May-2025"/>
    <s v="Q2-2025"/>
    <s v="Asia-Japan-Nagoya"/>
    <s v="HIGH"/>
    <x v="18"/>
    <s v="YES"/>
    <m/>
  </r>
  <r>
    <s v="ORD-2024-207669"/>
    <x v="325"/>
    <s v="INVALID"/>
    <d v="2025-10-04T00:00:00"/>
    <d v="2024-02-04T00:00:00"/>
    <n v="7"/>
    <s v="Europe"/>
    <x v="0"/>
    <s v="Manchester"/>
    <s v="Consumer"/>
    <s v="Retail"/>
    <s v="B. Chen"/>
    <s v="Laptops"/>
    <s v="LAP-5689"/>
    <n v="525.34"/>
    <s v="0k"/>
    <n v="931.84"/>
    <n v="931.84"/>
    <s v="Ok"/>
    <n v="0.14299999999999999"/>
    <n v="0.14299999999999999"/>
    <n v="4"/>
    <n v="3194.3475200000003"/>
    <n v="2101.36"/>
    <n v="1092.9875200000001"/>
    <n v="0.34216299671740164"/>
    <s v="Sept-2025"/>
    <s v="Q3-2025"/>
    <s v="Europe-United Kingdom-Manchester"/>
    <s v="HIGH"/>
    <x v="20"/>
    <s v="YES"/>
    <m/>
  </r>
  <r>
    <s v="ORD-2023-548874"/>
    <x v="326"/>
    <s v="INVALID"/>
    <d v="2024-05-23T00:00:00"/>
    <d v="2023-04-09T00:00:00"/>
    <n v="7"/>
    <s v="Europe"/>
    <x v="0"/>
    <s v="Manchester"/>
    <s v="Consumer"/>
    <s v="Retail"/>
    <s v="L. Okafor"/>
    <s v="Accessories"/>
    <s v="ACC-9150"/>
    <n v="1082.17"/>
    <s v="0k"/>
    <n v="619.51"/>
    <n v="619.51"/>
    <s v="Ok"/>
    <n v="0.189"/>
    <n v="0.189"/>
    <n v="16"/>
    <n v="8038.7617599999994"/>
    <n v="17314.72"/>
    <n v="-9275.9582400000018"/>
    <n v="-1.1539038619300994"/>
    <s v="May-2024"/>
    <s v="Q2-2024"/>
    <s v="Europe-United Kingdom-Manchester"/>
    <s v="HIGH"/>
    <x v="2"/>
    <s v="YES"/>
    <m/>
  </r>
  <r>
    <s v="ORD-2025-922513"/>
    <x v="327"/>
    <s v="OK"/>
    <d v="2025-08-26T00:00:00"/>
    <d v="2025-08-26T00:00:00"/>
    <n v="243"/>
    <s v="Africa"/>
    <x v="9"/>
    <s v="Port Harcourt"/>
    <s v="Small Business"/>
    <s v="Retail"/>
    <s v="A. Patel"/>
    <s v="Accessories"/>
    <s v="ACC-4483"/>
    <n v="521.05999999999995"/>
    <s v="0k"/>
    <n v="1421.55"/>
    <n v="1421.55"/>
    <s v="Ok"/>
    <n v="0.14599999999999999"/>
    <n v="0.14599999999999999"/>
    <n v="18"/>
    <n v="21852.066599999998"/>
    <n v="9379.0799999999981"/>
    <n v="12472.9866"/>
    <n v="0.57079208242940283"/>
    <s v="Dec-2024"/>
    <s v="Q4-2024"/>
    <s v="Africa-Nigeria-Port Harcourt"/>
    <s v="HIGH"/>
    <x v="6"/>
    <s v="NO"/>
    <m/>
  </r>
  <r>
    <s v="ORD-2024-503082"/>
    <x v="328"/>
    <s v="INVALID"/>
    <d v="2024-09-23T00:00:00"/>
    <d v="2024-06-08T00:00:00"/>
    <n v="7"/>
    <s v="Americas"/>
    <x v="5"/>
    <s v="Brasília"/>
    <s v="Small Business"/>
    <s v="Retail"/>
    <s v="E. Garcia"/>
    <s v="Monitors"/>
    <s v="MON-4271"/>
    <n v="1075.9000000000001"/>
    <s v="0k"/>
    <n v="952.56"/>
    <n v="952.56"/>
    <s v="Ok"/>
    <n v="1.2E-2"/>
    <n v="1.2E-2"/>
    <n v="7"/>
    <n v="6587.9049599999998"/>
    <n v="7531.3000000000011"/>
    <n v="-943.39504000000125"/>
    <n v="-0.14320107010165509"/>
    <s v="Sept-2024"/>
    <s v="Q3-2024"/>
    <s v="Americas-Brazil-Brasília"/>
    <s v="HIGH"/>
    <x v="5"/>
    <s v="YES"/>
    <m/>
  </r>
  <r>
    <s v="ORD-2025-580047"/>
    <x v="329"/>
    <s v="OK"/>
    <d v="2025-06-29T00:00:00"/>
    <d v="2025-06-29T00:00:00"/>
    <n v="453"/>
    <s v="Africa"/>
    <x v="9"/>
    <s v="Port Harcourt"/>
    <s v="Consumer"/>
    <s v="Marketplace"/>
    <s v="M. Rossi"/>
    <s v="Accessories"/>
    <s v="ACC-3961"/>
    <n v="730.99"/>
    <s v="0k"/>
    <n v="3154.14"/>
    <n v="3154.14"/>
    <s v="Ok"/>
    <n v="0.12"/>
    <n v="0.12"/>
    <n v="10"/>
    <n v="27756.431999999997"/>
    <n v="7309.9"/>
    <n v="20446.531999999999"/>
    <n v="0.73664122247412789"/>
    <s v="Apr-2024"/>
    <s v="Q2-2024"/>
    <s v="Africa-Nigeria-Port Harcourt"/>
    <s v="HIGH"/>
    <x v="19"/>
    <s v="NO"/>
    <m/>
  </r>
  <r>
    <s v="ORD-2025-526650"/>
    <x v="330"/>
    <s v="OK"/>
    <d v="2025-05-25T00:00:00"/>
    <d v="2025-05-25T00:00:00"/>
    <n v="378"/>
    <s v="Europe"/>
    <x v="2"/>
    <s v="Paris"/>
    <s v="Small Business"/>
    <s v="Marketplace"/>
    <s v="I. Johnson"/>
    <s v="Phones"/>
    <s v="PHN-8350"/>
    <n v="603.45000000000005"/>
    <s v="Suspicious"/>
    <n v="226.14"/>
    <n v="226.14"/>
    <s v="Ok"/>
    <n v="0.2"/>
    <n v="0.2"/>
    <n v="11"/>
    <n v="1990.0320000000002"/>
    <n v="6637.9500000000007"/>
    <n v="-4647.9180000000006"/>
    <n v="-2.3355996285486866"/>
    <s v="May-2024"/>
    <s v="Q2-2024"/>
    <s v="Europe-France-Paris"/>
    <s v="MEDIUM"/>
    <x v="2"/>
    <s v="NO"/>
    <m/>
  </r>
  <r>
    <s v="ORD-2023-431328"/>
    <x v="331"/>
    <s v="INVALID"/>
    <d v="2024-10-20T00:00:00"/>
    <d v="2024-01-14T00:00:00"/>
    <n v="7"/>
    <s v="Asia"/>
    <x v="7"/>
    <s v="Mumbai"/>
    <s v="Non-Profit"/>
    <s v="Marketplace"/>
    <s v="L. Okafor"/>
    <s v="Monitors"/>
    <s v="MON-1572"/>
    <n v="1085.6099999999999"/>
    <s v="0k"/>
    <n v="885.92"/>
    <n v="885.92"/>
    <s v="Ok"/>
    <n v="0.113"/>
    <n v="0.113"/>
    <n v="7"/>
    <n v="5500.6772799999999"/>
    <n v="7599.2699999999995"/>
    <n v="-2098.5927199999996"/>
    <n v="-0.38151533223559692"/>
    <s v="Oct-2024"/>
    <s v="Q4-2024"/>
    <s v="Asia-India-Mumbai"/>
    <s v="HIGH"/>
    <x v="14"/>
    <s v="YES"/>
    <m/>
  </r>
  <r>
    <s v="ORD-2023-472078"/>
    <x v="332"/>
    <s v="INVALID"/>
    <d v="2025-09-17T00:00:00"/>
    <d v="2023-03-06T00:00:00"/>
    <n v="7"/>
    <s v="Europe"/>
    <x v="6"/>
    <s v="Frankfurt"/>
    <s v="Small Business"/>
    <s v="Marketplace"/>
    <s v="D. Smith"/>
    <s v="Printers"/>
    <s v="PRN-9624"/>
    <n v="880.02"/>
    <s v="0k"/>
    <n v="2433.34"/>
    <n v="2433.34"/>
    <s v="Ok"/>
    <n v="0.123"/>
    <n v="0.123"/>
    <n v="29"/>
    <n v="61887.13622"/>
    <n v="25520.579999999998"/>
    <n v="36366.556219999999"/>
    <n v="0.58762706502886231"/>
    <s v="Sept-2025"/>
    <s v="Q3-2025"/>
    <s v="Europe-Germany-Frankfurt"/>
    <s v="HIGH"/>
    <x v="20"/>
    <s v="YES"/>
    <m/>
  </r>
  <r>
    <s v="ORD-2023-497686"/>
    <x v="333"/>
    <s v="INVALID"/>
    <d v="2024-08-16T00:00:00"/>
    <d v="2023-07-23T00:00:00"/>
    <n v="7"/>
    <s v="Africa"/>
    <x v="4"/>
    <s v="Johannesburg"/>
    <s v="Small Business"/>
    <s v="Distributor"/>
    <s v="F. Müller"/>
    <s v="Laptops"/>
    <s v="LAP-6342"/>
    <n v="1001.96"/>
    <s v="0k"/>
    <n v="1154.3399999999999"/>
    <n v="1154.3399999999999"/>
    <s v="Ok"/>
    <n v="4.4999999999999998E-2"/>
    <n v="4.4999999999999998E-2"/>
    <n v="18"/>
    <n v="19843.104599999999"/>
    <n v="18035.28"/>
    <n v="1807.8245999999999"/>
    <n v="9.1105935106545785E-2"/>
    <s v="Aug-2024"/>
    <s v="Q3-2024"/>
    <s v="Africa-South Africa-Johannesburg"/>
    <s v="HIGH"/>
    <x v="7"/>
    <s v="YES"/>
    <m/>
  </r>
  <r>
    <s v="ORD-2024-287210"/>
    <x v="334"/>
    <s v="INVALID"/>
    <d v="2024-05-27T00:00:00"/>
    <d v="2024-03-21T00:00:00"/>
    <n v="7"/>
    <s v="Europe"/>
    <x v="6"/>
    <s v="Munich"/>
    <s v="Small Business"/>
    <s v="Online"/>
    <s v="M. Rossi"/>
    <s v="Accessories"/>
    <s v="ACC-2761"/>
    <n v="910.63"/>
    <s v="0k"/>
    <n v="1135.99"/>
    <n v="1135.99"/>
    <s v="Ok"/>
    <n v="6.8000000000000005E-2"/>
    <n v="6.8000000000000005E-2"/>
    <n v="9"/>
    <n v="9528.6841199999999"/>
    <n v="8195.67"/>
    <n v="1333.0141199999998"/>
    <n v="0.13989487983992482"/>
    <s v="May-2024"/>
    <s v="Q2-2024"/>
    <s v="Europe-Germany-Munich"/>
    <s v="HIGH"/>
    <x v="2"/>
    <s v="YES"/>
    <m/>
  </r>
  <r>
    <s v="ORD-2024-550400"/>
    <x v="335"/>
    <s v="INVALID"/>
    <d v="2025-11-09T00:00:00"/>
    <d v="2024-09-02T00:00:00"/>
    <n v="7"/>
    <s v="Americas"/>
    <x v="11"/>
    <s v="Toronto"/>
    <s v="Consumer"/>
    <s v="Distributor"/>
    <s v="C. Otieno"/>
    <s v="Printers"/>
    <s v="PRN-9793"/>
    <n v="1337.01"/>
    <s v="0k"/>
    <n v="2751.84"/>
    <n v="2751.84"/>
    <s v="Ok"/>
    <n v="0.16"/>
    <n v="0.16"/>
    <n v="7"/>
    <n v="16180.8192"/>
    <n v="9359.07"/>
    <n v="6821.7492000000002"/>
    <n v="0.42159479787030807"/>
    <s v="Nov-2025"/>
    <s v="Q4-2025"/>
    <s v="Americas-Canada-Toronto"/>
    <s v="HIGH"/>
    <x v="0"/>
    <s v="YES"/>
    <m/>
  </r>
  <r>
    <s v="ORD-2023-525643"/>
    <x v="336"/>
    <s v="INVALID"/>
    <d v="2025-09-02T00:00:00"/>
    <d v="2023-09-03T00:00:00"/>
    <n v="7"/>
    <s v="Africa"/>
    <x v="4"/>
    <s v="Durban"/>
    <s v="Enterprise"/>
    <s v="Retail"/>
    <s v="A. Patel"/>
    <s v="Phones"/>
    <s v="PHN-8072"/>
    <n v="676.37"/>
    <s v="0k"/>
    <n v="1374.72"/>
    <n v="1374.72"/>
    <s v="Ok"/>
    <n v="6.6000000000000003E-2"/>
    <n v="6.6000000000000003E-2"/>
    <n v="10"/>
    <n v="12839.8848"/>
    <n v="6763.7"/>
    <n v="6076.1848"/>
    <n v="0.47322736104299007"/>
    <s v="Aug-2025"/>
    <s v="Q3-2025"/>
    <s v="Africa-South Africa-Durban"/>
    <s v="HIGH"/>
    <x v="16"/>
    <s v="YES"/>
    <m/>
  </r>
  <r>
    <s v="ORD-2023-594955"/>
    <x v="337"/>
    <s v="INVALID"/>
    <d v="2025-04-05T00:00:00"/>
    <d v="2023-07-08T00:00:00"/>
    <n v="7"/>
    <s v="Americas"/>
    <x v="3"/>
    <s v="New York"/>
    <s v="Consumer"/>
    <s v="Marketplace"/>
    <s v="O. Wang"/>
    <s v="Networking"/>
    <s v="NET-3828"/>
    <n v="1145.53"/>
    <s v="0k"/>
    <n v="1318.37"/>
    <n v="1318.37"/>
    <s v="Ok"/>
    <n v="0.09"/>
    <n v="0.09"/>
    <n v="41"/>
    <n v="49188.384700000002"/>
    <n v="46966.729999999996"/>
    <n v="2221.6547000000064"/>
    <n v="4.5166246331321512E-2"/>
    <s v="Mar-2025"/>
    <s v="Q1-2025"/>
    <s v="Americas-USA-New York"/>
    <s v="HIGH"/>
    <x v="21"/>
    <s v="YES"/>
    <m/>
  </r>
  <r>
    <s v="ORD-2025-626047"/>
    <x v="338"/>
    <s v="OK"/>
    <d v="2025-05-15T00:00:00"/>
    <d v="2025-05-15T00:00:00"/>
    <n v="340"/>
    <s v="Asia"/>
    <x v="8"/>
    <s v="Nagoya"/>
    <s v="Education"/>
    <s v="Direct"/>
    <s v="N. Brown"/>
    <s v="Networking"/>
    <s v="NET-1966"/>
    <n v="691.19"/>
    <s v="0k"/>
    <n v="441.74"/>
    <n v="441.74"/>
    <s v="Ok"/>
    <n v="7.3999999999999996E-2"/>
    <n v="7.3999999999999996E-2"/>
    <n v="7"/>
    <n v="2863.3586800000003"/>
    <n v="4838.33"/>
    <n v="-1974.9713199999997"/>
    <n v="-0.68973940770843267"/>
    <s v="Jun-2024"/>
    <s v="Q2-2024"/>
    <s v="Asia-Japan-Nagoya"/>
    <s v="MEDIUM"/>
    <x v="9"/>
    <s v="NO"/>
    <m/>
  </r>
  <r>
    <s v="ORD-2023-841426"/>
    <x v="339"/>
    <s v="INVALID"/>
    <d v="2024-06-11T00:00:00"/>
    <d v="2023-12-23T00:00:00"/>
    <n v="7"/>
    <s v="Africa"/>
    <x v="4"/>
    <s v="Cape Town"/>
    <s v="Non-Profit"/>
    <s v="Marketplace"/>
    <s v="D. Smith"/>
    <s v="Components"/>
    <s v="CMP-4531"/>
    <n v="1186.18"/>
    <s v="0k"/>
    <n v="1330.07"/>
    <n v="1330.07"/>
    <s v="Ok"/>
    <n v="7.0000000000000007E-2"/>
    <n v="7.0000000000000007E-2"/>
    <n v="11"/>
    <n v="13606.616099999997"/>
    <n v="13047.980000000001"/>
    <n v="558.63609999999608"/>
    <n v="4.1056210882586465E-2"/>
    <s v="Jun-2024"/>
    <s v="Q2-2024"/>
    <s v="Africa-South Africa-Cape Town"/>
    <s v="HIGH"/>
    <x v="9"/>
    <s v="YES"/>
    <m/>
  </r>
  <r>
    <s v="ORD-2023-588455"/>
    <x v="340"/>
    <s v="INVALID"/>
    <d v="2025-07-06T00:00:00"/>
    <d v="2023-05-25T00:00:00"/>
    <n v="7"/>
    <s v="Americas"/>
    <x v="5"/>
    <s v="Rio de Janeiro"/>
    <s v="Enterprise"/>
    <s v="Retail"/>
    <s v="M. Rossi"/>
    <s v="Printers"/>
    <s v="PRN-1271"/>
    <n v="690.49"/>
    <s v="0k"/>
    <n v="1634.86"/>
    <n v="1634.86"/>
    <s v="Ok"/>
    <n v="4.2000000000000003E-2"/>
    <n v="4.2000000000000003E-2"/>
    <n v="22"/>
    <n v="34456.309359999999"/>
    <n v="15190.78"/>
    <n v="19265.52936"/>
    <n v="0.55912921952010242"/>
    <s v="Jun-2025"/>
    <s v="Q2-2025"/>
    <s v="Americas-Brazil-Rio de Janeiro"/>
    <s v="HIGH"/>
    <x v="15"/>
    <s v="YES"/>
    <m/>
  </r>
  <r>
    <s v="ORD-2025-608069"/>
    <x v="341"/>
    <s v="OK"/>
    <d v="2025-04-30T00:00:00"/>
    <d v="2025-04-30T00:00:00"/>
    <n v="15"/>
    <s v="Africa"/>
    <x v="1"/>
    <s v="Kisumu"/>
    <s v="Corporate"/>
    <s v="Marketplace"/>
    <s v="F. Müller"/>
    <s v="Networking"/>
    <s v="NET-3432"/>
    <n v="1119.04"/>
    <s v="Suspicious"/>
    <n v="70.599999999999994"/>
    <n v="70.599999999999994"/>
    <s v="Ok"/>
    <n v="2.5000000000000001E-2"/>
    <n v="2.5000000000000001E-2"/>
    <n v="14"/>
    <n v="963.68999999999983"/>
    <n v="15666.56"/>
    <n v="-14702.869999999999"/>
    <n v="-15.256846081208689"/>
    <s v="Apr-2025"/>
    <s v="Q2-2025"/>
    <s v="Africa-Kenya-Kisumu"/>
    <s v="LOW"/>
    <x v="11"/>
    <s v="NO"/>
    <m/>
  </r>
  <r>
    <s v="ORD-2025-762212"/>
    <x v="342"/>
    <s v="OK"/>
    <d v="2025-09-24T00:00:00"/>
    <d v="2025-09-24T00:00:00"/>
    <n v="342"/>
    <s v="Africa"/>
    <x v="1"/>
    <s v="Nairobi"/>
    <s v="Consumer"/>
    <s v="Direct"/>
    <s v="B. Chen"/>
    <s v="Components"/>
    <s v="CMP-4970"/>
    <n v="589.14"/>
    <s v="0k"/>
    <n v="1823.04"/>
    <n v="1823.04"/>
    <s v="Ok"/>
    <n v="5.5E-2"/>
    <n v="5.5E-2"/>
    <n v="11"/>
    <n v="18950.500799999998"/>
    <n v="6480.54"/>
    <n v="12469.960799999997"/>
    <n v="0.65802803480528593"/>
    <s v="Oct-2024"/>
    <s v="Q4-2024"/>
    <s v="Africa-Kenya-Nairobi"/>
    <s v="HIGH"/>
    <x v="14"/>
    <s v="NO"/>
    <m/>
  </r>
  <r>
    <s v="ORD-2024-760799"/>
    <x v="343"/>
    <s v="INVALID"/>
    <d v="2024-09-24T00:00:00"/>
    <d v="2024-02-19T00:00:00"/>
    <n v="7"/>
    <s v="Asia"/>
    <x v="10"/>
    <s v="Shenzhen"/>
    <s v="Small Business"/>
    <s v="Online"/>
    <s v="H. Kim"/>
    <s v="Laptops"/>
    <s v="LAP-5531"/>
    <n v="993.75"/>
    <s v="0k"/>
    <n v="2015.99"/>
    <n v="2015.99"/>
    <s v="Ok"/>
    <n v="0.215"/>
    <n v="0.215"/>
    <n v="19"/>
    <n v="30068.490849999998"/>
    <n v="18881.25"/>
    <n v="11187.240849999998"/>
    <n v="0.37205860798963242"/>
    <s v="Sept-2024"/>
    <s v="Q3-2024"/>
    <s v="Asia-China-Shenzhen"/>
    <s v="HIGH"/>
    <x v="5"/>
    <s v="YES"/>
    <m/>
  </r>
  <r>
    <s v="ORD-2024-129345"/>
    <x v="344"/>
    <s v="INVALID"/>
    <d v="2025-02-18T00:00:00"/>
    <d v="2024-03-03T00:00:00"/>
    <n v="7"/>
    <s v="Americas"/>
    <x v="5"/>
    <s v="unkown"/>
    <s v="Enterprise"/>
    <s v="Distributor"/>
    <s v="A. Patel"/>
    <s v="Printers"/>
    <s v="PRN-5384"/>
    <n v="624.23"/>
    <s v="Suspicious"/>
    <n v="244.13"/>
    <n v="244.13"/>
    <s v="Ok"/>
    <n v="0.21"/>
    <n v="0.21"/>
    <n v="37"/>
    <n v="7135.9198999999999"/>
    <n v="23096.510000000002"/>
    <n v="-15960.590100000001"/>
    <n v="-2.2366548845370309"/>
    <s v="Feb-2025"/>
    <s v="Q1-2025"/>
    <s v="Americas-Brazil-unkown"/>
    <s v="MEDIUM"/>
    <x v="17"/>
    <s v="YES"/>
    <m/>
  </r>
  <r>
    <s v="ORD-2023-580751"/>
    <x v="345"/>
    <s v="INVALID"/>
    <d v="2025-06-07T00:00:00"/>
    <d v="2024-01-13T00:00:00"/>
    <n v="7"/>
    <s v="Asia"/>
    <x v="8"/>
    <s v="Nagoya"/>
    <s v="Education"/>
    <s v="Direct"/>
    <s v="B. Chen"/>
    <s v="Laptops"/>
    <s v="LAP-1946"/>
    <n v="625.37"/>
    <s v="0k"/>
    <n v="2783.12"/>
    <n v="2783.12"/>
    <s v="Ok"/>
    <n v="7.3999999999999996E-2"/>
    <n v="7.3999999999999996E-2"/>
    <n v="8"/>
    <n v="20617.35296"/>
    <n v="5002.96"/>
    <n v="15614.392960000001"/>
    <n v="0.75734227329248771"/>
    <s v="May-2025"/>
    <s v="Q2-2025"/>
    <s v="Asia-Japan-Nagoya"/>
    <s v="HIGH"/>
    <x v="18"/>
    <s v="YES"/>
    <m/>
  </r>
  <r>
    <s v="ORD-2024-629525"/>
    <x v="346"/>
    <s v="OK"/>
    <d v="2024-05-08T00:00:00"/>
    <d v="2024-05-08T00:00:00"/>
    <n v="25"/>
    <s v="Europe"/>
    <x v="0"/>
    <s v="London"/>
    <s v="Non-Profit"/>
    <s v="unknown"/>
    <s v="D. Smith"/>
    <s v="Laptops"/>
    <s v="LAP-9932"/>
    <n v="645.33000000000004"/>
    <s v="0k"/>
    <n v="2050.31"/>
    <n v="2050.31"/>
    <s v="Ok"/>
    <n v="0"/>
    <n v="0"/>
    <n v="10"/>
    <n v="20503.099999999999"/>
    <n v="6453.3"/>
    <n v="14049.8"/>
    <n v="0.68525247401612444"/>
    <s v="Apr-2024"/>
    <s v="Q2-2024"/>
    <s v="Europe-United Kingdom-London"/>
    <s v="HIGH"/>
    <x v="19"/>
    <s v="NO"/>
    <m/>
  </r>
  <r>
    <s v="ORD-2024-921935"/>
    <x v="347"/>
    <s v="INVALID"/>
    <d v="2025-03-08T00:00:00"/>
    <d v="2024-01-27T00:00:00"/>
    <n v="7"/>
    <s v="Europe"/>
    <x v="0"/>
    <s v="Manchester"/>
    <s v="Education"/>
    <s v="Distributor"/>
    <s v="D. Smith"/>
    <s v="Accessories"/>
    <s v="ACC-3103"/>
    <n v="657.45"/>
    <s v="Suspicious"/>
    <n v="147.12"/>
    <n v="147.12"/>
    <s v="Ok"/>
    <n v="0.16700000000000001"/>
    <n v="0.16700000000000001"/>
    <n v="21"/>
    <n v="2573.5701599999998"/>
    <n v="13806.45"/>
    <n v="-11232.879840000001"/>
    <n v="-4.3647070573743374"/>
    <s v="Mar-2025"/>
    <s v="Q1-2025"/>
    <s v="Europe-United Kingdom-Manchester"/>
    <s v="MEDIUM"/>
    <x v="21"/>
    <s v="YES"/>
    <m/>
  </r>
  <r>
    <s v="ORD-2023-825084"/>
    <x v="348"/>
    <s v="INVALID"/>
    <d v="2025-02-20T00:00:00"/>
    <d v="2023-07-21T00:00:00"/>
    <n v="7"/>
    <s v="Africa"/>
    <x v="4"/>
    <s v="Durban"/>
    <s v="Enterprise"/>
    <s v="Marketplace"/>
    <s v="unknown"/>
    <s v="Monitors"/>
    <s v="MON-1018"/>
    <n v="620.74"/>
    <s v="0k"/>
    <n v="1982.98"/>
    <n v="1982.98"/>
    <s v="Ok"/>
    <n v="0.29899999999999999"/>
    <n v="0.29899999999999999"/>
    <n v="28"/>
    <n v="38921.931440000008"/>
    <n v="17380.72"/>
    <n v="21541.211440000006"/>
    <n v="0.55344662104466213"/>
    <s v="Feb-2025"/>
    <s v="Q1-2025"/>
    <s v="Africa-South Africa-Durban"/>
    <s v="HIGH"/>
    <x v="17"/>
    <s v="YES"/>
    <m/>
  </r>
  <r>
    <s v="ORD-2024-381197"/>
    <x v="349"/>
    <s v="INVALID"/>
    <d v="2025-05-22T00:00:00"/>
    <d v="2024-11-12T00:00:00"/>
    <n v="7"/>
    <s v="Europe"/>
    <x v="6"/>
    <s v="Frankfurt"/>
    <s v="Consumer"/>
    <s v="Online"/>
    <s v="B. Chen"/>
    <s v="Printers"/>
    <s v="PRN-2409"/>
    <n v="599.84"/>
    <s v="0k"/>
    <n v="2299.3000000000002"/>
    <n v="2299.3000000000002"/>
    <s v="Ok"/>
    <n v="0.115"/>
    <n v="0.115"/>
    <n v="11"/>
    <n v="22383.685500000003"/>
    <n v="6598.2400000000007"/>
    <n v="15785.445500000002"/>
    <n v="0.70522101912127022"/>
    <s v="May-2025"/>
    <s v="Q2-2025"/>
    <s v="Europe-Germany-Frankfurt"/>
    <s v="HIGH"/>
    <x v="18"/>
    <s v="YES"/>
    <m/>
  </r>
  <r>
    <s v="ORD-2024-988736"/>
    <x v="350"/>
    <s v="INVALID"/>
    <d v="2024-10-16T00:00:00"/>
    <d v="2024-10-01T00:00:00"/>
    <n v="7"/>
    <s v="Asia"/>
    <x v="10"/>
    <s v="Shenzhen"/>
    <s v="Consumer"/>
    <s v="Direct"/>
    <s v="L. Okafor"/>
    <s v="Printers"/>
    <s v="PRN-3014"/>
    <n v="1166.18"/>
    <s v="0k"/>
    <n v="462.61"/>
    <n v="462.61"/>
    <s v="Ok"/>
    <n v="0.128"/>
    <n v="0.128"/>
    <n v="6"/>
    <n v="2420.3755200000001"/>
    <n v="6997.08"/>
    <n v="-4576.7044800000003"/>
    <n v="-1.8909067796223622"/>
    <s v="Oct-2024"/>
    <s v="Q4-2024"/>
    <s v="Asia-China-Shenzhen"/>
    <s v="MEDIUM"/>
    <x v="14"/>
    <s v="YES"/>
    <m/>
  </r>
  <r>
    <s v="ORD-2025-509940"/>
    <x v="351"/>
    <s v="OK"/>
    <d v="2025-05-27T00:00:00"/>
    <d v="2025-05-27T00:00:00"/>
    <n v="201"/>
    <s v="Asia"/>
    <x v="10"/>
    <s v="Beijing"/>
    <s v="Enterprise"/>
    <s v="Online"/>
    <s v="F. Müller"/>
    <s v="Phones"/>
    <s v="PHN-3800"/>
    <n v="918.12"/>
    <s v="0k"/>
    <n v="1093.3900000000001"/>
    <n v="1093.3900000000001"/>
    <s v="Ok"/>
    <n v="9.5000000000000001E-2"/>
    <n v="9.5000000000000001E-2"/>
    <n v="8"/>
    <n v="7916.1436000000012"/>
    <n v="7344.96"/>
    <n v="571.18360000000121"/>
    <n v="7.2154274715279437E-2"/>
    <s v="Nov-2024"/>
    <s v="Q4-2024"/>
    <s v="Asia-China-Beijing"/>
    <s v="HIGH"/>
    <x v="10"/>
    <s v="NO"/>
    <m/>
  </r>
  <r>
    <s v="ORD-2024-219735"/>
    <x v="352"/>
    <s v="INVALID"/>
    <d v="2024-08-27T00:00:00"/>
    <d v="2024-04-07T00:00:00"/>
    <n v="7"/>
    <s v="Americas"/>
    <x v="5"/>
    <s v="Brasília"/>
    <s v="Non-Profit"/>
    <s v="Direct"/>
    <s v="N. Brown"/>
    <s v="Phones"/>
    <s v="PHN-5445"/>
    <n v="1023.27"/>
    <s v="0k"/>
    <n v="1454.22"/>
    <n v="1454.22"/>
    <s v="Ok"/>
    <n v="0.13300000000000001"/>
    <n v="0.13300000000000001"/>
    <n v="7"/>
    <n v="8825.661180000001"/>
    <n v="7162.8899999999994"/>
    <n v="1662.7711800000016"/>
    <n v="0.18840188242984435"/>
    <s v="Aug-2024"/>
    <s v="Q3-2024"/>
    <s v="Americas-Brazil-Brasília"/>
    <s v="HIGH"/>
    <x v="7"/>
    <s v="YES"/>
    <m/>
  </r>
  <r>
    <s v="ORD-2025-683043"/>
    <x v="353"/>
    <s v="OK"/>
    <d v="2025-09-03T00:00:00"/>
    <d v="2025-09-03T00:00:00"/>
    <n v="67"/>
    <s v="Europe"/>
    <x v="2"/>
    <s v="Paris"/>
    <s v="Education"/>
    <s v="Retail"/>
    <s v="I. Johnson"/>
    <s v="Phones"/>
    <s v="PHN-9465"/>
    <n v="603.47"/>
    <s v="0k"/>
    <n v="2120.4"/>
    <n v="2120.4"/>
    <s v="Ok"/>
    <n v="0.20499999999999999"/>
    <n v="0.20499999999999999"/>
    <n v="18"/>
    <n v="30342.924000000006"/>
    <n v="10862.460000000001"/>
    <n v="19480.464000000007"/>
    <n v="0.64201011082517967"/>
    <s v="Jun-2025"/>
    <s v="Q2-2025"/>
    <s v="Europe-France-Paris"/>
    <s v="HIGH"/>
    <x v="15"/>
    <s v="NO"/>
    <m/>
  </r>
  <r>
    <s v="ORD-2023-382272"/>
    <x v="354"/>
    <s v="INVALID"/>
    <d v="2024-05-31T00:00:00"/>
    <d v="2023-05-18T00:00:00"/>
    <n v="7"/>
    <s v="Africa"/>
    <x v="4"/>
    <s v="Durban"/>
    <s v="Corporate"/>
    <s v="Distributor"/>
    <s v="A. Patel"/>
    <s v="Components"/>
    <s v="CMP-5208"/>
    <n v="917.88"/>
    <s v="Suspicious"/>
    <n v="128.68"/>
    <n v="128.68"/>
    <s v="Suspicious"/>
    <n v="0.3"/>
    <n v="0.34300000000000003"/>
    <n v="5"/>
    <n v="422.71380000000011"/>
    <n v="4589.3999999999996"/>
    <n v="-4166.6861999999992"/>
    <n v="-9.8569911841061213"/>
    <s v="May-2024"/>
    <s v="Q2-2024"/>
    <s v="Africa-South Africa-Durban"/>
    <s v="MEDIUM"/>
    <x v="2"/>
    <s v="YES"/>
    <m/>
  </r>
  <r>
    <s v="ORD-2023-842488"/>
    <x v="355"/>
    <s v="INVALID"/>
    <d v="2024-08-19T00:00:00"/>
    <d v="2023-11-02T00:00:00"/>
    <n v="7"/>
    <s v="Africa"/>
    <x v="1"/>
    <s v="Kisumu"/>
    <s v="Education"/>
    <s v="Retail"/>
    <s v="O. Wang"/>
    <s v="Accessories"/>
    <s v="ACC-4124"/>
    <n v="867.89"/>
    <s v="0k"/>
    <n v="1325.96"/>
    <n v="1325.96"/>
    <s v="Ok"/>
    <n v="0.184"/>
    <n v="0.184"/>
    <n v="10"/>
    <n v="10819.833600000002"/>
    <n v="8678.9"/>
    <n v="2140.9336000000021"/>
    <n v="0.19787121310257505"/>
    <s v="Aug-2024"/>
    <s v="Q3-2024"/>
    <s v="Africa-Kenya-Kisumu"/>
    <s v="HIGH"/>
    <x v="7"/>
    <s v="YES"/>
    <m/>
  </r>
  <r>
    <s v="ORD-2024-640340"/>
    <x v="356"/>
    <s v="OK"/>
    <d v="2024-10-29T00:00:00"/>
    <d v="2024-10-29T00:00:00"/>
    <n v="48"/>
    <s v="Africa"/>
    <x v="9"/>
    <s v="Port Harcourt"/>
    <s v="Enterprise"/>
    <s v="Distributor"/>
    <s v="M. Rossi"/>
    <s v="Monitors"/>
    <s v="MON-8758"/>
    <n v="1023.06"/>
    <s v="0k"/>
    <n v="2439.33"/>
    <n v="2439.33"/>
    <s v="Ok"/>
    <n v="0.153"/>
    <n v="0.153"/>
    <n v="23"/>
    <n v="47520.587729999999"/>
    <n v="23530.379999999997"/>
    <n v="23990.207730000002"/>
    <n v="0.5048381948957853"/>
    <s v="Sept-2024"/>
    <s v="Q3-2024"/>
    <s v="Africa-Nigeria-Port Harcourt"/>
    <s v="HIGH"/>
    <x v="5"/>
    <s v="NO"/>
    <m/>
  </r>
  <r>
    <s v="ORD-2025-683247"/>
    <x v="357"/>
    <s v="INVALID"/>
    <d v="2025-11-06T00:00:00"/>
    <d v="2025-04-04T00:00:00"/>
    <n v="7"/>
    <s v="Asia"/>
    <x v="8"/>
    <s v="Osaka"/>
    <s v="Corporate"/>
    <s v="Direct"/>
    <s v="H. Kim"/>
    <s v="Printers"/>
    <s v="PRN-9867"/>
    <n v="783.72"/>
    <s v="0k"/>
    <n v="2201.54"/>
    <n v="2201.54"/>
    <s v="Ok"/>
    <n v="0.187"/>
    <n v="0.187"/>
    <n v="4"/>
    <n v="7159.4080799999992"/>
    <n v="3134.88"/>
    <n v="4024.5280799999991"/>
    <n v="0.56213139899688458"/>
    <s v="Oct-2025"/>
    <s v="Q4-2025"/>
    <s v="Asia-Japan-Osaka"/>
    <s v="HIGH"/>
    <x v="13"/>
    <s v="YES"/>
    <m/>
  </r>
  <r>
    <s v="ORD-2023-166668"/>
    <x v="358"/>
    <s v="INVALID"/>
    <d v="2025-01-13T00:00:00"/>
    <d v="2023-10-31T00:00:00"/>
    <n v="7"/>
    <s v="Asia"/>
    <x v="10"/>
    <s v="Shanghai"/>
    <s v="Consumer"/>
    <s v="unknown"/>
    <s v="J. Njeri"/>
    <s v="Printers"/>
    <s v="PRN-6520"/>
    <n v="649.91"/>
    <s v="0k"/>
    <n v="814.36"/>
    <n v="814.36"/>
    <s v="Ok"/>
    <n v="0.19400000000000001"/>
    <n v="0.19400000000000001"/>
    <n v="9"/>
    <n v="5907.36744"/>
    <n v="5849.19"/>
    <n v="58.177440000000388"/>
    <n v="9.8482853133646259E-3"/>
    <s v="Jan-2025"/>
    <s v="Q1-2025"/>
    <s v="Asia-China-Shanghai"/>
    <s v="HIGH"/>
    <x v="3"/>
    <s v="YES"/>
    <m/>
  </r>
  <r>
    <s v="ORD-2024-571797"/>
    <x v="359"/>
    <s v="INVALID"/>
    <d v="2025-02-17T00:00:00"/>
    <d v="2024-07-31T00:00:00"/>
    <n v="7"/>
    <s v="Asia"/>
    <x v="10"/>
    <s v="Shenzhen"/>
    <s v="Consumer"/>
    <s v="Online"/>
    <s v="G. Dubois"/>
    <s v="Phones"/>
    <s v="PHN-7815"/>
    <n v="647.26"/>
    <s v="0k"/>
    <n v="1382.91"/>
    <n v="1382.91"/>
    <s v="Ok"/>
    <n v="6.6000000000000003E-2"/>
    <n v="6.6000000000000003E-2"/>
    <n v="22"/>
    <n v="28416.034679999997"/>
    <n v="14239.72"/>
    <n v="14176.314679999998"/>
    <n v="0.49888433905866836"/>
    <s v="Feb-2025"/>
    <s v="Q1-2025"/>
    <s v="Asia-China-Shenzhen"/>
    <s v="HIGH"/>
    <x v="17"/>
    <s v="YES"/>
    <m/>
  </r>
  <r>
    <s v="ORD-2023-334213"/>
    <x v="360"/>
    <s v="INVALID"/>
    <d v="2024-09-17T00:00:00"/>
    <d v="2023-08-23T00:00:00"/>
    <n v="7"/>
    <s v="Africa"/>
    <x v="9"/>
    <s v="Abuja"/>
    <s v="Small Business"/>
    <s v="Online"/>
    <s v="J. Njeri"/>
    <s v="Monitors"/>
    <s v="MON-5517"/>
    <n v="790.63"/>
    <s v="0k"/>
    <n v="1646.43"/>
    <n v="1646.43"/>
    <s v="Ok"/>
    <n v="0.10100000000000001"/>
    <n v="0.10100000000000001"/>
    <n v="7"/>
    <n v="10360.983990000001"/>
    <n v="5534.41"/>
    <n v="4826.5739900000008"/>
    <n v="0.46584127479189363"/>
    <s v="Sept-2024"/>
    <s v="Q3-2024"/>
    <s v="Africa-Nigeria-Abuja"/>
    <s v="HIGH"/>
    <x v="5"/>
    <s v="YES"/>
    <m/>
  </r>
  <r>
    <s v="ORD-2024-892173"/>
    <x v="361"/>
    <s v="INVALID"/>
    <d v="2025-03-12T00:00:00"/>
    <d v="2024-02-03T00:00:00"/>
    <n v="7"/>
    <s v="Africa"/>
    <x v="4"/>
    <s v="Cape Town"/>
    <s v="Non-Profit"/>
    <s v="Distributor"/>
    <s v="L. Okafor"/>
    <s v="Printers"/>
    <s v="PRN-6660"/>
    <n v="666.23"/>
    <s v="0k"/>
    <n v="400.84"/>
    <n v="400.84"/>
    <s v="Ok"/>
    <n v="0.17599999999999999"/>
    <n v="0.17599999999999999"/>
    <n v="13"/>
    <n v="4293.7980800000005"/>
    <n v="8660.99"/>
    <n v="-4367.1919199999993"/>
    <n v="-1.0170929882198836"/>
    <s v="Mar-2025"/>
    <s v="Q1-2025"/>
    <s v="Africa-South Africa-Cape Town"/>
    <s v="MEDIUM"/>
    <x v="21"/>
    <s v="YES"/>
    <m/>
  </r>
  <r>
    <s v="ORD-2025-779659"/>
    <x v="362"/>
    <s v="OK"/>
    <d v="2025-07-23T00:00:00"/>
    <d v="2025-07-23T00:00:00"/>
    <n v="27"/>
    <s v="Asia"/>
    <x v="10"/>
    <s v="Beijing"/>
    <s v="Small Business"/>
    <s v="Online"/>
    <s v="M. Rossi"/>
    <s v="Components"/>
    <s v="CMP-1220"/>
    <n v="647.36"/>
    <s v="0k"/>
    <n v="1780.56"/>
    <n v="1780.56"/>
    <s v="Ok"/>
    <n v="7.3999999999999996E-2"/>
    <n v="7.3999999999999996E-2"/>
    <n v="12"/>
    <n v="19785.582720000002"/>
    <n v="7768.32"/>
    <n v="12017.262720000002"/>
    <n v="0.60737471774599328"/>
    <s v="Jun-2025"/>
    <s v="Q2-2025"/>
    <s v="Asia-China-Beijing"/>
    <s v="HIGH"/>
    <x v="15"/>
    <s v="NO"/>
    <m/>
  </r>
  <r>
    <s v="ORD-2025-881624"/>
    <x v="363"/>
    <s v="INVALID"/>
    <d v="2025-04-29T00:00:00"/>
    <d v="2025-03-21T00:00:00"/>
    <n v="7"/>
    <s v="Africa"/>
    <x v="9"/>
    <s v="Abuja"/>
    <s v="Enterprise"/>
    <s v="Marketplace"/>
    <s v="I. Johnson"/>
    <s v="Phones"/>
    <s v="PHN-5887"/>
    <n v="1437.39"/>
    <s v="0k"/>
    <n v="1118.43"/>
    <n v="1118.43"/>
    <s v="Ok"/>
    <n v="0.13800000000000001"/>
    <n v="0.13800000000000001"/>
    <n v="18"/>
    <n v="17353.559880000001"/>
    <n v="25873.02"/>
    <n v="-8519.4601199999997"/>
    <n v="-0.49093443529236258"/>
    <s v="Apr-2025"/>
    <s v="Q2-2025"/>
    <s v="Africa-Nigeria-Abuja"/>
    <s v="HIGH"/>
    <x v="11"/>
    <s v="YES"/>
    <m/>
  </r>
  <r>
    <s v="ORD-2024-155337"/>
    <x v="364"/>
    <s v="INVALID"/>
    <d v="2024-07-01T00:00:00"/>
    <d v="2024-05-27T00:00:00"/>
    <n v="7"/>
    <s v="Africa"/>
    <x v="4"/>
    <s v="Johannesburg"/>
    <s v="Non-Profit"/>
    <s v="Online"/>
    <s v="M. Rossi"/>
    <s v="Components"/>
    <s v="CMP-8101"/>
    <n v="1157.51"/>
    <s v="0k"/>
    <n v="771.12"/>
    <n v="771.12"/>
    <s v="Ok"/>
    <n v="0.27800000000000002"/>
    <n v="0.27800000000000002"/>
    <n v="12"/>
    <n v="6680.9836800000003"/>
    <n v="13890.119999999999"/>
    <n v="-7209.1363199999987"/>
    <n v="-1.0790531253026499"/>
    <s v="Jun-2024"/>
    <s v="Q2-2024"/>
    <s v="Africa-South Africa-Johannesburg"/>
    <s v="HIGH"/>
    <x v="9"/>
    <s v="YES"/>
    <m/>
  </r>
  <r>
    <s v="ORD-2023-521818"/>
    <x v="365"/>
    <s v="INVALID"/>
    <d v="2024-09-21T00:00:00"/>
    <d v="2023-02-28T00:00:00"/>
    <n v="7"/>
    <s v="Asia"/>
    <x v="7"/>
    <s v="Bengaluru"/>
    <s v="Non-Profit"/>
    <s v="Retail"/>
    <s v="B. Chen"/>
    <s v="Accessories"/>
    <s v="ACC-4631"/>
    <n v="1262.0999999999999"/>
    <s v="0k"/>
    <n v="1210.04"/>
    <n v="1210.04"/>
    <s v="Ok"/>
    <n v="0.23300000000000001"/>
    <n v="0.23300000000000001"/>
    <n v="25"/>
    <n v="23202.517"/>
    <n v="31552.499999999996"/>
    <n v="-8349.9829999999965"/>
    <n v="-0.35987401711633255"/>
    <s v="Sept-2024"/>
    <s v="Q3-2024"/>
    <s v="Asia-India-Bengaluru"/>
    <s v="HIGH"/>
    <x v="5"/>
    <s v="YES"/>
    <m/>
  </r>
  <r>
    <s v="ORD-2023-304451"/>
    <x v="366"/>
    <s v="INVALID"/>
    <d v="2024-09-02T00:00:00"/>
    <d v="2023-10-23T00:00:00"/>
    <n v="7"/>
    <s v="Asia"/>
    <x v="7"/>
    <s v="Hyderabad"/>
    <s v="Consumer"/>
    <s v="Retail"/>
    <s v="G. Dubois"/>
    <s v="Monitors"/>
    <s v="MON-7602"/>
    <n v="906.81"/>
    <s v="0k"/>
    <n v="3024.03"/>
    <n v="3024.03"/>
    <s v="Ok"/>
    <n v="0.185"/>
    <n v="0.185"/>
    <n v="6"/>
    <n v="14787.5067"/>
    <n v="5440.86"/>
    <n v="9346.6467000000011"/>
    <n v="0.6320637339085704"/>
    <s v="Aug-2024"/>
    <s v="Q3-2024"/>
    <s v="Asia-India-Hyderabad"/>
    <s v="HIGH"/>
    <x v="7"/>
    <s v="YES"/>
    <m/>
  </r>
  <r>
    <s v="ORD-2024-599522"/>
    <x v="367"/>
    <s v="OK"/>
    <d v="2024-05-06T00:00:00"/>
    <d v="2024-05-06T00:00:00"/>
    <n v="18"/>
    <s v="Africa"/>
    <x v="9"/>
    <s v="Port Harcourt"/>
    <s v="Non-Profit"/>
    <s v="Online"/>
    <s v="A. Patel"/>
    <s v="Printers"/>
    <s v="PRN-7303"/>
    <n v="865.33"/>
    <s v="0k"/>
    <n v="2303.46"/>
    <n v="2303.46"/>
    <s v="Ok"/>
    <n v="0.17499999999999999"/>
    <n v="0.17499999999999999"/>
    <n v="13"/>
    <n v="24704.608499999998"/>
    <n v="11249.29"/>
    <n v="13455.318499999998"/>
    <n v="0.54464811696975479"/>
    <s v="Apr-2024"/>
    <s v="Q2-2024"/>
    <s v="Africa-Nigeria-Port Harcourt"/>
    <s v="HIGH"/>
    <x v="19"/>
    <s v="NO"/>
    <m/>
  </r>
  <r>
    <s v="ORD-2023-308124"/>
    <x v="368"/>
    <s v="INVALID"/>
    <d v="2024-05-02T00:00:00"/>
    <d v="2023-04-30T00:00:00"/>
    <n v="7"/>
    <s v="Asia"/>
    <x v="7"/>
    <s v="Delhi"/>
    <s v="Small Business"/>
    <s v="Retail"/>
    <s v="A. Patel"/>
    <s v="Networking"/>
    <s v="NET-2062"/>
    <n v="826.55"/>
    <s v="0k"/>
    <n v="3083.8"/>
    <n v="3083.8"/>
    <s v="Ok"/>
    <n v="0.16900000000000001"/>
    <n v="0.16900000000000001"/>
    <n v="28"/>
    <n v="71753.858399999997"/>
    <n v="23143.399999999998"/>
    <n v="48610.458400000003"/>
    <n v="0.67746124715712852"/>
    <s v="Apr-2024"/>
    <s v="Q2-2024"/>
    <s v="Asia-India-Delhi"/>
    <s v="HIGH"/>
    <x v="19"/>
    <s v="YES"/>
    <m/>
  </r>
  <r>
    <s v="ORD-2023-107265"/>
    <x v="369"/>
    <s v="INVALID"/>
    <d v="2025-11-14T00:00:00"/>
    <d v="2023-05-14T00:00:00"/>
    <n v="7"/>
    <s v="Asia"/>
    <x v="8"/>
    <s v="Nagoya"/>
    <s v="Enterprise"/>
    <s v="Retail"/>
    <s v="A. Patel"/>
    <s v="Accessories"/>
    <s v="ACC-7713"/>
    <n v="1209.22"/>
    <s v="0k"/>
    <n v="322.70999999999998"/>
    <n v="322.70999999999998"/>
    <s v="Ok"/>
    <n v="0.10299999999999999"/>
    <n v="0.10299999999999999"/>
    <n v="11"/>
    <n v="3184.1795700000002"/>
    <n v="13301.42"/>
    <n v="-10117.24043"/>
    <n v="-3.17734606594439"/>
    <s v="Nov-2025"/>
    <s v="Q4-2025"/>
    <s v="Asia-Japan-Nagoya"/>
    <s v="MEDIUM"/>
    <x v="0"/>
    <s v="YES"/>
    <m/>
  </r>
  <r>
    <s v="ORD-2023-374486"/>
    <x v="370"/>
    <s v="INVALID"/>
    <d v="2024-06-18T00:00:00"/>
    <d v="2023-06-23T00:00:00"/>
    <n v="7"/>
    <s v="Americas"/>
    <x v="5"/>
    <s v="Rio de Janeiro"/>
    <s v="Non-Profit"/>
    <s v="Retail"/>
    <s v="E. Garcia"/>
    <s v="Printers"/>
    <s v="PRN-6490"/>
    <n v="804.01"/>
    <s v="0k"/>
    <n v="731.29"/>
    <n v="731.29"/>
    <s v="Ok"/>
    <n v="9.6000000000000002E-2"/>
    <n v="9.6000000000000002E-2"/>
    <n v="8"/>
    <n v="5288.6892799999996"/>
    <n v="6432.08"/>
    <n v="-1143.3907200000003"/>
    <n v="-0.21619548048018439"/>
    <s v="Jun-2024"/>
    <s v="Q2-2024"/>
    <s v="Americas-Brazil-Rio de Janeiro"/>
    <s v="HIGH"/>
    <x v="9"/>
    <s v="YES"/>
    <m/>
  </r>
  <r>
    <s v="ORD-2024-947056"/>
    <x v="371"/>
    <s v="INVALID"/>
    <d v="2025-11-01T00:00:00"/>
    <d v="2024-08-15T00:00:00"/>
    <n v="7"/>
    <s v="Asia"/>
    <x v="8"/>
    <s v="Tokyo"/>
    <s v="Corporate"/>
    <s v="Marketplace"/>
    <s v="F. Müller"/>
    <s v="Monitors"/>
    <s v="MON-1564"/>
    <n v="1252.52"/>
    <s v="0k"/>
    <n v="1533.95"/>
    <n v="1533.95"/>
    <s v="Ok"/>
    <n v="0.192"/>
    <n v="0.192"/>
    <n v="5"/>
    <n v="6197.1580000000004"/>
    <n v="6262.6"/>
    <n v="-65.442000000000007"/>
    <n v="-1.056000185891662E-2"/>
    <s v="Oct-2025"/>
    <s v="Q4-2025"/>
    <s v="Asia-Japan-Tokyo"/>
    <s v="HIGH"/>
    <x v="13"/>
    <s v="YES"/>
    <m/>
  </r>
  <r>
    <s v="ORD-2023-536542"/>
    <x v="372"/>
    <s v="INVALID"/>
    <d v="2025-02-08T00:00:00"/>
    <d v="2023-06-18T00:00:00"/>
    <n v="7"/>
    <s v="Africa"/>
    <x v="1"/>
    <s v="Nakuru"/>
    <s v="Enterprise"/>
    <s v="Direct"/>
    <s v="H. Kim"/>
    <s v="Phones"/>
    <s v="PHN-2337"/>
    <n v="894.23"/>
    <s v="0k"/>
    <n v="1571.66"/>
    <n v="1571.66"/>
    <s v="Ok"/>
    <n v="0.109"/>
    <n v="0.109"/>
    <n v="3"/>
    <n v="4201.0471800000005"/>
    <n v="2682.69"/>
    <n v="1518.3571800000004"/>
    <n v="0.36142350108050925"/>
    <s v="Feb-2025"/>
    <s v="Q1-2025"/>
    <s v="Africa-Kenya-Nakuru"/>
    <s v="HIGH"/>
    <x v="17"/>
    <s v="YES"/>
    <m/>
  </r>
  <r>
    <s v="ORD-2023-621393"/>
    <x v="373"/>
    <s v="INVALID"/>
    <d v="2025-09-07T00:00:00"/>
    <d v="2023-07-13T00:00:00"/>
    <n v="7"/>
    <s v="Africa"/>
    <x v="4"/>
    <s v="Cape Town"/>
    <s v="Small Business"/>
    <s v="Marketplace"/>
    <s v="B. Chen"/>
    <s v="Accessories"/>
    <s v="ACC-9445"/>
    <n v="612.59"/>
    <s v="Suspicious"/>
    <n v="250.73"/>
    <n v="250.73"/>
    <s v="Ok"/>
    <n v="4.3999999999999997E-2"/>
    <n v="4.3999999999999997E-2"/>
    <n v="15"/>
    <n v="3595.4681999999998"/>
    <n v="9188.85"/>
    <n v="-5593.381800000001"/>
    <n v="-1.5556755028454989"/>
    <s v="Aug-2025"/>
    <s v="Q3-2025"/>
    <s v="Africa-South Africa-Cape Town"/>
    <s v="MEDIUM"/>
    <x v="16"/>
    <s v="YES"/>
    <m/>
  </r>
  <r>
    <s v="ORD-2023-700699"/>
    <x v="374"/>
    <s v="INVALID"/>
    <d v="2025-08-27T00:00:00"/>
    <d v="2023-01-26T00:00:00"/>
    <n v="7"/>
    <s v="Asia"/>
    <x v="10"/>
    <s v="Shenzhen"/>
    <s v="Non-Profit"/>
    <s v="Retail"/>
    <s v="M. Rossi"/>
    <s v="Printers"/>
    <s v="PRN-1641"/>
    <n v="1083.0899999999999"/>
    <s v="0k"/>
    <n v="3472.81"/>
    <n v="3472.81"/>
    <s v="Ok"/>
    <n v="0"/>
    <n v="0"/>
    <n v="8"/>
    <n v="27782.48"/>
    <n v="8664.7199999999993"/>
    <n v="19117.760000000002"/>
    <n v="0.6881228745597946"/>
    <s v="Aug-2025"/>
    <s v="Q3-2025"/>
    <s v="Asia-China-Shenzhen"/>
    <s v="HIGH"/>
    <x v="16"/>
    <s v="YES"/>
    <m/>
  </r>
  <r>
    <s v="ORD-2025-191328"/>
    <x v="375"/>
    <s v="OK"/>
    <d v="2025-05-27T00:00:00"/>
    <d v="2025-05-27T00:00:00"/>
    <n v="142"/>
    <s v="Americas"/>
    <x v="11"/>
    <s v="Vancouver"/>
    <s v="Education"/>
    <s v="Direct"/>
    <s v="C. Otieno"/>
    <s v="Components"/>
    <s v="CMP-9307"/>
    <n v="862.89"/>
    <s v="0k"/>
    <n v="1206.04"/>
    <n v="1206.04"/>
    <s v="Ok"/>
    <n v="5.6000000000000001E-2"/>
    <n v="5.6000000000000001E-2"/>
    <n v="19"/>
    <n v="21631.533439999996"/>
    <n v="16394.91"/>
    <n v="5236.6234399999958"/>
    <n v="0.24208285808886218"/>
    <s v="Jan-2025"/>
    <s v="Q1-2025"/>
    <s v="Americas-Canada-Vancouver"/>
    <s v="HIGH"/>
    <x v="3"/>
    <s v="NO"/>
    <m/>
  </r>
  <r>
    <s v="ORD-2023-664790"/>
    <x v="376"/>
    <s v="INVALID"/>
    <d v="2025-11-18T00:00:00"/>
    <d v="2023-04-23T00:00:00"/>
    <n v="7"/>
    <s v="Americas"/>
    <x v="3"/>
    <s v="Austin"/>
    <s v="Corporate"/>
    <s v="Distributor"/>
    <s v="O. Wang"/>
    <s v="Printers"/>
    <s v="PRN-9249"/>
    <n v="1099.1500000000001"/>
    <s v="0k"/>
    <n v="2197.23"/>
    <n v="2197.23"/>
    <s v="Ok"/>
    <n v="0.104"/>
    <n v="0.104"/>
    <n v="8"/>
    <n v="15749.744640000001"/>
    <n v="8793.2000000000007"/>
    <n v="6956.5446400000001"/>
    <n v="0.44169253527655922"/>
    <s v="Nov-2025"/>
    <s v="Q4-2025"/>
    <s v="Americas-USA-Austin"/>
    <s v="HIGH"/>
    <x v="0"/>
    <s v="YES"/>
    <m/>
  </r>
  <r>
    <s v="ORD-2024-281211"/>
    <x v="377"/>
    <s v="INVALID"/>
    <d v="2024-11-08T00:00:00"/>
    <d v="2024-02-02T00:00:00"/>
    <n v="7"/>
    <s v="Asia"/>
    <x v="8"/>
    <s v="Nagoya"/>
    <s v="Small Business"/>
    <s v="Online"/>
    <s v="unknown"/>
    <s v="Printers"/>
    <s v="PRN-7816"/>
    <n v="1237.68"/>
    <s v="0k"/>
    <n v="1620.6"/>
    <n v="1620.6"/>
    <s v="Ok"/>
    <n v="6.8000000000000005E-2"/>
    <n v="6.8000000000000005E-2"/>
    <n v="13"/>
    <n v="19635.189599999998"/>
    <n v="16089.84"/>
    <n v="3545.3495999999977"/>
    <n v="0.18056100665307545"/>
    <s v="Nov-2024"/>
    <s v="Q4-2024"/>
    <s v="Asia-Japan-Nagoya"/>
    <s v="HIGH"/>
    <x v="10"/>
    <s v="YES"/>
    <m/>
  </r>
  <r>
    <s v="ORD-2024-588972"/>
    <x v="378"/>
    <s v="OK"/>
    <d v="2024-11-29T00:00:00"/>
    <d v="2024-11-29T00:00:00"/>
    <n v="140"/>
    <s v="Americas"/>
    <x v="5"/>
    <s v="Brasília"/>
    <s v="Small Business"/>
    <s v="Direct"/>
    <s v="I. Johnson"/>
    <s v="Networking"/>
    <s v="NET-8561"/>
    <n v="1363.51"/>
    <s v="0k"/>
    <n v="1034.6600000000001"/>
    <n v="1034.6600000000001"/>
    <s v="Ok"/>
    <n v="5.7000000000000002E-2"/>
    <n v="5.7000000000000002E-2"/>
    <n v="8"/>
    <n v="7805.4750400000003"/>
    <n v="10908.08"/>
    <n v="-3102.6049599999997"/>
    <n v="-0.39749085662312228"/>
    <s v="Jul-2024"/>
    <s v="Q3-2024"/>
    <s v="Americas-Brazil-Brasília"/>
    <s v="HIGH"/>
    <x v="4"/>
    <s v="NO"/>
    <m/>
  </r>
  <r>
    <s v="ORD-2023-921939"/>
    <x v="379"/>
    <s v="INVALID"/>
    <d v="2025-12-06T00:00:00"/>
    <d v="2023-07-18T00:00:00"/>
    <n v="7"/>
    <s v="Americas"/>
    <x v="11"/>
    <s v="Vancouver"/>
    <s v="Enterprise"/>
    <s v="Online"/>
    <s v="N. Brown"/>
    <s v="Phones"/>
    <s v="PHN-4677"/>
    <n v="807.02"/>
    <s v="0k"/>
    <n v="1905.42"/>
    <n v="1905.42"/>
    <s v="Ok"/>
    <n v="0"/>
    <n v="0"/>
    <n v="23"/>
    <n v="43824.66"/>
    <n v="18561.46"/>
    <n v="25263.200000000004"/>
    <n v="0.57646083278227378"/>
    <s v="Nov-2025"/>
    <s v="Q4-2025"/>
    <s v="Americas-Canada-Vancouver"/>
    <s v="HIGH"/>
    <x v="0"/>
    <s v="YES"/>
    <m/>
  </r>
  <r>
    <s v="ORD-2024-745822"/>
    <x v="380"/>
    <s v="INVALID"/>
    <d v="2024-12-15T00:00:00"/>
    <d v="2024-04-17T00:00:00"/>
    <n v="7"/>
    <s v="Europe"/>
    <x v="6"/>
    <s v="Frankfurt"/>
    <s v="Education"/>
    <s v="Direct"/>
    <s v="H. Kim"/>
    <s v="Monitors"/>
    <s v="MON-8651"/>
    <n v="1025.51"/>
    <s v="0k"/>
    <n v="541.55999999999995"/>
    <n v="541.55999999999995"/>
    <s v="Ok"/>
    <n v="0.13900000000000001"/>
    <n v="0.13900000000000001"/>
    <n v="28"/>
    <n v="13055.928479999999"/>
    <n v="28714.28"/>
    <n v="-15658.35152"/>
    <n v="-1.1993288370096833"/>
    <s v="Dec-2024"/>
    <s v="Q4-2024"/>
    <s v="Europe-Germany-Frankfurt"/>
    <s v="HIGH"/>
    <x v="6"/>
    <s v="YES"/>
    <m/>
  </r>
  <r>
    <s v="ORD-2025-762301"/>
    <x v="381"/>
    <s v="OK"/>
    <d v="2025-05-13T00:00:00"/>
    <d v="2025-05-13T00:00:00"/>
    <n v="369"/>
    <s v="Africa"/>
    <x v="1"/>
    <s v="Nakuru"/>
    <s v="Small Business"/>
    <s v="Online"/>
    <s v="A. Patel"/>
    <s v="Accessories"/>
    <s v="ACC-2252"/>
    <n v="1057.5999999999999"/>
    <s v="0k"/>
    <n v="1116.5999999999999"/>
    <n v="1116.5999999999999"/>
    <s v="Ok"/>
    <n v="0.20499999999999999"/>
    <n v="0.20499999999999999"/>
    <n v="4"/>
    <n v="3550.788"/>
    <n v="4230.3999999999996"/>
    <n v="-679.61199999999963"/>
    <n v="-0.19139751514311742"/>
    <s v="May-2024"/>
    <s v="Q2-2024"/>
    <s v="Africa-Kenya-Nakuru"/>
    <s v="HIGH"/>
    <x v="2"/>
    <s v="NO"/>
    <m/>
  </r>
  <r>
    <s v="ORD-2024-890180"/>
    <x v="382"/>
    <s v="INVALID"/>
    <d v="2024-03-31T00:00:00"/>
    <d v="2024-02-13T00:00:00"/>
    <n v="7"/>
    <s v="Europe"/>
    <x v="2"/>
    <s v="Marseille"/>
    <s v="Corporate"/>
    <s v="Retail"/>
    <s v="H. Kim"/>
    <s v="Printers"/>
    <s v="PRN-8392"/>
    <n v="643.53"/>
    <s v="0k"/>
    <n v="1455"/>
    <n v="1455"/>
    <s v="Ok"/>
    <n v="0"/>
    <n v="0"/>
    <n v="15"/>
    <n v="21825"/>
    <n v="9652.9499999999989"/>
    <n v="12172.050000000001"/>
    <n v="0.55771134020618562"/>
    <s v="Mar-2024"/>
    <s v="Q1-2024"/>
    <s v="Europe-France-Marseille"/>
    <s v="HIGH"/>
    <x v="1"/>
    <s v="YES"/>
    <m/>
  </r>
  <r>
    <s v="ORD-2024-102866"/>
    <x v="383"/>
    <s v="INVALID"/>
    <d v="2025-04-19T00:00:00"/>
    <d v="2024-12-20T00:00:00"/>
    <n v="7"/>
    <s v="Asia"/>
    <x v="8"/>
    <s v="Tokyo"/>
    <s v="Corporate"/>
    <s v="Retail"/>
    <s v="B. Chen"/>
    <s v="Laptops"/>
    <s v="LAP-8347"/>
    <n v="1202.47"/>
    <s v="0k"/>
    <n v="1278.3"/>
    <n v="1278.3"/>
    <s v="Ok"/>
    <n v="0.24099999999999999"/>
    <n v="0.24099999999999999"/>
    <n v="17"/>
    <n v="16493.904899999998"/>
    <n v="20441.990000000002"/>
    <n v="-3948.0851000000039"/>
    <n v="-0.23936630676220308"/>
    <s v="Apr-2025"/>
    <s v="Q2-2025"/>
    <s v="Asia-Japan-Tokyo"/>
    <s v="HIGH"/>
    <x v="11"/>
    <s v="YES"/>
    <m/>
  </r>
  <r>
    <s v="ORD-2025-332931"/>
    <x v="384"/>
    <s v="INVALID"/>
    <d v="2025-09-23T00:00:00"/>
    <d v="2025-03-01T00:00:00"/>
    <n v="7"/>
    <s v="Africa"/>
    <x v="1"/>
    <s v="Mombasa"/>
    <s v="Education"/>
    <s v="Direct"/>
    <s v="L. Okafor"/>
    <s v="Accessories"/>
    <s v="ACC-5144"/>
    <n v="1162.8599999999999"/>
    <s v="0k"/>
    <n v="899.83"/>
    <n v="899.83"/>
    <s v="Ok"/>
    <n v="8.6999999999999994E-2"/>
    <n v="8.6999999999999994E-2"/>
    <n v="12"/>
    <n v="9858.5374800000009"/>
    <n v="13954.32"/>
    <n v="-4095.7825199999988"/>
    <n v="-0.41545538862220754"/>
    <s v="Sept-2025"/>
    <s v="Q3-2025"/>
    <s v="Africa-Kenya-Mombasa"/>
    <s v="HIGH"/>
    <x v="20"/>
    <s v="YES"/>
    <m/>
  </r>
  <r>
    <s v="ORD-2023-479747"/>
    <x v="385"/>
    <s v="INVALID"/>
    <d v="2025-03-05T00:00:00"/>
    <d v="2023-07-14T00:00:00"/>
    <n v="7"/>
    <s v="Africa"/>
    <x v="9"/>
    <s v="Lagos"/>
    <s v="Education"/>
    <s v="Retail"/>
    <s v="I. Johnson"/>
    <s v="Accessories"/>
    <s v="ACC-5334"/>
    <n v="956.38"/>
    <s v="0k"/>
    <n v="878.73"/>
    <n v="878.73"/>
    <s v="Ok"/>
    <n v="3.9E-2"/>
    <n v="3.9E-2"/>
    <n v="19"/>
    <n v="16044.731069999998"/>
    <n v="18171.22"/>
    <n v="-2126.4889300000032"/>
    <n v="-0.13253503101563693"/>
    <s v="Feb-2025"/>
    <s v="Q1-2025"/>
    <s v="Africa-Nigeria-Lagos"/>
    <s v="HIGH"/>
    <x v="17"/>
    <s v="YES"/>
    <m/>
  </r>
  <r>
    <s v="ORD-2025-789245"/>
    <x v="386"/>
    <s v="OK"/>
    <d v="2025-08-17T00:00:00"/>
    <d v="2025-08-17T00:00:00"/>
    <n v="142"/>
    <s v="Europe"/>
    <x v="0"/>
    <s v="Birmingham"/>
    <s v="Education"/>
    <s v="Online"/>
    <s v="I. Johnson"/>
    <s v="Printers"/>
    <s v="PRN-5876"/>
    <n v="1142.06"/>
    <s v="0k"/>
    <n v="594.41999999999996"/>
    <n v="594.41999999999996"/>
    <s v="Ok"/>
    <n v="7.8E-2"/>
    <n v="7.8E-2"/>
    <n v="28"/>
    <n v="15345.546719999998"/>
    <n v="31977.68"/>
    <n v="-16632.133280000002"/>
    <n v="-1.0838410376297107"/>
    <s v="Mar-2025"/>
    <s v="Q1-2025"/>
    <s v="Europe-United Kingdom-Birmingham"/>
    <s v="HIGH"/>
    <x v="21"/>
    <s v="NO"/>
    <m/>
  </r>
  <r>
    <s v="ORD-2024-939873"/>
    <x v="387"/>
    <s v="INVALID"/>
    <d v="2024-05-29T00:00:00"/>
    <d v="2024-05-07T00:00:00"/>
    <n v="7"/>
    <s v="Africa"/>
    <x v="4"/>
    <s v="Johannesburg"/>
    <s v="Education"/>
    <s v="Distributor"/>
    <s v="A. Patel"/>
    <s v="Laptops"/>
    <s v="LAP-8489"/>
    <n v="1376.51"/>
    <s v="0k"/>
    <n v="1617.85"/>
    <n v="1617.85"/>
    <s v="Ok"/>
    <n v="0.185"/>
    <n v="0.185"/>
    <n v="17"/>
    <n v="22415.311749999997"/>
    <n v="23400.67"/>
    <n v="-985.35825000000114"/>
    <n v="-4.3959158854884155E-2"/>
    <s v="May-2024"/>
    <s v="Q2-2024"/>
    <s v="Africa-South Africa-Johannesburg"/>
    <s v="HIGH"/>
    <x v="2"/>
    <s v="YES"/>
    <m/>
  </r>
  <r>
    <s v="ORD-2025-289139"/>
    <x v="388"/>
    <s v="OK"/>
    <d v="2025-08-30T00:00:00"/>
    <d v="2025-08-30T00:00:00"/>
    <n v="309"/>
    <s v="Americas"/>
    <x v="3"/>
    <s v="San Francisco"/>
    <s v="Corporate"/>
    <s v="Marketplace"/>
    <s v="K. Singh"/>
    <s v="Printers"/>
    <s v="PRN-2098"/>
    <n v="933.29"/>
    <s v="0k"/>
    <n v="972.91"/>
    <n v="972.91"/>
    <s v="Ok"/>
    <n v="0.123"/>
    <n v="0.123"/>
    <n v="13"/>
    <n v="11092.146909999999"/>
    <n v="12132.77"/>
    <n v="-1040.623090000001"/>
    <n v="-9.38162015382107E-2"/>
    <s v="Oct-2024"/>
    <s v="Q4-2024"/>
    <s v="Americas-USA-San Francisco"/>
    <s v="HIGH"/>
    <x v="14"/>
    <s v="NO"/>
    <m/>
  </r>
  <r>
    <s v="ORD-2023-575584"/>
    <x v="389"/>
    <s v="INVALID"/>
    <d v="2024-10-02T00:00:00"/>
    <d v="2023-02-21T00:00:00"/>
    <n v="7"/>
    <s v="Europe"/>
    <x v="6"/>
    <s v="Munich"/>
    <s v="Small Business"/>
    <s v="Marketplace"/>
    <s v="G. Dubois"/>
    <s v="Networking"/>
    <s v="NET-3460"/>
    <n v="1142.8800000000001"/>
    <s v="Suspicious"/>
    <n v="42.56"/>
    <n v="42.56"/>
    <s v="Ok"/>
    <n v="0.186"/>
    <n v="0.186"/>
    <n v="7"/>
    <n v="242.50688000000002"/>
    <n v="8000.1600000000008"/>
    <n v="-7757.6531200000009"/>
    <n v="-31.989414568361937"/>
    <s v="Sept-2024"/>
    <s v="Q3-2024"/>
    <s v="Europe-Germany-Munich"/>
    <s v="LOW"/>
    <x v="5"/>
    <s v="YES"/>
    <m/>
  </r>
  <r>
    <s v="ORD-2024-389102"/>
    <x v="390"/>
    <s v="INVALID"/>
    <d v="2024-08-08T00:00:00"/>
    <d v="2024-07-06T00:00:00"/>
    <n v="7"/>
    <s v="Americas"/>
    <x v="11"/>
    <s v="Toronto"/>
    <s v="Enterprise"/>
    <s v="Distributor"/>
    <s v="L. Okafor"/>
    <s v="Printers"/>
    <s v="PRN-4453"/>
    <n v="817.23"/>
    <s v="0k"/>
    <n v="1480.83"/>
    <n v="1480.83"/>
    <s v="Ok"/>
    <n v="0.245"/>
    <n v="0.245"/>
    <n v="9"/>
    <n v="10062.23985"/>
    <n v="7355.07"/>
    <n v="2707.1698500000002"/>
    <n v="0.26904246871038362"/>
    <s v="Aug-2024"/>
    <s v="Q3-2024"/>
    <s v="Americas-Canada-Toronto"/>
    <s v="HIGH"/>
    <x v="7"/>
    <s v="YES"/>
    <m/>
  </r>
  <r>
    <s v="ORD-2024-764468"/>
    <x v="391"/>
    <s v="INVALID"/>
    <d v="2024-08-21T00:00:00"/>
    <d v="2024-02-21T00:00:00"/>
    <n v="7"/>
    <s v="Europe"/>
    <x v="2"/>
    <s v="Paris"/>
    <s v="Small Business"/>
    <s v="Marketplace"/>
    <s v="A. Patel"/>
    <s v="Networking"/>
    <s v="NET-8761"/>
    <n v="656.2"/>
    <s v="0k"/>
    <n v="564.26"/>
    <n v="564.26"/>
    <s v="Ok"/>
    <n v="1.7999999999999999E-2"/>
    <n v="1.7999999999999999E-2"/>
    <n v="5"/>
    <n v="2770.5165999999999"/>
    <n v="3281"/>
    <n v="-510.48340000000007"/>
    <n v="-0.18425567275070653"/>
    <s v="Aug-2024"/>
    <s v="Q3-2024"/>
    <s v="Europe-France-Paris"/>
    <s v="HIGH"/>
    <x v="7"/>
    <s v="YES"/>
    <m/>
  </r>
  <r>
    <s v="ORD-2025-485946"/>
    <x v="392"/>
    <s v="OK"/>
    <d v="2025-06-30T00:00:00"/>
    <d v="2025-06-30T00:00:00"/>
    <n v="86"/>
    <s v="Africa"/>
    <x v="4"/>
    <s v="Johannesburg"/>
    <s v="Small Business"/>
    <s v="Direct"/>
    <s v="C. Otieno"/>
    <s v="Monitors"/>
    <s v="MON-5891"/>
    <n v="1487.59"/>
    <s v="0k"/>
    <n v="2137.21"/>
    <n v="2137.21"/>
    <s v="Ok"/>
    <n v="8.9999999999999993E-3"/>
    <n v="8.9999999999999993E-3"/>
    <n v="11"/>
    <n v="23297.726210000001"/>
    <n v="16363.49"/>
    <n v="6934.2362100000009"/>
    <n v="0.29763574983655028"/>
    <s v="Apr-2025"/>
    <s v="Q2-2025"/>
    <s v="Africa-South Africa-Johannesburg"/>
    <s v="HIGH"/>
    <x v="11"/>
    <s v="NO"/>
    <m/>
  </r>
  <r>
    <s v="ORD-2024-687073"/>
    <x v="393"/>
    <s v="INVALID"/>
    <d v="2025-09-27T00:00:00"/>
    <d v="2024-03-29T00:00:00"/>
    <n v="7"/>
    <s v="Americas"/>
    <x v="3"/>
    <s v="New York"/>
    <s v="Corporate"/>
    <s v="Retail"/>
    <s v="M. Rossi"/>
    <s v="Monitors"/>
    <s v="MON-7099"/>
    <n v="710.98"/>
    <s v="0k"/>
    <n v="1680.93"/>
    <n v="1680.93"/>
    <s v="Ok"/>
    <n v="0.21099999999999999"/>
    <n v="0.21099999999999999"/>
    <n v="9"/>
    <n v="11936.283930000001"/>
    <n v="6398.82"/>
    <n v="5537.4639300000017"/>
    <n v="0.46391858324368807"/>
    <s v="Sept-2025"/>
    <s v="Q3-2025"/>
    <s v="Americas-USA-New York"/>
    <s v="HIGH"/>
    <x v="20"/>
    <s v="YES"/>
    <m/>
  </r>
  <r>
    <s v="ORD-2023-302041"/>
    <x v="394"/>
    <s v="INVALID"/>
    <d v="2024-10-31T00:00:00"/>
    <d v="2023-10-29T00:00:00"/>
    <n v="7"/>
    <s v="Americas"/>
    <x v="3"/>
    <s v="San Francisco"/>
    <s v="Small Business"/>
    <s v="Distributor"/>
    <s v="O. Wang"/>
    <s v="Accessories"/>
    <s v="ACC-5079"/>
    <n v="1239.8399999999999"/>
    <s v="0k"/>
    <n v="2905.06"/>
    <n v="2905.06"/>
    <s v="Ok"/>
    <n v="6.7000000000000004E-2"/>
    <n v="6.7000000000000004E-2"/>
    <n v="4"/>
    <n v="10841.683919999999"/>
    <n v="4959.3599999999997"/>
    <n v="5882.3239199999998"/>
    <n v="0.54256552426774673"/>
    <s v="Oct-2024"/>
    <s v="Q4-2024"/>
    <s v="Americas-USA-San Francisco"/>
    <s v="HIGH"/>
    <x v="14"/>
    <s v="YES"/>
    <m/>
  </r>
  <r>
    <s v="ORD-2025-831576"/>
    <x v="395"/>
    <s v="OK"/>
    <d v="2025-09-25T00:00:00"/>
    <d v="2025-09-25T00:00:00"/>
    <n v="140"/>
    <s v="Asia"/>
    <x v="7"/>
    <s v="Delhi"/>
    <s v="Consumer"/>
    <s v="Retail"/>
    <s v="A. Patel"/>
    <s v="Phones"/>
    <s v="PHN-2859"/>
    <n v="1488.91"/>
    <s v="0k"/>
    <n v="842.09"/>
    <n v="842.09"/>
    <s v="Ok"/>
    <n v="0.16800000000000001"/>
    <n v="0.16800000000000001"/>
    <n v="24"/>
    <n v="16814.85312"/>
    <n v="35733.840000000004"/>
    <n v="-18918.986880000004"/>
    <n v="-1.1251354231276214"/>
    <s v="May-2025"/>
    <s v="Q2-2025"/>
    <s v="Asia-India-Delhi"/>
    <s v="HIGH"/>
    <x v="18"/>
    <s v="NO"/>
    <m/>
  </r>
  <r>
    <s v="ORD-2024-925626"/>
    <x v="396"/>
    <s v="INVALID"/>
    <d v="2025-01-25T00:00:00"/>
    <d v="2024-11-05T00:00:00"/>
    <n v="7"/>
    <s v="Europe"/>
    <x v="0"/>
    <s v="London"/>
    <s v="Corporate"/>
    <s v="Retail"/>
    <s v="M. Rossi"/>
    <s v="Printers"/>
    <s v="PRN-2293"/>
    <n v="840.68"/>
    <s v="0k"/>
    <n v="3131.37"/>
    <n v="3131.37"/>
    <s v="Ok"/>
    <n v="0"/>
    <n v="0"/>
    <n v="27"/>
    <n v="84546.989999999991"/>
    <n v="22698.359999999997"/>
    <n v="61848.62999999999"/>
    <n v="0.73152964996151837"/>
    <s v="Jan-2025"/>
    <s v="Q1-2025"/>
    <s v="Europe-United Kingdom-London"/>
    <s v="HIGH"/>
    <x v="3"/>
    <s v="YES"/>
    <m/>
  </r>
  <r>
    <s v="ORD-2023-343322"/>
    <x v="397"/>
    <s v="INVALID"/>
    <d v="2024-06-07T00:00:00"/>
    <d v="2023-09-12T00:00:00"/>
    <n v="7"/>
    <s v="Americas"/>
    <x v="11"/>
    <s v="Vancouver"/>
    <s v="Enterprise"/>
    <s v="Retail"/>
    <s v="I. Johnson"/>
    <s v="Printers"/>
    <s v="PRN-9669"/>
    <n v="1183.95"/>
    <s v="0k"/>
    <n v="1444.72"/>
    <n v="1444.72"/>
    <s v="Ok"/>
    <n v="0.24099999999999999"/>
    <n v="0.24099999999999999"/>
    <n v="16"/>
    <n v="17544.679680000001"/>
    <n v="18943.2"/>
    <n v="-1398.5203199999996"/>
    <n v="-7.9711932363988283E-2"/>
    <s v="May-2024"/>
    <s v="Q2-2024"/>
    <s v="Americas-Canada-Vancouver"/>
    <s v="HIGH"/>
    <x v="2"/>
    <s v="YES"/>
    <m/>
  </r>
  <r>
    <s v="ORD-2024-892879"/>
    <x v="398"/>
    <s v="INVALID"/>
    <d v="2025-08-20T00:00:00"/>
    <d v="2024-08-08T00:00:00"/>
    <n v="7"/>
    <s v="Europe"/>
    <x v="2"/>
    <s v="Marseille"/>
    <s v="Corporate"/>
    <s v="Direct"/>
    <s v="J. Njeri"/>
    <s v="Components"/>
    <s v="CMP-5825"/>
    <n v="1062.3800000000001"/>
    <s v="0k"/>
    <n v="2875.8"/>
    <n v="2875.8"/>
    <s v="Ok"/>
    <n v="0.18"/>
    <n v="0.18"/>
    <n v="6"/>
    <n v="14148.936000000003"/>
    <n v="6374.2800000000007"/>
    <n v="7774.6560000000027"/>
    <n v="0.54948697202390351"/>
    <s v="Aug-2025"/>
    <s v="Q3-2025"/>
    <s v="Europe-France-Marseille"/>
    <s v="HIGH"/>
    <x v="16"/>
    <s v="YES"/>
    <m/>
  </r>
  <r>
    <s v="ORD-2024-134084"/>
    <x v="399"/>
    <s v="INVALID"/>
    <d v="2024-08-29T00:00:00"/>
    <d v="2024-06-16T00:00:00"/>
    <n v="7"/>
    <s v="Asia"/>
    <x v="10"/>
    <s v="Shanghai"/>
    <s v="Corporate"/>
    <s v="Retail"/>
    <s v="J. Njeri"/>
    <s v="Printers"/>
    <s v="PRN-4097"/>
    <n v="918.42"/>
    <s v="0k"/>
    <n v="1641.61"/>
    <n v="1641.61"/>
    <s v="Ok"/>
    <n v="0.02"/>
    <n v="0.02"/>
    <n v="8"/>
    <n v="12870.222399999999"/>
    <n v="7347.36"/>
    <n v="5522.8623999999991"/>
    <n v="0.42911942220982907"/>
    <s v="Aug-2024"/>
    <s v="Q3-2024"/>
    <s v="Asia-China-Shanghai"/>
    <s v="HIGH"/>
    <x v="7"/>
    <s v="YES"/>
    <m/>
  </r>
  <r>
    <s v="ORD-2024-366010"/>
    <x v="400"/>
    <s v="INVALID"/>
    <d v="2024-12-27T00:00:00"/>
    <d v="2024-02-05T00:00:00"/>
    <n v="7"/>
    <s v="Europe"/>
    <x v="6"/>
    <s v="Frankfurt"/>
    <s v="Education"/>
    <s v="Direct"/>
    <s v="B. Chen"/>
    <s v="Laptops"/>
    <s v="LAP-9931"/>
    <n v="1017.93"/>
    <s v="0k"/>
    <n v="1299.02"/>
    <n v="1299.02"/>
    <s v="Ok"/>
    <n v="0.155"/>
    <n v="0.155"/>
    <n v="12"/>
    <n v="13172.0628"/>
    <n v="12215.16"/>
    <n v="956.90279999999984"/>
    <n v="7.2646389144151349E-2"/>
    <s v="Dec-2024"/>
    <s v="Q4-2024"/>
    <s v="Europe-Germany-Frankfurt"/>
    <s v="HIGH"/>
    <x v="6"/>
    <s v="YES"/>
    <m/>
  </r>
  <r>
    <s v="ORD-2023-855675"/>
    <x v="401"/>
    <s v="INVALID"/>
    <d v="2025-03-24T00:00:00"/>
    <d v="2023-02-28T00:00:00"/>
    <n v="7"/>
    <s v="Americas"/>
    <x v="3"/>
    <s v="Austin"/>
    <s v="Non-Profit"/>
    <s v="Distributor"/>
    <s v="L. Okafor"/>
    <s v="Phones"/>
    <s v="PHN-2036"/>
    <n v="1214.49"/>
    <s v="0k"/>
    <n v="1118.56"/>
    <n v="1118.56"/>
    <s v="Ok"/>
    <n v="0"/>
    <n v="0"/>
    <n v="11"/>
    <n v="12304.16"/>
    <n v="13359.39"/>
    <n v="-1055.2299999999996"/>
    <n v="-8.5762051208696857E-2"/>
    <s v="Mar-2025"/>
    <s v="Q1-2025"/>
    <s v="Americas-USA-Austin"/>
    <s v="HIGH"/>
    <x v="21"/>
    <s v="YES"/>
    <m/>
  </r>
  <r>
    <s v="ORD-2024-979401"/>
    <x v="402"/>
    <s v="INVALID"/>
    <d v="2025-10-05T00:00:00"/>
    <d v="2024-02-09T00:00:00"/>
    <n v="7"/>
    <s v="Africa"/>
    <x v="1"/>
    <s v="Mombasa"/>
    <s v="Corporate"/>
    <s v="Direct"/>
    <s v="F. Müller"/>
    <s v="Components"/>
    <s v="CMP-5911"/>
    <n v="1233.52"/>
    <s v="0k"/>
    <n v="1184.71"/>
    <n v="1184.71"/>
    <s v="Ok"/>
    <n v="0.126"/>
    <n v="0.126"/>
    <n v="13"/>
    <n v="13460.675019999999"/>
    <n v="16035.76"/>
    <n v="-2575.0849800000015"/>
    <n v="-0.19130429760572301"/>
    <s v="Sept-2025"/>
    <s v="Q3-2025"/>
    <s v="Africa-Kenya-Mombasa"/>
    <s v="HIGH"/>
    <x v="20"/>
    <s v="YES"/>
    <m/>
  </r>
  <r>
    <s v="ORD-2023-586275"/>
    <x v="403"/>
    <s v="INVALID"/>
    <d v="2024-10-07T00:00:00"/>
    <d v="2023-02-03T00:00:00"/>
    <n v="7"/>
    <s v="Africa"/>
    <x v="1"/>
    <s v="Kisumu"/>
    <s v="Corporate"/>
    <s v="Retail"/>
    <s v="M. Rossi"/>
    <s v="Networking"/>
    <s v="NET-6036"/>
    <n v="884.36"/>
    <s v="0k"/>
    <n v="1201.47"/>
    <n v="1201.47"/>
    <s v="Ok"/>
    <n v="0.24299999999999999"/>
    <n v="0.24299999999999999"/>
    <n v="41"/>
    <n v="37290.024390000006"/>
    <n v="36258.76"/>
    <n v="1031.2643900000039"/>
    <n v="2.7655235062719781E-2"/>
    <s v="Sept-2024"/>
    <s v="Q3-2024"/>
    <s v="Africa-Kenya-Kisumu"/>
    <s v="HIGH"/>
    <x v="5"/>
    <s v="YES"/>
    <m/>
  </r>
  <r>
    <s v="ORD-2024-817997"/>
    <x v="404"/>
    <s v="INVALID"/>
    <d v="2025-11-30T00:00:00"/>
    <d v="2024-08-23T00:00:00"/>
    <n v="7"/>
    <s v="Asia"/>
    <x v="7"/>
    <s v="Hyderabad"/>
    <s v="Corporate"/>
    <s v="Retail"/>
    <s v="J. Njeri"/>
    <s v="Networking"/>
    <s v="NET-4675"/>
    <n v="1339.24"/>
    <s v="0k"/>
    <n v="880.99"/>
    <n v="880.99"/>
    <s v="Ok"/>
    <n v="0.192"/>
    <n v="0.192"/>
    <n v="24"/>
    <n v="17084.158080000001"/>
    <n v="32141.760000000002"/>
    <n v="-15057.601920000001"/>
    <n v="-0.88137804915464701"/>
    <s v="Nov-2025"/>
    <s v="Q4-2025"/>
    <s v="Asia-India-Hyderabad"/>
    <s v="HIGH"/>
    <x v="0"/>
    <s v="YES"/>
    <m/>
  </r>
  <r>
    <s v="ORD-2025-149156"/>
    <x v="405"/>
    <s v="INVALID"/>
    <d v="2025-09-04T00:00:00"/>
    <d v="2025-02-06T00:00:00"/>
    <n v="7"/>
    <s v="Americas"/>
    <x v="5"/>
    <s v="Brasília"/>
    <s v="Non-Profit"/>
    <s v="Retail"/>
    <s v="B. Chen"/>
    <s v="Laptops"/>
    <s v="LAP-7353"/>
    <n v="725.62"/>
    <s v="0k"/>
    <n v="2050.87"/>
    <n v="2050.87"/>
    <s v="Ok"/>
    <n v="0.19"/>
    <n v="0.19"/>
    <n v="12"/>
    <n v="19934.456399999999"/>
    <n v="8707.44"/>
    <n v="11227.016399999999"/>
    <n v="0.56319651635948298"/>
    <s v="Aug-2025"/>
    <s v="Q3-2025"/>
    <s v="Americas-Brazil-Brasília"/>
    <s v="HIGH"/>
    <x v="16"/>
    <s v="YES"/>
    <m/>
  </r>
  <r>
    <s v="ORD-2024-668926"/>
    <x v="406"/>
    <s v="OK"/>
    <d v="2024-11-14T00:00:00"/>
    <d v="2024-11-14T00:00:00"/>
    <n v="52"/>
    <s v="Asia"/>
    <x v="8"/>
    <s v="Osaka"/>
    <s v="Non-Profit"/>
    <s v="Direct"/>
    <s v="B. Chen"/>
    <s v="Phones"/>
    <s v="PHN-9789"/>
    <n v="1406.4"/>
    <s v="0k"/>
    <n v="1737.9"/>
    <n v="1737.9"/>
    <s v="Ok"/>
    <n v="0.185"/>
    <n v="0.185"/>
    <n v="17"/>
    <n v="24078.604500000001"/>
    <n v="23908.800000000003"/>
    <n v="169.80449999999837"/>
    <n v="7.0520905810799112E-3"/>
    <s v="Sept-2024"/>
    <s v="Q3-2024"/>
    <s v="Asia-Japan-Osaka"/>
    <s v="HIGH"/>
    <x v="5"/>
    <s v="NO"/>
    <m/>
  </r>
  <r>
    <s v="ORD-2023-172095"/>
    <x v="407"/>
    <s v="INVALID"/>
    <d v="2025-06-15T00:00:00"/>
    <d v="2023-06-21T00:00:00"/>
    <n v="7"/>
    <s v="Americas"/>
    <x v="3"/>
    <s v="Austin"/>
    <s v="Small Business"/>
    <s v="Marketplace"/>
    <s v="G. Dubois"/>
    <s v="Monitors"/>
    <s v="MON-6882"/>
    <n v="813.97"/>
    <s v="0k"/>
    <n v="1388.31"/>
    <n v="1388.31"/>
    <s v="Ok"/>
    <n v="1.7000000000000001E-2"/>
    <n v="1.7000000000000001E-2"/>
    <n v="15"/>
    <n v="20470.630949999999"/>
    <n v="12209.550000000001"/>
    <n v="8261.0809499999978"/>
    <n v="0.40355771007634711"/>
    <s v="Jun-2025"/>
    <s v="Q2-2025"/>
    <s v="Americas-USA-Austin"/>
    <s v="HIGH"/>
    <x v="15"/>
    <s v="YES"/>
    <m/>
  </r>
  <r>
    <s v="ORD-2023-545150"/>
    <x v="408"/>
    <s v="INVALID"/>
    <d v="2025-03-25T00:00:00"/>
    <d v="2023-04-08T00:00:00"/>
    <n v="7"/>
    <s v="Africa"/>
    <x v="9"/>
    <s v="Abuja"/>
    <s v="Small Business"/>
    <s v="Marketplace"/>
    <s v="K. Singh"/>
    <s v="Monitors"/>
    <s v="MON-4373"/>
    <n v="720.35"/>
    <s v="0k"/>
    <n v="529.14"/>
    <n v="529.14"/>
    <s v="Ok"/>
    <n v="0.107"/>
    <n v="0.107"/>
    <n v="23"/>
    <n v="10868.006460000001"/>
    <n v="16568.05"/>
    <n v="-5700.0435399999988"/>
    <n v="-0.52447921897904337"/>
    <s v="Mar-2025"/>
    <s v="Q1-2025"/>
    <s v="Africa-Nigeria-Abuja"/>
    <s v="HIGH"/>
    <x v="21"/>
    <s v="YES"/>
    <m/>
  </r>
  <r>
    <s v="ORD-2024-635626"/>
    <x v="409"/>
    <s v="OK"/>
    <d v="2024-09-19T00:00:00"/>
    <d v="2024-09-19T00:00:00"/>
    <n v="152"/>
    <s v="Europe"/>
    <x v="6"/>
    <s v="Berlin"/>
    <s v="Small Business"/>
    <s v="Direct"/>
    <s v="D. Smith"/>
    <s v="Monitors"/>
    <s v="MON-9967"/>
    <n v="1024.01"/>
    <s v="0k"/>
    <n v="1972.38"/>
    <n v="1972.38"/>
    <s v="Ok"/>
    <n v="3.6999999999999998E-2"/>
    <n v="3.6999999999999998E-2"/>
    <n v="27"/>
    <n v="51283.852379999997"/>
    <n v="27648.27"/>
    <n v="23635.582379999996"/>
    <n v="0.46087766973640132"/>
    <s v="Apr-2024"/>
    <s v="Q2-2024"/>
    <s v="Europe-Germany-Berlin"/>
    <s v="HIGH"/>
    <x v="19"/>
    <s v="NO"/>
    <m/>
  </r>
  <r>
    <s v="ORD-2024-647571"/>
    <x v="410"/>
    <s v="INVALID"/>
    <d v="2025-07-04T00:00:00"/>
    <d v="2024-02-28T00:00:00"/>
    <n v="7"/>
    <s v="Africa"/>
    <x v="1"/>
    <s v="Kisumu"/>
    <s v="Non-Profit"/>
    <s v="Online"/>
    <s v="K. Singh"/>
    <s v="Monitors"/>
    <s v="MON-2462"/>
    <n v="834.93"/>
    <s v="0k"/>
    <n v="876.81"/>
    <n v="876.81"/>
    <s v="Ok"/>
    <n v="0.126"/>
    <n v="0.126"/>
    <n v="6"/>
    <n v="4597.9916399999993"/>
    <n v="5009.58"/>
    <n v="-411.58836000000065"/>
    <n v="-8.9514812601964783E-2"/>
    <s v="Jun-2025"/>
    <s v="Q2-2025"/>
    <s v="Africa-Kenya-Kisumu"/>
    <s v="HIGH"/>
    <x v="15"/>
    <s v="YES"/>
    <m/>
  </r>
  <r>
    <s v="ORD-2023-946143"/>
    <x v="411"/>
    <s v="INVALID"/>
    <d v="2024-11-07T00:00:00"/>
    <d v="2023-03-30T00:00:00"/>
    <n v="7"/>
    <s v="Africa"/>
    <x v="4"/>
    <s v="Cape Town"/>
    <s v="Consumer"/>
    <s v="Distributor"/>
    <s v="K. Singh"/>
    <s v="Components"/>
    <s v="CMP-8230"/>
    <n v="1309.77"/>
    <s v="0k"/>
    <n v="824.26"/>
    <n v="824.26"/>
    <s v="Ok"/>
    <n v="0.10199999999999999"/>
    <n v="0.10199999999999999"/>
    <n v="10"/>
    <n v="7401.8548000000001"/>
    <n v="13097.7"/>
    <n v="-5695.8452000000007"/>
    <n v="-0.76951593268217056"/>
    <s v="Oct-2024"/>
    <s v="Q4-2024"/>
    <s v="Africa-South Africa-Cape Town"/>
    <s v="HIGH"/>
    <x v="14"/>
    <s v="YES"/>
    <m/>
  </r>
  <r>
    <s v="ORD-2024-993481"/>
    <x v="412"/>
    <s v="INVALID"/>
    <d v="2025-05-19T00:00:00"/>
    <d v="2024-09-12T00:00:00"/>
    <n v="7"/>
    <s v="Asia"/>
    <x v="7"/>
    <s v="Mumbai"/>
    <s v="Consumer"/>
    <s v="Marketplace"/>
    <s v="C. Otieno"/>
    <s v="Phones"/>
    <s v="PHN-3077"/>
    <n v="1154.03"/>
    <s v="0k"/>
    <n v="1159.3499999999999"/>
    <n v="1159.3499999999999"/>
    <s v="Suspicious"/>
    <n v="0.3"/>
    <n v="0.314"/>
    <n v="18"/>
    <n v="14315.653799999998"/>
    <n v="20772.54"/>
    <n v="-6456.8862000000026"/>
    <n v="-0.45103676648006141"/>
    <s v="May-2025"/>
    <s v="Q2-2025"/>
    <s v="Asia-India-Mumbai"/>
    <s v="HIGH"/>
    <x v="18"/>
    <s v="YES"/>
    <m/>
  </r>
  <r>
    <s v="ORD-2024-277241"/>
    <x v="413"/>
    <s v="INVALID"/>
    <d v="2024-12-31T00:00:00"/>
    <d v="2024-01-30T00:00:00"/>
    <n v="7"/>
    <s v="Africa"/>
    <x v="4"/>
    <s v="Cape Town"/>
    <s v="Consumer"/>
    <s v="Direct"/>
    <s v="F. Müller"/>
    <s v="Accessories"/>
    <s v="ACC-6223"/>
    <n v="798.45"/>
    <s v="0k"/>
    <n v="2513.5100000000002"/>
    <n v="2513.5100000000002"/>
    <s v="Ok"/>
    <n v="6.6000000000000003E-2"/>
    <n v="6.6000000000000003E-2"/>
    <n v="18"/>
    <n v="42257.130120000002"/>
    <n v="14372.1"/>
    <n v="27885.030120000003"/>
    <n v="0.65988934981654646"/>
    <s v="Dec-2024"/>
    <s v="Q4-2024"/>
    <s v="Africa-South Africa-Cape Town"/>
    <s v="HIGH"/>
    <x v="6"/>
    <s v="YES"/>
    <m/>
  </r>
  <r>
    <s v="ORD-2024-713332"/>
    <x v="414"/>
    <s v="INVALID"/>
    <d v="2025-08-28T00:00:00"/>
    <d v="2024-06-23T00:00:00"/>
    <n v="7"/>
    <s v="Africa"/>
    <x v="1"/>
    <s v="Nairobi"/>
    <s v="Consumer"/>
    <s v="Distributor"/>
    <s v="D. Smith"/>
    <s v="Laptops"/>
    <s v="LAP-1739"/>
    <n v="1208.74"/>
    <s v="0k"/>
    <n v="3087.13"/>
    <n v="3087.13"/>
    <s v="Ok"/>
    <n v="5.8999999999999997E-2"/>
    <n v="5.8999999999999997E-2"/>
    <n v="39"/>
    <n v="113294.58387000002"/>
    <n v="47140.86"/>
    <n v="66153.723870000016"/>
    <n v="0.58390897084637494"/>
    <s v="Aug-2025"/>
    <s v="Q3-2025"/>
    <s v="Africa-Kenya-Nairobi"/>
    <s v="HIGH"/>
    <x v="16"/>
    <s v="YES"/>
    <m/>
  </r>
  <r>
    <s v="ORD-2024-331408"/>
    <x v="415"/>
    <s v="INVALID"/>
    <d v="2025-11-19T00:00:00"/>
    <d v="2024-02-01T00:00:00"/>
    <n v="7"/>
    <s v="Americas"/>
    <x v="3"/>
    <s v="Austin"/>
    <s v="Consumer"/>
    <s v="Distributor"/>
    <s v="H. Kim"/>
    <s v="Printers"/>
    <s v="PRN-4906"/>
    <n v="714.43"/>
    <s v="0k"/>
    <n v="2717.15"/>
    <n v="2717.15"/>
    <s v="Ok"/>
    <n v="0.19400000000000001"/>
    <n v="0.19400000000000001"/>
    <n v="14"/>
    <n v="30660.320599999999"/>
    <n v="10002.019999999999"/>
    <n v="20658.300600000002"/>
    <n v="0.67377966687015023"/>
    <s v="Nov-2025"/>
    <s v="Q4-2025"/>
    <s v="Americas-USA-Austin"/>
    <s v="HIGH"/>
    <x v="0"/>
    <s v="YES"/>
    <m/>
  </r>
  <r>
    <s v="ORD-2024-527858"/>
    <x v="416"/>
    <s v="INVALID"/>
    <d v="2025-04-09T00:00:00"/>
    <d v="2024-05-12T00:00:00"/>
    <n v="7"/>
    <s v="Africa"/>
    <x v="9"/>
    <s v="Abuja"/>
    <s v="Non-Profit"/>
    <s v="Distributor"/>
    <s v="L. Okafor"/>
    <s v="Laptops"/>
    <s v="LAP-9100"/>
    <n v="1163.99"/>
    <s v="0k"/>
    <n v="901.79"/>
    <n v="901.79"/>
    <s v="Ok"/>
    <n v="0.127"/>
    <n v="0.127"/>
    <n v="14"/>
    <n v="11021.677379999999"/>
    <n v="16295.86"/>
    <n v="-5274.1826200000014"/>
    <n v="-0.47852812581600007"/>
    <s v="Apr-2025"/>
    <s v="Q2-2025"/>
    <s v="Africa-Nigeria-Abuja"/>
    <s v="HIGH"/>
    <x v="11"/>
    <s v="YES"/>
    <m/>
  </r>
  <r>
    <s v="ORD-2023-281890"/>
    <x v="417"/>
    <s v="INVALID"/>
    <d v="2025-03-30T00:00:00"/>
    <d v="2023-04-04T00:00:00"/>
    <n v="7"/>
    <s v="Africa"/>
    <x v="4"/>
    <s v="Durban"/>
    <s v="Small Business"/>
    <s v="Retail"/>
    <s v="A. Patel"/>
    <s v="Components"/>
    <s v="CMP-2574"/>
    <n v="1113.7"/>
    <s v="0k"/>
    <n v="796.15"/>
    <n v="796.15"/>
    <s v="Ok"/>
    <n v="0.13900000000000001"/>
    <n v="0.13900000000000001"/>
    <n v="11"/>
    <n v="7540.3366499999993"/>
    <n v="12250.7"/>
    <n v="-4710.3633500000014"/>
    <n v="-0.62468873322784624"/>
    <s v="Mar-2025"/>
    <s v="Q1-2025"/>
    <s v="Africa-South Africa-Durban"/>
    <s v="HIGH"/>
    <x v="21"/>
    <s v="YES"/>
    <m/>
  </r>
  <r>
    <s v="ORD-2025-474368"/>
    <x v="418"/>
    <s v="INVALID"/>
    <d v="2025-08-06T00:00:00"/>
    <d v="2025-05-17T00:00:00"/>
    <n v="7"/>
    <s v="Americas"/>
    <x v="3"/>
    <s v="Austin"/>
    <s v="Corporate"/>
    <s v="Direct"/>
    <s v="N. Brown"/>
    <s v="Phones"/>
    <s v="PHN-8776"/>
    <n v="932.26"/>
    <s v="Suspicious"/>
    <n v="157.82"/>
    <n v="157.82"/>
    <s v="Ok"/>
    <n v="0.23499999999999999"/>
    <n v="0.23499999999999999"/>
    <n v="28"/>
    <n v="3380.5044000000003"/>
    <n v="26103.279999999999"/>
    <n v="-22722.775599999997"/>
    <n v="-6.7217115883653324"/>
    <s v="Jul-2025"/>
    <s v="Q3-2025"/>
    <s v="Americas-USA-Austin"/>
    <s v="MEDIUM"/>
    <x v="8"/>
    <s v="YES"/>
    <m/>
  </r>
  <r>
    <s v="ORD-2024-402240"/>
    <x v="419"/>
    <s v="INVALID"/>
    <d v="2025-08-18T00:00:00"/>
    <d v="2024-05-26T00:00:00"/>
    <n v="7"/>
    <s v="Europe"/>
    <x v="6"/>
    <s v="Berlin"/>
    <s v="Non-Profit"/>
    <s v="Retail"/>
    <s v="B. Chen"/>
    <s v="Networking"/>
    <s v="NET-4228"/>
    <n v="930.71"/>
    <s v="0k"/>
    <n v="819.06"/>
    <n v="819.06"/>
    <s v="Ok"/>
    <n v="0.13800000000000001"/>
    <n v="0.13800000000000001"/>
    <n v="7"/>
    <n v="4942.2080400000004"/>
    <n v="6514.97"/>
    <n v="-1572.7619599999998"/>
    <n v="-0.31823062632547527"/>
    <s v="Aug-2025"/>
    <s v="Q3-2025"/>
    <s v="Europe-Germany-Berlin"/>
    <s v="HIGH"/>
    <x v="16"/>
    <s v="YES"/>
    <m/>
  </r>
  <r>
    <s v="ORD-2025-823055"/>
    <x v="420"/>
    <s v="OK"/>
    <d v="2025-10-05T00:00:00"/>
    <d v="2025-10-05T00:00:00"/>
    <n v="74"/>
    <s v="Americas"/>
    <x v="5"/>
    <s v="Rio de Janeiro"/>
    <s v="Education"/>
    <s v="Online"/>
    <s v="C. Otieno"/>
    <s v="Monitors"/>
    <s v="MON-9274"/>
    <n v="660.78"/>
    <s v="0k"/>
    <n v="1711.16"/>
    <n v="1711.16"/>
    <s v="Ok"/>
    <n v="0.218"/>
    <n v="0.218"/>
    <n v="13"/>
    <n v="17395.652560000002"/>
    <n v="8590.14"/>
    <n v="8805.5125600000028"/>
    <n v="0.50619041335923309"/>
    <s v="Jul-2025"/>
    <s v="Q3-2025"/>
    <s v="Americas-Brazil-Rio de Janeiro"/>
    <s v="HIGH"/>
    <x v="8"/>
    <s v="NO"/>
    <m/>
  </r>
  <r>
    <s v="ORD-2024-836421"/>
    <x v="421"/>
    <s v="OK"/>
    <d v="2025-01-12T00:00:00"/>
    <d v="2025-01-12T00:00:00"/>
    <n v="171"/>
    <s v="Asia"/>
    <x v="10"/>
    <s v="Shenzhen"/>
    <s v="Education"/>
    <s v="Online"/>
    <s v="J. Njeri"/>
    <s v="Components"/>
    <s v="CMP-3720"/>
    <n v="1412.15"/>
    <s v="0k"/>
    <n v="1696.35"/>
    <n v="1696.35"/>
    <s v="Ok"/>
    <n v="8.9999999999999993E-3"/>
    <n v="8.9999999999999993E-3"/>
    <n v="6"/>
    <n v="10086.497099999999"/>
    <n v="8472.9000000000015"/>
    <n v="1613.5970999999972"/>
    <n v="0.15997596430181865"/>
    <s v="Jul-2024"/>
    <s v="Q3-2024"/>
    <s v="Asia-China-Shenzhen"/>
    <s v="HIGH"/>
    <x v="4"/>
    <s v="NO"/>
    <m/>
  </r>
  <r>
    <s v="ORD-2023-261081"/>
    <x v="422"/>
    <s v="INVALID"/>
    <d v="2025-02-21T00:00:00"/>
    <d v="2023-08-19T00:00:00"/>
    <n v="7"/>
    <s v="Africa"/>
    <x v="1"/>
    <s v="Nairobi"/>
    <s v="Enterprise"/>
    <s v="Distributor"/>
    <s v="M. Rossi"/>
    <s v="Accessories"/>
    <s v="ACC-1238"/>
    <n v="661.45"/>
    <s v="0k"/>
    <n v="2884.34"/>
    <n v="2884.34"/>
    <s v="Suspicious"/>
    <n v="0.3"/>
    <n v="0.56499999999999995"/>
    <n v="24"/>
    <n v="30112.509600000005"/>
    <n v="15874.800000000001"/>
    <n v="14237.709600000004"/>
    <n v="0.47281710455643994"/>
    <s v="Feb-2025"/>
    <s v="Q1-2025"/>
    <s v="Africa-Kenya-Nairobi"/>
    <s v="HIGH"/>
    <x v="17"/>
    <s v="YES"/>
    <m/>
  </r>
  <r>
    <s v="ORD-2024-972999"/>
    <x v="423"/>
    <s v="INVALID"/>
    <d v="2025-04-21T00:00:00"/>
    <d v="2024-10-04T00:00:00"/>
    <n v="7"/>
    <s v="Africa"/>
    <x v="4"/>
    <s v="Cape Town"/>
    <s v="Corporate"/>
    <s v="Marketplace"/>
    <s v="D. Smith"/>
    <s v="Monitors"/>
    <s v="MON-3504"/>
    <n v="1174.17"/>
    <s v="0k"/>
    <n v="1483.74"/>
    <n v="1483.74"/>
    <s v="Ok"/>
    <n v="0.122"/>
    <n v="0.122"/>
    <n v="9"/>
    <n v="11724.51348"/>
    <n v="10567.53"/>
    <n v="1156.983479999999"/>
    <n v="9.8680724106259374E-2"/>
    <s v="Apr-2025"/>
    <s v="Q2-2025"/>
    <s v="Africa-South Africa-Cape Town"/>
    <s v="HIGH"/>
    <x v="11"/>
    <s v="YES"/>
    <m/>
  </r>
  <r>
    <s v="ORD-2023-912395"/>
    <x v="424"/>
    <s v="INVALID"/>
    <d v="2024-08-07T00:00:00"/>
    <d v="2023-08-25T00:00:00"/>
    <n v="7"/>
    <s v="Americas"/>
    <x v="3"/>
    <s v="New York"/>
    <s v="Consumer"/>
    <s v="Retail"/>
    <s v="M. Rossi"/>
    <s v="Accessories"/>
    <s v="ACC-7078"/>
    <n v="1261.48"/>
    <s v="0k"/>
    <n v="3197.47"/>
    <n v="3197.47"/>
    <s v="Ok"/>
    <n v="0.151"/>
    <n v="0.151"/>
    <n v="23"/>
    <n v="62436.99669"/>
    <n v="29014.04"/>
    <n v="33422.956689999999"/>
    <n v="0.53530692477002295"/>
    <s v="Jul-2024"/>
    <s v="Q3-2024"/>
    <s v="Americas-USA-New York"/>
    <s v="HIGH"/>
    <x v="4"/>
    <s v="YES"/>
    <m/>
  </r>
  <r>
    <s v="ORD-2023-356427"/>
    <x v="425"/>
    <s v="INVALID"/>
    <d v="2025-10-02T00:00:00"/>
    <d v="2023-05-02T00:00:00"/>
    <n v="7"/>
    <s v="Americas"/>
    <x v="11"/>
    <s v="Montreal"/>
    <s v="Consumer"/>
    <s v="Distributor"/>
    <s v="E. Garcia"/>
    <s v="Monitors"/>
    <s v="MON-6053"/>
    <n v="671.05"/>
    <s v="0k"/>
    <n v="2322.6999999999998"/>
    <n v="2322.6999999999998"/>
    <s v="Ok"/>
    <n v="0.13700000000000001"/>
    <n v="0.13700000000000001"/>
    <n v="6"/>
    <n v="12026.940599999998"/>
    <n v="4026.2999999999997"/>
    <n v="8000.6405999999988"/>
    <n v="0.66522658305970184"/>
    <s v="Sept-2025"/>
    <s v="Q3-2025"/>
    <s v="Americas-Canada-Montreal"/>
    <s v="HIGH"/>
    <x v="20"/>
    <s v="YES"/>
    <m/>
  </r>
  <r>
    <s v="ORD-2024-704056"/>
    <x v="426"/>
    <s v="INVALID"/>
    <d v="2025-03-13T00:00:00"/>
    <d v="2024-06-25T00:00:00"/>
    <n v="7"/>
    <s v="Europe"/>
    <x v="0"/>
    <s v="Birmingham"/>
    <s v="Small Business"/>
    <s v="Marketplace"/>
    <s v="L. Okafor"/>
    <s v="Accessories"/>
    <s v="ACC-7838"/>
    <n v="951.44"/>
    <s v="0k"/>
    <n v="1932.42"/>
    <n v="1932.42"/>
    <s v="Ok"/>
    <n v="0.11"/>
    <n v="0.11"/>
    <n v="24"/>
    <n v="41276.491200000004"/>
    <n v="22834.560000000001"/>
    <n v="18441.931200000003"/>
    <n v="0.44679018646817542"/>
    <s v="Mar-2025"/>
    <s v="Q1-2025"/>
    <s v="Europe-United Kingdom-Birmingham"/>
    <s v="HIGH"/>
    <x v="21"/>
    <s v="YES"/>
    <m/>
  </r>
  <r>
    <s v="ORD-2024-499009"/>
    <x v="427"/>
    <s v="INVALID"/>
    <d v="2024-12-18T00:00:00"/>
    <d v="2024-01-27T00:00:00"/>
    <n v="7"/>
    <s v="Americas"/>
    <x v="5"/>
    <s v="São Paulo"/>
    <s v="Non-Profit"/>
    <s v="Marketplace"/>
    <s v="N. Brown"/>
    <s v="Laptops"/>
    <s v="LAP-7056"/>
    <n v="1410.97"/>
    <s v="0k"/>
    <n v="1590.36"/>
    <n v="1590.36"/>
    <s v="Ok"/>
    <n v="0.13500000000000001"/>
    <n v="0.13500000000000001"/>
    <n v="6"/>
    <n v="8253.9683999999997"/>
    <n v="8465.82"/>
    <n v="-211.85159999999996"/>
    <n v="-2.5666635699744134E-2"/>
    <s v="Dec-2024"/>
    <s v="Q4-2024"/>
    <s v="Americas-Brazil-São Paulo"/>
    <s v="HIGH"/>
    <x v="6"/>
    <s v="YES"/>
    <m/>
  </r>
  <r>
    <s v="ORD-2024-553449"/>
    <x v="428"/>
    <s v="OK"/>
    <d v="2024-09-18T00:00:00"/>
    <d v="2024-09-18T00:00:00"/>
    <n v="34"/>
    <s v="Asia"/>
    <x v="7"/>
    <s v="Delhi"/>
    <s v="Consumer"/>
    <s v="Direct"/>
    <s v="B. Chen"/>
    <s v="Components"/>
    <s v="CMP-3875"/>
    <n v="896.75"/>
    <s v="0k"/>
    <n v="395.61"/>
    <n v="395.61"/>
    <s v="Ok"/>
    <n v="2.5000000000000001E-2"/>
    <n v="2.5000000000000001E-2"/>
    <n v="15"/>
    <n v="5785.7962500000003"/>
    <n v="13451.25"/>
    <n v="-7665.4537499999997"/>
    <n v="-1.324874471685725"/>
    <s v="Aug-2024"/>
    <s v="Q3-2024"/>
    <s v="Asia-India-Delhi"/>
    <s v="MEDIUM"/>
    <x v="7"/>
    <s v="NO"/>
    <m/>
  </r>
  <r>
    <s v="ORD-2025-248586"/>
    <x v="429"/>
    <s v="OK"/>
    <d v="2025-09-30T00:00:00"/>
    <d v="2025-09-30T00:00:00"/>
    <n v="319"/>
    <s v="Asia"/>
    <x v="8"/>
    <s v="Nagoya"/>
    <s v="Non-Profit"/>
    <s v="Marketplace"/>
    <s v="F. Müller"/>
    <s v="Monitors"/>
    <s v="MON-2998"/>
    <n v="1212.99"/>
    <s v="0k"/>
    <n v="2077.69"/>
    <n v="2077.69"/>
    <s v="Ok"/>
    <n v="0.107"/>
    <n v="0.107"/>
    <n v="8"/>
    <n v="14843.01736"/>
    <n v="9703.92"/>
    <n v="5139.0973599999998"/>
    <n v="0.34622996358201386"/>
    <s v="Nov-2024"/>
    <s v="Q4-2024"/>
    <s v="Asia-Japan-Nagoya"/>
    <s v="HIGH"/>
    <x v="10"/>
    <s v="NO"/>
    <m/>
  </r>
  <r>
    <s v="ORD-2024-555229"/>
    <x v="430"/>
    <s v="INVALID"/>
    <d v="2025-09-28T00:00:00"/>
    <d v="2024-05-22T00:00:00"/>
    <n v="7"/>
    <s v="Africa"/>
    <x v="1"/>
    <s v="Nairobi"/>
    <s v="Corporate"/>
    <s v="Direct"/>
    <s v="H. Kim"/>
    <s v="Accessories"/>
    <s v="ACC-7354"/>
    <n v="857.42"/>
    <s v="0k"/>
    <n v="1330.85"/>
    <n v="1330.85"/>
    <s v="Ok"/>
    <n v="0.122"/>
    <n v="0.122"/>
    <n v="9"/>
    <n v="10516.376699999999"/>
    <n v="7716.78"/>
    <n v="2799.5966999999991"/>
    <n v="0.26621304845422661"/>
    <s v="Sept-2025"/>
    <s v="Q3-2025"/>
    <s v="Africa-Kenya-Nairobi"/>
    <s v="HIGH"/>
    <x v="20"/>
    <s v="YES"/>
    <m/>
  </r>
  <r>
    <s v="ORD-2025-548982"/>
    <x v="431"/>
    <s v="OK"/>
    <d v="2025-04-11T00:00:00"/>
    <d v="2025-04-11T00:00:00"/>
    <n v="367"/>
    <s v="Europe"/>
    <x v="2"/>
    <s v="Lyon"/>
    <s v="Education"/>
    <s v="Retail"/>
    <s v="E. Garcia"/>
    <s v="Networking"/>
    <s v="NET-9716"/>
    <n v="754.77"/>
    <s v="0k"/>
    <n v="2764.65"/>
    <n v="2764.65"/>
    <s v="Ok"/>
    <n v="0.13900000000000001"/>
    <n v="0.13900000000000001"/>
    <n v="14"/>
    <n v="33325.091099999998"/>
    <n v="10566.779999999999"/>
    <n v="22758.311099999999"/>
    <n v="0.68291819613360338"/>
    <s v="Apr-2024"/>
    <s v="Q2-2024"/>
    <s v="Europe-France-Lyon"/>
    <s v="HIGH"/>
    <x v="19"/>
    <s v="NO"/>
    <m/>
  </r>
  <r>
    <s v="ORD-2024-855600"/>
    <x v="432"/>
    <s v="INVALID"/>
    <d v="2024-11-28T00:00:00"/>
    <d v="2024-05-19T00:00:00"/>
    <n v="7"/>
    <s v="Europe"/>
    <x v="6"/>
    <s v="Frankfurt"/>
    <s v="Enterprise"/>
    <s v="Marketplace"/>
    <s v="C. Otieno"/>
    <s v="Laptops"/>
    <s v="LAP-5009"/>
    <n v="668.97"/>
    <s v="Suspicious"/>
    <n v="278.35000000000002"/>
    <n v="278.35000000000002"/>
    <s v="Ok"/>
    <n v="3.4000000000000002E-2"/>
    <n v="3.4000000000000002E-2"/>
    <n v="15"/>
    <n v="4033.2914999999998"/>
    <n v="10034.550000000001"/>
    <n v="-6001.2585000000017"/>
    <n v="-1.4879307632488259"/>
    <s v="Nov-2024"/>
    <s v="Q4-2024"/>
    <s v="Europe-Germany-Frankfurt"/>
    <s v="MEDIUM"/>
    <x v="10"/>
    <s v="YES"/>
    <m/>
  </r>
  <r>
    <s v="ORD-2023-744942"/>
    <x v="433"/>
    <s v="INVALID"/>
    <d v="2025-08-02T00:00:00"/>
    <d v="2023-03-18T00:00:00"/>
    <n v="7"/>
    <s v="Asia"/>
    <x v="10"/>
    <s v="Beijing"/>
    <s v="Education"/>
    <s v="Distributor"/>
    <s v="K. Singh"/>
    <s v="Printers"/>
    <s v="PRN-1060"/>
    <n v="770.11"/>
    <s v="0k"/>
    <n v="984.36"/>
    <n v="984.36"/>
    <s v="Ok"/>
    <n v="6.9000000000000006E-2"/>
    <n v="6.9000000000000006E-2"/>
    <n v="7"/>
    <n v="6415.0741200000011"/>
    <n v="5390.77"/>
    <n v="1024.3041200000007"/>
    <n v="0.15967143961853406"/>
    <s v="Jul-2025"/>
    <s v="Q3-2025"/>
    <s v="Asia-China-Beijing"/>
    <s v="HIGH"/>
    <x v="8"/>
    <s v="YES"/>
    <m/>
  </r>
  <r>
    <s v="ORD-2024-594592"/>
    <x v="434"/>
    <s v="INVALID"/>
    <d v="2024-06-12T00:00:00"/>
    <d v="2024-04-25T00:00:00"/>
    <n v="7"/>
    <s v="Asia"/>
    <x v="10"/>
    <s v="Shanghai"/>
    <s v="Corporate"/>
    <s v="Retail"/>
    <s v="K. Singh"/>
    <s v="Components"/>
    <s v="CMP-8196"/>
    <n v="1366.48"/>
    <s v="Suspicious"/>
    <n v="190.84"/>
    <n v="190.84"/>
    <s v="Ok"/>
    <n v="0.154"/>
    <n v="0.154"/>
    <n v="10"/>
    <n v="1614.5064"/>
    <n v="13664.8"/>
    <n v="-12050.293599999999"/>
    <n v="-7.4637632901300357"/>
    <s v="Jun-2024"/>
    <s v="Q2-2024"/>
    <s v="Asia-China-Shanghai"/>
    <s v="MEDIUM"/>
    <x v="9"/>
    <s v="YES"/>
    <m/>
  </r>
  <r>
    <s v="ORD-2023-178249"/>
    <x v="435"/>
    <s v="INVALID"/>
    <d v="2024-07-18T00:00:00"/>
    <d v="2024-01-20T00:00:00"/>
    <n v="7"/>
    <s v="Africa"/>
    <x v="1"/>
    <s v="Kisumu"/>
    <s v="Corporate"/>
    <s v="Direct"/>
    <s v="L. Okafor"/>
    <s v="Phones"/>
    <s v="PHN-7924"/>
    <n v="1395.49"/>
    <s v="0k"/>
    <n v="908.3"/>
    <n v="908.3"/>
    <s v="Ok"/>
    <n v="0.20300000000000001"/>
    <n v="0.20300000000000001"/>
    <n v="12"/>
    <n v="8686.9811999999984"/>
    <n v="16745.88"/>
    <n v="-8058.8988000000027"/>
    <n v="-0.9276984276194824"/>
    <s v="Jul-2024"/>
    <s v="Q3-2024"/>
    <s v="Africa-Kenya-Kisumu"/>
    <s v="HIGH"/>
    <x v="4"/>
    <s v="YES"/>
    <m/>
  </r>
  <r>
    <s v="ORD-2024-251426"/>
    <x v="436"/>
    <s v="INVALID"/>
    <d v="2025-04-15T00:00:00"/>
    <d v="2024-03-26T00:00:00"/>
    <n v="7"/>
    <s v="Americas"/>
    <x v="3"/>
    <s v="San Francisco"/>
    <s v="Education"/>
    <s v="Direct"/>
    <s v="I. Johnson"/>
    <s v="Phones"/>
    <s v="PHN-3398"/>
    <n v="1137.4100000000001"/>
    <s v="Suspicious"/>
    <n v="284.23"/>
    <n v="284.23"/>
    <s v="Ok"/>
    <n v="0.254"/>
    <n v="0.254"/>
    <n v="9"/>
    <n v="1908.3202200000001"/>
    <n v="10236.69"/>
    <n v="-8328.3697800000009"/>
    <n v="-4.364241227816577"/>
    <s v="Apr-2025"/>
    <s v="Q2-2025"/>
    <s v="Americas-USA-San Francisco"/>
    <s v="MEDIUM"/>
    <x v="11"/>
    <s v="YES"/>
    <m/>
  </r>
  <r>
    <s v="ORD-2025-276968"/>
    <x v="437"/>
    <s v="INVALID"/>
    <d v="2025-05-13T00:00:00"/>
    <d v="2025-03-17T00:00:00"/>
    <n v="7"/>
    <s v="Americas"/>
    <x v="3"/>
    <s v="San Francisco"/>
    <s v="Non-Profit"/>
    <s v="Marketplace"/>
    <s v="H. Kim"/>
    <s v="Phones"/>
    <s v="PHN-1044"/>
    <n v="1205.26"/>
    <s v="0k"/>
    <n v="1229.3399999999999"/>
    <n v="1229.3399999999999"/>
    <s v="Ok"/>
    <n v="1.9E-2"/>
    <n v="1.9E-2"/>
    <n v="6"/>
    <n v="7235.8952399999989"/>
    <n v="7231.5599999999995"/>
    <n v="4.3352399999994304"/>
    <n v="5.9912973532759873E-4"/>
    <s v="May-2025"/>
    <s v="Q2-2025"/>
    <s v="Americas-USA-San Francisco"/>
    <s v="HIGH"/>
    <x v="18"/>
    <s v="YES"/>
    <m/>
  </r>
  <r>
    <s v="ORD-2025-705398"/>
    <x v="438"/>
    <s v="INVALID"/>
    <d v="2025-11-04T00:00:00"/>
    <d v="2025-02-15T00:00:00"/>
    <n v="7"/>
    <s v="Americas"/>
    <x v="11"/>
    <s v="Toronto"/>
    <s v="Small Business"/>
    <s v="Retail"/>
    <s v="D. Smith"/>
    <s v="Components"/>
    <s v="CMP-5065"/>
    <n v="1133.47"/>
    <s v="0k"/>
    <n v="1224.72"/>
    <n v="1224.72"/>
    <s v="Ok"/>
    <n v="4.2999999999999997E-2"/>
    <n v="4.2999999999999997E-2"/>
    <n v="5"/>
    <n v="5860.2852000000003"/>
    <n v="5667.35"/>
    <n v="192.9351999999999"/>
    <n v="3.2922493260225609E-2"/>
    <s v="Oct-2025"/>
    <s v="Q4-2025"/>
    <s v="Americas-Canada-Toronto"/>
    <s v="HIGH"/>
    <x v="13"/>
    <s v="YES"/>
    <m/>
  </r>
  <r>
    <s v="ORD-2023-623293"/>
    <x v="439"/>
    <s v="INVALID"/>
    <d v="2025-05-12T00:00:00"/>
    <d v="2023-10-29T00:00:00"/>
    <n v="7"/>
    <s v="Asia"/>
    <x v="8"/>
    <s v="Nagoya"/>
    <s v="Non-Profit"/>
    <s v="Direct"/>
    <s v="H. Kim"/>
    <s v="Phones"/>
    <s v="PHN-8478"/>
    <n v="1102.19"/>
    <s v="0k"/>
    <n v="485.86"/>
    <n v="485.86"/>
    <s v="Ok"/>
    <n v="0.151"/>
    <n v="0.151"/>
    <n v="10"/>
    <n v="4124.9513999999999"/>
    <n v="11021.900000000001"/>
    <n v="-6896.9486000000015"/>
    <n v="-1.6720072386792246"/>
    <s v="May-2025"/>
    <s v="Q2-2025"/>
    <s v="Asia-Japan-Nagoya"/>
    <s v="MEDIUM"/>
    <x v="18"/>
    <s v="YES"/>
    <m/>
  </r>
  <r>
    <s v="ORD-2025-960931"/>
    <x v="440"/>
    <s v="INVALID"/>
    <d v="2025-09-14T00:00:00"/>
    <d v="2025-08-26T00:00:00"/>
    <n v="7"/>
    <s v="Americas"/>
    <x v="3"/>
    <s v="New York"/>
    <s v="Corporate"/>
    <s v="Retail"/>
    <s v="M. Rossi"/>
    <s v="Networking"/>
    <s v="NET-5196"/>
    <n v="1304.95"/>
    <s v="0k"/>
    <n v="2210.94"/>
    <n v="2210.94"/>
    <s v="Ok"/>
    <n v="0.21199999999999999"/>
    <n v="0.21199999999999999"/>
    <n v="8"/>
    <n v="13937.76576"/>
    <n v="10439.6"/>
    <n v="3498.1657599999999"/>
    <n v="0.25098468579801986"/>
    <s v="Sept-2025"/>
    <s v="Q3-2025"/>
    <s v="Americas-USA-New York"/>
    <s v="HIGH"/>
    <x v="20"/>
    <s v="YES"/>
    <m/>
  </r>
  <r>
    <s v="ORD-2024-243988"/>
    <x v="441"/>
    <s v="INVALID"/>
    <d v="2025-10-26T00:00:00"/>
    <d v="2024-04-06T00:00:00"/>
    <n v="7"/>
    <s v="Africa"/>
    <x v="9"/>
    <s v="Abuja"/>
    <s v="Consumer"/>
    <s v="Distributor"/>
    <s v="L. Okafor"/>
    <s v="Components"/>
    <s v="CMP-9001"/>
    <n v="1232.78"/>
    <s v="0k"/>
    <n v="571.89"/>
    <n v="571.89"/>
    <s v="Ok"/>
    <n v="9.2999999999999999E-2"/>
    <n v="9.2999999999999999E-2"/>
    <n v="16"/>
    <n v="8299.2676800000008"/>
    <n v="19724.48"/>
    <n v="-11425.212319999999"/>
    <n v="-1.3766530687440122"/>
    <s v="Oct-2025"/>
    <s v="Q4-2025"/>
    <s v="Africa-Nigeria-Abuja"/>
    <s v="HIGH"/>
    <x v="13"/>
    <s v="YES"/>
    <m/>
  </r>
  <r>
    <s v="ORD-2025-718992"/>
    <x v="442"/>
    <s v="OK"/>
    <d v="2025-07-10T00:00:00"/>
    <d v="2025-07-10T00:00:00"/>
    <n v="449"/>
    <s v="Asia"/>
    <x v="10"/>
    <s v="Shanghai"/>
    <s v="Enterprise"/>
    <s v="Direct"/>
    <s v="N. Brown"/>
    <s v="Components"/>
    <s v="CMP-8390"/>
    <n v="757.19"/>
    <s v="0k"/>
    <n v="3398.37"/>
    <n v="3398.37"/>
    <s v="Ok"/>
    <n v="0.13600000000000001"/>
    <n v="0.13600000000000001"/>
    <n v="8"/>
    <n v="23489.533439999999"/>
    <n v="6057.52"/>
    <n v="17432.013439999999"/>
    <n v="0.74211833472670286"/>
    <s v="Apr-2024"/>
    <s v="Q2-2024"/>
    <s v="Asia-China-Shanghai"/>
    <s v="HIGH"/>
    <x v="19"/>
    <s v="NO"/>
    <m/>
  </r>
  <r>
    <s v="ORD-2024-390951"/>
    <x v="443"/>
    <s v="INVALID"/>
    <d v="2025-04-28T00:00:00"/>
    <d v="2025-01-14T00:00:00"/>
    <n v="7"/>
    <s v="Asia"/>
    <x v="7"/>
    <s v="Delhi"/>
    <s v="Small Business"/>
    <s v="Retail"/>
    <s v="M. Rossi"/>
    <s v="Printers"/>
    <s v="PRN-9378"/>
    <n v="1361.34"/>
    <s v="Suspicious"/>
    <n v="194.62"/>
    <n v="194.62"/>
    <s v="Ok"/>
    <n v="7.6999999999999999E-2"/>
    <n v="7.6999999999999999E-2"/>
    <n v="14"/>
    <n v="2514.8796400000006"/>
    <n v="19058.759999999998"/>
    <n v="-16543.880359999999"/>
    <n v="-6.5783984636338282"/>
    <s v="Apr-2025"/>
    <s v="Q2-2025"/>
    <s v="Asia-India-Delhi"/>
    <s v="MEDIUM"/>
    <x v="11"/>
    <s v="YES"/>
    <m/>
  </r>
  <r>
    <s v="ORD-2024-296582"/>
    <x v="444"/>
    <s v="INVALID"/>
    <d v="2024-04-28T00:00:00"/>
    <d v="2024-02-02T00:00:00"/>
    <n v="7"/>
    <s v="Africa"/>
    <x v="4"/>
    <s v="Durban"/>
    <s v="Consumer"/>
    <s v="Online"/>
    <s v="K. Singh"/>
    <s v="Networking"/>
    <s v="NET-1412"/>
    <n v="1206.2"/>
    <s v="0k"/>
    <n v="1031.6400000000001"/>
    <n v="1031.6400000000001"/>
    <s v="Ok"/>
    <n v="0"/>
    <n v="0"/>
    <n v="6"/>
    <n v="6189.84"/>
    <n v="7237.2000000000007"/>
    <n v="-1047.3600000000006"/>
    <n v="-0.16920631227947744"/>
    <s v="Apr-2024"/>
    <s v="Q2-2024"/>
    <s v="Africa-South Africa-Durban"/>
    <s v="HIGH"/>
    <x v="19"/>
    <s v="YES"/>
    <m/>
  </r>
  <r>
    <s v="ORD-2024-805860"/>
    <x v="445"/>
    <s v="INVALID"/>
    <d v="2024-11-09T00:00:00"/>
    <d v="2024-10-02T00:00:00"/>
    <n v="7"/>
    <s v="Africa"/>
    <x v="1"/>
    <s v="Mombasa"/>
    <s v="Small Business"/>
    <s v="Retail"/>
    <s v="M. Rossi"/>
    <s v="Phones"/>
    <s v="PHN-8804"/>
    <n v="1338.99"/>
    <s v="0k"/>
    <n v="495.19"/>
    <n v="495.19"/>
    <s v="Ok"/>
    <n v="0.126"/>
    <n v="0.126"/>
    <n v="24"/>
    <n v="10387.105439999999"/>
    <n v="32135.760000000002"/>
    <n v="-21748.654560000003"/>
    <n v="-2.0938128226028678"/>
    <s v="Nov-2024"/>
    <s v="Q4-2024"/>
    <s v="Africa-Kenya-Mombasa"/>
    <s v="MEDIUM"/>
    <x v="10"/>
    <s v="YES"/>
    <m/>
  </r>
  <r>
    <s v="ORD-2023-369160"/>
    <x v="446"/>
    <s v="INVALID"/>
    <d v="2024-12-16T00:00:00"/>
    <d v="2023-08-13T00:00:00"/>
    <n v="7"/>
    <s v="Americas"/>
    <x v="11"/>
    <s v="Montreal"/>
    <s v="Education"/>
    <s v="Direct"/>
    <s v="C. Otieno"/>
    <s v="Monitors"/>
    <s v="MON-3307"/>
    <n v="1082.3800000000001"/>
    <s v="0k"/>
    <n v="1319.04"/>
    <n v="1319.04"/>
    <s v="Ok"/>
    <n v="0.16400000000000001"/>
    <n v="0.16400000000000001"/>
    <n v="20"/>
    <n v="22054.3488"/>
    <n v="21647.600000000002"/>
    <n v="406.74879999999757"/>
    <n v="1.8443020181126254E-2"/>
    <s v="Dec-2024"/>
    <s v="Q4-2024"/>
    <s v="Americas-Canada-Montreal"/>
    <s v="HIGH"/>
    <x v="6"/>
    <s v="YES"/>
    <m/>
  </r>
  <r>
    <s v="ORD-2023-159821"/>
    <x v="447"/>
    <s v="INVALID"/>
    <d v="2025-03-15T00:00:00"/>
    <d v="2023-07-08T00:00:00"/>
    <n v="7"/>
    <s v="Africa"/>
    <x v="9"/>
    <s v="Port Harcourt"/>
    <s v="Corporate"/>
    <s v="Retail"/>
    <s v="A. Patel"/>
    <s v="Laptops"/>
    <s v="LAP-3904"/>
    <n v="834.26"/>
    <s v="0k"/>
    <n v="314.87"/>
    <n v="314.87"/>
    <s v="Ok"/>
    <n v="1.4E-2"/>
    <n v="1.4E-2"/>
    <n v="47"/>
    <n v="14591.705539999999"/>
    <n v="39210.22"/>
    <n v="-24618.514460000002"/>
    <n v="-1.6871581181866424"/>
    <s v="Mar-2025"/>
    <s v="Q1-2025"/>
    <s v="Africa-Nigeria-Port Harcourt"/>
    <s v="MEDIUM"/>
    <x v="21"/>
    <s v="YES"/>
    <m/>
  </r>
  <r>
    <s v="ORD-2024-964950"/>
    <x v="448"/>
    <s v="INVALID"/>
    <d v="2025-08-12T00:00:00"/>
    <d v="2024-10-11T00:00:00"/>
    <n v="7"/>
    <s v="Europe"/>
    <x v="0"/>
    <s v="Manchester"/>
    <s v="Non-Profit"/>
    <s v="Distributor"/>
    <s v="L. Okafor"/>
    <s v="Components"/>
    <s v="CMP-8127"/>
    <n v="1389.46"/>
    <s v="0k"/>
    <n v="2210.17"/>
    <n v="2210.17"/>
    <s v="Ok"/>
    <n v="0.14599999999999999"/>
    <n v="0.14599999999999999"/>
    <n v="33"/>
    <n v="62287.01094"/>
    <n v="45852.18"/>
    <n v="16434.83094"/>
    <n v="0.26385647171015136"/>
    <s v="Aug-2025"/>
    <s v="Q3-2025"/>
    <s v="Europe-United Kingdom-Manchester"/>
    <s v="HIGH"/>
    <x v="16"/>
    <s v="YES"/>
    <m/>
  </r>
  <r>
    <s v="ORD-2024-442776"/>
    <x v="449"/>
    <s v="INVALID"/>
    <d v="2025-11-03T00:00:00"/>
    <d v="2024-07-21T00:00:00"/>
    <n v="7"/>
    <s v="Africa"/>
    <x v="1"/>
    <s v="Kisumu"/>
    <s v="Small Business"/>
    <s v="Retail"/>
    <s v="K. Singh"/>
    <s v="Laptops"/>
    <s v="LAP-6577"/>
    <n v="753.43"/>
    <s v="0k"/>
    <n v="1045"/>
    <n v="1045"/>
    <s v="Ok"/>
    <n v="7.2999999999999995E-2"/>
    <n v="7.2999999999999995E-2"/>
    <n v="9"/>
    <n v="8718.4350000000013"/>
    <n v="6780.87"/>
    <n v="1937.5650000000014"/>
    <n v="0.22223770665262757"/>
    <s v="Oct-2025"/>
    <s v="Q4-2025"/>
    <s v="Africa-Kenya-Kisumu"/>
    <s v="HIGH"/>
    <x v="13"/>
    <s v="YES"/>
    <m/>
  </r>
  <r>
    <s v="ORD-2023-292714"/>
    <x v="450"/>
    <s v="INVALID"/>
    <d v="2024-05-06T00:00:00"/>
    <d v="2023-08-01T00:00:00"/>
    <n v="7"/>
    <s v="Europe"/>
    <x v="2"/>
    <s v="Marseille"/>
    <s v="Consumer"/>
    <s v="Marketplace"/>
    <s v="B. Chen"/>
    <s v="Printers"/>
    <s v="PRN-1504"/>
    <n v="1303.56"/>
    <s v="0k"/>
    <n v="2132.19"/>
    <n v="2132.19"/>
    <s v="Ok"/>
    <n v="0.126"/>
    <n v="0.126"/>
    <n v="22"/>
    <n v="40997.749320000003"/>
    <n v="28678.32"/>
    <n v="12319.429320000003"/>
    <n v="0.30049038116319704"/>
    <s v="Apr-2024"/>
    <s v="Q2-2024"/>
    <s v="Europe-France-Marseille"/>
    <s v="HIGH"/>
    <x v="19"/>
    <s v="YES"/>
    <m/>
  </r>
  <r>
    <s v="ORD-2025-646342"/>
    <x v="451"/>
    <s v="OK"/>
    <d v="2025-08-08T00:00:00"/>
    <d v="2025-08-08T00:00:00"/>
    <n v="273"/>
    <s v="Asia"/>
    <x v="8"/>
    <s v="Osaka"/>
    <s v="Consumer"/>
    <s v="Direct"/>
    <s v="N. Brown"/>
    <s v="Laptops"/>
    <s v="LAP-4828"/>
    <n v="1225.94"/>
    <s v="0k"/>
    <n v="2101.5500000000002"/>
    <n v="2101.5500000000002"/>
    <s v="Ok"/>
    <n v="0.13600000000000001"/>
    <n v="0.13600000000000001"/>
    <n v="22"/>
    <n v="39946.262400000007"/>
    <n v="26970.68"/>
    <n v="12975.582400000007"/>
    <n v="0.32482594416643107"/>
    <s v="Nov-2024"/>
    <s v="Q4-2024"/>
    <s v="Asia-Japan-Osaka"/>
    <s v="HIGH"/>
    <x v="10"/>
    <s v="NO"/>
    <m/>
  </r>
  <r>
    <s v="ORD-2023-562894"/>
    <x v="452"/>
    <s v="INVALID"/>
    <d v="2024-04-18T00:00:00"/>
    <d v="2023-03-25T00:00:00"/>
    <n v="7"/>
    <s v="Americas"/>
    <x v="11"/>
    <s v="Montreal"/>
    <s v="Enterprise"/>
    <s v="Online"/>
    <s v="D. Smith"/>
    <s v="Phones"/>
    <s v="PHN-4854"/>
    <n v="1242.6600000000001"/>
    <s v="0k"/>
    <n v="2125.44"/>
    <n v="2125.44"/>
    <s v="Ok"/>
    <n v="8.8999999999999996E-2"/>
    <n v="8.8999999999999996E-2"/>
    <n v="16"/>
    <n v="30980.41344"/>
    <n v="19882.560000000001"/>
    <n v="11097.853439999999"/>
    <n v="0.35822160545059528"/>
    <s v="Apr-2024"/>
    <s v="Q2-2024"/>
    <s v="Americas-Canada-Montreal"/>
    <s v="HIGH"/>
    <x v="19"/>
    <s v="YES"/>
    <m/>
  </r>
  <r>
    <s v="ORD-2024-223618"/>
    <x v="453"/>
    <s v="INVALID"/>
    <d v="2024-07-07T00:00:00"/>
    <d v="2024-06-11T00:00:00"/>
    <n v="7"/>
    <s v="Europe"/>
    <x v="0"/>
    <s v="Birmingham"/>
    <s v="Small Business"/>
    <s v="Marketplace"/>
    <s v="M. Rossi"/>
    <s v="Laptops"/>
    <s v="LAP-9230"/>
    <n v="1187.1300000000001"/>
    <s v="0k"/>
    <n v="712.75"/>
    <n v="712.75"/>
    <s v="Ok"/>
    <n v="1.2E-2"/>
    <n v="1.2E-2"/>
    <n v="17"/>
    <n v="11971.349"/>
    <n v="20181.210000000003"/>
    <n v="-8209.8610000000026"/>
    <n v="-0.68579247000484256"/>
    <s v="Jun-2024"/>
    <s v="Q2-2024"/>
    <s v="Europe-United Kingdom-Birmingham"/>
    <s v="HIGH"/>
    <x v="9"/>
    <s v="YES"/>
    <m/>
  </r>
  <r>
    <s v="ORD-2024-907733"/>
    <x v="454"/>
    <s v="INVALID"/>
    <d v="2025-11-08T00:00:00"/>
    <d v="2024-03-22T00:00:00"/>
    <n v="7"/>
    <s v="Europe"/>
    <x v="0"/>
    <s v="Manchester"/>
    <s v="Consumer"/>
    <s v="Online"/>
    <s v="E. Garcia"/>
    <s v="Laptops"/>
    <s v="LAP-8633"/>
    <n v="985.45"/>
    <s v="0k"/>
    <n v="1568.83"/>
    <n v="1568.83"/>
    <s v="Ok"/>
    <n v="8.9999999999999993E-3"/>
    <n v="8.9999999999999993E-3"/>
    <n v="19"/>
    <n v="29539.500069999998"/>
    <n v="18723.55"/>
    <n v="10815.950069999999"/>
    <n v="0.36615210292555228"/>
    <s v="Nov-2025"/>
    <s v="Q4-2025"/>
    <s v="Europe-United Kingdom-Manchester"/>
    <s v="HIGH"/>
    <x v="0"/>
    <s v="YES"/>
    <m/>
  </r>
  <r>
    <s v="ORD-2024-687100"/>
    <x v="455"/>
    <s v="OK"/>
    <d v="2024-10-07T00:00:00"/>
    <d v="2024-10-07T00:00:00"/>
    <n v="2"/>
    <s v="Africa"/>
    <x v="1"/>
    <s v="Kisumu"/>
    <s v="Consumer"/>
    <s v="Retail"/>
    <s v="L. Okafor"/>
    <s v="Printers"/>
    <s v="PRN-6068"/>
    <n v="1248.3900000000001"/>
    <s v="0k"/>
    <n v="2074.34"/>
    <n v="2074.34"/>
    <s v="Ok"/>
    <n v="0.20300000000000001"/>
    <n v="0.20300000000000001"/>
    <n v="11"/>
    <n v="18185.73878"/>
    <n v="13732.29"/>
    <n v="4453.4487799999988"/>
    <n v="0.24488687723249036"/>
    <s v="Oct-2024"/>
    <s v="Q4-2024"/>
    <s v="Africa-Kenya-Kisumu"/>
    <s v="HIGH"/>
    <x v="14"/>
    <s v="YES"/>
    <m/>
  </r>
  <r>
    <s v="ORD-2025-330203"/>
    <x v="456"/>
    <s v="OK"/>
    <d v="2025-04-17T00:00:00"/>
    <d v="2025-04-17T00:00:00"/>
    <n v="318"/>
    <s v="Europe"/>
    <x v="0"/>
    <s v="London"/>
    <s v="Consumer"/>
    <s v="Retail"/>
    <s v="H. Kim"/>
    <s v="Networking"/>
    <s v="NET-7166"/>
    <n v="1421.19"/>
    <s v="0k"/>
    <n v="495.19"/>
    <n v="495.19"/>
    <s v="Ok"/>
    <n v="0.104"/>
    <n v="0.104"/>
    <n v="13"/>
    <n v="5767.9731200000006"/>
    <n v="18475.47"/>
    <n v="-12707.496880000001"/>
    <n v="-2.2031130547293536"/>
    <s v="Jun-2024"/>
    <s v="Q2-2024"/>
    <s v="Europe-United Kingdom-London"/>
    <s v="MEDIUM"/>
    <x v="9"/>
    <s v="NO"/>
    <m/>
  </r>
  <r>
    <s v="ORD-2024-301260"/>
    <x v="457"/>
    <s v="INVALID"/>
    <d v="2024-11-26T00:00:00"/>
    <d v="2024-07-31T00:00:00"/>
    <n v="7"/>
    <s v="Americas"/>
    <x v="3"/>
    <s v="New York"/>
    <s v="Education"/>
    <s v="Marketplace"/>
    <s v="I. Johnson"/>
    <s v="Printers"/>
    <s v="PRN-2829"/>
    <n v="798.97"/>
    <s v="0k"/>
    <n v="757.59"/>
    <n v="757.59"/>
    <s v="Ok"/>
    <n v="0.122"/>
    <n v="0.122"/>
    <n v="16"/>
    <n v="10642.624320000001"/>
    <n v="12783.52"/>
    <n v="-2140.8956799999996"/>
    <n v="-0.20116238397861624"/>
    <s v="Nov-2024"/>
    <s v="Q4-2024"/>
    <s v="Americas-USA-New York"/>
    <s v="HIGH"/>
    <x v="10"/>
    <s v="YES"/>
    <m/>
  </r>
  <r>
    <s v="ORD-2024-333192"/>
    <x v="458"/>
    <s v="INVALID"/>
    <d v="2025-02-23T00:00:00"/>
    <d v="2024-11-04T00:00:00"/>
    <n v="7"/>
    <s v="Africa"/>
    <x v="1"/>
    <s v="Nairobi"/>
    <s v="Corporate"/>
    <s v="Distributor"/>
    <s v="M. Rossi"/>
    <s v="Printers"/>
    <s v="PRN-4893"/>
    <n v="805.81"/>
    <s v="0k"/>
    <n v="415.96"/>
    <n v="415.96"/>
    <s v="Ok"/>
    <n v="0"/>
    <n v="0"/>
    <n v="11"/>
    <n v="4575.5599999999995"/>
    <n v="8863.91"/>
    <n v="-4288.3500000000004"/>
    <n v="-0.9372295413020485"/>
    <s v="Feb-2025"/>
    <s v="Q1-2025"/>
    <s v="Africa-Kenya-Nairobi"/>
    <s v="MEDIUM"/>
    <x v="17"/>
    <s v="YES"/>
    <m/>
  </r>
  <r>
    <s v="ORD-2024-966651"/>
    <x v="459"/>
    <s v="OK"/>
    <d v="2024-11-08T00:00:00"/>
    <d v="2024-11-08T00:00:00"/>
    <n v="194"/>
    <s v="Africa"/>
    <x v="9"/>
    <s v="Lagos"/>
    <s v="Enterprise"/>
    <s v="Online"/>
    <s v="O. Wang"/>
    <s v="Networking"/>
    <s v="NET-5268"/>
    <n v="859.35"/>
    <s v="0k"/>
    <n v="1870.89"/>
    <n v="1870.89"/>
    <s v="Ok"/>
    <n v="0.187"/>
    <n v="0.187"/>
    <n v="24"/>
    <n v="36504.805679999998"/>
    <n v="20624.400000000001"/>
    <n v="15880.405679999996"/>
    <n v="0.43502233155840203"/>
    <s v="Apr-2024"/>
    <s v="Q2-2024"/>
    <s v="Africa-Nigeria-Lagos"/>
    <s v="HIGH"/>
    <x v="19"/>
    <s v="NO"/>
    <m/>
  </r>
  <r>
    <s v="ORD-2024-766980"/>
    <x v="460"/>
    <s v="INVALID"/>
    <d v="2025-10-07T00:00:00"/>
    <d v="2024-11-07T00:00:00"/>
    <n v="7"/>
    <s v="Europe"/>
    <x v="2"/>
    <s v="Lyon"/>
    <s v="Corporate"/>
    <s v="Online"/>
    <s v="O. Wang"/>
    <s v="Monitors"/>
    <s v="MON-1118"/>
    <n v="740.68"/>
    <s v="Suspicious"/>
    <n v="206.88"/>
    <n v="206.88"/>
    <s v="Ok"/>
    <n v="0.19700000000000001"/>
    <n v="0.19700000000000001"/>
    <n v="17"/>
    <n v="2824.11888"/>
    <n v="12591.56"/>
    <n v="-9767.4411199999995"/>
    <n v="-3.4585800155834798"/>
    <s v="Sept-2025"/>
    <s v="Q3-2025"/>
    <s v="Europe-France-Lyon"/>
    <s v="MEDIUM"/>
    <x v="20"/>
    <s v="YES"/>
    <m/>
  </r>
  <r>
    <s v="ORD-2024-331226"/>
    <x v="461"/>
    <s v="INVALID"/>
    <d v="2025-10-01T00:00:00"/>
    <d v="2024-12-19T00:00:00"/>
    <n v="7"/>
    <s v="Africa"/>
    <x v="1"/>
    <s v="Kisumu"/>
    <s v="Corporate"/>
    <s v="Online"/>
    <s v="L. Okafor"/>
    <s v="Phones"/>
    <s v="PHN-1919"/>
    <n v="1195.98"/>
    <s v="Suspicious"/>
    <n v="62.82"/>
    <n v="62.82"/>
    <s v="Ok"/>
    <n v="5.5E-2"/>
    <n v="5.5E-2"/>
    <n v="19"/>
    <n v="1127.9331"/>
    <n v="22723.62"/>
    <n v="-21595.686900000001"/>
    <n v="-19.146248035455294"/>
    <s v="Sept-2025"/>
    <s v="Q3-2025"/>
    <s v="Africa-Kenya-Kisumu"/>
    <s v="LOW"/>
    <x v="20"/>
    <s v="YES"/>
    <m/>
  </r>
  <r>
    <s v="ORD-2023-243704"/>
    <x v="462"/>
    <s v="INVALID"/>
    <d v="2025-07-02T00:00:00"/>
    <d v="2023-09-19T00:00:00"/>
    <n v="7"/>
    <s v="Europe"/>
    <x v="2"/>
    <s v="Lyon"/>
    <s v="Small Business"/>
    <s v="Direct"/>
    <s v="B. Chen"/>
    <s v="Printers"/>
    <s v="PRN-7079"/>
    <n v="784.46"/>
    <s v="0k"/>
    <n v="956.49"/>
    <n v="956.49"/>
    <s v="Ok"/>
    <n v="0.13800000000000001"/>
    <n v="0.13800000000000001"/>
    <n v="23"/>
    <n v="18963.370739999998"/>
    <n v="18042.580000000002"/>
    <n v="920.79073999999673"/>
    <n v="4.8556280031890407E-2"/>
    <s v="Jun-2025"/>
    <s v="Q2-2025"/>
    <s v="Europe-France-Lyon"/>
    <s v="HIGH"/>
    <x v="15"/>
    <s v="YES"/>
    <m/>
  </r>
  <r>
    <s v="ORD-2024-584090"/>
    <x v="463"/>
    <s v="INVALID"/>
    <d v="2024-07-22T00:00:00"/>
    <d v="2024-06-26T00:00:00"/>
    <n v="7"/>
    <s v="Europe"/>
    <x v="6"/>
    <s v="Berlin"/>
    <s v="Non-Profit"/>
    <s v="Marketplace"/>
    <s v="M. Rossi"/>
    <s v="Components"/>
    <s v="CMP-2040"/>
    <n v="1064.32"/>
    <s v="Suspicious"/>
    <n v="165.7"/>
    <n v="165.7"/>
    <s v="Ok"/>
    <n v="7.2999999999999995E-2"/>
    <n v="7.2999999999999995E-2"/>
    <n v="38"/>
    <n v="5836.9481999999998"/>
    <n v="40444.159999999996"/>
    <n v="-34607.211799999997"/>
    <n v="-5.9289907352612792"/>
    <s v="Jul-2024"/>
    <s v="Q3-2024"/>
    <s v="Europe-Germany-Berlin"/>
    <s v="MEDIUM"/>
    <x v="4"/>
    <s v="YES"/>
    <m/>
  </r>
  <r>
    <s v="ORD-2024-329104"/>
    <x v="464"/>
    <s v="INVALID"/>
    <d v="2024-09-01T00:00:00"/>
    <d v="2024-06-14T00:00:00"/>
    <n v="7"/>
    <s v="Europe"/>
    <x v="2"/>
    <s v="Marseille"/>
    <s v="Small Business"/>
    <s v="Online"/>
    <s v="N. Brown"/>
    <s v="Monitors"/>
    <s v="MON-2100"/>
    <n v="1481.74"/>
    <s v="0k"/>
    <n v="608.36"/>
    <n v="608.36"/>
    <s v="Ok"/>
    <n v="0.254"/>
    <n v="0.254"/>
    <n v="9"/>
    <n v="4084.5290399999999"/>
    <n v="13335.66"/>
    <n v="-9251.1309600000004"/>
    <n v="-2.2649198645433062"/>
    <s v="Aug-2024"/>
    <s v="Q3-2024"/>
    <s v="Europe-France-Marseille"/>
    <s v="HIGH"/>
    <x v="7"/>
    <s v="YES"/>
    <m/>
  </r>
  <r>
    <s v="ORD-2023-455933"/>
    <x v="465"/>
    <s v="INVALID"/>
    <d v="2025-12-08T00:00:00"/>
    <d v="2023-12-19T00:00:00"/>
    <n v="7"/>
    <s v="Asia"/>
    <x v="8"/>
    <s v="Nagoya"/>
    <s v="Consumer"/>
    <s v="Retail"/>
    <s v="unknown"/>
    <s v="Phones"/>
    <s v="PHN-9184"/>
    <n v="807.11"/>
    <s v="0k"/>
    <n v="2665.91"/>
    <n v="2665.91"/>
    <s v="Ok"/>
    <n v="0.13900000000000001"/>
    <n v="0.13900000000000001"/>
    <n v="8"/>
    <n v="18362.788079999998"/>
    <n v="6456.88"/>
    <n v="11905.908079999997"/>
    <n v="0.64837147976278331"/>
    <s v="Dec-2025"/>
    <s v="Q4-2025"/>
    <s v="Asia-Japan-Nagoya"/>
    <s v="HIGH"/>
    <x v="12"/>
    <s v="YES"/>
    <m/>
  </r>
  <r>
    <s v="ORD-2024-783321"/>
    <x v="466"/>
    <s v="OK"/>
    <d v="2024-12-15T00:00:00"/>
    <d v="2024-12-15T00:00:00"/>
    <n v="141"/>
    <s v="Europe"/>
    <x v="2"/>
    <s v="Paris"/>
    <s v="Corporate"/>
    <s v="Online"/>
    <s v="G. Dubois"/>
    <s v="Printers"/>
    <s v="PRN-4911"/>
    <n v="1203.58"/>
    <s v="0k"/>
    <n v="587.95000000000005"/>
    <n v="587.95000000000005"/>
    <s v="Ok"/>
    <n v="0.129"/>
    <n v="0.129"/>
    <n v="22"/>
    <n v="11266.297900000001"/>
    <n v="26478.76"/>
    <n v="-15212.462099999997"/>
    <n v="-1.3502627247234422"/>
    <s v="Jul-2024"/>
    <s v="Q3-2024"/>
    <s v="Europe-France-Paris"/>
    <s v="HIGH"/>
    <x v="4"/>
    <s v="NO"/>
    <m/>
  </r>
  <r>
    <s v="ORD-2024-776337"/>
    <x v="467"/>
    <s v="INVALID"/>
    <d v="2025-08-09T00:00:00"/>
    <d v="2024-11-21T00:00:00"/>
    <n v="7"/>
    <s v="Asia"/>
    <x v="7"/>
    <s v="Mumbai"/>
    <s v="Corporate"/>
    <s v="Direct"/>
    <s v="H. Kim"/>
    <s v="Laptops"/>
    <s v="LAP-5078"/>
    <n v="903.41"/>
    <s v="0k"/>
    <n v="2193.13"/>
    <n v="2193.13"/>
    <s v="Ok"/>
    <n v="0.108"/>
    <n v="0.108"/>
    <n v="5"/>
    <n v="9781.359800000002"/>
    <n v="4517.05"/>
    <n v="5264.3098000000018"/>
    <n v="0.53819815522990988"/>
    <s v="Aug-2025"/>
    <s v="Q3-2025"/>
    <s v="Asia-India-Mumbai"/>
    <s v="HIGH"/>
    <x v="16"/>
    <s v="YES"/>
    <m/>
  </r>
  <r>
    <s v="ORD-2024-202166"/>
    <x v="468"/>
    <s v="INVALID"/>
    <d v="2025-06-20T00:00:00"/>
    <d v="2024-05-18T00:00:00"/>
    <n v="7"/>
    <s v="Europe"/>
    <x v="2"/>
    <s v="Marseille"/>
    <s v="Corporate"/>
    <s v="Marketplace"/>
    <s v="A. Patel"/>
    <s v="Components"/>
    <s v="CMP-3313"/>
    <n v="1264.04"/>
    <s v="0k"/>
    <n v="2187.8000000000002"/>
    <n v="2187.8000000000002"/>
    <s v="Ok"/>
    <n v="0"/>
    <n v="0"/>
    <n v="13"/>
    <n v="28441.4"/>
    <n v="16432.52"/>
    <n v="12008.880000000001"/>
    <n v="0.4222323795593747"/>
    <s v="Jun-2025"/>
    <s v="Q2-2025"/>
    <s v="Europe-France-Marseille"/>
    <s v="HIGH"/>
    <x v="15"/>
    <s v="YES"/>
    <m/>
  </r>
  <r>
    <s v="ORD-2023-809913"/>
    <x v="469"/>
    <s v="INVALID"/>
    <d v="2024-05-26T00:00:00"/>
    <d v="2023-05-10T00:00:00"/>
    <n v="7"/>
    <s v="Asia"/>
    <x v="10"/>
    <s v="Shanghai"/>
    <s v="Corporate"/>
    <s v="Retail"/>
    <s v="A. Patel"/>
    <s v="Components"/>
    <s v="CMP-7371"/>
    <n v="882.33"/>
    <s v="0k"/>
    <n v="1002.11"/>
    <n v="1002.11"/>
    <s v="Ok"/>
    <n v="0.05"/>
    <n v="0.05"/>
    <n v="5"/>
    <n v="4760.0225"/>
    <n v="4411.6500000000005"/>
    <n v="348.37249999999949"/>
    <n v="7.3187154052317918E-2"/>
    <s v="May-2024"/>
    <s v="Q2-2024"/>
    <s v="Asia-China-Shanghai"/>
    <s v="HIGH"/>
    <x v="2"/>
    <s v="YES"/>
    <m/>
  </r>
  <r>
    <s v="ORD-2024-638884"/>
    <x v="470"/>
    <s v="INVALID"/>
    <d v="2024-06-23T00:00:00"/>
    <d v="2024-05-26T00:00:00"/>
    <n v="7"/>
    <s v="Africa"/>
    <x v="9"/>
    <s v="Abuja"/>
    <s v="Enterprise"/>
    <s v="Online"/>
    <s v="F. Müller"/>
    <s v="Accessories"/>
    <s v="ACC-5177"/>
    <n v="1227.08"/>
    <s v="0k"/>
    <n v="913.78"/>
    <n v="913.78"/>
    <s v="Ok"/>
    <n v="0"/>
    <n v="0"/>
    <n v="18"/>
    <n v="16448.04"/>
    <n v="22087.439999999999"/>
    <n v="-5639.3999999999978"/>
    <n v="-0.34286152027840383"/>
    <s v="Jun-2024"/>
    <s v="Q2-2024"/>
    <s v="Africa-Nigeria-Abuja"/>
    <s v="HIGH"/>
    <x v="9"/>
    <s v="YES"/>
    <m/>
  </r>
  <r>
    <s v="ORD-2025-532859"/>
    <x v="471"/>
    <s v="INVALID"/>
    <d v="2025-11-23T00:00:00"/>
    <d v="2025-03-27T00:00:00"/>
    <n v="7"/>
    <s v="Asia"/>
    <x v="8"/>
    <s v="Tokyo"/>
    <s v="Enterprise"/>
    <s v="Distributor"/>
    <s v="B. Chen"/>
    <s v="Printers"/>
    <s v="PRN-5264"/>
    <n v="1317.58"/>
    <s v="0k"/>
    <n v="1843.51"/>
    <n v="1843.51"/>
    <s v="Ok"/>
    <n v="8.1000000000000003E-2"/>
    <n v="8.1000000000000003E-2"/>
    <n v="6"/>
    <n v="10165.11414"/>
    <n v="7905.48"/>
    <n v="2259.6341400000001"/>
    <n v="0.22229304156145954"/>
    <s v="Nov-2025"/>
    <s v="Q4-2025"/>
    <s v="Asia-Japan-Tokyo"/>
    <s v="HIGH"/>
    <x v="0"/>
    <s v="YES"/>
    <m/>
  </r>
  <r>
    <s v="ORD-2025-915869"/>
    <x v="472"/>
    <s v="INVALID"/>
    <d v="2025-04-01T00:00:00"/>
    <d v="2025-02-15T00:00:00"/>
    <n v="7"/>
    <s v="Americas"/>
    <x v="5"/>
    <s v="São Paulo"/>
    <s v="Non-Profit"/>
    <s v="Distributor"/>
    <s v="F. Müller"/>
    <s v="Networking"/>
    <s v="NET-5482"/>
    <n v="837.39"/>
    <s v="0k"/>
    <n v="1383.6"/>
    <n v="1383.6"/>
    <s v="Ok"/>
    <n v="3.2000000000000001E-2"/>
    <n v="3.2000000000000001E-2"/>
    <n v="18"/>
    <n v="24107.846399999999"/>
    <n v="15073.02"/>
    <n v="9034.8263999999981"/>
    <n v="0.3747670467985062"/>
    <s v="Mar-2025"/>
    <s v="Q1-2025"/>
    <s v="Americas-Brazil-São Paulo"/>
    <s v="HIGH"/>
    <x v="21"/>
    <s v="YES"/>
    <m/>
  </r>
  <r>
    <s v="ORD-2024-906395"/>
    <x v="473"/>
    <s v="INVALID"/>
    <d v="2024-05-17T00:00:00"/>
    <d v="2024-04-09T00:00:00"/>
    <n v="7"/>
    <s v="Europe"/>
    <x v="2"/>
    <s v="Lyon"/>
    <s v="Corporate"/>
    <s v="Direct"/>
    <s v="I. Johnson"/>
    <s v="Components"/>
    <s v="CMP-8002"/>
    <n v="1176.56"/>
    <s v="0k"/>
    <n v="1588.53"/>
    <n v="1588.53"/>
    <s v="Ok"/>
    <n v="0.11899999999999999"/>
    <n v="0.11899999999999999"/>
    <n v="20"/>
    <n v="27989.8986"/>
    <n v="23531.199999999997"/>
    <n v="4458.6986000000034"/>
    <n v="0.15929670427602061"/>
    <s v="May-2024"/>
    <s v="Q2-2024"/>
    <s v="Europe-France-Lyon"/>
    <s v="HIGH"/>
    <x v="2"/>
    <s v="YES"/>
    <m/>
  </r>
  <r>
    <s v="ORD-2024-247979"/>
    <x v="474"/>
    <s v="OK"/>
    <d v="2024-11-18T00:00:00"/>
    <d v="2024-11-18T00:00:00"/>
    <n v="189"/>
    <s v="Asia"/>
    <x v="7"/>
    <s v="Mumbai"/>
    <s v="Small Business"/>
    <s v="Distributor"/>
    <s v="O. Wang"/>
    <s v="Monitors"/>
    <s v="MON-5188"/>
    <n v="1233.58"/>
    <s v="0k"/>
    <n v="1344.05"/>
    <n v="1344.05"/>
    <s v="Ok"/>
    <n v="0.255"/>
    <n v="0.255"/>
    <n v="51"/>
    <n v="51067.179750000003"/>
    <n v="62912.579999999994"/>
    <n v="-11845.400249999992"/>
    <n v="-0.23195720437254008"/>
    <s v="May-2024"/>
    <s v="Q2-2024"/>
    <s v="Asia-India-Mumbai"/>
    <s v="HIGH"/>
    <x v="2"/>
    <s v="NO"/>
    <m/>
  </r>
  <r>
    <s v="ORD-2025-898843"/>
    <x v="475"/>
    <s v="OK"/>
    <d v="2025-03-04T00:00:00"/>
    <d v="2025-03-04T00:00:00"/>
    <n v="176"/>
    <s v="Asia"/>
    <x v="8"/>
    <s v="Osaka"/>
    <s v="Education"/>
    <s v="Distributor"/>
    <s v="L. Okafor"/>
    <s v="Accessories"/>
    <s v="ACC-9591"/>
    <n v="766.59"/>
    <s v="0k"/>
    <n v="1290.29"/>
    <n v="1290.29"/>
    <s v="Ok"/>
    <n v="0.19600000000000001"/>
    <n v="0.19600000000000001"/>
    <n v="5"/>
    <n v="5186.9657999999999"/>
    <n v="3832.9500000000003"/>
    <n v="1354.0157999999997"/>
    <n v="0.261041975638243"/>
    <s v="Sept-2024"/>
    <s v="Q3-2024"/>
    <s v="Asia-Japan-Osaka"/>
    <s v="HIGH"/>
    <x v="5"/>
    <s v="NO"/>
    <m/>
  </r>
  <r>
    <s v="ORD-2023-664749"/>
    <x v="476"/>
    <s v="INVALID"/>
    <d v="2024-09-10T00:00:00"/>
    <d v="2023-09-11T00:00:00"/>
    <n v="7"/>
    <s v="Europe"/>
    <x v="0"/>
    <s v="London"/>
    <s v="Consumer"/>
    <s v="Marketplace"/>
    <s v="N. Brown"/>
    <s v="Printers"/>
    <s v="PRN-5107"/>
    <n v="943.79"/>
    <s v="Suspicious"/>
    <n v="221.58"/>
    <n v="221.58"/>
    <s v="Ok"/>
    <n v="9.0999999999999998E-2"/>
    <n v="9.0999999999999998E-2"/>
    <n v="9"/>
    <n v="1812.7459800000001"/>
    <n v="8494.11"/>
    <n v="-6681.3640200000009"/>
    <n v="-3.6857695969073396"/>
    <s v="Sept-2024"/>
    <s v="Q3-2024"/>
    <s v="Europe-United Kingdom-London"/>
    <s v="MEDIUM"/>
    <x v="5"/>
    <s v="YES"/>
    <m/>
  </r>
  <r>
    <s v="ORD-2025-331237"/>
    <x v="477"/>
    <s v="INVALID"/>
    <d v="2025-08-03T00:00:00"/>
    <d v="2025-03-25T00:00:00"/>
    <n v="7"/>
    <s v="Asia"/>
    <x v="10"/>
    <s v="Beijing"/>
    <s v="Non-Profit"/>
    <s v="Online"/>
    <s v="G. Dubois"/>
    <s v="Networking"/>
    <s v="NET-8329"/>
    <n v="1133.03"/>
    <s v="0k"/>
    <n v="360.34"/>
    <n v="360.34"/>
    <s v="Ok"/>
    <n v="0.10100000000000001"/>
    <n v="0.10100000000000001"/>
    <n v="5"/>
    <n v="1619.7282999999998"/>
    <n v="5665.15"/>
    <n v="-4045.4216999999999"/>
    <n v="-2.4975927752821261"/>
    <s v="Jul-2025"/>
    <s v="Q3-2025"/>
    <s v="Asia-China-Beijing"/>
    <s v="MEDIUM"/>
    <x v="8"/>
    <s v="YES"/>
    <m/>
  </r>
  <r>
    <s v="ORD-2023-867175"/>
    <x v="478"/>
    <s v="INVALID"/>
    <d v="2025-07-15T00:00:00"/>
    <d v="2023-08-15T00:00:00"/>
    <n v="7"/>
    <s v="Americas"/>
    <x v="5"/>
    <s v="São Paulo"/>
    <s v="Education"/>
    <s v="Direct"/>
    <s v="G. Dubois"/>
    <s v="Networking"/>
    <s v="NET-2894"/>
    <n v="1307.52"/>
    <s v="0k"/>
    <n v="2545.81"/>
    <n v="2545.81"/>
    <s v="Ok"/>
    <n v="0.123"/>
    <n v="0.123"/>
    <n v="13"/>
    <n v="29024.77981"/>
    <n v="16997.759999999998"/>
    <n v="12027.019810000002"/>
    <n v="0.41437075108684523"/>
    <s v="Jul-2025"/>
    <s v="Q3-2025"/>
    <s v="Americas-Brazil-São Paulo"/>
    <s v="HIGH"/>
    <x v="8"/>
    <s v="YES"/>
    <m/>
  </r>
  <r>
    <s v="ORD-2025-803803"/>
    <x v="479"/>
    <s v="OK"/>
    <d v="2025-09-05T00:00:00"/>
    <d v="2025-09-05T00:00:00"/>
    <n v="117"/>
    <s v="Africa"/>
    <x v="9"/>
    <s v="Port Harcourt"/>
    <s v="Small Business"/>
    <s v="Marketplace"/>
    <s v="E. Garcia"/>
    <s v="Laptops"/>
    <s v="LAP-7553"/>
    <n v="1271.0999999999999"/>
    <s v="0k"/>
    <n v="699.47"/>
    <n v="699.47"/>
    <s v="Ok"/>
    <n v="0.25"/>
    <n v="0.25"/>
    <n v="21"/>
    <n v="11016.6525"/>
    <n v="26693.1"/>
    <n v="-15676.447499999998"/>
    <n v="-1.4229773971721444"/>
    <s v="May-2025"/>
    <s v="Q2-2025"/>
    <s v="Africa-Nigeria-Port Harcourt"/>
    <s v="HIGH"/>
    <x v="18"/>
    <s v="NO"/>
    <m/>
  </r>
  <r>
    <s v="ORD-2024-206311"/>
    <x v="480"/>
    <s v="INVALID"/>
    <d v="2025-08-24T00:00:00"/>
    <d v="2024-01-15T00:00:00"/>
    <n v="7"/>
    <s v="Americas"/>
    <x v="3"/>
    <s v="San Francisco"/>
    <s v="Non-Profit"/>
    <s v="Direct"/>
    <s v="E. Garcia"/>
    <s v="Components"/>
    <s v="CMP-2410"/>
    <n v="1061.3699999999999"/>
    <s v="0k"/>
    <n v="2738.69"/>
    <n v="2738.69"/>
    <s v="Ok"/>
    <n v="0.17"/>
    <n v="0.17"/>
    <n v="4"/>
    <n v="9092.4508000000005"/>
    <n v="4245.4799999999996"/>
    <n v="4846.970800000001"/>
    <n v="0.5330763846420814"/>
    <s v="Aug-2025"/>
    <s v="Q3-2025"/>
    <s v="Americas-USA-San Francisco"/>
    <s v="HIGH"/>
    <x v="16"/>
    <s v="YES"/>
    <m/>
  </r>
  <r>
    <s v="ORD-2024-444710"/>
    <x v="481"/>
    <s v="OK"/>
    <d v="2024-10-01T00:00:00"/>
    <d v="2024-10-01T00:00:00"/>
    <n v="9"/>
    <s v="Americas"/>
    <x v="5"/>
    <s v="São Paulo"/>
    <s v="Non-Profit"/>
    <s v="Online"/>
    <s v="K. Singh"/>
    <s v="Monitors"/>
    <s v="MON-6341"/>
    <n v="1378.8"/>
    <s v="Suspicious"/>
    <n v="94.78"/>
    <n v="94.78"/>
    <s v="Ok"/>
    <n v="0.159"/>
    <n v="0.159"/>
    <n v="19"/>
    <n v="1514.4896199999998"/>
    <n v="26197.200000000001"/>
    <n v="-24682.71038"/>
    <n v="-16.297708517804171"/>
    <s v="Sept-2024"/>
    <s v="Q3-2024"/>
    <s v="Americas-Brazil-São Paulo"/>
    <s v="LOW"/>
    <x v="5"/>
    <s v="NO"/>
    <m/>
  </r>
  <r>
    <s v="ORD-2025-662997"/>
    <x v="482"/>
    <s v="OK"/>
    <d v="2025-04-04T00:00:00"/>
    <d v="2025-04-04T00:00:00"/>
    <n v="287"/>
    <s v="Africa"/>
    <x v="1"/>
    <s v="Nakuru"/>
    <s v="Corporate"/>
    <s v="Direct"/>
    <s v="C. Otieno"/>
    <s v="Laptops"/>
    <s v="LAP-7136"/>
    <n v="862.08"/>
    <s v="0k"/>
    <n v="2777.35"/>
    <n v="2777.35"/>
    <s v="Ok"/>
    <n v="0"/>
    <n v="0"/>
    <n v="7"/>
    <n v="19441.45"/>
    <n v="6034.56"/>
    <n v="13406.89"/>
    <n v="0.68960339892343414"/>
    <s v="Jun-2024"/>
    <s v="Q2-2024"/>
    <s v="Africa-Kenya-Nakuru"/>
    <s v="HIGH"/>
    <x v="9"/>
    <s v="NO"/>
    <m/>
  </r>
  <r>
    <s v="ORD-2025-184082"/>
    <x v="483"/>
    <s v="OK"/>
    <d v="2025-07-12T00:00:00"/>
    <d v="2025-07-12T00:00:00"/>
    <n v="368"/>
    <s v="Europe"/>
    <x v="0"/>
    <s v="unkown"/>
    <s v="Non-Profit"/>
    <s v="Direct"/>
    <s v="unknown"/>
    <s v="Networking"/>
    <s v="NET-6370"/>
    <n v="801.24"/>
    <s v="0k"/>
    <n v="492.18"/>
    <n v="492.18"/>
    <s v="Ok"/>
    <n v="0.123"/>
    <n v="0.123"/>
    <n v="23"/>
    <n v="9927.7627799999991"/>
    <n v="18428.52"/>
    <n v="-8500.7572200000013"/>
    <n v="-0.8562611142487434"/>
    <s v="Jul-2024"/>
    <s v="Q3-2024"/>
    <s v="Europe-United Kingdom-unkown"/>
    <s v="MEDIUM"/>
    <x v="4"/>
    <s v="NO"/>
    <m/>
  </r>
  <r>
    <s v="ORD-2023-674887"/>
    <x v="484"/>
    <s v="INVALID"/>
    <d v="2025-05-01T00:00:00"/>
    <d v="2023-12-19T00:00:00"/>
    <n v="7"/>
    <s v="Asia"/>
    <x v="10"/>
    <s v="Beijing"/>
    <s v="Education"/>
    <s v="Retail"/>
    <s v="A. Patel"/>
    <s v="Accessories"/>
    <s v="ACC-9644"/>
    <n v="1415.05"/>
    <s v="0k"/>
    <n v="1921.65"/>
    <n v="1921.65"/>
    <s v="Ok"/>
    <n v="0"/>
    <n v="0"/>
    <n v="12"/>
    <n v="23059.800000000003"/>
    <n v="16980.599999999999"/>
    <n v="6079.2000000000044"/>
    <n v="0.26362761168787258"/>
    <s v="Apr-2025"/>
    <s v="Q2-2025"/>
    <s v="Asia-China-Beijing"/>
    <s v="HIGH"/>
    <x v="11"/>
    <s v="YES"/>
    <m/>
  </r>
  <r>
    <s v="ORD-2025-874124"/>
    <x v="485"/>
    <s v="INVALID"/>
    <d v="2025-09-26T00:00:00"/>
    <d v="2025-05-12T00:00:00"/>
    <n v="7"/>
    <s v="Americas"/>
    <x v="11"/>
    <s v="Vancouver"/>
    <s v="Non-Profit"/>
    <s v="Distributor"/>
    <s v="F. Müller"/>
    <s v="Printers"/>
    <s v="PRN-2407"/>
    <n v="883.5"/>
    <s v="Suspicious"/>
    <n v="290.33"/>
    <n v="290.33"/>
    <s v="Ok"/>
    <n v="5.3999999999999999E-2"/>
    <n v="5.3999999999999999E-2"/>
    <n v="27"/>
    <n v="7415.6088599999994"/>
    <n v="23854.5"/>
    <n v="-16438.89114"/>
    <n v="-2.216795876151429"/>
    <s v="Sept-2025"/>
    <s v="Q3-2025"/>
    <s v="Americas-Canada-Vancouver"/>
    <s v="MEDIUM"/>
    <x v="20"/>
    <s v="YES"/>
    <m/>
  </r>
  <r>
    <s v="ORD-2025-766923"/>
    <x v="486"/>
    <s v="OK"/>
    <d v="2025-02-15T00:00:00"/>
    <d v="2025-02-15T00:00:00"/>
    <n v="183"/>
    <s v="Europe"/>
    <x v="6"/>
    <s v="Frankfurt"/>
    <s v="Small Business"/>
    <s v="Marketplace"/>
    <s v="L. Okafor"/>
    <s v="Accessories"/>
    <s v="ACC-3989"/>
    <n v="815.83"/>
    <s v="0k"/>
    <n v="602.91999999999996"/>
    <n v="602.91999999999996"/>
    <s v="Ok"/>
    <n v="0.127"/>
    <n v="0.127"/>
    <n v="6"/>
    <n v="3158.0949599999994"/>
    <n v="4894.9800000000005"/>
    <n v="-1736.885040000001"/>
    <n v="-0.54997872514891111"/>
    <s v="Aug-2024"/>
    <s v="Q3-2024"/>
    <s v="Europe-Germany-Frankfurt"/>
    <s v="HIGH"/>
    <x v="7"/>
    <s v="NO"/>
    <m/>
  </r>
  <r>
    <s v="ORD-2023-208944"/>
    <x v="487"/>
    <s v="INVALID"/>
    <d v="2025-03-01T00:00:00"/>
    <d v="2024-01-06T00:00:00"/>
    <n v="7"/>
    <s v="Africa"/>
    <x v="9"/>
    <s v="unkown"/>
    <s v="Corporate"/>
    <s v="Marketplace"/>
    <s v="K. Singh"/>
    <s v="Components"/>
    <s v="CMP-4792"/>
    <n v="932.61"/>
    <s v="0k"/>
    <n v="2077.5"/>
    <n v="2077.5"/>
    <s v="Ok"/>
    <n v="0.14399999999999999"/>
    <n v="0.14399999999999999"/>
    <n v="16"/>
    <n v="28453.439999999999"/>
    <n v="14921.76"/>
    <n v="13531.679999999998"/>
    <n v="0.475572725125679"/>
    <s v="Feb-2025"/>
    <s v="Q1-2025"/>
    <s v="Africa-Nigeria-unkown"/>
    <s v="HIGH"/>
    <x v="17"/>
    <s v="YES"/>
    <m/>
  </r>
  <r>
    <s v="ORD-2025-944081"/>
    <x v="488"/>
    <s v="OK"/>
    <d v="2025-03-26T00:00:00"/>
    <d v="2025-03-26T00:00:00"/>
    <n v="74"/>
    <s v="Africa"/>
    <x v="9"/>
    <s v="Lagos"/>
    <s v="Education"/>
    <s v="Distributor"/>
    <s v="G. Dubois"/>
    <s v="Accessories"/>
    <s v="ACC-9533"/>
    <n v="1450.43"/>
    <s v="Suspicious"/>
    <n v="172.88"/>
    <n v="172.88"/>
    <s v="Ok"/>
    <n v="0.1"/>
    <n v="0.1"/>
    <n v="24"/>
    <n v="3734.2080000000001"/>
    <n v="34810.32"/>
    <n v="-31076.112000000001"/>
    <n v="-8.3220088436423474"/>
    <s v="Jan-2025"/>
    <s v="Q1-2025"/>
    <s v="Africa-Nigeria-Lagos"/>
    <s v="MEDIUM"/>
    <x v="3"/>
    <s v="NO"/>
    <m/>
  </r>
  <r>
    <s v="ORD-2025-440093"/>
    <x v="489"/>
    <s v="OK"/>
    <d v="2025-04-26T00:00:00"/>
    <d v="2025-04-26T00:00:00"/>
    <n v="147"/>
    <s v="Africa"/>
    <x v="9"/>
    <s v="Port Harcourt"/>
    <s v="Enterprise"/>
    <s v="Marketplace"/>
    <s v="F. Müller"/>
    <s v="Laptops"/>
    <s v="LAP-3490"/>
    <n v="1457.44"/>
    <s v="0k"/>
    <n v="2778.74"/>
    <n v="2778.74"/>
    <s v="Ok"/>
    <n v="0.126"/>
    <n v="0.126"/>
    <n v="23"/>
    <n v="55858.231479999995"/>
    <n v="33521.120000000003"/>
    <n v="22337.111479999992"/>
    <n v="0.39988934286252475"/>
    <s v="Nov-2024"/>
    <s v="Q4-2024"/>
    <s v="Africa-Nigeria-Port Harcourt"/>
    <s v="HIGH"/>
    <x v="10"/>
    <s v="NO"/>
    <m/>
  </r>
  <r>
    <s v="ORD-2024-192263"/>
    <x v="490"/>
    <s v="OK"/>
    <d v="2024-12-21T00:00:00"/>
    <d v="2024-12-21T00:00:00"/>
    <n v="206"/>
    <s v="Europe"/>
    <x v="2"/>
    <s v="Marseille"/>
    <s v="Small Business"/>
    <s v="Direct"/>
    <s v="I. Johnson"/>
    <s v="Monitors"/>
    <s v="MON-7943"/>
    <n v="1122.68"/>
    <s v="0k"/>
    <n v="309.47000000000003"/>
    <n v="309.47000000000003"/>
    <s v="Ok"/>
    <n v="0.186"/>
    <n v="0.186"/>
    <n v="3"/>
    <n v="755.72574000000009"/>
    <n v="3368.04"/>
    <n v="-2612.3142600000001"/>
    <n v="-3.456696155406854"/>
    <s v="May-2024"/>
    <s v="Q2-2024"/>
    <s v="Europe-France-Marseille"/>
    <s v="MEDIUM"/>
    <x v="2"/>
    <s v="NO"/>
    <m/>
  </r>
  <r>
    <s v="ORD-2023-422918"/>
    <x v="491"/>
    <s v="INVALID"/>
    <d v="2024-06-25T00:00:00"/>
    <d v="2023-03-20T00:00:00"/>
    <n v="7"/>
    <s v="Europe"/>
    <x v="6"/>
    <s v="Berlin"/>
    <s v="Small Business"/>
    <s v="Direct"/>
    <s v="H. Kim"/>
    <s v="Laptops"/>
    <s v="LAP-3679"/>
    <n v="1200.78"/>
    <s v="0k"/>
    <n v="666.41"/>
    <n v="666.41"/>
    <s v="Ok"/>
    <n v="0.29199999999999998"/>
    <n v="0.29199999999999998"/>
    <n v="18"/>
    <n v="8492.7290399999983"/>
    <n v="21614.04"/>
    <n v="-13121.310960000003"/>
    <n v="-1.5450052507503531"/>
    <s v="Jun-2024"/>
    <s v="Q2-2024"/>
    <s v="Europe-Germany-Berlin"/>
    <s v="HIGH"/>
    <x v="9"/>
    <s v="YES"/>
    <m/>
  </r>
  <r>
    <s v="ORD-2024-647473"/>
    <x v="492"/>
    <s v="INVALID"/>
    <d v="2025-02-24T00:00:00"/>
    <d v="2024-03-04T00:00:00"/>
    <n v="7"/>
    <s v="Asia"/>
    <x v="7"/>
    <s v="Delhi"/>
    <s v="Small Business"/>
    <s v="Marketplace"/>
    <s v="F. Müller"/>
    <s v="Phones"/>
    <s v="PHN-1717"/>
    <n v="1231.8"/>
    <s v="0k"/>
    <n v="744.27"/>
    <n v="744.27"/>
    <s v="Ok"/>
    <n v="0.26100000000000001"/>
    <n v="0.26100000000000001"/>
    <n v="6"/>
    <n v="3300.0931799999998"/>
    <n v="7390.7999999999993"/>
    <n v="-4090.7068199999994"/>
    <n v="-1.239573126235181"/>
    <s v="Feb-2025"/>
    <s v="Q1-2025"/>
    <s v="Asia-India-Delhi"/>
    <s v="HIGH"/>
    <x v="17"/>
    <s v="YES"/>
    <m/>
  </r>
  <r>
    <s v="ORD-2023-139236"/>
    <x v="493"/>
    <s v="INVALID"/>
    <d v="2025-09-21T00:00:00"/>
    <d v="2023-03-20T00:00:00"/>
    <n v="7"/>
    <s v="Asia"/>
    <x v="8"/>
    <s v="Nagoya"/>
    <s v="Small Business"/>
    <s v="Online"/>
    <s v="D. Smith"/>
    <s v="Networking"/>
    <s v="NET-7349"/>
    <n v="1171.17"/>
    <s v="Suspicious"/>
    <n v="12.69"/>
    <n v="12.69"/>
    <s v="Ok"/>
    <n v="0.157"/>
    <n v="0.157"/>
    <n v="11"/>
    <n v="117.67437"/>
    <n v="12882.87"/>
    <n v="-12765.19563"/>
    <n v="-108.4789800021874"/>
    <s v="Sept-2025"/>
    <s v="Q3-2025"/>
    <s v="Asia-Japan-Nagoya"/>
    <s v="LOW"/>
    <x v="20"/>
    <s v="YES"/>
    <m/>
  </r>
  <r>
    <s v="ORD-2024-901115"/>
    <x v="494"/>
    <s v="INVALID"/>
    <d v="2025-02-27T00:00:00"/>
    <d v="2024-08-02T00:00:00"/>
    <n v="7"/>
    <s v="Americas"/>
    <x v="11"/>
    <s v="Montreal"/>
    <s v="Consumer"/>
    <s v="Direct"/>
    <s v="J. Njeri"/>
    <s v="Accessories"/>
    <s v="ACC-6626"/>
    <n v="986.81"/>
    <s v="0k"/>
    <n v="651.55999999999995"/>
    <n v="651.55999999999995"/>
    <s v="Ok"/>
    <n v="0.10299999999999999"/>
    <n v="0.10299999999999999"/>
    <n v="43"/>
    <n v="25131.320759999999"/>
    <n v="42432.829999999994"/>
    <n v="-17301.509239999996"/>
    <n v="-0.688444089557671"/>
    <s v="Feb-2025"/>
    <s v="Q1-2025"/>
    <s v="Americas-Canada-Montreal"/>
    <s v="HIGH"/>
    <x v="17"/>
    <s v="YES"/>
    <m/>
  </r>
  <r>
    <s v="ORD-2023-854471"/>
    <x v="495"/>
    <s v="INVALID"/>
    <d v="2025-04-27T00:00:00"/>
    <d v="2023-04-04T00:00:00"/>
    <n v="7"/>
    <s v="Asia"/>
    <x v="10"/>
    <s v="Beijing"/>
    <s v="Small Business"/>
    <s v="Direct"/>
    <s v="C. Otieno"/>
    <s v="Monitors"/>
    <s v="MON-2073"/>
    <n v="1126.29"/>
    <s v="0k"/>
    <n v="754.22"/>
    <n v="754.22"/>
    <s v="Ok"/>
    <n v="6.4000000000000001E-2"/>
    <n v="6.4000000000000001E-2"/>
    <n v="7"/>
    <n v="4941.6494399999992"/>
    <n v="7884.03"/>
    <n v="-2942.3805600000005"/>
    <n v="-0.59542478593949011"/>
    <s v="Apr-2025"/>
    <s v="Q2-2025"/>
    <s v="Asia-China-Beijing"/>
    <s v="HIGH"/>
    <x v="11"/>
    <s v="YES"/>
    <m/>
  </r>
  <r>
    <s v="ORD-2023-884625"/>
    <x v="496"/>
    <s v="INVALID"/>
    <d v="2024-08-30T00:00:00"/>
    <d v="2023-03-12T00:00:00"/>
    <n v="7"/>
    <s v="Europe"/>
    <x v="6"/>
    <s v="Berlin"/>
    <s v="Small Business"/>
    <s v="Direct"/>
    <s v="L. Okafor"/>
    <s v="Monitors"/>
    <s v="MON-6699"/>
    <n v="1234.81"/>
    <s v="0k"/>
    <n v="2981.01"/>
    <n v="2981.01"/>
    <s v="Ok"/>
    <n v="5.2999999999999999E-2"/>
    <n v="5.2999999999999999E-2"/>
    <n v="44"/>
    <n v="124212.72468"/>
    <n v="54331.64"/>
    <n v="69881.08468"/>
    <n v="0.56259199578810815"/>
    <s v="Aug-2024"/>
    <s v="Q3-2024"/>
    <s v="Europe-Germany-Berlin"/>
    <s v="HIGH"/>
    <x v="7"/>
    <s v="YES"/>
    <m/>
  </r>
  <r>
    <s v="ORD-2023-450877"/>
    <x v="497"/>
    <s v="INVALID"/>
    <d v="2024-09-05T00:00:00"/>
    <d v="2023-10-10T00:00:00"/>
    <n v="7"/>
    <s v="Asia"/>
    <x v="8"/>
    <s v="Tokyo"/>
    <s v="Education"/>
    <s v="Online"/>
    <s v="D. Smith"/>
    <s v="Components"/>
    <s v="CMP-5211"/>
    <n v="845.63"/>
    <s v="0k"/>
    <n v="976.17"/>
    <n v="976.17"/>
    <s v="Ok"/>
    <n v="0.13400000000000001"/>
    <n v="0.13400000000000001"/>
    <n v="5"/>
    <n v="4226.8160999999991"/>
    <n v="4228.1499999999996"/>
    <n v="-1.3339000000005399"/>
    <n v="-3.1558032534241082E-4"/>
    <s v="Aug-2024"/>
    <s v="Q3-2024"/>
    <s v="Asia-Japan-Tokyo"/>
    <s v="HIGH"/>
    <x v="7"/>
    <s v="YES"/>
    <m/>
  </r>
  <r>
    <s v="ORD-2025-629393"/>
    <x v="498"/>
    <s v="OK"/>
    <d v="2025-08-07T00:00:00"/>
    <d v="2025-08-07T00:00:00"/>
    <n v="305"/>
    <s v="Africa"/>
    <x v="9"/>
    <s v="Lagos"/>
    <s v="Enterprise"/>
    <s v="Direct"/>
    <s v="M. Rossi"/>
    <s v="Accessories"/>
    <s v="ACC-8999"/>
    <n v="1204.95"/>
    <s v="0k"/>
    <n v="1145.9000000000001"/>
    <n v="1145.9000000000001"/>
    <s v="Ok"/>
    <n v="0.13600000000000001"/>
    <n v="0.13600000000000001"/>
    <n v="10"/>
    <n v="9900.5759999999991"/>
    <n v="12049.5"/>
    <n v="-2148.9240000000009"/>
    <n v="-0.21705040191600986"/>
    <s v="Oct-2024"/>
    <s v="Q4-2024"/>
    <s v="Africa-Nigeria-Lagos"/>
    <s v="HIGH"/>
    <x v="14"/>
    <s v="NO"/>
    <m/>
  </r>
  <r>
    <s v="ORD-2023-244375"/>
    <x v="499"/>
    <s v="INVALID"/>
    <d v="2025-10-20T00:00:00"/>
    <d v="2023-07-01T00:00:00"/>
    <n v="7"/>
    <s v="Americas"/>
    <x v="5"/>
    <s v="Brasília"/>
    <s v="Small Business"/>
    <s v="Marketplace"/>
    <s v="A. Patel"/>
    <s v="Components"/>
    <s v="CMP-1223"/>
    <n v="860.4"/>
    <s v="0k"/>
    <n v="1630.39"/>
    <n v="1630.39"/>
    <s v="Ok"/>
    <n v="0.01"/>
    <n v="0.01"/>
    <n v="3"/>
    <n v="4842.2583000000004"/>
    <n v="2581.1999999999998"/>
    <n v="2261.0583000000006"/>
    <n v="0.46694293445684226"/>
    <s v="Oct-2025"/>
    <s v="Q4-2025"/>
    <s v="Americas-Brazil-Brasília"/>
    <s v="HIGH"/>
    <x v="13"/>
    <s v="YES"/>
    <m/>
  </r>
  <r>
    <s v="ORD-2023-211715"/>
    <x v="500"/>
    <s v="INVALID"/>
    <d v="2024-12-22T00:00:00"/>
    <d v="2023-11-14T00:00:00"/>
    <n v="7"/>
    <s v="Asia"/>
    <x v="7"/>
    <s v="Bengaluru"/>
    <s v="Corporate"/>
    <s v="Online"/>
    <s v="F. Müller"/>
    <s v="Laptops"/>
    <s v="LAP-2378"/>
    <n v="953.46"/>
    <s v="0k"/>
    <n v="963.73"/>
    <n v="963.73"/>
    <s v="Ok"/>
    <n v="0.13800000000000001"/>
    <n v="0.13800000000000001"/>
    <n v="5"/>
    <n v="4153.6763000000001"/>
    <n v="4767.3"/>
    <n v="-613.6237000000001"/>
    <n v="-0.14773026487403462"/>
    <s v="Dec-2024"/>
    <s v="Q4-2024"/>
    <s v="Asia-India-Bengaluru"/>
    <s v="HIGH"/>
    <x v="6"/>
    <s v="YES"/>
    <m/>
  </r>
  <r>
    <s v="ORD-2023-638181"/>
    <x v="501"/>
    <s v="INVALID"/>
    <d v="2024-12-03T00:00:00"/>
    <d v="2023-06-07T00:00:00"/>
    <n v="7"/>
    <s v="Africa"/>
    <x v="9"/>
    <s v="Port Harcourt"/>
    <s v="Enterprise"/>
    <s v="Distributor"/>
    <s v="E. Garcia"/>
    <s v="Components"/>
    <s v="CMP-4630"/>
    <n v="1120.06"/>
    <s v="0k"/>
    <n v="891.73"/>
    <n v="891.73"/>
    <s v="Ok"/>
    <n v="7.8E-2"/>
    <n v="7.8E-2"/>
    <n v="12"/>
    <n v="9866.1007200000004"/>
    <n v="13440.72"/>
    <n v="-3574.619279999999"/>
    <n v="-0.36231327668830032"/>
    <s v="Nov-2024"/>
    <s v="Q4-2024"/>
    <s v="Africa-Nigeria-Port Harcourt"/>
    <s v="HIGH"/>
    <x v="10"/>
    <s v="YES"/>
    <m/>
  </r>
  <r>
    <s v="ORD-2023-594700"/>
    <x v="502"/>
    <s v="INVALID"/>
    <d v="2025-01-14T00:00:00"/>
    <d v="2023-07-22T00:00:00"/>
    <n v="7"/>
    <s v="Americas"/>
    <x v="5"/>
    <s v="São Paulo"/>
    <s v="Consumer"/>
    <s v="Direct"/>
    <s v="F. Müller"/>
    <s v="Networking"/>
    <s v="NET-1699"/>
    <n v="1269.55"/>
    <s v="0k"/>
    <n v="1667.82"/>
    <n v="1667.82"/>
    <s v="Ok"/>
    <n v="0.129"/>
    <n v="0.129"/>
    <n v="22"/>
    <n v="31958.76684"/>
    <n v="27930.1"/>
    <n v="4028.6668400000017"/>
    <n v="0.12605826939973389"/>
    <s v="Jan-2025"/>
    <s v="Q1-2025"/>
    <s v="Americas-Brazil-São Paulo"/>
    <s v="HIGH"/>
    <x v="3"/>
    <s v="YES"/>
    <m/>
  </r>
  <r>
    <s v="ORD-2024-257550"/>
    <x v="503"/>
    <s v="INVALID"/>
    <d v="2025-06-16T00:00:00"/>
    <d v="2024-12-29T00:00:00"/>
    <n v="7"/>
    <s v="Americas"/>
    <x v="11"/>
    <s v="Vancouver"/>
    <s v="Enterprise"/>
    <s v="Marketplace"/>
    <s v="C. Otieno"/>
    <s v="Accessories"/>
    <s v="ACC-8620"/>
    <n v="1146.72"/>
    <s v="0k"/>
    <n v="1921.51"/>
    <n v="1921.51"/>
    <s v="Ok"/>
    <n v="0.111"/>
    <n v="0.111"/>
    <n v="8"/>
    <n v="13665.779119999999"/>
    <n v="9173.76"/>
    <n v="4492.019119999999"/>
    <n v="0.32870567280177138"/>
    <s v="Jun-2025"/>
    <s v="Q2-2025"/>
    <s v="Americas-Canada-Vancouver"/>
    <s v="HIGH"/>
    <x v="15"/>
    <s v="YES"/>
    <m/>
  </r>
  <r>
    <s v="ORD-2024-371409"/>
    <x v="504"/>
    <s v="INVALID"/>
    <d v="2025-07-18T00:00:00"/>
    <d v="2024-11-28T00:00:00"/>
    <n v="7"/>
    <s v="Americas"/>
    <x v="11"/>
    <s v="unkown"/>
    <s v="Consumer"/>
    <s v="Distributor"/>
    <s v="A. Patel"/>
    <s v="Printers"/>
    <s v="PRN-1371"/>
    <n v="1008.16"/>
    <s v="0k"/>
    <n v="1217.43"/>
    <n v="1217.43"/>
    <s v="Ok"/>
    <n v="7.3999999999999996E-2"/>
    <n v="7.3999999999999996E-2"/>
    <n v="15"/>
    <n v="16910.102700000003"/>
    <n v="15122.4"/>
    <n v="1787.7027000000035"/>
    <n v="0.10571802736597236"/>
    <s v="Jul-2025"/>
    <s v="Q3-2025"/>
    <s v="Americas-Canada-unkown"/>
    <s v="HIGH"/>
    <x v="8"/>
    <s v="YES"/>
    <m/>
  </r>
  <r>
    <s v="ORD-2025-673091"/>
    <x v="505"/>
    <s v="INVALID"/>
    <d v="2025-05-21T00:00:00"/>
    <d v="2025-05-13T00:00:00"/>
    <n v="7"/>
    <s v="Asia"/>
    <x v="7"/>
    <s v="Bengaluru"/>
    <s v="Enterprise"/>
    <s v="Direct"/>
    <s v="J. Njeri"/>
    <s v="Phones"/>
    <s v="PHN-5683"/>
    <n v="935.98"/>
    <s v="0k"/>
    <n v="970.27"/>
    <n v="970.27"/>
    <s v="Ok"/>
    <n v="0.17499999999999999"/>
    <n v="0.17499999999999999"/>
    <n v="24"/>
    <n v="19211.345999999998"/>
    <n v="22463.52"/>
    <n v="-3252.1740000000027"/>
    <n v="-0.16928402622075533"/>
    <s v="May-2025"/>
    <s v="Q2-2025"/>
    <s v="Asia-India-Bengaluru"/>
    <s v="HIGH"/>
    <x v="18"/>
    <s v="YES"/>
    <m/>
  </r>
  <r>
    <s v="ORD-2023-271836"/>
    <x v="506"/>
    <s v="INVALID"/>
    <d v="2024-04-11T00:00:00"/>
    <d v="2023-02-12T00:00:00"/>
    <n v="7"/>
    <s v="Americas"/>
    <x v="5"/>
    <s v="São Paulo"/>
    <s v="Education"/>
    <s v="Online"/>
    <s v="N. Brown"/>
    <s v="Components"/>
    <s v="CMP-2693"/>
    <n v="948.55"/>
    <s v="0k"/>
    <n v="1624.67"/>
    <n v="1624.67"/>
    <s v="Ok"/>
    <n v="7.0000000000000001E-3"/>
    <n v="7.0000000000000001E-3"/>
    <n v="12"/>
    <n v="19359.567719999999"/>
    <n v="11382.599999999999"/>
    <n v="7976.9677200000006"/>
    <n v="0.41204265691114311"/>
    <s v="Apr-2024"/>
    <s v="Q2-2024"/>
    <s v="Americas-Brazil-São Paulo"/>
    <s v="HIGH"/>
    <x v="19"/>
    <s v="YES"/>
    <m/>
  </r>
  <r>
    <s v="ORD-2024-451005"/>
    <x v="507"/>
    <s v="OK"/>
    <d v="2024-06-28T00:00:00"/>
    <d v="2024-06-28T00:00:00"/>
    <n v="32"/>
    <s v="Americas"/>
    <x v="5"/>
    <s v="Rio de Janeiro"/>
    <s v="Small Business"/>
    <s v="Direct"/>
    <s v="L. Okafor"/>
    <s v="Accessories"/>
    <s v="ACC-9162"/>
    <n v="1112.98"/>
    <s v="0k"/>
    <n v="2606.11"/>
    <n v="2606.11"/>
    <s v="Ok"/>
    <n v="7.1999999999999995E-2"/>
    <n v="7.1999999999999995E-2"/>
    <n v="17"/>
    <n v="41113.991360000007"/>
    <n v="18920.66"/>
    <n v="22193.331360000007"/>
    <n v="0.53979997139348534"/>
    <s v="May-2024"/>
    <s v="Q2-2024"/>
    <s v="Americas-Brazil-Rio de Janeiro"/>
    <s v="HIGH"/>
    <x v="2"/>
    <s v="NO"/>
    <m/>
  </r>
  <r>
    <s v="ORD-2023-780206"/>
    <x v="508"/>
    <s v="INVALID"/>
    <d v="2025-06-12T00:00:00"/>
    <d v="2023-02-03T00:00:00"/>
    <n v="7"/>
    <s v="Europe"/>
    <x v="0"/>
    <s v="London"/>
    <s v="Enterprise"/>
    <s v="Distributor"/>
    <s v="G. Dubois"/>
    <s v="Accessories"/>
    <s v="ACC-3645"/>
    <n v="873.06"/>
    <s v="0k"/>
    <n v="434.72"/>
    <n v="434.72"/>
    <s v="Ok"/>
    <n v="6.6000000000000003E-2"/>
    <n v="6.6000000000000003E-2"/>
    <n v="10"/>
    <n v="4060.2848000000004"/>
    <n v="8730.5999999999985"/>
    <n v="-4670.3151999999982"/>
    <n v="-1.1502432538722402"/>
    <s v="Jun-2025"/>
    <s v="Q2-2025"/>
    <s v="Europe-United Kingdom-London"/>
    <s v="MEDIUM"/>
    <x v="15"/>
    <s v="YES"/>
    <m/>
  </r>
  <r>
    <s v="ORD-2023-667815"/>
    <x v="509"/>
    <s v="INVALID"/>
    <d v="2025-01-04T00:00:00"/>
    <d v="2023-11-09T00:00:00"/>
    <n v="7"/>
    <s v="Europe"/>
    <x v="0"/>
    <s v="London"/>
    <s v="Non-Profit"/>
    <s v="Direct"/>
    <s v="A. Patel"/>
    <s v="Accessories"/>
    <s v="ACC-8557"/>
    <n v="1142.48"/>
    <s v="0k"/>
    <n v="1860.41"/>
    <n v="1860.41"/>
    <s v="Ok"/>
    <n v="0.20699999999999999"/>
    <n v="0.20699999999999999"/>
    <n v="14"/>
    <n v="20654.271820000002"/>
    <n v="15994.720000000001"/>
    <n v="4659.5518200000006"/>
    <n v="0.22559748707713095"/>
    <s v="Dec-2024"/>
    <s v="Q4-2024"/>
    <s v="Europe-United Kingdom-London"/>
    <s v="HIGH"/>
    <x v="6"/>
    <s v="YES"/>
    <m/>
  </r>
  <r>
    <s v="ORD-2025-929414"/>
    <x v="510"/>
    <s v="INVALID"/>
    <d v="2025-10-06T00:00:00"/>
    <d v="2025-07-11T00:00:00"/>
    <n v="7"/>
    <s v="Africa"/>
    <x v="9"/>
    <s v="Port Harcourt"/>
    <s v="Small Business"/>
    <s v="Online"/>
    <s v="A. Patel"/>
    <s v="Laptops"/>
    <s v="LAP-7523"/>
    <n v="1170.1500000000001"/>
    <s v="0k"/>
    <n v="833.69"/>
    <n v="833.69"/>
    <s v="Ok"/>
    <n v="9.1999999999999998E-2"/>
    <n v="9.1999999999999998E-2"/>
    <n v="23"/>
    <n v="17410.781960000004"/>
    <n v="26913.45"/>
    <n v="-9502.6680399999968"/>
    <n v="-0.54579214545513699"/>
    <s v="Sept-2025"/>
    <s v="Q3-2025"/>
    <s v="Africa-Nigeria-Port Harcourt"/>
    <s v="HIGH"/>
    <x v="20"/>
    <s v="YES"/>
    <m/>
  </r>
  <r>
    <s v="ORD-2024-915495"/>
    <x v="511"/>
    <s v="INVALID"/>
    <d v="2025-03-06T00:00:00"/>
    <d v="2024-08-20T00:00:00"/>
    <n v="7"/>
    <s v="Asia"/>
    <x v="8"/>
    <s v="Osaka"/>
    <s v="Small Business"/>
    <s v="Retail"/>
    <s v="H. Kim"/>
    <s v="Networking"/>
    <s v="NET-8957"/>
    <n v="1233.3599999999999"/>
    <s v="0k"/>
    <n v="333.48"/>
    <n v="333.48"/>
    <s v="Ok"/>
    <n v="0.17899999999999999"/>
    <n v="0.17899999999999999"/>
    <n v="20"/>
    <n v="5475.7416000000003"/>
    <n v="24667.199999999997"/>
    <n v="-19191.458399999996"/>
    <n v="-3.5048144711576592"/>
    <s v="Feb-2025"/>
    <s v="Q1-2025"/>
    <s v="Asia-Japan-Osaka"/>
    <s v="MEDIUM"/>
    <x v="17"/>
    <s v="YES"/>
    <m/>
  </r>
  <r>
    <s v="ORD-2024-851993"/>
    <x v="512"/>
    <s v="INVALID"/>
    <d v="2025-06-13T00:00:00"/>
    <d v="2024-05-16T00:00:00"/>
    <n v="7"/>
    <s v="Asia"/>
    <x v="7"/>
    <s v="Bengaluru"/>
    <s v="Small Business"/>
    <s v="Retail"/>
    <s v="L. Okafor"/>
    <s v="Components"/>
    <s v="CMP-6811"/>
    <n v="901.19"/>
    <s v="0k"/>
    <n v="1784.7"/>
    <n v="1784.7"/>
    <s v="Ok"/>
    <n v="7.0999999999999994E-2"/>
    <n v="7.0999999999999994E-2"/>
    <n v="12"/>
    <n v="19895.835600000002"/>
    <n v="10814.28"/>
    <n v="9081.5556000000015"/>
    <n v="0.45645509857349248"/>
    <s v="Jun-2025"/>
    <s v="Q2-2025"/>
    <s v="Asia-India-Bengaluru"/>
    <s v="HIGH"/>
    <x v="15"/>
    <s v="YES"/>
    <m/>
  </r>
  <r>
    <s v="ORD-2023-109927"/>
    <x v="513"/>
    <s v="INVALID"/>
    <d v="2025-06-11T00:00:00"/>
    <d v="2023-07-21T00:00:00"/>
    <n v="7"/>
    <s v="Asia"/>
    <x v="7"/>
    <s v="Delhi"/>
    <s v="Small Business"/>
    <s v="Distributor"/>
    <s v="E. Garcia"/>
    <s v="Printers"/>
    <s v="PRN-2301"/>
    <n v="946.99"/>
    <s v="0k"/>
    <n v="1072.29"/>
    <n v="1072.29"/>
    <s v="Ok"/>
    <n v="0.16500000000000001"/>
    <n v="0.16500000000000001"/>
    <n v="7"/>
    <n v="6267.5350499999995"/>
    <n v="6628.93"/>
    <n v="-361.39495000000079"/>
    <n v="-5.7661416668104766E-2"/>
    <s v="Jun-2025"/>
    <s v="Q2-2025"/>
    <s v="Asia-India-Delhi"/>
    <s v="HIGH"/>
    <x v="15"/>
    <s v="YES"/>
    <m/>
  </r>
  <r>
    <s v="ORD-2023-368449"/>
    <x v="514"/>
    <s v="INVALID"/>
    <d v="2025-04-14T00:00:00"/>
    <d v="2023-10-26T00:00:00"/>
    <n v="7"/>
    <s v="Asia"/>
    <x v="10"/>
    <s v="Shanghai"/>
    <s v="Consumer"/>
    <s v="Marketplace"/>
    <s v="C. Otieno"/>
    <s v="Components"/>
    <s v="CMP-2096"/>
    <n v="1132.03"/>
    <s v="0k"/>
    <n v="3028.05"/>
    <n v="3028.05"/>
    <s v="Suspicious"/>
    <n v="0.3"/>
    <n v="0.35699999999999998"/>
    <n v="35"/>
    <n v="68146.265249999997"/>
    <n v="39621.049999999996"/>
    <n v="28525.215250000001"/>
    <n v="0.41858809349790455"/>
    <s v="Apr-2025"/>
    <s v="Q2-2025"/>
    <s v="Asia-China-Shanghai"/>
    <s v="HIGH"/>
    <x v="11"/>
    <s v="YES"/>
    <m/>
  </r>
  <r>
    <s v="ORD-2024-201376"/>
    <x v="515"/>
    <s v="INVALID"/>
    <d v="2024-08-18T00:00:00"/>
    <d v="2024-03-04T00:00:00"/>
    <n v="7"/>
    <s v="Africa"/>
    <x v="1"/>
    <s v="Kisumu"/>
    <s v="Education"/>
    <s v="Direct"/>
    <s v="K. Singh"/>
    <s v="Printers"/>
    <s v="PRN-7089"/>
    <n v="928.68"/>
    <s v="0k"/>
    <n v="987.24"/>
    <n v="987.24"/>
    <s v="Ok"/>
    <n v="0.13600000000000001"/>
    <n v="0.13600000000000001"/>
    <n v="16"/>
    <n v="13647.60576"/>
    <n v="14858.88"/>
    <n v="-1211.2742399999988"/>
    <n v="-8.8753607138194385E-2"/>
    <s v="Aug-2024"/>
    <s v="Q3-2024"/>
    <s v="Africa-Kenya-Kisumu"/>
    <s v="HIGH"/>
    <x v="7"/>
    <s v="YES"/>
    <m/>
  </r>
  <r>
    <s v="ORD-2025-745263"/>
    <x v="516"/>
    <s v="OK"/>
    <d v="2025-05-19T00:00:00"/>
    <d v="2025-05-19T00:00:00"/>
    <n v="415"/>
    <s v="Europe"/>
    <x v="0"/>
    <s v="Birmingham"/>
    <s v="Enterprise"/>
    <s v="Online"/>
    <s v="M. Rossi"/>
    <s v="Laptops"/>
    <s v="LAP-3385"/>
    <n v="1015.16"/>
    <s v="0k"/>
    <n v="975.43"/>
    <n v="975.43"/>
    <s v="Ok"/>
    <n v="3.7999999999999999E-2"/>
    <n v="3.7999999999999999E-2"/>
    <n v="19"/>
    <n v="17828.909539999997"/>
    <n v="19288.04"/>
    <n v="-1459.1304600000039"/>
    <n v="-8.1840701290585169E-2"/>
    <s v="Mar-2024"/>
    <s v="Q1-2024"/>
    <s v="Europe-United Kingdom-Birmingham"/>
    <s v="HIGH"/>
    <x v="1"/>
    <s v="NO"/>
    <m/>
  </r>
  <r>
    <s v="ORD-2023-715175"/>
    <x v="517"/>
    <s v="INVALID"/>
    <d v="2024-12-23T00:00:00"/>
    <d v="2023-06-23T00:00:00"/>
    <n v="7"/>
    <s v="Americas"/>
    <x v="3"/>
    <s v="San Francisco"/>
    <s v="Consumer"/>
    <s v="Distributor"/>
    <s v="O. Wang"/>
    <s v="Monitors"/>
    <s v="MON-5424"/>
    <n v="1097.0899999999999"/>
    <s v="Suspicious"/>
    <n v="141.43"/>
    <n v="141.43"/>
    <s v="Ok"/>
    <n v="0.112"/>
    <n v="0.112"/>
    <n v="9"/>
    <n v="1130.3085600000002"/>
    <n v="9873.81"/>
    <n v="-8743.50144"/>
    <n v="-7.7354996232179278"/>
    <s v="Dec-2024"/>
    <s v="Q4-2024"/>
    <s v="Americas-USA-San Francisco"/>
    <s v="MEDIUM"/>
    <x v="6"/>
    <s v="YES"/>
    <m/>
  </r>
  <r>
    <s v="ORD-2025-795385"/>
    <x v="518"/>
    <s v="INVALID"/>
    <d v="2025-06-29T00:00:00"/>
    <d v="2025-06-05T00:00:00"/>
    <n v="7"/>
    <s v="Europe"/>
    <x v="6"/>
    <s v="Munich"/>
    <s v="Enterprise"/>
    <s v="Direct"/>
    <s v="M. Rossi"/>
    <s v="Components"/>
    <s v="CMP-4159"/>
    <n v="1171.42"/>
    <s v="0k"/>
    <n v="1625.42"/>
    <n v="1625.42"/>
    <s v="Ok"/>
    <n v="0.23"/>
    <n v="0.23"/>
    <n v="15"/>
    <n v="18773.601000000002"/>
    <n v="17571.300000000003"/>
    <n v="1202.3009999999995"/>
    <n v="6.4042108916664384E-2"/>
    <s v="Jun-2025"/>
    <s v="Q2-2025"/>
    <s v="Europe-Germany-Munich"/>
    <s v="HIGH"/>
    <x v="15"/>
    <s v="YES"/>
    <m/>
  </r>
  <r>
    <s v="ORD-2023-728177"/>
    <x v="519"/>
    <s v="INVALID"/>
    <d v="2025-06-28T00:00:00"/>
    <d v="2024-01-14T00:00:00"/>
    <n v="7"/>
    <s v="Asia"/>
    <x v="7"/>
    <s v="Mumbai"/>
    <s v="Consumer"/>
    <s v="Distributor"/>
    <s v="D. Smith"/>
    <s v="Networking"/>
    <s v="NET-6014"/>
    <n v="1408.3"/>
    <s v="Suspicious"/>
    <n v="299.94"/>
    <n v="299.94"/>
    <s v="Ok"/>
    <n v="7.0999999999999994E-2"/>
    <n v="7.0999999999999994E-2"/>
    <n v="7"/>
    <n v="1950.50982"/>
    <n v="9858.1"/>
    <n v="-7907.5901800000001"/>
    <n v="-4.0541145186339023"/>
    <s v="Jun-2025"/>
    <s v="Q2-2025"/>
    <s v="Asia-India-Mumbai"/>
    <s v="MEDIUM"/>
    <x v="15"/>
    <s v="YES"/>
    <m/>
  </r>
  <r>
    <s v="ORD-2025-188059"/>
    <x v="520"/>
    <s v="OK"/>
    <d v="2025-07-11T00:00:00"/>
    <d v="2025-07-11T00:00:00"/>
    <n v="111"/>
    <s v="Asia"/>
    <x v="10"/>
    <s v="Shanghai"/>
    <s v="Small Business"/>
    <s v="Marketplace"/>
    <s v="L. Okafor"/>
    <s v="Networking"/>
    <s v="NET-3535"/>
    <n v="1227.7"/>
    <s v="0k"/>
    <n v="1503.96"/>
    <n v="1503.96"/>
    <s v="Ok"/>
    <n v="9.9000000000000005E-2"/>
    <n v="9.9000000000000005E-2"/>
    <n v="22"/>
    <n v="29811.495120000003"/>
    <n v="27009.4"/>
    <n v="2802.0951200000018"/>
    <n v="9.3993780208632541E-2"/>
    <s v="Mar-2025"/>
    <s v="Q1-2025"/>
    <s v="Asia-China-Shanghai"/>
    <s v="HIGH"/>
    <x v="21"/>
    <s v="NO"/>
    <m/>
  </r>
  <r>
    <s v="ORD-2025-281062"/>
    <x v="521"/>
    <s v="INVALID"/>
    <d v="2025-10-28T00:00:00"/>
    <d v="2025-02-27T00:00:00"/>
    <n v="7"/>
    <s v="Europe"/>
    <x v="2"/>
    <s v="Lyon"/>
    <s v="Non-Profit"/>
    <s v="Direct"/>
    <s v="K. Singh"/>
    <s v="Accessories"/>
    <s v="ACC-1604"/>
    <n v="1027.26"/>
    <s v="0k"/>
    <n v="3101.11"/>
    <n v="3101.11"/>
    <s v="Ok"/>
    <n v="8.7999999999999995E-2"/>
    <n v="8.7999999999999995E-2"/>
    <n v="6"/>
    <n v="16969.27392"/>
    <n v="6163.5599999999995"/>
    <n v="10805.71392"/>
    <n v="0.63678115934379353"/>
    <s v="Oct-2025"/>
    <s v="Q4-2025"/>
    <s v="Europe-France-Lyon"/>
    <s v="HIGH"/>
    <x v="13"/>
    <s v="YES"/>
    <m/>
  </r>
  <r>
    <s v="ORD-2024-510591"/>
    <x v="522"/>
    <s v="INVALID"/>
    <d v="2025-03-10T00:00:00"/>
    <d v="2024-04-21T00:00:00"/>
    <n v="7"/>
    <s v="Americas"/>
    <x v="5"/>
    <s v="Brasília"/>
    <s v="Small Business"/>
    <s v="Distributor"/>
    <s v="B. Chen"/>
    <s v="Networking"/>
    <s v="NET-3850"/>
    <n v="1176.69"/>
    <s v="0k"/>
    <n v="979.42"/>
    <n v="979.42"/>
    <s v="Ok"/>
    <n v="0.17"/>
    <n v="0.17"/>
    <n v="27"/>
    <n v="21948.802199999998"/>
    <n v="31770.63"/>
    <n v="-9821.8278000000028"/>
    <n v="-0.44748810028457969"/>
    <s v="Mar-2025"/>
    <s v="Q1-2025"/>
    <s v="Americas-Brazil-Brasília"/>
    <s v="HIGH"/>
    <x v="21"/>
    <s v="YES"/>
    <m/>
  </r>
  <r>
    <s v="ORD-2024-237478"/>
    <x v="523"/>
    <s v="OK"/>
    <d v="2024-10-11T00:00:00"/>
    <d v="2024-10-11T00:00:00"/>
    <n v="33"/>
    <s v="Asia"/>
    <x v="10"/>
    <s v="Beijing"/>
    <s v="Enterprise"/>
    <s v="Direct"/>
    <s v="B. Chen"/>
    <s v="Phones"/>
    <s v="PHN-7488"/>
    <n v="1132.6099999999999"/>
    <s v="0k"/>
    <n v="1186.26"/>
    <n v="1186.26"/>
    <s v="Ok"/>
    <n v="6.3E-2"/>
    <n v="6.3E-2"/>
    <n v="20"/>
    <n v="22230.512400000003"/>
    <n v="22652.199999999997"/>
    <n v="-421.68759999999384"/>
    <n v="-1.8968865512969182E-2"/>
    <s v="Sept-2024"/>
    <s v="Q3-2024"/>
    <s v="Asia-China-Beijing"/>
    <s v="HIGH"/>
    <x v="5"/>
    <s v="NO"/>
    <m/>
  </r>
  <r>
    <s v="ORD-2024-626925"/>
    <x v="524"/>
    <s v="INVALID"/>
    <d v="2025-09-11T00:00:00"/>
    <d v="2024-06-09T00:00:00"/>
    <n v="7"/>
    <s v="Asia"/>
    <x v="10"/>
    <s v="Shanghai"/>
    <s v="Corporate"/>
    <s v="Retail"/>
    <s v="O. Wang"/>
    <s v="Monitors"/>
    <s v="MON-8688"/>
    <n v="1370.28"/>
    <s v="0k"/>
    <n v="1938.33"/>
    <n v="1938.33"/>
    <s v="Ok"/>
    <n v="0.13300000000000001"/>
    <n v="0.13300000000000001"/>
    <n v="16"/>
    <n v="26888.513759999998"/>
    <n v="21924.48"/>
    <n v="4964.0337599999984"/>
    <n v="0.18461540136832014"/>
    <s v="Sept-2025"/>
    <s v="Q3-2025"/>
    <s v="Asia-China-Shanghai"/>
    <s v="HIGH"/>
    <x v="20"/>
    <s v="YES"/>
    <m/>
  </r>
  <r>
    <s v="ORD-2024-886939"/>
    <x v="525"/>
    <s v="INVALID"/>
    <d v="2025-06-09T00:00:00"/>
    <d v="2024-06-24T00:00:00"/>
    <n v="7"/>
    <s v="Americas"/>
    <x v="11"/>
    <s v="Toronto"/>
    <s v="Small Business"/>
    <s v="Direct"/>
    <s v="G. Dubois"/>
    <s v="Monitors"/>
    <s v="MON-5386"/>
    <n v="1205.5"/>
    <s v="0k"/>
    <n v="826.47"/>
    <n v="826.47"/>
    <s v="Ok"/>
    <n v="0.104"/>
    <n v="0.104"/>
    <n v="23"/>
    <n v="17031.893760000003"/>
    <n v="27726.5"/>
    <n v="-10694.606239999997"/>
    <n v="-0.62791644844078665"/>
    <s v="Jun-2025"/>
    <s v="Q2-2025"/>
    <s v="Americas-Canada-Toronto"/>
    <s v="HIGH"/>
    <x v="15"/>
    <s v="YES"/>
    <m/>
  </r>
  <r>
    <s v="ORD-2024-544865"/>
    <x v="526"/>
    <s v="INVALID"/>
    <d v="2024-11-19T00:00:00"/>
    <d v="2024-03-04T00:00:00"/>
    <n v="7"/>
    <s v="Americas"/>
    <x v="11"/>
    <s v="Montreal"/>
    <s v="Non-Profit"/>
    <s v="Retail"/>
    <s v="D. Smith"/>
    <s v="Laptops"/>
    <s v="LAP-2774"/>
    <n v="1350.98"/>
    <s v="Suspicious"/>
    <n v="118.17"/>
    <n v="118.17"/>
    <s v="Ok"/>
    <n v="0.26300000000000001"/>
    <n v="0.26300000000000001"/>
    <n v="6"/>
    <n v="522.54773999999998"/>
    <n v="8105.88"/>
    <n v="-7583.3322600000001"/>
    <n v="-14.512228605179692"/>
    <s v="Nov-2024"/>
    <s v="Q4-2024"/>
    <s v="Americas-Canada-Montreal"/>
    <s v="MEDIUM"/>
    <x v="10"/>
    <s v="YES"/>
    <m/>
  </r>
  <r>
    <s v="ORD-2023-184577"/>
    <x v="527"/>
    <s v="INVALID"/>
    <d v="2025-06-01T00:00:00"/>
    <d v="2023-06-03T00:00:00"/>
    <n v="7"/>
    <s v="Asia"/>
    <x v="10"/>
    <s v="Beijing"/>
    <s v="Non-Profit"/>
    <s v="Distributor"/>
    <s v="M. Rossi"/>
    <s v="Printers"/>
    <s v="PRN-1923"/>
    <n v="979.59"/>
    <s v="0k"/>
    <n v="1425.87"/>
    <n v="1425.87"/>
    <s v="Ok"/>
    <n v="0.15"/>
    <n v="0.15"/>
    <n v="11"/>
    <n v="13331.8845"/>
    <n v="10775.49"/>
    <n v="2556.3945000000003"/>
    <n v="0.19175042358040234"/>
    <s v="May-2025"/>
    <s v="Q2-2025"/>
    <s v="Asia-China-Beijing"/>
    <s v="HIGH"/>
    <x v="18"/>
    <s v="YES"/>
    <m/>
  </r>
  <r>
    <s v="ORD-2024-948800"/>
    <x v="528"/>
    <s v="INVALID"/>
    <d v="2024-12-19T00:00:00"/>
    <d v="2024-04-11T00:00:00"/>
    <n v="7"/>
    <s v="Americas"/>
    <x v="3"/>
    <s v="San Francisco"/>
    <s v="Small Business"/>
    <s v="Direct"/>
    <s v="O. Wang"/>
    <s v="Networking"/>
    <s v="NET-5523"/>
    <n v="1338.35"/>
    <s v="0k"/>
    <n v="1594.78"/>
    <n v="1594.78"/>
    <s v="Ok"/>
    <n v="0.115"/>
    <n v="0.115"/>
    <n v="40"/>
    <n v="56455.212"/>
    <n v="53534"/>
    <n v="2921.2119999999995"/>
    <n v="5.1743885046432909E-2"/>
    <s v="Dec-2024"/>
    <s v="Q4-2024"/>
    <s v="Americas-USA-San Francisco"/>
    <s v="HIGH"/>
    <x v="6"/>
    <s v="YES"/>
    <m/>
  </r>
  <r>
    <s v="ORD-2024-286833"/>
    <x v="529"/>
    <s v="OK"/>
    <d v="2024-09-04T00:00:00"/>
    <d v="2024-09-04T00:00:00"/>
    <n v="70"/>
    <s v="Europe"/>
    <x v="0"/>
    <s v="Manchester"/>
    <s v="Non-Profit"/>
    <s v="Online"/>
    <s v="J. Njeri"/>
    <s v="Phones"/>
    <s v="PHN-2341"/>
    <n v="1138.8"/>
    <s v="0k"/>
    <n v="3342.11"/>
    <n v="3342.11"/>
    <s v="Ok"/>
    <n v="0.123"/>
    <n v="0.123"/>
    <n v="12"/>
    <n v="35172.365639999996"/>
    <n v="13665.599999999999"/>
    <n v="21506.765639999998"/>
    <n v="0.61146770337054868"/>
    <s v="Jun-2024"/>
    <s v="Q2-2024"/>
    <s v="Europe-United Kingdom-Manchester"/>
    <s v="HIGH"/>
    <x v="9"/>
    <s v="NO"/>
    <m/>
  </r>
  <r>
    <s v="ORD-2023-906481"/>
    <x v="530"/>
    <s v="INVALID"/>
    <d v="2024-08-05T00:00:00"/>
    <d v="2023-05-18T00:00:00"/>
    <n v="7"/>
    <s v="Asia"/>
    <x v="7"/>
    <s v="Delhi"/>
    <s v="Small Business"/>
    <s v="Marketplace"/>
    <s v="K. Singh"/>
    <s v="Monitors"/>
    <s v="MON-2266"/>
    <n v="1463.92"/>
    <s v="0k"/>
    <n v="1069.77"/>
    <n v="1069.77"/>
    <s v="Ok"/>
    <n v="0.11799999999999999"/>
    <n v="0.11799999999999999"/>
    <n v="44"/>
    <n v="41515.634160000001"/>
    <n v="64412.480000000003"/>
    <n v="-22896.845840000002"/>
    <n v="-0.55152345142449832"/>
    <s v="Jul-2024"/>
    <s v="Q3-2024"/>
    <s v="Asia-India-Delhi"/>
    <s v="HIGH"/>
    <x v="4"/>
    <s v="YES"/>
    <m/>
  </r>
  <r>
    <s v="ORD-2025-964661"/>
    <x v="531"/>
    <s v="OK"/>
    <d v="2025-02-25T00:00:00"/>
    <d v="2025-02-25T00:00:00"/>
    <n v="147"/>
    <s v="Europe"/>
    <x v="0"/>
    <s v="Birmingham"/>
    <s v="Corporate"/>
    <s v="Marketplace"/>
    <s v="D. Smith"/>
    <s v="Monitors"/>
    <s v="MON-4959"/>
    <n v="1016.32"/>
    <s v="Suspicious"/>
    <n v="140.82"/>
    <n v="140.82"/>
    <s v="Ok"/>
    <n v="5.5E-2"/>
    <n v="5.5E-2"/>
    <n v="12"/>
    <n v="1596.8987999999999"/>
    <n v="12195.84"/>
    <n v="-10598.941200000001"/>
    <n v="-6.6372028083432726"/>
    <s v="Oct-2024"/>
    <s v="Q4-2024"/>
    <s v="Europe-United Kingdom-Birmingham"/>
    <s v="MEDIUM"/>
    <x v="14"/>
    <s v="NO"/>
    <m/>
  </r>
  <r>
    <s v="ORD-2023-825836"/>
    <x v="532"/>
    <s v="INVALID"/>
    <d v="2024-09-22T00:00:00"/>
    <d v="2023-07-31T00:00:00"/>
    <n v="7"/>
    <s v="Americas"/>
    <x v="5"/>
    <s v="Rio de Janeiro"/>
    <s v="Corporate"/>
    <s v="Retail"/>
    <s v="C. Otieno"/>
    <s v="Monitors"/>
    <s v="MON-7869"/>
    <n v="1334.64"/>
    <s v="Suspicious"/>
    <n v="67.040000000000006"/>
    <n v="67.040000000000006"/>
    <s v="Ok"/>
    <n v="0.11799999999999999"/>
    <n v="0.11799999999999999"/>
    <n v="14"/>
    <n v="827.80992000000003"/>
    <n v="18684.960000000003"/>
    <n v="-17857.150080000003"/>
    <n v="-21.57155845631809"/>
    <s v="Sept-2024"/>
    <s v="Q3-2024"/>
    <s v="Americas-Brazil-Rio de Janeiro"/>
    <s v="LOW"/>
    <x v="5"/>
    <s v="YES"/>
    <m/>
  </r>
  <r>
    <s v="ORD-2025-700847"/>
    <x v="533"/>
    <s v="OK"/>
    <d v="2025-05-19T00:00:00"/>
    <d v="2025-05-19T00:00:00"/>
    <n v="261"/>
    <s v="Africa"/>
    <x v="4"/>
    <s v="Johannesburg"/>
    <s v="Non-Profit"/>
    <s v="Distributor"/>
    <s v="O. Wang"/>
    <s v="Laptops"/>
    <s v="LAP-7099"/>
    <n v="1263.8399999999999"/>
    <s v="0k"/>
    <n v="1276.67"/>
    <n v="1276.67"/>
    <s v="Ok"/>
    <n v="7.8E-2"/>
    <n v="7.8E-2"/>
    <n v="15"/>
    <n v="17656.346100000002"/>
    <n v="18957.599999999999"/>
    <n v="-1301.2538999999961"/>
    <n v="-7.369893479829305E-2"/>
    <s v="Aug-2024"/>
    <s v="Q3-2024"/>
    <s v="Africa-South Africa-Johannesburg"/>
    <s v="HIGH"/>
    <x v="7"/>
    <s v="NO"/>
    <m/>
  </r>
  <r>
    <s v="ORD-2023-885216"/>
    <x v="534"/>
    <s v="INVALID"/>
    <d v="2025-12-02T00:00:00"/>
    <d v="2023-08-02T00:00:00"/>
    <n v="7"/>
    <s v="Asia"/>
    <x v="10"/>
    <s v="Shanghai"/>
    <s v="Non-Profit"/>
    <s v="Direct"/>
    <s v="J. Njeri"/>
    <s v="Networking"/>
    <s v="NET-4735"/>
    <n v="1021.97"/>
    <s v="0k"/>
    <n v="2821.36"/>
    <n v="2821.36"/>
    <s v="Ok"/>
    <n v="0.161"/>
    <n v="0.161"/>
    <n v="26"/>
    <n v="61545.147039999996"/>
    <n v="26571.22"/>
    <n v="34973.927039999995"/>
    <n v="0.56826457847715295"/>
    <s v="Nov-2025"/>
    <s v="Q4-2025"/>
    <s v="Asia-China-Shanghai"/>
    <s v="HIGH"/>
    <x v="0"/>
    <s v="YES"/>
    <m/>
  </r>
  <r>
    <s v="ORD-2025-480172"/>
    <x v="535"/>
    <s v="OK"/>
    <d v="2025-07-05T00:00:00"/>
    <d v="2025-07-05T00:00:00"/>
    <n v="132"/>
    <s v="Asia"/>
    <x v="7"/>
    <s v="Delhi"/>
    <s v="Consumer"/>
    <s v="Marketplace"/>
    <s v="L. Okafor"/>
    <s v="Laptops"/>
    <s v="LAP-1990"/>
    <n v="982.93"/>
    <s v="0k"/>
    <n v="1559.19"/>
    <n v="1559.19"/>
    <s v="Ok"/>
    <n v="0.113"/>
    <n v="0.113"/>
    <n v="6"/>
    <n v="8298.0091799999991"/>
    <n v="5897.58"/>
    <n v="2400.4291799999992"/>
    <n v="0.28927772046644079"/>
    <s v="Feb-2025"/>
    <s v="Q1-2025"/>
    <s v="Asia-India-Delhi"/>
    <s v="HIGH"/>
    <x v="17"/>
    <s v="NO"/>
    <m/>
  </r>
  <r>
    <s v="ORD-2025-624006"/>
    <x v="536"/>
    <s v="OK"/>
    <d v="2025-03-29T00:00:00"/>
    <d v="2025-03-29T00:00:00"/>
    <n v="16"/>
    <s v="Asia"/>
    <x v="7"/>
    <s v="Mumbai"/>
    <s v="Enterprise"/>
    <s v="Direct"/>
    <s v="C. Otieno"/>
    <s v="Components"/>
    <s v="CMP-3259"/>
    <n v="935.83"/>
    <s v="0k"/>
    <n v="656.66"/>
    <n v="656.66"/>
    <s v="Ok"/>
    <n v="0.105"/>
    <n v="0.105"/>
    <n v="9"/>
    <n v="5289.3962999999994"/>
    <n v="8422.4700000000012"/>
    <n v="-3133.0737000000017"/>
    <n v="-0.5923310567597293"/>
    <s v="Mar-2025"/>
    <s v="Q1-2025"/>
    <s v="Asia-India-Mumbai"/>
    <s v="HIGH"/>
    <x v="21"/>
    <s v="NO"/>
    <m/>
  </r>
  <r>
    <s v="ORD-2024-594527"/>
    <x v="537"/>
    <s v="INVALID"/>
    <d v="2025-10-22T00:00:00"/>
    <d v="2024-09-04T00:00:00"/>
    <n v="7"/>
    <s v="Asia"/>
    <x v="8"/>
    <s v="Osaka"/>
    <s v="Corporate"/>
    <s v="Direct"/>
    <s v="A. Patel"/>
    <s v="Laptops"/>
    <s v="LAP-4483"/>
    <n v="1368.17"/>
    <s v="0k"/>
    <n v="2657.84"/>
    <n v="2657.84"/>
    <s v="Ok"/>
    <n v="0.16300000000000001"/>
    <n v="0.16300000000000001"/>
    <n v="21"/>
    <n v="46716.85368"/>
    <n v="28731.57"/>
    <n v="17985.28368"/>
    <n v="0.38498490936900787"/>
    <s v="Oct-2025"/>
    <s v="Q4-2025"/>
    <s v="Asia-Japan-Osaka"/>
    <s v="HIGH"/>
    <x v="13"/>
    <s v="YES"/>
    <m/>
  </r>
  <r>
    <s v="ORD-2025-997421"/>
    <x v="538"/>
    <s v="OK"/>
    <d v="2025-06-09T00:00:00"/>
    <d v="2025-06-09T00:00:00"/>
    <n v="446"/>
    <s v="Americas"/>
    <x v="5"/>
    <s v="São Paulo"/>
    <s v="Non-Profit"/>
    <s v="Online"/>
    <s v="A. Patel"/>
    <s v="Components"/>
    <s v="CMP-3731"/>
    <n v="1331.38"/>
    <s v="0k"/>
    <n v="1424.74"/>
    <n v="1424.74"/>
    <s v="Ok"/>
    <n v="0.14899999999999999"/>
    <n v="0.14899999999999999"/>
    <n v="31"/>
    <n v="37586.06594"/>
    <n v="41272.780000000006"/>
    <n v="-3686.7140600000057"/>
    <n v="-9.8087255683668551E-2"/>
    <s v="Mar-2024"/>
    <s v="Q1-2024"/>
    <s v="Americas-Brazil-São Paulo"/>
    <s v="HIGH"/>
    <x v="1"/>
    <s v="NO"/>
    <m/>
  </r>
  <r>
    <s v="ORD-2023-974506"/>
    <x v="539"/>
    <s v="INVALID"/>
    <d v="2025-09-08T00:00:00"/>
    <d v="2024-01-01T00:00:00"/>
    <n v="7"/>
    <s v="Africa"/>
    <x v="4"/>
    <s v="Cape Town"/>
    <s v="Education"/>
    <s v="Distributor"/>
    <s v="A. Patel"/>
    <s v="Printers"/>
    <s v="PRN-1654"/>
    <n v="1141.8"/>
    <s v="0k"/>
    <n v="2318.7399999999998"/>
    <n v="2318.7399999999998"/>
    <s v="Ok"/>
    <n v="0.107"/>
    <n v="0.107"/>
    <n v="32"/>
    <n v="66260.314239999992"/>
    <n v="36537.599999999999"/>
    <n v="29722.714239999994"/>
    <n v="0.44857490612468304"/>
    <s v="Sept-2025"/>
    <s v="Q3-2025"/>
    <s v="Africa-South Africa-Cape Town"/>
    <s v="HIGH"/>
    <x v="20"/>
    <s v="YES"/>
    <m/>
  </r>
  <r>
    <s v="ORD-2024-515105"/>
    <x v="540"/>
    <s v="INVALID"/>
    <d v="2025-05-17T00:00:00"/>
    <d v="2024-03-26T00:00:00"/>
    <n v="7"/>
    <s v="Asia"/>
    <x v="7"/>
    <s v="Mumbai"/>
    <s v="Education"/>
    <s v="Marketplace"/>
    <s v="G. Dubois"/>
    <s v="Laptops"/>
    <s v="LAP-8469"/>
    <n v="1035.19"/>
    <s v="0k"/>
    <n v="366.7"/>
    <n v="366.7"/>
    <s v="Ok"/>
    <n v="0.17299999999999999"/>
    <n v="0.17299999999999999"/>
    <n v="8"/>
    <n v="2426.0871999999999"/>
    <n v="8281.52"/>
    <n v="-5855.4328000000005"/>
    <n v="-2.4135294065275152"/>
    <s v="May-2025"/>
    <s v="Q2-2025"/>
    <s v="Asia-India-Mumbai"/>
    <s v="MEDIUM"/>
    <x v="18"/>
    <s v="YES"/>
    <m/>
  </r>
  <r>
    <s v="ORD-2023-867285"/>
    <x v="541"/>
    <s v="INVALID"/>
    <d v="2024-07-31T00:00:00"/>
    <d v="2023-04-17T00:00:00"/>
    <n v="7"/>
    <s v="Europe"/>
    <x v="2"/>
    <s v="Lyon"/>
    <s v="Enterprise"/>
    <s v="Direct"/>
    <s v="E. Garcia"/>
    <s v="Monitors"/>
    <s v="MON-3043"/>
    <n v="1087.81"/>
    <s v="0k"/>
    <n v="2797.41"/>
    <n v="2797.41"/>
    <s v="Ok"/>
    <n v="9.4E-2"/>
    <n v="9.4E-2"/>
    <n v="13"/>
    <n v="32947.894980000005"/>
    <n v="14141.529999999999"/>
    <n v="18806.364980000006"/>
    <n v="0.57079109276680118"/>
    <s v="Jul-2024"/>
    <s v="Q3-2024"/>
    <s v="Europe-France-Lyon"/>
    <s v="HIGH"/>
    <x v="4"/>
    <s v="YES"/>
    <m/>
  </r>
  <r>
    <s v="ORD-2024-580808"/>
    <x v="542"/>
    <s v="INVALID"/>
    <d v="2024-12-21T00:00:00"/>
    <d v="2024-07-03T00:00:00"/>
    <n v="7"/>
    <s v="Africa"/>
    <x v="4"/>
    <s v="Johannesburg"/>
    <s v="Enterprise"/>
    <s v="Marketplace"/>
    <s v="F. Müller"/>
    <s v="Phones"/>
    <s v="PHN-6832"/>
    <n v="1173.83"/>
    <s v="0k"/>
    <n v="2209.66"/>
    <n v="2209.66"/>
    <s v="Ok"/>
    <n v="0.12"/>
    <n v="0.12"/>
    <n v="17"/>
    <n v="33056.513599999998"/>
    <n v="19955.11"/>
    <n v="13101.403599999998"/>
    <n v="0.39633349598004791"/>
    <s v="Dec-2024"/>
    <s v="Q4-2024"/>
    <s v="Africa-South Africa-Johannesburg"/>
    <s v="HIGH"/>
    <x v="6"/>
    <s v="YES"/>
    <m/>
  </r>
  <r>
    <s v="ORD-2023-619493"/>
    <x v="543"/>
    <s v="INVALID"/>
    <d v="2025-10-31T00:00:00"/>
    <d v="2023-02-26T00:00:00"/>
    <n v="7"/>
    <s v="Americas"/>
    <x v="3"/>
    <s v="San Francisco"/>
    <s v="Non-Profit"/>
    <s v="Online"/>
    <s v="L. Okafor"/>
    <s v="Networking"/>
    <s v="NET-1282"/>
    <n v="1015.91"/>
    <s v="0k"/>
    <n v="839.04"/>
    <n v="839.04"/>
    <s v="Ok"/>
    <n v="0.14599999999999999"/>
    <n v="0.14599999999999999"/>
    <n v="26"/>
    <n v="18630.044160000001"/>
    <n v="26413.66"/>
    <n v="-7783.6158399999986"/>
    <n v="-0.41779910842680462"/>
    <s v="Oct-2025"/>
    <s v="Q4-2025"/>
    <s v="Americas-USA-San Francisco"/>
    <s v="HIGH"/>
    <x v="13"/>
    <s v="YES"/>
    <m/>
  </r>
  <r>
    <s v="ORD-2024-686712"/>
    <x v="544"/>
    <s v="OK"/>
    <d v="2024-10-23T00:00:00"/>
    <d v="2024-10-23T00:00:00"/>
    <n v="16"/>
    <s v="Africa"/>
    <x v="4"/>
    <s v="Durban"/>
    <s v="Corporate"/>
    <s v="Marketplace"/>
    <s v="A. Patel"/>
    <s v="Components"/>
    <s v="CMP-3978"/>
    <n v="1095.6099999999999"/>
    <s v="0k"/>
    <n v="1139.1500000000001"/>
    <n v="1139.1500000000001"/>
    <s v="Ok"/>
    <n v="0.152"/>
    <n v="0.152"/>
    <n v="9"/>
    <n v="8693.9928"/>
    <n v="9860.49"/>
    <n v="-1166.4971999999998"/>
    <n v="-0.13417278192362889"/>
    <s v="Oct-2024"/>
    <s v="Q4-2024"/>
    <s v="Africa-South Africa-Durban"/>
    <s v="HIGH"/>
    <x v="14"/>
    <s v="NO"/>
    <m/>
  </r>
  <r>
    <s v="ORD-2025-843974"/>
    <x v="545"/>
    <s v="OK"/>
    <d v="2025-08-05T00:00:00"/>
    <d v="2025-08-05T00:00:00"/>
    <n v="494"/>
    <s v="Americas"/>
    <x v="5"/>
    <s v="Brasília"/>
    <s v="Enterprise"/>
    <s v="Marketplace"/>
    <s v="G. Dubois"/>
    <s v="Accessories"/>
    <s v="ACC-8098"/>
    <n v="1068.17"/>
    <s v="0k"/>
    <n v="1712.03"/>
    <n v="1712.03"/>
    <s v="Ok"/>
    <n v="0.109"/>
    <n v="0.109"/>
    <n v="18"/>
    <n v="27457.53714"/>
    <n v="19227.060000000001"/>
    <n v="8230.4771399999991"/>
    <n v="0.29975292751256566"/>
    <s v="Mar-2024"/>
    <s v="Q1-2024"/>
    <s v="Americas-Brazil-Brasília"/>
    <s v="HIGH"/>
    <x v="1"/>
    <s v="NO"/>
    <m/>
  </r>
  <r>
    <s v="ORD-2024-140633"/>
    <x v="546"/>
    <s v="INVALID"/>
    <d v="2025-09-19T00:00:00"/>
    <d v="2024-12-26T00:00:00"/>
    <n v="7"/>
    <s v="Europe"/>
    <x v="0"/>
    <s v="London"/>
    <s v="Enterprise"/>
    <s v="Online"/>
    <s v="D. Smith"/>
    <s v="Networking"/>
    <s v="NET-4491"/>
    <n v="1035.24"/>
    <s v="0k"/>
    <n v="1054.29"/>
    <n v="1054.29"/>
    <s v="Ok"/>
    <n v="0.17"/>
    <n v="0.17"/>
    <n v="15"/>
    <n v="13125.910499999998"/>
    <n v="15528.6"/>
    <n v="-2402.6895000000022"/>
    <n v="-0.18304935874734196"/>
    <s v="Sept-2025"/>
    <s v="Q3-2025"/>
    <s v="Europe-United Kingdom-London"/>
    <s v="HIGH"/>
    <x v="20"/>
    <s v="YES"/>
    <m/>
  </r>
  <r>
    <s v="ORD-2023-961864"/>
    <x v="547"/>
    <s v="INVALID"/>
    <d v="2025-12-07T00:00:00"/>
    <d v="2024-01-02T00:00:00"/>
    <n v="7"/>
    <s v="Europe"/>
    <x v="6"/>
    <s v="Frankfurt"/>
    <s v="Enterprise"/>
    <s v="Distributor"/>
    <s v="E. Garcia"/>
    <s v="Components"/>
    <s v="CMP-1940"/>
    <n v="1071.99"/>
    <s v="0k"/>
    <n v="2451.2199999999998"/>
    <n v="2451.2199999999998"/>
    <s v="Ok"/>
    <n v="6.2E-2"/>
    <n v="6.2E-2"/>
    <n v="18"/>
    <n v="41386.398479999996"/>
    <n v="19295.82"/>
    <n v="22090.578479999996"/>
    <n v="0.53376421460483647"/>
    <s v="Nov-2025"/>
    <s v="Q4-2025"/>
    <s v="Europe-Germany-Frankfurt"/>
    <s v="HIGH"/>
    <x v="0"/>
    <s v="YES"/>
    <m/>
  </r>
  <r>
    <s v="ORD-2024-438404"/>
    <x v="548"/>
    <s v="OK"/>
    <d v="2024-10-18T00:00:00"/>
    <d v="2024-10-18T00:00:00"/>
    <n v="72"/>
    <s v="Americas"/>
    <x v="11"/>
    <s v="Vancouver"/>
    <s v="Small Business"/>
    <s v="Online"/>
    <s v="N. Brown"/>
    <s v="Phones"/>
    <s v="PHN-4568"/>
    <n v="1297"/>
    <s v="0k"/>
    <n v="1251.21"/>
    <n v="1251.21"/>
    <s v="Ok"/>
    <n v="2.1000000000000001E-2"/>
    <n v="2.1000000000000001E-2"/>
    <n v="18"/>
    <n v="22048.822619999999"/>
    <n v="23346"/>
    <n v="-1297.177380000001"/>
    <n v="-5.883204751365545E-2"/>
    <s v="Aug-2024"/>
    <s v="Q3-2024"/>
    <s v="Americas-Canada-Vancouver"/>
    <s v="HIGH"/>
    <x v="7"/>
    <s v="NO"/>
    <m/>
  </r>
  <r>
    <s v="ORD-2024-819979"/>
    <x v="549"/>
    <s v="INVALID"/>
    <d v="2025-02-01T00:00:00"/>
    <d v="2024-06-18T00:00:00"/>
    <n v="7"/>
    <s v="Europe"/>
    <x v="6"/>
    <s v="Frankfurt"/>
    <s v="Small Business"/>
    <s v="Online"/>
    <s v="E. Garcia"/>
    <s v="Phones"/>
    <s v="PHN-9399"/>
    <n v="986.85"/>
    <s v="0k"/>
    <n v="1104.8"/>
    <n v="1104.8"/>
    <s v="Ok"/>
    <n v="7.5999999999999998E-2"/>
    <n v="7.5999999999999998E-2"/>
    <n v="10"/>
    <n v="10208.352000000001"/>
    <n v="9868.5"/>
    <n v="339.85200000000077"/>
    <n v="3.3291563613793956E-2"/>
    <s v="Jan-2025"/>
    <s v="Q1-2025"/>
    <s v="Europe-Germany-Frankfurt"/>
    <s v="HIGH"/>
    <x v="3"/>
    <s v="YES"/>
    <m/>
  </r>
  <r>
    <s v="ORD-2023-944052"/>
    <x v="550"/>
    <s v="INVALID"/>
    <d v="2025-02-13T00:00:00"/>
    <d v="2023-09-03T00:00:00"/>
    <n v="7"/>
    <s v="Asia"/>
    <x v="7"/>
    <s v="Delhi"/>
    <s v="Small Business"/>
    <s v="Marketplace"/>
    <s v="L. Okafor"/>
    <s v="Accessories"/>
    <s v="ACC-3068"/>
    <n v="1082.25"/>
    <s v="0k"/>
    <n v="2383.41"/>
    <n v="2383.41"/>
    <s v="Ok"/>
    <n v="0.27"/>
    <n v="0.27"/>
    <n v="4"/>
    <n v="6959.5571999999993"/>
    <n v="4329"/>
    <n v="2630.5571999999993"/>
    <n v="0.3779776678895605"/>
    <s v="Feb-2025"/>
    <s v="Q1-2025"/>
    <s v="Asia-India-Delhi"/>
    <s v="HIGH"/>
    <x v="17"/>
    <s v="YES"/>
    <m/>
  </r>
  <r>
    <s v="ORD-2025-949776"/>
    <x v="551"/>
    <s v="OK"/>
    <d v="2025-09-11T00:00:00"/>
    <d v="2025-09-11T00:00:00"/>
    <n v="193"/>
    <s v="Americas"/>
    <x v="5"/>
    <s v="São Paulo"/>
    <s v="Non-Profit"/>
    <s v="Direct"/>
    <s v="F. Müller"/>
    <s v="Printers"/>
    <s v="PRN-9490"/>
    <n v="1203.02"/>
    <s v="Suspicious"/>
    <n v="213.06"/>
    <n v="213.06"/>
    <s v="Ok"/>
    <n v="0"/>
    <n v="0"/>
    <n v="18"/>
    <n v="3835.08"/>
    <n v="21654.36"/>
    <n v="-17819.28"/>
    <n v="-4.6463906880690882"/>
    <s v="Mar-2025"/>
    <s v="Q1-2025"/>
    <s v="Americas-Brazil-São Paulo"/>
    <s v="MEDIUM"/>
    <x v="21"/>
    <s v="NO"/>
    <m/>
  </r>
  <r>
    <s v="ORD-2023-390998"/>
    <x v="552"/>
    <s v="INVALID"/>
    <d v="2024-10-09T00:00:00"/>
    <d v="2023-04-28T00:00:00"/>
    <n v="7"/>
    <s v="Europe"/>
    <x v="6"/>
    <s v="Berlin"/>
    <s v="Education"/>
    <s v="Online"/>
    <s v="E. Garcia"/>
    <s v="Monitors"/>
    <s v="MON-1663"/>
    <n v="1178.42"/>
    <s v="0k"/>
    <n v="2030.64"/>
    <n v="2030.64"/>
    <s v="Ok"/>
    <n v="2.9000000000000001E-2"/>
    <n v="2.9000000000000001E-2"/>
    <n v="11"/>
    <n v="21689.26584"/>
    <n v="12962.62"/>
    <n v="8726.6458399999992"/>
    <n v="0.40234860434538339"/>
    <s v="Oct-2024"/>
    <s v="Q4-2024"/>
    <s v="Europe-Germany-Berlin"/>
    <s v="HIGH"/>
    <x v="14"/>
    <s v="YES"/>
    <m/>
  </r>
  <r>
    <s v="ORD-2023-488227"/>
    <x v="553"/>
    <s v="INVALID"/>
    <d v="2025-09-16T00:00:00"/>
    <d v="2023-10-02T00:00:00"/>
    <n v="7"/>
    <s v="Americas"/>
    <x v="11"/>
    <s v="Toronto"/>
    <s v="Education"/>
    <s v="Direct"/>
    <s v="A. Patel"/>
    <s v="Accessories"/>
    <s v="ACC-3415"/>
    <n v="1299.03"/>
    <s v="0k"/>
    <n v="956.7"/>
    <n v="956.7"/>
    <s v="Ok"/>
    <n v="0.20799999999999999"/>
    <n v="0.20799999999999999"/>
    <n v="8"/>
    <n v="6061.6512000000002"/>
    <n v="10392.24"/>
    <n v="-4330.5887999999995"/>
    <n v="-0.71442395101849465"/>
    <s v="Sept-2025"/>
    <s v="Q3-2025"/>
    <s v="Americas-Canada-Toronto"/>
    <s v="HIGH"/>
    <x v="20"/>
    <s v="YES"/>
    <m/>
  </r>
  <r>
    <s v="ORD-2023-632893"/>
    <x v="554"/>
    <s v="INVALID"/>
    <d v="2024-12-10T00:00:00"/>
    <d v="2023-05-05T00:00:00"/>
    <n v="7"/>
    <s v="Africa"/>
    <x v="9"/>
    <s v="Port Harcourt"/>
    <s v="Non-Profit"/>
    <s v="Marketplace"/>
    <s v="A. Patel"/>
    <s v="Components"/>
    <s v="CMP-9392"/>
    <n v="1269.6500000000001"/>
    <s v="0k"/>
    <n v="1447.68"/>
    <n v="1447.68"/>
    <s v="Ok"/>
    <n v="0.107"/>
    <n v="0.107"/>
    <n v="8"/>
    <n v="10342.225920000001"/>
    <n v="10157.200000000001"/>
    <n v="185.02592000000004"/>
    <n v="1.7890338253218126E-2"/>
    <s v="Dec-2024"/>
    <s v="Q4-2024"/>
    <s v="Africa-Nigeria-Port Harcourt"/>
    <s v="HIGH"/>
    <x v="6"/>
    <s v="YES"/>
    <m/>
  </r>
  <r>
    <s v="ORD-2023-868734"/>
    <x v="555"/>
    <s v="INVALID"/>
    <d v="2024-06-21T00:00:00"/>
    <d v="2023-04-27T00:00:00"/>
    <n v="7"/>
    <s v="Europe"/>
    <x v="0"/>
    <s v="Manchester"/>
    <s v="Enterprise"/>
    <s v="Distributor"/>
    <s v="I. Johnson"/>
    <s v="Printers"/>
    <s v="PRN-8970"/>
    <n v="1084.79"/>
    <s v="0k"/>
    <n v="2949.62"/>
    <n v="2949.62"/>
    <s v="Ok"/>
    <n v="3.4000000000000002E-2"/>
    <n v="3.4000000000000002E-2"/>
    <n v="18"/>
    <n v="51287.992559999991"/>
    <n v="19526.22"/>
    <n v="31761.77255999999"/>
    <n v="0.61928281795866791"/>
    <s v="Jun-2024"/>
    <s v="Q2-2024"/>
    <s v="Europe-United Kingdom-Manchester"/>
    <s v="HIGH"/>
    <x v="9"/>
    <s v="YES"/>
    <m/>
  </r>
  <r>
    <s v="ORD-2024-500890"/>
    <x v="556"/>
    <s v="INVALID"/>
    <d v="2025-02-05T00:00:00"/>
    <d v="2024-10-08T00:00:00"/>
    <n v="7"/>
    <s v="Americas"/>
    <x v="5"/>
    <s v="São Paulo"/>
    <s v="Education"/>
    <s v="Direct"/>
    <s v="J. Njeri"/>
    <s v="Components"/>
    <s v="CMP-3093"/>
    <n v="1010.33"/>
    <s v="0k"/>
    <n v="2580.5700000000002"/>
    <n v="2580.5700000000002"/>
    <s v="Ok"/>
    <n v="5.0999999999999997E-2"/>
    <n v="5.0999999999999997E-2"/>
    <n v="11"/>
    <n v="26938.570229999998"/>
    <n v="11113.630000000001"/>
    <n v="15824.940229999997"/>
    <n v="0.58744543956444406"/>
    <s v="Jan-2025"/>
    <s v="Q1-2025"/>
    <s v="Americas-Brazil-São Paulo"/>
    <s v="HIGH"/>
    <x v="3"/>
    <s v="YES"/>
    <m/>
  </r>
  <r>
    <s v="ORD-2024-500511"/>
    <x v="557"/>
    <s v="INVALID"/>
    <d v="2024-12-09T00:00:00"/>
    <d v="2024-10-08T00:00:00"/>
    <n v="7"/>
    <s v="Europe"/>
    <x v="0"/>
    <s v="London"/>
    <s v="Corporate"/>
    <s v="Online"/>
    <s v="E. Garcia"/>
    <s v="Monitors"/>
    <s v="MON-9733"/>
    <n v="1108.1099999999999"/>
    <s v="0k"/>
    <n v="1978.91"/>
    <n v="1978.91"/>
    <s v="Ok"/>
    <n v="0.184"/>
    <n v="0.184"/>
    <n v="19"/>
    <n v="30681.020640000002"/>
    <n v="21054.089999999997"/>
    <n v="9626.930640000006"/>
    <n v="0.31377478451446994"/>
    <s v="Dec-2024"/>
    <s v="Q4-2024"/>
    <s v="Europe-United Kingdom-London"/>
    <s v="HIGH"/>
    <x v="6"/>
    <s v="YES"/>
    <m/>
  </r>
  <r>
    <s v="ORD-2023-732585"/>
    <x v="558"/>
    <s v="INVALID"/>
    <d v="2025-05-05T00:00:00"/>
    <d v="2023-09-16T00:00:00"/>
    <n v="7"/>
    <s v="Africa"/>
    <x v="9"/>
    <s v="Abuja"/>
    <s v="Corporate"/>
    <s v="Marketplace"/>
    <s v="L. Okafor"/>
    <s v="Phones"/>
    <s v="PHN-3971"/>
    <n v="1196.83"/>
    <s v="0k"/>
    <n v="1481.45"/>
    <n v="1481.45"/>
    <s v="Ok"/>
    <n v="8.3000000000000004E-2"/>
    <n v="8.3000000000000004E-2"/>
    <n v="7"/>
    <n v="9509.4275500000003"/>
    <n v="8377.81"/>
    <n v="1131.6175500000008"/>
    <n v="0.1189995448253876"/>
    <s v="Apr-2025"/>
    <s v="Q2-2025"/>
    <s v="Africa-Nigeria-Abuja"/>
    <s v="HIGH"/>
    <x v="11"/>
    <s v="YES"/>
    <m/>
  </r>
  <r>
    <s v="ORD-2023-195665"/>
    <x v="559"/>
    <s v="INVALID"/>
    <d v="2024-10-29T00:00:00"/>
    <d v="2023-12-20T00:00:00"/>
    <n v="7"/>
    <s v="Americas"/>
    <x v="5"/>
    <s v="Rio de Janeiro"/>
    <s v="Consumer"/>
    <s v="Distributor"/>
    <s v="J. Njeri"/>
    <s v="Phones"/>
    <s v="PHN-7274"/>
    <n v="1080.43"/>
    <s v="0k"/>
    <n v="1658.92"/>
    <n v="1658.92"/>
    <s v="Ok"/>
    <n v="0.14699999999999999"/>
    <n v="0.14699999999999999"/>
    <n v="10"/>
    <n v="14150.587600000001"/>
    <n v="10804.300000000001"/>
    <n v="3346.2875999999997"/>
    <n v="0.2364769361238398"/>
    <s v="Oct-2024"/>
    <s v="Q4-2024"/>
    <s v="Americas-Brazil-Rio de Janeiro"/>
    <s v="HIGH"/>
    <x v="14"/>
    <s v="YES"/>
    <m/>
  </r>
  <r>
    <s v="ORD-2024-589570"/>
    <x v="560"/>
    <s v="OK"/>
    <d v="2024-05-29T00:00:00"/>
    <d v="2024-05-29T00:00:00"/>
    <n v="71"/>
    <s v="Africa"/>
    <x v="9"/>
    <s v="Abuja"/>
    <s v="Non-Profit"/>
    <s v="Marketplace"/>
    <s v="O. Wang"/>
    <s v="Monitors"/>
    <s v="MON-6892"/>
    <n v="1295.3399999999999"/>
    <s v="0k"/>
    <n v="602.34"/>
    <n v="602.34"/>
    <s v="Ok"/>
    <n v="3.1E-2"/>
    <n v="3.1E-2"/>
    <n v="6"/>
    <n v="3502.0047599999998"/>
    <n v="7772.0399999999991"/>
    <n v="-4270.0352399999992"/>
    <n v="-1.2193116607871199"/>
    <s v="Mar-2024"/>
    <s v="Q1-2024"/>
    <s v="Africa-Nigeria-Abuja"/>
    <s v="HIGH"/>
    <x v="1"/>
    <s v="NO"/>
    <m/>
  </r>
  <r>
    <s v="ORD-2023-569862"/>
    <x v="561"/>
    <s v="INVALID"/>
    <d v="2025-07-09T00:00:00"/>
    <d v="2023-08-13T00:00:00"/>
    <n v="7"/>
    <s v="Europe"/>
    <x v="0"/>
    <s v="Manchester"/>
    <s v="Non-Profit"/>
    <s v="Online"/>
    <s v="J. Njeri"/>
    <s v="Laptops"/>
    <s v="LAP-1178"/>
    <n v="1039.03"/>
    <s v="0k"/>
    <n v="527.64"/>
    <n v="527.64"/>
    <s v="Ok"/>
    <n v="0.216"/>
    <n v="0.216"/>
    <n v="21"/>
    <n v="8687.0649600000015"/>
    <n v="21819.63"/>
    <n v="-13132.565039999999"/>
    <n v="-1.5117378654896114"/>
    <s v="Jul-2025"/>
    <s v="Q3-2025"/>
    <s v="Europe-United Kingdom-Manchester"/>
    <s v="HIGH"/>
    <x v="8"/>
    <s v="YES"/>
    <m/>
  </r>
  <r>
    <s v="ORD-2025-418232"/>
    <x v="562"/>
    <s v="OK"/>
    <d v="2025-08-21T00:00:00"/>
    <d v="2025-08-21T00:00:00"/>
    <n v="369"/>
    <s v="Asia"/>
    <x v="10"/>
    <s v="Shanghai"/>
    <s v="Corporate"/>
    <s v="Direct"/>
    <s v="I. Johnson"/>
    <s v="Phones"/>
    <s v="PHN-9234"/>
    <n v="1220.4100000000001"/>
    <s v="0k"/>
    <n v="1841.9"/>
    <n v="1841.9"/>
    <s v="Ok"/>
    <n v="0.18099999999999999"/>
    <n v="0.18099999999999999"/>
    <n v="14"/>
    <n v="21119.225399999999"/>
    <n v="17085.740000000002"/>
    <n v="4033.4853999999978"/>
    <n v="0.19098642699272475"/>
    <s v="Aug-2024"/>
    <s v="Q3-2024"/>
    <s v="Asia-China-Shanghai"/>
    <s v="HIGH"/>
    <x v="7"/>
    <s v="NO"/>
    <m/>
  </r>
  <r>
    <s v="ORD-2024-500109"/>
    <x v="563"/>
    <s v="OK"/>
    <d v="2024-05-23T00:00:00"/>
    <d v="2024-05-23T00:00:00"/>
    <n v="50"/>
    <s v="Americas"/>
    <x v="3"/>
    <s v="Chicago"/>
    <s v="Enterprise"/>
    <s v="Retail"/>
    <s v="H. Kim"/>
    <s v="Laptops"/>
    <s v="LAP-4987"/>
    <n v="1274.5899999999999"/>
    <s v="0k"/>
    <n v="1645.48"/>
    <n v="1645.48"/>
    <s v="Ok"/>
    <n v="0.01"/>
    <n v="0.01"/>
    <n v="8"/>
    <n v="13032.2016"/>
    <n v="10196.719999999999"/>
    <n v="2835.481600000001"/>
    <n v="0.21757502584981503"/>
    <s v="Apr-2024"/>
    <s v="Q2-2024"/>
    <s v="Americas-USA-Chicago"/>
    <s v="HIGH"/>
    <x v="19"/>
    <s v="NO"/>
    <m/>
  </r>
  <r>
    <s v="ORD-2023-474313"/>
    <x v="564"/>
    <s v="INVALID"/>
    <d v="2024-11-29T00:00:00"/>
    <d v="2023-10-06T00:00:00"/>
    <n v="7"/>
    <s v="Asia"/>
    <x v="7"/>
    <s v="Bengaluru"/>
    <s v="Non-Profit"/>
    <s v="Online"/>
    <s v="I. Johnson"/>
    <s v="Components"/>
    <s v="CMP-4807"/>
    <n v="1470.26"/>
    <s v="0k"/>
    <n v="727.22"/>
    <n v="727.22"/>
    <s v="Ok"/>
    <n v="0.17299999999999999"/>
    <n v="0.17299999999999999"/>
    <n v="9"/>
    <n v="5412.6984600000005"/>
    <n v="13232.34"/>
    <n v="-7819.6415399999996"/>
    <n v="-1.4446844947649271"/>
    <s v="Nov-2024"/>
    <s v="Q4-2024"/>
    <s v="Asia-India-Bengaluru"/>
    <s v="HIGH"/>
    <x v="10"/>
    <s v="YES"/>
    <m/>
  </r>
  <r>
    <s v="ORD-2025-146850"/>
    <x v="565"/>
    <s v="OK"/>
    <d v="2025-02-14T00:00:00"/>
    <d v="2025-02-14T00:00:00"/>
    <n v="133"/>
    <s v="Africa"/>
    <x v="1"/>
    <s v="Nairobi"/>
    <s v="Small Business"/>
    <s v="Retail"/>
    <s v="J. Njeri"/>
    <s v="Accessories"/>
    <s v="ACC-1659"/>
    <n v="1030.44"/>
    <s v="0k"/>
    <n v="1233.79"/>
    <n v="1233.79"/>
    <s v="Ok"/>
    <n v="0.14799999999999999"/>
    <n v="0.14799999999999999"/>
    <n v="13"/>
    <n v="13665.45804"/>
    <n v="13395.720000000001"/>
    <n v="269.73803999999836"/>
    <n v="1.9738675367517968E-2"/>
    <s v="Oct-2024"/>
    <s v="Q4-2024"/>
    <s v="Africa-Kenya-Nairobi"/>
    <s v="HIGH"/>
    <x v="14"/>
    <s v="NO"/>
    <m/>
  </r>
  <r>
    <s v="ORD-2024-862371"/>
    <x v="566"/>
    <s v="INVALID"/>
    <d v="2024-12-30T00:00:00"/>
    <d v="2024-09-07T00:00:00"/>
    <n v="7"/>
    <s v="Asia"/>
    <x v="7"/>
    <s v="Mumbai"/>
    <s v="Education"/>
    <s v="Distributor"/>
    <s v="B. Chen"/>
    <s v="Networking"/>
    <s v="NET-9835"/>
    <n v="1066.6500000000001"/>
    <s v="0k"/>
    <n v="1543.76"/>
    <n v="1543.76"/>
    <s v="Ok"/>
    <n v="0.13400000000000001"/>
    <n v="0.13400000000000001"/>
    <n v="9"/>
    <n v="12032.06544"/>
    <n v="9599.85"/>
    <n v="2432.2154399999999"/>
    <n v="0.20214446573023293"/>
    <s v="Dec-2024"/>
    <s v="Q4-2024"/>
    <s v="Asia-India-Mumbai"/>
    <s v="HIGH"/>
    <x v="6"/>
    <s v="YES"/>
    <m/>
  </r>
  <r>
    <s v="ORD-2023-521280"/>
    <x v="567"/>
    <s v="INVALID"/>
    <d v="2024-12-04T00:00:00"/>
    <d v="2023-06-19T00:00:00"/>
    <n v="7"/>
    <s v="Europe"/>
    <x v="6"/>
    <s v="Berlin"/>
    <s v="Education"/>
    <s v="Retail"/>
    <s v="O. Wang"/>
    <s v="Accessories"/>
    <s v="ACC-1882"/>
    <n v="1471.58"/>
    <s v="0k"/>
    <n v="2115.19"/>
    <n v="2115.19"/>
    <s v="Ok"/>
    <n v="4.0000000000000001E-3"/>
    <n v="4.0000000000000001E-3"/>
    <n v="7"/>
    <n v="14747.10468"/>
    <n v="10301.06"/>
    <n v="4446.0446800000009"/>
    <n v="0.30148593750946379"/>
    <s v="Nov-2024"/>
    <s v="Q4-2024"/>
    <s v="Europe-Germany-Berlin"/>
    <s v="HIGH"/>
    <x v="10"/>
    <s v="YES"/>
    <m/>
  </r>
  <r>
    <s v="ORD-2023-957692"/>
    <x v="568"/>
    <s v="INVALID"/>
    <d v="2025-09-25T00:00:00"/>
    <d v="2023-05-20T00:00:00"/>
    <n v="7"/>
    <s v="Asia"/>
    <x v="7"/>
    <s v="Mumbai"/>
    <s v="Enterprise"/>
    <s v="Retail"/>
    <s v="D. Smith"/>
    <s v="Accessories"/>
    <s v="ACC-9283"/>
    <n v="1443.28"/>
    <s v="0k"/>
    <n v="1837.19"/>
    <n v="1837.19"/>
    <s v="Ok"/>
    <n v="0"/>
    <n v="0"/>
    <n v="18"/>
    <n v="33069.42"/>
    <n v="25979.040000000001"/>
    <n v="7090.3799999999974"/>
    <n v="0.21440896151187405"/>
    <s v="Sept-2025"/>
    <s v="Q3-2025"/>
    <s v="Asia-India-Mumbai"/>
    <s v="HIGH"/>
    <x v="20"/>
    <s v="YES"/>
    <m/>
  </r>
  <r>
    <s v="ORD-2024-215294"/>
    <x v="569"/>
    <s v="OK"/>
    <d v="2024-07-14T00:00:00"/>
    <d v="2024-07-14T00:00:00"/>
    <n v="100"/>
    <s v="Americas"/>
    <x v="5"/>
    <s v="Brasília"/>
    <s v="Education"/>
    <s v="Retail"/>
    <s v="C. Otieno"/>
    <s v="Accessories"/>
    <s v="ACC-8683"/>
    <n v="1491.85"/>
    <s v="0k"/>
    <n v="2858.93"/>
    <n v="2858.93"/>
    <s v="Ok"/>
    <n v="0.16800000000000001"/>
    <n v="0.16800000000000001"/>
    <n v="4"/>
    <n v="9514.5190399999992"/>
    <n v="5967.4"/>
    <n v="3547.1190399999996"/>
    <n v="0.3728111768012185"/>
    <s v="Apr-2024"/>
    <s v="Q2-2024"/>
    <s v="Americas-Brazil-Brasília"/>
    <s v="HIGH"/>
    <x v="19"/>
    <s v="NO"/>
    <m/>
  </r>
  <r>
    <s v="ORD-2025-779574"/>
    <x v="570"/>
    <s v="OK"/>
    <d v="2025-09-12T00:00:00"/>
    <d v="2025-09-12T00:00:00"/>
    <n v="489"/>
    <s v="Asia"/>
    <x v="8"/>
    <s v="Tokyo"/>
    <s v="Consumer"/>
    <s v="Online"/>
    <s v="O. Wang"/>
    <s v="Components"/>
    <s v="CMP-6971"/>
    <n v="1470.15"/>
    <s v="Suspicious"/>
    <n v="289.92"/>
    <n v="289.92"/>
    <s v="Ok"/>
    <n v="0.11"/>
    <n v="0.11"/>
    <n v="12"/>
    <n v="3096.3456000000001"/>
    <n v="17641.800000000003"/>
    <n v="-14545.454400000002"/>
    <n v="-4.6976198005804006"/>
    <s v="May-2024"/>
    <s v="Q2-2024"/>
    <s v="Asia-Japan-Tokyo"/>
    <s v="MEDIUM"/>
    <x v="2"/>
    <s v="NO"/>
    <m/>
  </r>
  <r>
    <s v="ORD-2024-732543"/>
    <x v="571"/>
    <s v="INVALID"/>
    <d v="2025-08-07T00:00:00"/>
    <d v="2024-10-28T00:00:00"/>
    <n v="7"/>
    <s v="Asia"/>
    <x v="10"/>
    <s v="Shanghai"/>
    <s v="Small Business"/>
    <s v="Distributor"/>
    <s v="I. Johnson"/>
    <s v="Networking"/>
    <s v="NET-3728"/>
    <n v="1331.77"/>
    <s v="0k"/>
    <n v="997.2"/>
    <n v="997.2"/>
    <s v="Ok"/>
    <n v="0.02"/>
    <n v="0.02"/>
    <n v="6"/>
    <n v="5863.536000000001"/>
    <n v="7990.62"/>
    <n v="-2127.0839999999989"/>
    <n v="-0.3627647208101048"/>
    <s v="Jul-2025"/>
    <s v="Q3-2025"/>
    <s v="Asia-China-Shanghai"/>
    <s v="HIGH"/>
    <x v="8"/>
    <s v="YES"/>
    <m/>
  </r>
  <r>
    <s v="ORD-2024-468501"/>
    <x v="572"/>
    <s v="OK"/>
    <d v="2024-11-22T00:00:00"/>
    <d v="2024-11-22T00:00:00"/>
    <n v="206"/>
    <s v="Americas"/>
    <x v="11"/>
    <s v="Toronto"/>
    <s v="Non-Profit"/>
    <s v="Distributor"/>
    <s v="D. Smith"/>
    <s v="Accessories"/>
    <s v="ACC-6348"/>
    <n v="1454.11"/>
    <s v="Suspicious"/>
    <n v="47.29"/>
    <n v="47.29"/>
    <s v="Ok"/>
    <n v="0.29199999999999998"/>
    <n v="0.29199999999999998"/>
    <n v="8"/>
    <n v="267.85055999999997"/>
    <n v="11632.88"/>
    <n v="-11365.029439999998"/>
    <n v="-42.430486014290949"/>
    <s v="Apr-2024"/>
    <s v="Q2-2024"/>
    <s v="Americas-Canada-Toronto"/>
    <s v="LOW"/>
    <x v="19"/>
    <s v="NO"/>
    <m/>
  </r>
  <r>
    <s v="ORD-2025-474710"/>
    <x v="573"/>
    <s v="OK"/>
    <d v="2025-08-06T00:00:00"/>
    <d v="2025-08-06T00:00:00"/>
    <n v="481"/>
    <s v="Africa"/>
    <x v="4"/>
    <s v="Johannesburg"/>
    <s v="Education"/>
    <s v="Marketplace"/>
    <s v="D. Smith"/>
    <s v="Networking"/>
    <s v="NET-7966"/>
    <n v="1463.9"/>
    <s v="0k"/>
    <n v="754.24"/>
    <n v="754.24"/>
    <s v="Ok"/>
    <n v="8.4000000000000005E-2"/>
    <n v="8.4000000000000005E-2"/>
    <n v="4"/>
    <n v="2763.5353600000003"/>
    <n v="5855.6"/>
    <n v="-3092.0646400000001"/>
    <n v="-1.1188800710695446"/>
    <s v="Apr-2024"/>
    <s v="Q2-2024"/>
    <s v="Africa-South Africa-Johannesburg"/>
    <s v="HIGH"/>
    <x v="19"/>
    <s v="NO"/>
    <m/>
  </r>
  <r>
    <s v="ORD-2023-561823"/>
    <x v="574"/>
    <s v="INVALID"/>
    <d v="2025-12-03T00:00:00"/>
    <d v="2023-12-12T00:00:00"/>
    <n v="7"/>
    <s v="Asia"/>
    <x v="7"/>
    <s v="Delhi"/>
    <s v="Small Business"/>
    <s v="Direct"/>
    <s v="C. Otieno"/>
    <s v="Networking"/>
    <s v="NET-2460"/>
    <n v="1349.04"/>
    <s v="0k"/>
    <n v="901.48"/>
    <n v="901.48"/>
    <s v="Ok"/>
    <n v="0.114"/>
    <n v="0.114"/>
    <n v="14"/>
    <n v="11181.957920000001"/>
    <n v="18886.559999999998"/>
    <n v="-7704.6020799999969"/>
    <n v="-0.68902084367707905"/>
    <s v="Nov-2025"/>
    <s v="Q4-2025"/>
    <s v="Asia-India-Delhi"/>
    <s v="HIGH"/>
    <x v="0"/>
    <s v="YES"/>
    <m/>
  </r>
  <r>
    <s v="ORD-2023-701153"/>
    <x v="575"/>
    <s v="INVALID"/>
    <d v="2024-10-03T00:00:00"/>
    <d v="2023-05-13T00:00:00"/>
    <n v="7"/>
    <s v="Europe"/>
    <x v="6"/>
    <s v="Frankfurt"/>
    <s v="Consumer"/>
    <s v="Direct"/>
    <s v="J. Njeri"/>
    <s v="Printers"/>
    <s v="PRN-7019"/>
    <n v="1320.33"/>
    <s v="Suspicious"/>
    <n v="113.08"/>
    <n v="113.08"/>
    <s v="Ok"/>
    <n v="0.155"/>
    <n v="0.155"/>
    <n v="25"/>
    <n v="2388.8150000000001"/>
    <n v="33008.25"/>
    <n v="-30619.435000000001"/>
    <n v="-12.817834365574564"/>
    <s v="Sept-2024"/>
    <s v="Q3-2024"/>
    <s v="Europe-Germany-Frankfurt"/>
    <s v="MEDIUM"/>
    <x v="5"/>
    <s v="YES"/>
    <m/>
  </r>
  <r>
    <s v="ORD-2024-353078"/>
    <x v="576"/>
    <s v="INVALID"/>
    <d v="2025-09-06T00:00:00"/>
    <d v="2024-08-26T00:00:00"/>
    <n v="7"/>
    <s v="Americas"/>
    <x v="3"/>
    <s v="Chicago"/>
    <s v="Corporate"/>
    <s v="Distributor"/>
    <s v="L. Okafor"/>
    <s v="Laptops"/>
    <s v="LAP-5763"/>
    <n v="1291.7"/>
    <s v="0k"/>
    <n v="868.62"/>
    <n v="868.62"/>
    <s v="Ok"/>
    <n v="8.6999999999999994E-2"/>
    <n v="8.6999999999999994E-2"/>
    <n v="21"/>
    <n v="16654.05126"/>
    <n v="27125.7"/>
    <n v="-10471.648740000001"/>
    <n v="-0.62877485943321154"/>
    <s v="Aug-2025"/>
    <s v="Q3-2025"/>
    <s v="Americas-USA-Chicago"/>
    <s v="HIGH"/>
    <x v="16"/>
    <s v="YES"/>
    <m/>
  </r>
  <r>
    <s v="ORD-2024-508213"/>
    <x v="577"/>
    <s v="INVALID"/>
    <d v="2025-06-26T00:00:00"/>
    <d v="2024-12-15T00:00:00"/>
    <n v="7"/>
    <s v="Africa"/>
    <x v="1"/>
    <s v="Mombasa"/>
    <s v="Non-Profit"/>
    <s v="Distributor"/>
    <s v="C. Otieno"/>
    <s v="Components"/>
    <s v="CMP-3938"/>
    <n v="1335.76"/>
    <s v="0k"/>
    <n v="347.9"/>
    <n v="347.9"/>
    <s v="Ok"/>
    <n v="0.21099999999999999"/>
    <n v="0.21099999999999999"/>
    <n v="40"/>
    <n v="10979.724"/>
    <n v="53430.400000000001"/>
    <n v="-42450.675999999999"/>
    <n v="-3.866278970218195"/>
    <s v="Jun-2025"/>
    <s v="Q2-2025"/>
    <s v="Africa-Kenya-Mombasa"/>
    <s v="MEDIUM"/>
    <x v="15"/>
    <s v="YES"/>
    <m/>
  </r>
  <r>
    <s v="ORD-2025-564184"/>
    <x v="578"/>
    <s v="OK"/>
    <d v="2025-02-06T00:00:00"/>
    <d v="2025-02-06T00:00:00"/>
    <n v="119"/>
    <s v="Africa"/>
    <x v="1"/>
    <s v="Kisumu"/>
    <s v="Education"/>
    <s v="Retail"/>
    <s v="B. Chen"/>
    <s v="Phones"/>
    <s v="PHN-1671"/>
    <n v="1445.27"/>
    <s v="0k"/>
    <n v="1111.8800000000001"/>
    <n v="1111.8800000000001"/>
    <s v="Ok"/>
    <n v="0"/>
    <n v="0"/>
    <n v="9"/>
    <n v="10006.920000000002"/>
    <n v="13007.43"/>
    <n v="-3000.5099999999984"/>
    <n v="-0.29984350829226153"/>
    <s v="Oct-2024"/>
    <s v="Q4-2024"/>
    <s v="Africa-Kenya-Kisumu"/>
    <s v="HIGH"/>
    <x v="14"/>
    <s v="NO"/>
    <m/>
  </r>
  <r>
    <s v="ORD-2023-290237"/>
    <x v="579"/>
    <s v="INVALID"/>
    <d v="2024-10-30T00:00:00"/>
    <d v="2023-08-07T00:00:00"/>
    <n v="7"/>
    <s v="Asia"/>
    <x v="8"/>
    <s v="Nagoya"/>
    <s v="Education"/>
    <s v="Marketplace"/>
    <s v="A. Patel"/>
    <s v="Networking"/>
    <s v="NET-1645"/>
    <n v="1352.44"/>
    <s v="0k"/>
    <n v="327.72"/>
    <n v="327.72"/>
    <s v="Ok"/>
    <n v="0.13100000000000001"/>
    <n v="0.13100000000000001"/>
    <n v="13"/>
    <n v="3702.2528400000006"/>
    <n v="17581.72"/>
    <n v="-13879.46716"/>
    <n v="-3.748924711473784"/>
    <s v="Oct-2024"/>
    <s v="Q4-2024"/>
    <s v="Asia-Japan-Nagoya"/>
    <s v="MEDIUM"/>
    <x v="14"/>
    <s v="YES"/>
    <m/>
  </r>
  <r>
    <s v="ORD-2025-233883"/>
    <x v="580"/>
    <s v="OK"/>
    <d v="2025-09-16T00:00:00"/>
    <d v="2025-09-16T00:00:00"/>
    <n v="537"/>
    <s v="Asia"/>
    <x v="8"/>
    <s v="Osaka"/>
    <s v="Corporate"/>
    <s v="Distributor"/>
    <s v="C. Otieno"/>
    <s v="Phones"/>
    <s v="PHN-1197"/>
    <n v="1225.57"/>
    <s v="0k"/>
    <n v="486.13"/>
    <n v="486.13"/>
    <s v="Ok"/>
    <n v="0.183"/>
    <n v="0.183"/>
    <n v="16"/>
    <n v="6354.6913599999998"/>
    <n v="19609.12"/>
    <n v="-13254.428639999998"/>
    <n v="-2.0857706360738186"/>
    <s v="Mar-2024"/>
    <s v="Q1-2024"/>
    <s v="Asia-Japan-Osaka"/>
    <s v="MEDIUM"/>
    <x v="1"/>
    <s v="NO"/>
    <m/>
  </r>
  <r>
    <s v="ORD-2023-987081"/>
    <x v="581"/>
    <s v="INVALID"/>
    <d v="2025-05-07T00:00:00"/>
    <d v="2023-09-13T00:00:00"/>
    <n v="7"/>
    <s v="Americas"/>
    <x v="11"/>
    <s v="Vancouver"/>
    <s v="Small Business"/>
    <s v="Marketplace"/>
    <s v="O. Wang"/>
    <s v="Printers"/>
    <s v="PRN-9975"/>
    <n v="1287.6400000000001"/>
    <s v="0k"/>
    <n v="2066.6"/>
    <n v="2066.6"/>
    <s v="Ok"/>
    <n v="3.2000000000000001E-2"/>
    <n v="3.2000000000000001E-2"/>
    <n v="7"/>
    <n v="14003.281599999998"/>
    <n v="9013.4800000000014"/>
    <n v="4989.8015999999971"/>
    <n v="0.35633087604265545"/>
    <s v="Apr-2025"/>
    <s v="Q2-2025"/>
    <s v="Americas-Canada-Vancouver"/>
    <s v="HIGH"/>
    <x v="11"/>
    <s v="YES"/>
    <m/>
  </r>
  <r>
    <s v="ORD-2025-685236"/>
    <x v="582"/>
    <s v="OK"/>
    <d v="2025-03-29T00:00:00"/>
    <d v="2025-03-29T00:00:00"/>
    <n v="102"/>
    <s v="Asia"/>
    <x v="8"/>
    <s v="Tokyo"/>
    <s v="Non-Profit"/>
    <s v="Direct"/>
    <s v="H. Kim"/>
    <s v="Networking"/>
    <s v="NET-8430"/>
    <n v="1106.96"/>
    <s v="Suspicious"/>
    <n v="86.2"/>
    <n v="86.2"/>
    <s v="Suspicious"/>
    <n v="0.3"/>
    <n v="0.317"/>
    <n v="7"/>
    <n v="412.12220000000002"/>
    <n v="7748.72"/>
    <n v="-7336.5978000000005"/>
    <n v="-17.801996106979921"/>
    <s v="Dec-2024"/>
    <s v="Q4-2024"/>
    <s v="Asia-Japan-Tokyo"/>
    <s v="LOW"/>
    <x v="6"/>
    <s v="NO"/>
    <m/>
  </r>
  <r>
    <s v="ORD-2024-105586"/>
    <x v="583"/>
    <s v="INVALID"/>
    <d v="2025-07-11T00:00:00"/>
    <d v="2024-01-15T00:00:00"/>
    <n v="7"/>
    <s v="Asia"/>
    <x v="8"/>
    <s v="Nagoya"/>
    <s v="Small Business"/>
    <s v="Marketplace"/>
    <s v="G. Dubois"/>
    <s v="Networking"/>
    <s v="NET-1893"/>
    <n v="1219.06"/>
    <s v="0k"/>
    <n v="2307.75"/>
    <n v="2307.75"/>
    <s v="Ok"/>
    <n v="7.5999999999999998E-2"/>
    <n v="7.5999999999999998E-2"/>
    <n v="16"/>
    <n v="34117.775999999998"/>
    <n v="19504.96"/>
    <n v="14612.815999999999"/>
    <n v="0.4283050571643357"/>
    <s v="Jul-2025"/>
    <s v="Q3-2025"/>
    <s v="Asia-Japan-Nagoya"/>
    <s v="HIGH"/>
    <x v="8"/>
    <s v="YES"/>
    <m/>
  </r>
  <r>
    <s v="ORD-2023-576840"/>
    <x v="584"/>
    <s v="INVALID"/>
    <d v="2024-07-17T00:00:00"/>
    <d v="2023-12-13T00:00:00"/>
    <n v="7"/>
    <s v="Europe"/>
    <x v="2"/>
    <s v="Lyon"/>
    <s v="Non-Profit"/>
    <s v="Direct"/>
    <s v="H. Kim"/>
    <s v="Monitors"/>
    <s v="MON-3745"/>
    <n v="1297.42"/>
    <s v="0k"/>
    <n v="1112.81"/>
    <n v="1112.81"/>
    <s v="Ok"/>
    <n v="6.9000000000000006E-2"/>
    <n v="6.9000000000000006E-2"/>
    <n v="9"/>
    <n v="9324.234989999999"/>
    <n v="11676.78"/>
    <n v="-2352.5450100000016"/>
    <n v="-0.25230434588178496"/>
    <s v="Jul-2024"/>
    <s v="Q3-2024"/>
    <s v="Europe-France-Lyon"/>
    <s v="HIGH"/>
    <x v="4"/>
    <s v="YES"/>
    <m/>
  </r>
  <r>
    <s v="ORD-2024-332076"/>
    <x v="585"/>
    <s v="INVALID"/>
    <d v="2025-02-16T00:00:00"/>
    <d v="2024-04-18T00:00:00"/>
    <n v="7"/>
    <s v="Europe"/>
    <x v="2"/>
    <s v="Lyon"/>
    <s v="Consumer"/>
    <s v="Online"/>
    <s v="E. Garcia"/>
    <s v="Printers"/>
    <s v="PRN-1086"/>
    <n v="1288.8499999999999"/>
    <s v="0k"/>
    <n v="1125.99"/>
    <n v="1125.99"/>
    <s v="Ok"/>
    <n v="0.158"/>
    <n v="0.158"/>
    <n v="7"/>
    <n v="6636.5850600000003"/>
    <n v="9021.9499999999989"/>
    <n v="-2385.3649399999986"/>
    <n v="-0.35942656026170161"/>
    <s v="Feb-2025"/>
    <s v="Q1-2025"/>
    <s v="Europe-France-Lyon"/>
    <s v="HIGH"/>
    <x v="17"/>
    <s v="YES"/>
    <m/>
  </r>
  <r>
    <s v="ORD-2025-752192"/>
    <x v="586"/>
    <s v="INVALID"/>
    <d v="2025-11-11T00:00:00"/>
    <d v="2025-05-18T00:00:00"/>
    <n v="7"/>
    <s v="Asia"/>
    <x v="8"/>
    <s v="Tokyo"/>
    <s v="Enterprise"/>
    <s v="Retail"/>
    <s v="J. Njeri"/>
    <s v="Printers"/>
    <s v="PRN-6131"/>
    <n v="1144.3800000000001"/>
    <s v="Suspicious"/>
    <n v="123.62"/>
    <n v="123.62"/>
    <s v="Ok"/>
    <n v="0.15"/>
    <n v="0.15"/>
    <n v="17"/>
    <n v="1786.309"/>
    <n v="19454.460000000003"/>
    <n v="-17668.151000000002"/>
    <n v="-9.8908705044871859"/>
    <s v="Nov-2025"/>
    <s v="Q4-2025"/>
    <s v="Asia-Japan-Tokyo"/>
    <s v="MEDIUM"/>
    <x v="0"/>
    <s v="YES"/>
    <m/>
  </r>
  <r>
    <s v="ORD-2025-132174"/>
    <x v="587"/>
    <s v="OK"/>
    <d v="2025-07-23T00:00:00"/>
    <d v="2025-07-23T00:00:00"/>
    <n v="262"/>
    <s v="Americas"/>
    <x v="11"/>
    <s v="Vancouver"/>
    <s v="Consumer"/>
    <s v="Online"/>
    <s v="H. Kim"/>
    <s v="Components"/>
    <s v="CMP-8851"/>
    <n v="1364.89"/>
    <s v="0k"/>
    <n v="1731.75"/>
    <n v="1731.75"/>
    <s v="Ok"/>
    <n v="0.17199999999999999"/>
    <n v="0.17199999999999999"/>
    <n v="61"/>
    <n v="87467.229000000007"/>
    <n v="83258.290000000008"/>
    <n v="4208.9389999999985"/>
    <n v="4.8120182245627079E-2"/>
    <s v="Nov-2024"/>
    <s v="Q4-2024"/>
    <s v="Americas-Canada-Vancouver"/>
    <s v="HIGH"/>
    <x v="10"/>
    <s v="NO"/>
    <m/>
  </r>
  <r>
    <s v="ORD-2023-159379"/>
    <x v="588"/>
    <s v="INVALID"/>
    <d v="2024-06-06T00:00:00"/>
    <d v="2023-02-11T00:00:00"/>
    <n v="7"/>
    <s v="Africa"/>
    <x v="4"/>
    <s v="Cape Town"/>
    <s v="Corporate"/>
    <s v="Direct"/>
    <s v="M. Rossi"/>
    <s v="Networking"/>
    <s v="NET-5018"/>
    <n v="1410.05"/>
    <s v="0k"/>
    <n v="3062.01"/>
    <n v="3062.01"/>
    <s v="Ok"/>
    <n v="0.161"/>
    <n v="0.161"/>
    <n v="26"/>
    <n v="66794.686140000005"/>
    <n v="36661.299999999996"/>
    <n v="30133.38614000001"/>
    <n v="0.45113448211795143"/>
    <s v="May-2024"/>
    <s v="Q2-2024"/>
    <s v="Africa-South Africa-Cape Town"/>
    <s v="HIGH"/>
    <x v="2"/>
    <s v="YES"/>
    <m/>
  </r>
  <r>
    <s v="ORD-2024-651852"/>
    <x v="589"/>
    <s v="INVALID"/>
    <d v="2025-05-23T00:00:00"/>
    <d v="2025-01-08T00:00:00"/>
    <n v="7"/>
    <s v="Asia"/>
    <x v="10"/>
    <s v="Shenzhen"/>
    <s v="Enterprise"/>
    <s v="Online"/>
    <s v="K. Singh"/>
    <s v="Laptops"/>
    <s v="LAP-8825"/>
    <n v="1201.31"/>
    <s v="0k"/>
    <n v="2200.41"/>
    <n v="2200.41"/>
    <s v="Ok"/>
    <n v="0"/>
    <n v="0"/>
    <n v="21"/>
    <n v="46208.61"/>
    <n v="25227.51"/>
    <n v="20981.100000000002"/>
    <n v="0.4540517449020865"/>
    <s v="May-2025"/>
    <s v="Q2-2025"/>
    <s v="Asia-China-Shenzhen"/>
    <s v="HIGH"/>
    <x v="18"/>
    <s v="YES"/>
    <m/>
  </r>
  <r>
    <s v="ORD-2025-417336"/>
    <x v="590"/>
    <s v="OK"/>
    <d v="2025-09-03T00:00:00"/>
    <d v="2025-09-03T00:00:00"/>
    <n v="59"/>
    <s v="Europe"/>
    <x v="2"/>
    <s v="Marseille"/>
    <s v="Small Business"/>
    <s v="Marketplace"/>
    <s v="J. Njeri"/>
    <s v="Laptops"/>
    <s v="LAP-3220"/>
    <n v="1286.56"/>
    <s v="0k"/>
    <n v="601.49"/>
    <n v="601.49"/>
    <s v="Ok"/>
    <n v="0.13200000000000001"/>
    <n v="0.13200000000000001"/>
    <n v="15"/>
    <n v="7831.3998000000001"/>
    <n v="19298.399999999998"/>
    <n v="-11467.000199999999"/>
    <n v="-1.464233788702755"/>
    <s v="Jul-2025"/>
    <s v="Q3-2025"/>
    <s v="Europe-France-Marseille"/>
    <s v="HIGH"/>
    <x v="8"/>
    <s v="NO"/>
    <m/>
  </r>
  <r>
    <s v="ORD-2025-254721"/>
    <x v="591"/>
    <s v="INVALID"/>
    <d v="2025-07-20T00:00:00"/>
    <d v="2025-06-05T00:00:00"/>
    <n v="7"/>
    <s v="Asia"/>
    <x v="8"/>
    <s v="Osaka"/>
    <s v="Enterprise"/>
    <s v="Direct"/>
    <s v="H. Kim"/>
    <s v="Phones"/>
    <s v="PHN-6480"/>
    <n v="1466.5"/>
    <s v="0k"/>
    <n v="947.77"/>
    <n v="947.77"/>
    <s v="Ok"/>
    <n v="0.13500000000000001"/>
    <n v="0.13500000000000001"/>
    <n v="4"/>
    <n v="3279.2842000000001"/>
    <n v="5866"/>
    <n v="-2586.7157999999999"/>
    <n v="-0.78880500811732024"/>
    <s v="Jul-2025"/>
    <s v="Q3-2025"/>
    <s v="Asia-Japan-Osaka"/>
    <s v="HIGH"/>
    <x v="8"/>
    <s v="YES"/>
    <m/>
  </r>
  <r>
    <s v="ORD-2023-573146"/>
    <x v="592"/>
    <s v="INVALID"/>
    <d v="2025-02-26T00:00:00"/>
    <d v="2023-12-18T00:00:00"/>
    <n v="7"/>
    <s v="Asia"/>
    <x v="8"/>
    <s v="Nagoya"/>
    <s v="Small Business"/>
    <s v="Direct"/>
    <s v="N. Brown"/>
    <s v="Laptops"/>
    <s v="LAP-3604"/>
    <n v="1495.79"/>
    <s v="0k"/>
    <n v="2331.48"/>
    <n v="2331.48"/>
    <s v="Ok"/>
    <n v="0.02"/>
    <n v="0.02"/>
    <n v="5"/>
    <n v="11424.251999999999"/>
    <n v="7478.95"/>
    <n v="3945.3019999999988"/>
    <n v="0.34534444793409663"/>
    <s v="Feb-2025"/>
    <s v="Q1-2025"/>
    <s v="Asia-Japan-Nagoya"/>
    <s v="HIGH"/>
    <x v="17"/>
    <s v="YES"/>
    <m/>
  </r>
  <r>
    <s v="ORD-2023-451931"/>
    <x v="593"/>
    <s v="INVALID"/>
    <d v="2025-11-22T00:00:00"/>
    <d v="2023-08-19T00:00:00"/>
    <n v="7"/>
    <s v="Europe"/>
    <x v="2"/>
    <s v="Paris"/>
    <s v="Enterprise"/>
    <s v="Marketplace"/>
    <s v="G. Dubois"/>
    <s v="Networking"/>
    <s v="NET-5423"/>
    <n v="1418.51"/>
    <s v="0k"/>
    <n v="1417.24"/>
    <n v="1417.24"/>
    <s v="Ok"/>
    <n v="0.17100000000000001"/>
    <n v="0.17100000000000001"/>
    <n v="8"/>
    <n v="9399.1356799999994"/>
    <n v="11348.08"/>
    <n v="-1948.9443200000005"/>
    <n v="-0.20735356806765456"/>
    <s v="Nov-2025"/>
    <s v="Q4-2025"/>
    <s v="Europe-France-Paris"/>
    <s v="HIGH"/>
    <x v="0"/>
    <s v="YES"/>
    <m/>
  </r>
  <r>
    <s v="ORD-2025-931538"/>
    <x v="594"/>
    <s v="OK"/>
    <d v="2025-03-01T00:00:00"/>
    <d v="2025-03-01T00:00:00"/>
    <n v="299"/>
    <s v="Americas"/>
    <x v="5"/>
    <s v="São Paulo"/>
    <s v="Corporate"/>
    <s v="Distributor"/>
    <s v="B. Chen"/>
    <s v="Laptops"/>
    <s v="LAP-6989"/>
    <n v="1154.6400000000001"/>
    <s v="0k"/>
    <n v="699.5"/>
    <n v="699.5"/>
    <s v="Ok"/>
    <n v="3.5000000000000003E-2"/>
    <n v="3.5000000000000003E-2"/>
    <n v="11"/>
    <n v="7425.1925000000001"/>
    <n v="12701.04"/>
    <n v="-5275.8475000000008"/>
    <n v="-0.71053343061476193"/>
    <s v="May-2024"/>
    <s v="Q2-2024"/>
    <s v="Americas-Brazil-São Paulo"/>
    <s v="HIGH"/>
    <x v="2"/>
    <s v="NO"/>
    <m/>
  </r>
  <r>
    <s v="ORD-2023-286720"/>
    <x v="595"/>
    <s v="INVALID"/>
    <d v="2025-09-10T00:00:00"/>
    <d v="2023-07-09T00:00:00"/>
    <n v="7"/>
    <s v="Africa"/>
    <x v="1"/>
    <s v="Nairobi"/>
    <s v="Consumer"/>
    <s v="Online"/>
    <s v="D. Smith"/>
    <s v="Laptops"/>
    <s v="LAP-1989"/>
    <n v="1258.72"/>
    <s v="0k"/>
    <n v="1787.2"/>
    <n v="1787.2"/>
    <s v="Ok"/>
    <n v="0"/>
    <n v="0"/>
    <n v="7"/>
    <n v="12510.4"/>
    <n v="8811.0400000000009"/>
    <n v="3699.3599999999988"/>
    <n v="0.29570277529095784"/>
    <s v="Sept-2025"/>
    <s v="Q3-2025"/>
    <s v="Africa-Kenya-Nairobi"/>
    <s v="HIGH"/>
    <x v="20"/>
    <s v="YES"/>
    <m/>
  </r>
  <r>
    <s v="ORD-2025-312803"/>
    <x v="596"/>
    <s v="INVALID"/>
    <d v="2025-09-03T00:00:00"/>
    <d v="2025-07-14T00:00:00"/>
    <n v="7"/>
    <s v="Africa"/>
    <x v="4"/>
    <s v="Johannesburg"/>
    <s v="Enterprise"/>
    <s v="Marketplace"/>
    <s v="J. Njeri"/>
    <s v="Laptops"/>
    <s v="LAP-1308"/>
    <n v="1151.06"/>
    <s v="0k"/>
    <n v="1698.75"/>
    <n v="1698.75"/>
    <s v="Ok"/>
    <n v="0.248"/>
    <n v="0.248"/>
    <n v="20"/>
    <n v="25549.200000000001"/>
    <n v="23021.199999999997"/>
    <n v="2528.0000000000036"/>
    <n v="9.8946346656646922E-2"/>
    <s v="Aug-2025"/>
    <s v="Q3-2025"/>
    <s v="Africa-South Africa-Johannesburg"/>
    <s v="HIGH"/>
    <x v="16"/>
    <s v="YES"/>
    <m/>
  </r>
  <r>
    <s v="ORD-2024-437164"/>
    <x v="597"/>
    <s v="INVALID"/>
    <d v="2025-10-08T00:00:00"/>
    <d v="2024-02-20T00:00:00"/>
    <n v="7"/>
    <s v="Americas"/>
    <x v="3"/>
    <s v="New York"/>
    <s v="Enterprise"/>
    <s v="Online"/>
    <s v="C. Otieno"/>
    <s v="Networking"/>
    <s v="NET-9177"/>
    <n v="1407.05"/>
    <s v="0k"/>
    <n v="724.7"/>
    <n v="724.7"/>
    <s v="Ok"/>
    <n v="0"/>
    <n v="0"/>
    <n v="12"/>
    <n v="8696.4000000000015"/>
    <n v="16884.599999999999"/>
    <n v="-8188.1999999999971"/>
    <n v="-0.94156202566579228"/>
    <s v="Oct-2025"/>
    <s v="Q4-2025"/>
    <s v="Americas-USA-New York"/>
    <s v="HIGH"/>
    <x v="13"/>
    <s v="YES"/>
    <m/>
  </r>
  <r>
    <s v="ORD-2025-588029"/>
    <x v="598"/>
    <s v="OK"/>
    <d v="2025-09-23T00:00:00"/>
    <d v="2025-09-23T00:00:00"/>
    <n v="163"/>
    <s v="Africa"/>
    <x v="4"/>
    <s v="Durban"/>
    <s v="Non-Profit"/>
    <s v="Online"/>
    <s v="D. Smith"/>
    <s v="Components"/>
    <s v="CMP-6898"/>
    <n v="1310.3"/>
    <s v="0k"/>
    <n v="1355.94"/>
    <n v="1355.94"/>
    <s v="Ok"/>
    <n v="8.3000000000000004E-2"/>
    <n v="8.3000000000000004E-2"/>
    <n v="5"/>
    <n v="6216.9849000000013"/>
    <n v="6551.5"/>
    <n v="-334.51509999999871"/>
    <n v="-5.3806645082891971E-2"/>
    <s v="Apr-2025"/>
    <s v="Q2-2025"/>
    <s v="Africa-South Africa-Durban"/>
    <s v="HIGH"/>
    <x v="11"/>
    <s v="NO"/>
    <m/>
  </r>
  <r>
    <s v="ORD-2025-650841"/>
    <x v="599"/>
    <s v="OK"/>
    <d v="2025-07-06T00:00:00"/>
    <d v="2025-07-06T00:00:00"/>
    <n v="60"/>
    <s v="Africa"/>
    <x v="9"/>
    <s v="Lagos"/>
    <s v="Consumer"/>
    <s v="Online"/>
    <s v="unknown"/>
    <s v="Laptops"/>
    <s v="LAP-8910"/>
    <n v="1313.3"/>
    <s v="Suspicious"/>
    <n v="275.07"/>
    <n v="275.07"/>
    <s v="Ok"/>
    <n v="0.157"/>
    <n v="0.157"/>
    <n v="42"/>
    <n v="9739.1284200000009"/>
    <n v="55158.6"/>
    <n v="-45419.471579999998"/>
    <n v="-4.6636074216587851"/>
    <s v="May-2025"/>
    <s v="Q2-2025"/>
    <s v="Africa-Nigeria-Lagos"/>
    <s v="MEDIUM"/>
    <x v="18"/>
    <s v="NO"/>
    <m/>
  </r>
  <r>
    <s v="ORD-2023-867836"/>
    <x v="600"/>
    <s v="INVALID"/>
    <d v="2024-04-08T00:00:00"/>
    <d v="2023-05-28T00:00:00"/>
    <n v="7"/>
    <s v="Asia"/>
    <x v="10"/>
    <s v="Shenzhen"/>
    <s v="Enterprise"/>
    <s v="Marketplace"/>
    <s v="E. Garcia"/>
    <s v="Networking"/>
    <s v="NET-3255"/>
    <n v="1331.19"/>
    <s v="0k"/>
    <n v="1802.44"/>
    <n v="1802.44"/>
    <s v="Ok"/>
    <n v="0.14299999999999999"/>
    <n v="0.14299999999999999"/>
    <n v="8"/>
    <n v="12357.52864"/>
    <n v="10649.52"/>
    <n v="1708.00864"/>
    <n v="0.13821603734514995"/>
    <s v="Apr-2024"/>
    <s v="Q2-2024"/>
    <s v="Asia-China-Shenzhen"/>
    <s v="HIGH"/>
    <x v="19"/>
    <s v="YES"/>
    <m/>
  </r>
  <r>
    <s v="ORD-2023-927385"/>
    <x v="601"/>
    <s v="INVALID"/>
    <d v="2025-04-16T00:00:00"/>
    <d v="2023-06-20T00:00:00"/>
    <n v="7"/>
    <s v="Europe"/>
    <x v="0"/>
    <s v="London"/>
    <s v="Small Business"/>
    <s v="Direct"/>
    <s v="K. Singh"/>
    <s v="Components"/>
    <s v="CMP-8545"/>
    <n v="1295.3900000000001"/>
    <s v="0k"/>
    <n v="1269.78"/>
    <n v="1269.78"/>
    <s v="Ok"/>
    <n v="0.14799999999999999"/>
    <n v="0.14799999999999999"/>
    <n v="8"/>
    <n v="8654.8204800000003"/>
    <n v="10363.120000000001"/>
    <n v="-1708.2995200000005"/>
    <n v="-0.19738127716775014"/>
    <s v="Apr-2025"/>
    <s v="Q2-2025"/>
    <s v="Europe-United Kingdom-London"/>
    <s v="HIGH"/>
    <x v="11"/>
    <s v="YES"/>
    <m/>
  </r>
  <r>
    <s v="ORD-2025-678688"/>
    <x v="602"/>
    <s v="OK"/>
    <d v="2025-07-17T00:00:00"/>
    <d v="2025-07-17T00:00:00"/>
    <n v="270"/>
    <s v="Africa"/>
    <x v="4"/>
    <s v="Durban"/>
    <s v="Small Business"/>
    <s v="Distributor"/>
    <s v="B. Chen"/>
    <s v="Networking"/>
    <s v="NET-1612"/>
    <n v="1198.9000000000001"/>
    <s v="0k"/>
    <n v="571.9"/>
    <n v="571.9"/>
    <s v="Ok"/>
    <n v="5.0999999999999997E-2"/>
    <n v="5.0999999999999997E-2"/>
    <n v="24"/>
    <n v="13025.594399999998"/>
    <n v="28773.600000000002"/>
    <n v="-15748.005600000004"/>
    <n v="-1.2090047575871092"/>
    <s v="Oct-2024"/>
    <s v="Q4-2024"/>
    <s v="Africa-South Africa-Durban"/>
    <s v="HIGH"/>
    <x v="14"/>
    <s v="NO"/>
    <m/>
  </r>
  <r>
    <s v="ORD-2024-536442"/>
    <x v="603"/>
    <s v="INVALID"/>
    <d v="2025-09-24T00:00:00"/>
    <d v="2024-09-26T00:00:00"/>
    <n v="7"/>
    <s v="Asia"/>
    <x v="8"/>
    <s v="Tokyo"/>
    <s v="Education"/>
    <s v="Online"/>
    <s v="I. Johnson"/>
    <s v="Phones"/>
    <s v="PHN-6111"/>
    <n v="1189.03"/>
    <s v="0k"/>
    <n v="2755.04"/>
    <n v="2755.04"/>
    <s v="Ok"/>
    <n v="0.125"/>
    <n v="0.125"/>
    <n v="13"/>
    <n v="31338.579999999998"/>
    <n v="15457.39"/>
    <n v="15881.189999999999"/>
    <n v="0.50676163374345617"/>
    <s v="Sept-2025"/>
    <s v="Q3-2025"/>
    <s v="Asia-Japan-Tokyo"/>
    <s v="HIGH"/>
    <x v="20"/>
    <s v="YES"/>
    <m/>
  </r>
  <r>
    <s v="ORD-2024-771210"/>
    <x v="604"/>
    <s v="OK"/>
    <d v="2024-10-05T00:00:00"/>
    <d v="2024-10-05T00:00:00"/>
    <n v="104"/>
    <s v="Asia"/>
    <x v="10"/>
    <s v="Shanghai"/>
    <s v="Small Business"/>
    <s v="Online"/>
    <s v="H. Kim"/>
    <s v="Laptops"/>
    <s v="LAP-5150"/>
    <n v="1405.56"/>
    <s v="0k"/>
    <n v="962.51"/>
    <n v="962.51"/>
    <s v="Ok"/>
    <n v="0.16900000000000001"/>
    <n v="0.16900000000000001"/>
    <n v="5"/>
    <n v="3999.2290499999999"/>
    <n v="7027.7999999999993"/>
    <n v="-3028.5709499999994"/>
    <n v="-0.75728869542993527"/>
    <s v="Jun-2024"/>
    <s v="Q2-2024"/>
    <s v="Asia-China-Shanghai"/>
    <s v="HIGH"/>
    <x v="9"/>
    <s v="NO"/>
    <m/>
  </r>
  <r>
    <s v="ORD-2023-434071"/>
    <x v="605"/>
    <s v="INVALID"/>
    <d v="2025-07-27T00:00:00"/>
    <d v="2023-07-04T00:00:00"/>
    <n v="7"/>
    <s v="Americas"/>
    <x v="5"/>
    <s v="Brasília"/>
    <s v="Non-Profit"/>
    <s v="Direct"/>
    <s v="C. Otieno"/>
    <s v="Networking"/>
    <s v="NET-1228"/>
    <n v="1292.8599999999999"/>
    <s v="0k"/>
    <n v="668.27"/>
    <n v="668.27"/>
    <s v="Ok"/>
    <n v="0.14199999999999999"/>
    <n v="0.14199999999999999"/>
    <n v="12"/>
    <n v="6880.50792"/>
    <n v="15514.32"/>
    <n v="-8633.8120799999997"/>
    <n v="-1.2548219085546812"/>
    <s v="Jul-2025"/>
    <s v="Q3-2025"/>
    <s v="Americas-Brazil-Brasília"/>
    <s v="HIGH"/>
    <x v="8"/>
    <s v="YES"/>
    <m/>
  </r>
  <r>
    <s v="ORD-2024-819778"/>
    <x v="606"/>
    <s v="INVALID"/>
    <d v="2025-03-19T00:00:00"/>
    <d v="2024-06-15T00:00:00"/>
    <n v="7"/>
    <s v="Africa"/>
    <x v="1"/>
    <s v="Mombasa"/>
    <s v="Education"/>
    <s v="Online"/>
    <s v="O. Wang"/>
    <s v="Phones"/>
    <s v="PHN-6866"/>
    <n v="1295.18"/>
    <s v="0k"/>
    <n v="1404.33"/>
    <n v="1404.33"/>
    <s v="Ok"/>
    <n v="0.192"/>
    <n v="0.192"/>
    <n v="8"/>
    <n v="9077.5891200000005"/>
    <n v="10361.44"/>
    <n v="-1283.85088"/>
    <n v="-0.14143082078603705"/>
    <s v="Mar-2025"/>
    <s v="Q1-2025"/>
    <s v="Africa-Kenya-Mombasa"/>
    <s v="HIGH"/>
    <x v="21"/>
    <s v="YES"/>
    <m/>
  </r>
  <r>
    <s v="ORD-2025-137394"/>
    <x v="607"/>
    <s v="INVALID"/>
    <d v="2025-08-14T00:00:00"/>
    <d v="2025-01-05T00:00:00"/>
    <n v="7"/>
    <s v="Asia"/>
    <x v="7"/>
    <s v="Delhi"/>
    <s v="Education"/>
    <s v="Retail"/>
    <s v="I. Johnson"/>
    <s v="Components"/>
    <s v="CMP-1156"/>
    <n v="1428.33"/>
    <s v="0k"/>
    <n v="3589.89"/>
    <n v="3589.89"/>
    <s v="Ok"/>
    <n v="0"/>
    <n v="0"/>
    <n v="11"/>
    <n v="39488.79"/>
    <n v="15711.63"/>
    <n v="23777.160000000003"/>
    <n v="0.60212429907323073"/>
    <s v="Aug-2025"/>
    <s v="Q3-2025"/>
    <s v="Asia-India-Delhi"/>
    <s v="HIGH"/>
    <x v="16"/>
    <s v="YES"/>
    <m/>
  </r>
  <r>
    <s v="ORD-2024-167215"/>
    <x v="608"/>
    <s v="OK"/>
    <d v="2024-08-21T00:00:00"/>
    <d v="2024-08-21T00:00:00"/>
    <n v="129"/>
    <s v="Africa"/>
    <x v="4"/>
    <s v="Johannesburg"/>
    <s v="Education"/>
    <s v="Retail"/>
    <s v="E. Garcia"/>
    <s v="Components"/>
    <s v="CMP-1559"/>
    <n v="1432.52"/>
    <s v="Suspicious"/>
    <n v="233.51"/>
    <n v="233.51"/>
    <s v="Ok"/>
    <n v="0"/>
    <n v="0"/>
    <n v="9"/>
    <n v="2101.59"/>
    <n v="12892.68"/>
    <n v="-10791.09"/>
    <n v="-5.1347265641728406"/>
    <s v="Apr-2024"/>
    <s v="Q2-2024"/>
    <s v="Africa-South Africa-Johannesburg"/>
    <s v="MEDIUM"/>
    <x v="19"/>
    <s v="NO"/>
    <m/>
  </r>
  <r>
    <s v="ORD-2024-572312"/>
    <x v="609"/>
    <s v="INVALID"/>
    <d v="2025-10-27T00:00:00"/>
    <d v="2024-06-21T00:00:00"/>
    <n v="7"/>
    <s v="Asia"/>
    <x v="8"/>
    <s v="Tokyo"/>
    <s v="Small Business"/>
    <s v="Distributor"/>
    <s v="F. Müller"/>
    <s v="Phones"/>
    <s v="PHN-9677"/>
    <n v="1367.13"/>
    <s v="Suspicious"/>
    <n v="124.25"/>
    <n v="124.25"/>
    <s v="Ok"/>
    <n v="0.10299999999999999"/>
    <n v="0.10299999999999999"/>
    <n v="25"/>
    <n v="2786.3062500000001"/>
    <n v="34178.25"/>
    <n v="-31391.943749999999"/>
    <n v="-11.26650875150569"/>
    <s v="Oct-2025"/>
    <s v="Q4-2025"/>
    <s v="Asia-Japan-Tokyo"/>
    <s v="MEDIUM"/>
    <x v="13"/>
    <s v="YES"/>
    <m/>
  </r>
  <r>
    <s v="ORD-2023-132101"/>
    <x v="610"/>
    <s v="INVALID"/>
    <d v="2025-03-21T00:00:00"/>
    <d v="2023-10-09T00:00:00"/>
    <n v="7"/>
    <s v="Americas"/>
    <x v="3"/>
    <s v="New York"/>
    <s v="Small Business"/>
    <s v="Marketplace"/>
    <s v="J. Njeri"/>
    <s v="Laptops"/>
    <s v="LAP-6750"/>
    <n v="1279.56"/>
    <s v="0k"/>
    <n v="1431.37"/>
    <n v="1431.37"/>
    <s v="Ok"/>
    <n v="0.106"/>
    <n v="0.106"/>
    <n v="5"/>
    <n v="6398.2239"/>
    <n v="6397.7999999999993"/>
    <n v="0.4239000000006854"/>
    <n v="6.6252761176532979E-5"/>
    <s v="Mar-2025"/>
    <s v="Q1-2025"/>
    <s v="Americas-USA-New York"/>
    <s v="HIGH"/>
    <x v="21"/>
    <s v="YES"/>
    <m/>
  </r>
  <r>
    <s v="ORD-2024-465898"/>
    <x v="611"/>
    <s v="INVALID"/>
    <d v="2025-05-06T00:00:00"/>
    <d v="2024-06-24T00:00:00"/>
    <n v="7"/>
    <s v="Asia"/>
    <x v="7"/>
    <s v="Bengaluru"/>
    <s v="Small Business"/>
    <s v="Direct"/>
    <s v="H. Kim"/>
    <s v="Networking"/>
    <s v="NET-6578"/>
    <n v="1253.25"/>
    <s v="0k"/>
    <n v="1595.52"/>
    <n v="1595.52"/>
    <s v="Ok"/>
    <n v="7.1999999999999995E-2"/>
    <n v="7.1999999999999995E-2"/>
    <n v="11"/>
    <n v="16287.068160000003"/>
    <n v="13785.75"/>
    <n v="2501.3181600000025"/>
    <n v="0.15357694432341604"/>
    <s v="Apr-2025"/>
    <s v="Q2-2025"/>
    <s v="Asia-India-Bengaluru"/>
    <s v="HIGH"/>
    <x v="11"/>
    <s v="YES"/>
    <m/>
  </r>
  <r>
    <s v="ORD-2023-472050"/>
    <x v="612"/>
    <s v="INVALID"/>
    <d v="2025-08-21T00:00:00"/>
    <d v="2023-05-27T00:00:00"/>
    <n v="7"/>
    <s v="Asia"/>
    <x v="7"/>
    <s v="Mumbai"/>
    <s v="Consumer"/>
    <s v="Retail"/>
    <s v="M. Rossi"/>
    <s v="Laptops"/>
    <s v="LAP-6499"/>
    <n v="1286.1600000000001"/>
    <s v="0k"/>
    <n v="1028.46"/>
    <n v="1028.46"/>
    <s v="Ok"/>
    <n v="0.1"/>
    <n v="0.1"/>
    <n v="23"/>
    <n v="21289.122000000003"/>
    <n v="29581.68"/>
    <n v="-8292.5579999999973"/>
    <n v="-0.38952090180139864"/>
    <s v="Aug-2025"/>
    <s v="Q3-2025"/>
    <s v="Asia-India-Mumbai"/>
    <s v="HIGH"/>
    <x v="16"/>
    <s v="YES"/>
    <m/>
  </r>
  <r>
    <s v="ORD-2025-328504"/>
    <x v="613"/>
    <s v="OK"/>
    <d v="2025-02-15T00:00:00"/>
    <d v="2025-02-15T00:00:00"/>
    <n v="241"/>
    <s v="Asia"/>
    <x v="10"/>
    <s v="Shenzhen"/>
    <s v="Non-Profit"/>
    <s v="Direct"/>
    <s v="L. Okafor"/>
    <s v="Phones"/>
    <s v="PHN-8368"/>
    <n v="1253.22"/>
    <s v="0k"/>
    <n v="3230.35"/>
    <n v="3230.35"/>
    <s v="Ok"/>
    <n v="0"/>
    <n v="0"/>
    <n v="17"/>
    <n v="54915.95"/>
    <n v="21304.74"/>
    <n v="33611.209999999992"/>
    <n v="0.61204823006794917"/>
    <s v="Jun-2024"/>
    <s v="Q2-2024"/>
    <s v="Asia-China-Shenzhen"/>
    <s v="HIGH"/>
    <x v="9"/>
    <s v="NO"/>
    <m/>
  </r>
  <r>
    <s v="ORD-2025-677880"/>
    <x v="614"/>
    <s v="OK"/>
    <d v="2025-09-14T00:00:00"/>
    <d v="2025-09-14T00:00:00"/>
    <n v="156"/>
    <s v="Europe"/>
    <x v="6"/>
    <s v="Berlin"/>
    <s v="Non-Profit"/>
    <s v="Online"/>
    <s v="A. Patel"/>
    <s v="Monitors"/>
    <s v="MON-9662"/>
    <n v="1397.67"/>
    <s v="0k"/>
    <n v="2789.61"/>
    <n v="2789.61"/>
    <s v="Ok"/>
    <n v="0.10299999999999999"/>
    <n v="0.10299999999999999"/>
    <n v="20"/>
    <n v="50045.603400000007"/>
    <n v="27953.4"/>
    <n v="22092.203400000006"/>
    <n v="0.4414414433856142"/>
    <s v="Apr-2025"/>
    <s v="Q2-2025"/>
    <s v="Europe-Germany-Berlin"/>
    <s v="HIGH"/>
    <x v="11"/>
    <s v="NO"/>
    <m/>
  </r>
  <r>
    <s v="ORD-2024-446699"/>
    <x v="615"/>
    <s v="OK"/>
    <d v="2024-09-25T00:00:00"/>
    <d v="2024-09-25T00:00:00"/>
    <n v="122"/>
    <s v="Americas"/>
    <x v="5"/>
    <s v="Rio de Janeiro"/>
    <s v="Non-Profit"/>
    <s v="Online"/>
    <s v="unknown"/>
    <s v="Accessories"/>
    <s v="ACC-4490"/>
    <n v="1394.65"/>
    <s v="0k"/>
    <n v="1897.74"/>
    <n v="1897.74"/>
    <s v="Ok"/>
    <n v="0.13400000000000001"/>
    <n v="0.13400000000000001"/>
    <n v="13"/>
    <n v="21364.75692"/>
    <n v="18130.45"/>
    <n v="3234.3069199999991"/>
    <n v="0.15138514948289891"/>
    <s v="May-2024"/>
    <s v="Q2-2024"/>
    <s v="Americas-Brazil-Rio de Janeiro"/>
    <s v="HIGH"/>
    <x v="2"/>
    <s v="NO"/>
    <m/>
  </r>
  <r>
    <s v="ORD-2023-888245"/>
    <x v="616"/>
    <s v="INVALID"/>
    <d v="2025-02-03T00:00:00"/>
    <d v="2023-02-27T00:00:00"/>
    <n v="7"/>
    <s v="Europe"/>
    <x v="2"/>
    <s v="Marseille"/>
    <s v="Corporate"/>
    <s v="Retail"/>
    <s v="K. Singh"/>
    <s v="Networking"/>
    <s v="NET-5195"/>
    <n v="1299.81"/>
    <s v="0k"/>
    <n v="902.47"/>
    <n v="902.47"/>
    <s v="Ok"/>
    <n v="0.10299999999999999"/>
    <n v="0.10299999999999999"/>
    <n v="14"/>
    <n v="11333.21826"/>
    <n v="18197.34"/>
    <n v="-6864.1217400000005"/>
    <n v="-0.60566395021496755"/>
    <s v="Jan-2025"/>
    <s v="Q1-2025"/>
    <s v="Europe-France-Marseille"/>
    <s v="HIGH"/>
    <x v="3"/>
    <s v="YES"/>
    <m/>
  </r>
  <r>
    <s v="ORD-2024-165942"/>
    <x v="617"/>
    <s v="INVALID"/>
    <d v="2025-01-22T00:00:00"/>
    <d v="2025-01-12T00:00:00"/>
    <n v="7"/>
    <s v="Europe"/>
    <x v="0"/>
    <s v="Manchester"/>
    <s v="Corporate"/>
    <s v="Direct"/>
    <s v="B. Chen"/>
    <s v="Monitors"/>
    <s v="MON-6310"/>
    <n v="1399.72"/>
    <s v="Suspicious"/>
    <n v="1313.1554255319147"/>
    <n v="-33.659999999999997"/>
    <s v="Ok"/>
    <n v="0.185"/>
    <n v="0.185"/>
    <n v="12"/>
    <n v="-329.19479999999993"/>
    <n v="16796.64"/>
    <n v="-17125.834800000001"/>
    <n v="52.023406202042089"/>
    <s v="Jan-2025"/>
    <s v="Q1-2025"/>
    <s v="Europe-United Kingdom-Manchester"/>
    <s v="HIGH"/>
    <x v="3"/>
    <s v="YES"/>
    <m/>
  </r>
  <r>
    <s v="ORD-2023-163610"/>
    <x v="618"/>
    <s v="INVALID"/>
    <d v="2025-02-10T00:00:00"/>
    <d v="2023-11-16T00:00:00"/>
    <n v="7"/>
    <s v="Americas"/>
    <x v="11"/>
    <s v="Toronto"/>
    <s v="Small Business"/>
    <s v="Marketplace"/>
    <s v="I. Johnson"/>
    <s v="Laptops"/>
    <s v="LAP-9024"/>
    <n v="1373.31"/>
    <s v="0k"/>
    <n v="1086.68"/>
    <n v="1086.68"/>
    <s v="Ok"/>
    <n v="0.2"/>
    <n v="0.2"/>
    <n v="11"/>
    <n v="9562.7840000000015"/>
    <n v="15106.41"/>
    <n v="-5543.6259999999984"/>
    <n v="-0.5797083778113149"/>
    <s v="Feb-2025"/>
    <s v="Q1-2025"/>
    <s v="Americas-Canada-Toronto"/>
    <s v="HIGH"/>
    <x v="17"/>
    <s v="YES"/>
    <m/>
  </r>
  <r>
    <s v="ORD-2024-468655"/>
    <x v="619"/>
    <s v="INVALID"/>
    <d v="2025-05-16T00:00:00"/>
    <d v="2024-03-06T00:00:00"/>
    <n v="7"/>
    <s v="Asia"/>
    <x v="10"/>
    <s v="Beijing"/>
    <s v="Education"/>
    <s v="Marketplace"/>
    <s v="O. Wang"/>
    <s v="Printers"/>
    <s v="PRN-6308"/>
    <n v="1477.84"/>
    <s v="0k"/>
    <n v="1010.75"/>
    <n v="1010.75"/>
    <s v="Ok"/>
    <n v="0.24299999999999999"/>
    <n v="0.24299999999999999"/>
    <n v="24"/>
    <n v="18363.306"/>
    <n v="35468.159999999996"/>
    <n v="-17104.853999999996"/>
    <n v="-0.9314692027677367"/>
    <s v="May-2025"/>
    <s v="Q2-2025"/>
    <s v="Asia-China-Beijing"/>
    <s v="HIGH"/>
    <x v="18"/>
    <s v="YES"/>
    <m/>
  </r>
  <r>
    <s v="ORD-2024-998320"/>
    <x v="620"/>
    <s v="OK"/>
    <d v="2024-11-14T00:00:00"/>
    <d v="2024-11-14T00:00:00"/>
    <n v="206"/>
    <s v="Africa"/>
    <x v="1"/>
    <s v="Mombasa"/>
    <s v="Corporate"/>
    <s v="Direct"/>
    <s v="H. Kim"/>
    <s v="Printers"/>
    <s v="PRN-3143"/>
    <n v="1396.48"/>
    <s v="0k"/>
    <n v="411.48"/>
    <n v="411.48"/>
    <s v="Suspicious"/>
    <n v="0.3"/>
    <n v="0.318"/>
    <n v="14"/>
    <n v="3928.81104"/>
    <n v="19550.72"/>
    <n v="-15621.908960000001"/>
    <n v="-3.9762433980535752"/>
    <s v="Apr-2024"/>
    <s v="Q2-2024"/>
    <s v="Africa-Kenya-Mombasa"/>
    <s v="MEDIUM"/>
    <x v="19"/>
    <s v="NO"/>
    <m/>
  </r>
  <r>
    <s v="ORD-2024-341535"/>
    <x v="621"/>
    <s v="INVALID"/>
    <d v="2025-11-21T00:00:00"/>
    <d v="2024-06-30T00:00:00"/>
    <n v="7"/>
    <s v="Africa"/>
    <x v="1"/>
    <s v="Kisumu"/>
    <s v="Education"/>
    <s v="Direct"/>
    <s v="M. Rossi"/>
    <s v="Networking"/>
    <s v="NET-5987"/>
    <n v="1323.55"/>
    <s v="0k"/>
    <n v="413.34"/>
    <n v="413.34"/>
    <s v="Ok"/>
    <n v="2.1999999999999999E-2"/>
    <n v="2.1999999999999999E-2"/>
    <n v="26"/>
    <n v="10510.409519999999"/>
    <n v="34412.299999999996"/>
    <n v="-23901.890479999995"/>
    <n v="-2.2741160022849418"/>
    <s v="Nov-2025"/>
    <s v="Q4-2025"/>
    <s v="Africa-Kenya-Kisumu"/>
    <s v="MEDIUM"/>
    <x v="0"/>
    <s v="YES"/>
    <m/>
  </r>
  <r>
    <s v="ORD-2025-845715"/>
    <x v="622"/>
    <s v="OK"/>
    <d v="2025-05-04T00:00:00"/>
    <d v="2025-05-04T00:00:00"/>
    <n v="244"/>
    <s v="Europe"/>
    <x v="0"/>
    <s v="Birmingham"/>
    <s v="Enterprise"/>
    <s v="Marketplace"/>
    <s v="K. Singh"/>
    <s v="Monitors"/>
    <s v="MON-6962"/>
    <n v="1413.87"/>
    <s v="0k"/>
    <n v="1558.89"/>
    <n v="1558.89"/>
    <s v="Ok"/>
    <n v="0.255"/>
    <n v="0.255"/>
    <n v="38"/>
    <n v="44132.175900000002"/>
    <n v="53727.06"/>
    <n v="-9594.8840999999957"/>
    <n v="-0.21741244124788317"/>
    <s v="Sept-2024"/>
    <s v="Q3-2024"/>
    <s v="Europe-United Kingdom-Birmingham"/>
    <s v="HIGH"/>
    <x v="5"/>
    <s v="NO"/>
    <m/>
  </r>
  <r>
    <s v="ORD-2025-398335"/>
    <x v="623"/>
    <s v="OK"/>
    <d v="2025-06-27T00:00:00"/>
    <d v="2025-06-27T00:00:00"/>
    <n v="178"/>
    <s v="Europe"/>
    <x v="6"/>
    <s v="Munich"/>
    <s v="Consumer"/>
    <s v="Distributor"/>
    <s v="E. Garcia"/>
    <s v="Laptops"/>
    <s v="LAP-1619"/>
    <n v="1362.31"/>
    <s v="0k"/>
    <n v="861.16"/>
    <n v="861.16"/>
    <s v="Ok"/>
    <n v="0.113"/>
    <n v="0.113"/>
    <n v="7"/>
    <n v="5346.9424399999998"/>
    <n v="9536.17"/>
    <n v="-4189.2275600000003"/>
    <n v="-0.78348095327542"/>
    <s v="Dec-2024"/>
    <s v="Q4-2024"/>
    <s v="Europe-Germany-Munich"/>
    <s v="HIGH"/>
    <x v="6"/>
    <s v="NO"/>
    <m/>
  </r>
  <r>
    <s v="ORD-2023-640022"/>
    <x v="624"/>
    <s v="INVALID"/>
    <d v="2025-08-29T00:00:00"/>
    <d v="2023-09-20T00:00:00"/>
    <n v="7"/>
    <s v="Africa"/>
    <x v="4"/>
    <s v="Durban"/>
    <s v="Small Business"/>
    <s v="Marketplace"/>
    <s v="M. Rossi"/>
    <s v="Printers"/>
    <s v="PRN-4732"/>
    <n v="1399.64"/>
    <s v="0k"/>
    <n v="2296.25"/>
    <n v="2296.25"/>
    <s v="Ok"/>
    <n v="0"/>
    <n v="0"/>
    <n v="10"/>
    <n v="22962.5"/>
    <n v="13996.400000000001"/>
    <n v="8966.0999999999985"/>
    <n v="0.39046706586826341"/>
    <s v="Aug-2025"/>
    <s v="Q3-2025"/>
    <s v="Africa-South Africa-Durban"/>
    <s v="HIGH"/>
    <x v="16"/>
    <s v="YES"/>
    <m/>
  </r>
  <r>
    <s v="ORD-2023-842820"/>
    <x v="625"/>
    <s v="INVALID"/>
    <d v="2025-06-03T00:00:00"/>
    <d v="2023-09-28T00:00:00"/>
    <n v="7"/>
    <s v="Asia"/>
    <x v="7"/>
    <s v="unkown"/>
    <s v="Corporate"/>
    <s v="unknown"/>
    <s v="B. Chen"/>
    <s v="Accessories"/>
    <s v="ACC-1375"/>
    <n v="1362.06"/>
    <s v="0k"/>
    <n v="2636.6"/>
    <n v="2636.6"/>
    <s v="Ok"/>
    <n v="0.157"/>
    <n v="0.157"/>
    <n v="11"/>
    <n v="24449.191799999997"/>
    <n v="14982.66"/>
    <n v="9466.531799999997"/>
    <n v="0.38719201343906995"/>
    <s v="May-2025"/>
    <s v="Q2-2025"/>
    <s v="Asia-India-unkown"/>
    <s v="HIGH"/>
    <x v="18"/>
    <s v="YES"/>
    <m/>
  </r>
  <r>
    <s v="ORD-2023-869884"/>
    <x v="626"/>
    <s v="INVALID"/>
    <d v="2024-07-11T00:00:00"/>
    <d v="2023-03-05T00:00:00"/>
    <n v="7"/>
    <s v="Americas"/>
    <x v="5"/>
    <s v="Brasília"/>
    <s v="Enterprise"/>
    <s v="Direct"/>
    <s v="G. Dubois"/>
    <s v="Monitors"/>
    <s v="MON-2828"/>
    <n v="1473.58"/>
    <s v="0k"/>
    <n v="978.09"/>
    <n v="978.09"/>
    <s v="Ok"/>
    <n v="0.108"/>
    <n v="0.108"/>
    <n v="8"/>
    <n v="6979.6502399999999"/>
    <n v="11788.64"/>
    <n v="-4808.9897599999995"/>
    <n v="-0.68900153942384357"/>
    <s v="Jul-2024"/>
    <s v="Q3-2024"/>
    <s v="Americas-Brazil-Brasília"/>
    <s v="HIGH"/>
    <x v="4"/>
    <s v="YES"/>
    <m/>
  </r>
  <r>
    <s v="ORD-2024-474999"/>
    <x v="627"/>
    <s v="OK"/>
    <d v="2025-01-02T00:00:00"/>
    <d v="2025-01-02T00:00:00"/>
    <n v="180"/>
    <s v="Europe"/>
    <x v="6"/>
    <s v="Frankfurt"/>
    <s v="Education"/>
    <s v="Direct"/>
    <s v="F. Müller"/>
    <s v="Laptops"/>
    <s v="LAP-8214"/>
    <n v="1391.99"/>
    <s v="0k"/>
    <n v="545.72"/>
    <n v="545.72"/>
    <s v="Ok"/>
    <n v="0.184"/>
    <n v="0.184"/>
    <n v="23"/>
    <n v="10242.072960000001"/>
    <n v="32015.77"/>
    <n v="-21773.697039999999"/>
    <n v="-2.1259072382159632"/>
    <s v="Jul-2024"/>
    <s v="Q3-2024"/>
    <s v="Europe-Germany-Frankfurt"/>
    <s v="HIGH"/>
    <x v="4"/>
    <s v="NO"/>
    <m/>
  </r>
  <r>
    <s v="ORD-2024-690270"/>
    <x v="628"/>
    <s v="INVALID"/>
    <d v="2025-03-27T00:00:00"/>
    <d v="2024-05-27T00:00:00"/>
    <n v="7"/>
    <s v="Americas"/>
    <x v="3"/>
    <s v="Austin"/>
    <s v="Non-Profit"/>
    <s v="Online"/>
    <s v="C. Otieno"/>
    <s v="Phones"/>
    <s v="PHN-7974"/>
    <n v="1484.23"/>
    <s v="0k"/>
    <n v="1435.54"/>
    <n v="1435.54"/>
    <s v="Ok"/>
    <n v="0.25600000000000001"/>
    <n v="0.25600000000000001"/>
    <n v="12"/>
    <n v="12816.501119999999"/>
    <n v="17810.760000000002"/>
    <n v="-4994.258880000003"/>
    <n v="-0.38967412659969425"/>
    <s v="Mar-2025"/>
    <s v="Q1-2025"/>
    <s v="Americas-USA-Austin"/>
    <s v="HIGH"/>
    <x v="21"/>
    <s v="YES"/>
    <m/>
  </r>
  <r>
    <s v="ORD-2024-548345"/>
    <x v="629"/>
    <s v="OK"/>
    <d v="2024-05-28T00:00:00"/>
    <d v="2024-05-28T00:00:00"/>
    <n v="31"/>
    <s v="Europe"/>
    <x v="0"/>
    <s v="Birmingham"/>
    <s v="Consumer"/>
    <s v="Retail"/>
    <s v="B. Chen"/>
    <s v="Networking"/>
    <s v="NET-2365"/>
    <n v="1421.14"/>
    <s v="0k"/>
    <n v="2397.3000000000002"/>
    <n v="2397.3000000000002"/>
    <s v="Ok"/>
    <n v="0"/>
    <n v="0"/>
    <n v="31"/>
    <n v="74316.3"/>
    <n v="44055.340000000004"/>
    <n v="30260.959999999999"/>
    <n v="0.4071914236849789"/>
    <s v="Apr-2024"/>
    <s v="Q2-2024"/>
    <s v="Europe-United Kingdom-Birmingham"/>
    <s v="HIGH"/>
    <x v="19"/>
    <s v="NO"/>
    <m/>
  </r>
  <r>
    <s v="ORD-2025-262434"/>
    <x v="630"/>
    <s v="INVALID"/>
    <d v="2025-11-15T00:00:00"/>
    <d v="2025-06-21T00:00:00"/>
    <n v="7"/>
    <s v="Africa"/>
    <x v="4"/>
    <s v="Johannesburg"/>
    <s v="Small Business"/>
    <s v="unknown"/>
    <s v="H. Kim"/>
    <s v="Phones"/>
    <s v="PHN-7379"/>
    <n v="1466.27"/>
    <s v="0k"/>
    <n v="1853.86"/>
    <n v="1853.86"/>
    <s v="Ok"/>
    <n v="9.7000000000000003E-2"/>
    <n v="9.7000000000000003E-2"/>
    <n v="9"/>
    <n v="15066.320219999998"/>
    <n v="13196.43"/>
    <n v="1869.8902199999975"/>
    <n v="0.12411061179476231"/>
    <s v="Nov-2025"/>
    <s v="Q4-2025"/>
    <s v="Africa-South Africa-Johannesburg"/>
    <s v="HIGH"/>
    <x v="0"/>
    <s v="YES"/>
    <m/>
  </r>
  <r>
    <s v="ORD-2024-798002"/>
    <x v="631"/>
    <s v="OK"/>
    <d v="2024-07-24T00:00:00"/>
    <d v="2024-07-24T00:00:00"/>
    <n v="115"/>
    <s v="Africa"/>
    <x v="1"/>
    <s v="Mombasa"/>
    <s v="Non-Profit"/>
    <s v="Direct"/>
    <s v="J. Njeri"/>
    <s v="Laptops"/>
    <s v="LAP-9815"/>
    <n v="1494.4"/>
    <s v="Suspicious"/>
    <n v="45.98"/>
    <n v="45.98"/>
    <s v="Ok"/>
    <n v="7.1999999999999995E-2"/>
    <n v="7.1999999999999995E-2"/>
    <n v="7"/>
    <n v="298.68607999999995"/>
    <n v="10460.800000000001"/>
    <n v="-10162.113920000002"/>
    <n v="-34.02272352297102"/>
    <s v="Mar-2024"/>
    <s v="Q1-2024"/>
    <s v="Africa-Kenya-Mombasa"/>
    <s v="LOW"/>
    <x v="1"/>
    <s v="N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66ECF-47F3-42E3-A03C-DF31B0F1E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7" firstHeaderRow="1" firstDataRow="2" firstDataCol="1"/>
  <pivotFields count="36">
    <pivotField showAll="0"/>
    <pivotField numFmtId="14" showAll="0">
      <items count="633">
        <item x="160"/>
        <item x="200"/>
        <item x="1"/>
        <item x="72"/>
        <item x="206"/>
        <item x="152"/>
        <item x="217"/>
        <item x="18"/>
        <item x="560"/>
        <item x="538"/>
        <item x="180"/>
        <item x="176"/>
        <item x="141"/>
        <item x="382"/>
        <item x="167"/>
        <item x="218"/>
        <item x="284"/>
        <item x="580"/>
        <item x="545"/>
        <item x="516"/>
        <item x="631"/>
        <item x="600"/>
        <item x="329"/>
        <item x="563"/>
        <item x="506"/>
        <item x="569"/>
        <item x="51"/>
        <item x="198"/>
        <item x="112"/>
        <item x="431"/>
        <item x="168"/>
        <item x="452"/>
        <item x="573"/>
        <item x="346"/>
        <item x="608"/>
        <item x="55"/>
        <item x="244"/>
        <item x="442"/>
        <item x="367"/>
        <item x="114"/>
        <item x="409"/>
        <item x="444"/>
        <item x="620"/>
        <item x="305"/>
        <item x="270"/>
        <item x="368"/>
        <item x="142"/>
        <item x="629"/>
        <item x="459"/>
        <item x="450"/>
        <item x="572"/>
        <item x="33"/>
        <item x="98"/>
        <item x="66"/>
        <item x="13"/>
        <item x="263"/>
        <item x="594"/>
        <item x="181"/>
        <item x="2"/>
        <item x="381"/>
        <item x="473"/>
        <item x="570"/>
        <item x="330"/>
        <item x="474"/>
        <item x="196"/>
        <item x="308"/>
        <item x="326"/>
        <item x="323"/>
        <item x="157"/>
        <item x="469"/>
        <item x="334"/>
        <item x="162"/>
        <item x="387"/>
        <item x="140"/>
        <item x="354"/>
        <item x="297"/>
        <item x="615"/>
        <item x="507"/>
        <item x="182"/>
        <item x="490"/>
        <item x="588"/>
        <item x="397"/>
        <item x="99"/>
        <item x="15"/>
        <item x="456"/>
        <item x="339"/>
        <item x="434"/>
        <item x="174"/>
        <item x="298"/>
        <item x="27"/>
        <item x="338"/>
        <item x="238"/>
        <item x="370"/>
        <item x="257"/>
        <item x="293"/>
        <item x="555"/>
        <item x="10"/>
        <item x="470"/>
        <item x="109"/>
        <item x="491"/>
        <item x="613"/>
        <item x="90"/>
        <item x="482"/>
        <item x="67"/>
        <item x="604"/>
        <item x="364"/>
        <item x="9"/>
        <item x="529"/>
        <item x="49"/>
        <item x="93"/>
        <item x="279"/>
        <item x="453"/>
        <item x="4"/>
        <item x="59"/>
        <item x="70"/>
        <item x="626"/>
        <item x="21"/>
        <item x="627"/>
        <item x="163"/>
        <item x="30"/>
        <item x="483"/>
        <item x="584"/>
        <item x="435"/>
        <item x="378"/>
        <item x="77"/>
        <item x="177"/>
        <item x="463"/>
        <item x="16"/>
        <item x="95"/>
        <item x="274"/>
        <item x="280"/>
        <item x="117"/>
        <item x="172"/>
        <item x="134"/>
        <item x="149"/>
        <item x="541"/>
        <item x="421"/>
        <item x="101"/>
        <item x="466"/>
        <item x="28"/>
        <item x="530"/>
        <item x="242"/>
        <item x="424"/>
        <item x="390"/>
        <item x="272"/>
        <item x="166"/>
        <item x="186"/>
        <item x="250"/>
        <item x="189"/>
        <item x="548"/>
        <item x="146"/>
        <item x="333"/>
        <item x="216"/>
        <item x="515"/>
        <item x="355"/>
        <item x="131"/>
        <item x="391"/>
        <item x="428"/>
        <item x="486"/>
        <item x="562"/>
        <item x="130"/>
        <item x="320"/>
        <item x="352"/>
        <item x="81"/>
        <item x="399"/>
        <item x="496"/>
        <item x="100"/>
        <item x="464"/>
        <item x="366"/>
        <item x="136"/>
        <item x="321"/>
        <item x="497"/>
        <item x="7"/>
        <item x="533"/>
        <item x="69"/>
        <item x="622"/>
        <item x="476"/>
        <item x="11"/>
        <item x="126"/>
        <item x="105"/>
        <item x="5"/>
        <item x="523"/>
        <item x="475"/>
        <item x="360"/>
        <item x="356"/>
        <item x="229"/>
        <item x="278"/>
        <item x="365"/>
        <item x="532"/>
        <item x="328"/>
        <item x="343"/>
        <item x="256"/>
        <item x="228"/>
        <item x="204"/>
        <item x="96"/>
        <item x="481"/>
        <item x="406"/>
        <item x="219"/>
        <item x="389"/>
        <item x="575"/>
        <item x="226"/>
        <item x="164"/>
        <item x="260"/>
        <item x="403"/>
        <item x="531"/>
        <item x="552"/>
        <item x="52"/>
        <item x="565"/>
        <item x="455"/>
        <item x="498"/>
        <item x="544"/>
        <item x="42"/>
        <item x="350"/>
        <item x="578"/>
        <item x="203"/>
        <item x="84"/>
        <item x="331"/>
        <item x="91"/>
        <item x="127"/>
        <item x="248"/>
        <item x="342"/>
        <item x="64"/>
        <item x="125"/>
        <item x="602"/>
        <item x="292"/>
        <item x="559"/>
        <item x="579"/>
        <item x="394"/>
        <item x="388"/>
        <item x="241"/>
        <item x="20"/>
        <item x="247"/>
        <item x="86"/>
        <item x="104"/>
        <item x="411"/>
        <item x="377"/>
        <item x="445"/>
        <item x="587"/>
        <item x="222"/>
        <item x="73"/>
        <item x="158"/>
        <item x="351"/>
        <item x="451"/>
        <item x="38"/>
        <item x="245"/>
        <item x="46"/>
        <item x="526"/>
        <item x="12"/>
        <item x="275"/>
        <item x="429"/>
        <item x="277"/>
        <item x="239"/>
        <item x="208"/>
        <item x="457"/>
        <item x="199"/>
        <item x="432"/>
        <item x="564"/>
        <item x="193"/>
        <item x="175"/>
        <item x="143"/>
        <item x="501"/>
        <item x="567"/>
        <item x="285"/>
        <item x="32"/>
        <item x="489"/>
        <item x="243"/>
        <item x="557"/>
        <item x="554"/>
        <item x="124"/>
        <item x="236"/>
        <item x="89"/>
        <item x="137"/>
        <item x="380"/>
        <item x="446"/>
        <item x="165"/>
        <item x="427"/>
        <item x="528"/>
        <item x="231"/>
        <item x="542"/>
        <item x="500"/>
        <item x="517"/>
        <item x="582"/>
        <item x="34"/>
        <item x="295"/>
        <item x="400"/>
        <item x="187"/>
        <item x="6"/>
        <item x="566"/>
        <item x="413"/>
        <item x="269"/>
        <item x="327"/>
        <item x="37"/>
        <item x="509"/>
        <item x="129"/>
        <item x="290"/>
        <item x="623"/>
        <item x="116"/>
        <item x="128"/>
        <item x="3"/>
        <item x="150"/>
        <item x="375"/>
        <item x="358"/>
        <item x="502"/>
        <item x="266"/>
        <item x="135"/>
        <item x="58"/>
        <item x="488"/>
        <item x="144"/>
        <item x="61"/>
        <item x="202"/>
        <item x="617"/>
        <item x="22"/>
        <item x="211"/>
        <item x="396"/>
        <item x="190"/>
        <item x="191"/>
        <item x="118"/>
        <item x="312"/>
        <item x="63"/>
        <item x="313"/>
        <item x="549"/>
        <item x="110"/>
        <item x="616"/>
        <item x="24"/>
        <item x="556"/>
        <item x="246"/>
        <item x="161"/>
        <item x="372"/>
        <item x="251"/>
        <item x="618"/>
        <item x="62"/>
        <item x="227"/>
        <item x="550"/>
        <item x="310"/>
        <item x="306"/>
        <item x="585"/>
        <item x="359"/>
        <item x="344"/>
        <item x="113"/>
        <item x="348"/>
        <item x="422"/>
        <item x="26"/>
        <item x="458"/>
        <item x="492"/>
        <item x="68"/>
        <item x="592"/>
        <item x="494"/>
        <item x="45"/>
        <item x="487"/>
        <item x="535"/>
        <item x="115"/>
        <item x="294"/>
        <item x="385"/>
        <item x="511"/>
        <item x="41"/>
        <item x="347"/>
        <item x="551"/>
        <item x="522"/>
        <item x="207"/>
        <item x="361"/>
        <item x="426"/>
        <item x="103"/>
        <item x="447"/>
        <item x="302"/>
        <item x="201"/>
        <item x="318"/>
        <item x="606"/>
        <item x="536"/>
        <item x="610"/>
        <item x="85"/>
        <item x="188"/>
        <item x="401"/>
        <item x="408"/>
        <item x="71"/>
        <item x="628"/>
        <item x="317"/>
        <item x="520"/>
        <item x="417"/>
        <item x="283"/>
        <item x="472"/>
        <item x="138"/>
        <item x="301"/>
        <item x="386"/>
        <item x="337"/>
        <item x="232"/>
        <item x="224"/>
        <item x="153"/>
        <item x="416"/>
        <item x="259"/>
        <item x="14"/>
        <item x="392"/>
        <item x="145"/>
        <item x="514"/>
        <item x="436"/>
        <item x="601"/>
        <item x="215"/>
        <item x="614"/>
        <item x="383"/>
        <item x="598"/>
        <item x="423"/>
        <item x="341"/>
        <item x="303"/>
        <item x="314"/>
        <item x="316"/>
        <item x="225"/>
        <item x="495"/>
        <item x="443"/>
        <item x="363"/>
        <item x="133"/>
        <item x="484"/>
        <item x="223"/>
        <item x="210"/>
        <item x="311"/>
        <item x="558"/>
        <item x="611"/>
        <item x="581"/>
        <item x="234"/>
        <item x="205"/>
        <item x="47"/>
        <item x="209"/>
        <item x="439"/>
        <item x="437"/>
        <item x="599"/>
        <item x="395"/>
        <item x="619"/>
        <item x="540"/>
        <item x="479"/>
        <item x="412"/>
        <item x="102"/>
        <item x="505"/>
        <item x="349"/>
        <item x="589"/>
        <item x="75"/>
        <item x="267"/>
        <item x="53"/>
        <item x="237"/>
        <item x="76"/>
        <item x="324"/>
        <item x="322"/>
        <item x="119"/>
        <item x="527"/>
        <item x="147"/>
        <item x="625"/>
        <item x="54"/>
        <item x="282"/>
        <item x="122"/>
        <item x="345"/>
        <item x="83"/>
        <item x="525"/>
        <item x="286"/>
        <item x="513"/>
        <item x="508"/>
        <item x="512"/>
        <item x="183"/>
        <item x="407"/>
        <item x="503"/>
        <item x="123"/>
        <item x="197"/>
        <item x="108"/>
        <item x="468"/>
        <item x="56"/>
        <item x="23"/>
        <item x="252"/>
        <item x="48"/>
        <item x="159"/>
        <item x="577"/>
        <item x="151"/>
        <item x="519"/>
        <item x="518"/>
        <item x="273"/>
        <item x="240"/>
        <item x="462"/>
        <item x="362"/>
        <item x="410"/>
        <item x="353"/>
        <item x="340"/>
        <item x="60"/>
        <item x="94"/>
        <item x="561"/>
        <item x="178"/>
        <item x="583"/>
        <item x="31"/>
        <item x="590"/>
        <item x="121"/>
        <item x="478"/>
        <item x="79"/>
        <item x="156"/>
        <item x="504"/>
        <item x="50"/>
        <item x="591"/>
        <item x="82"/>
        <item x="171"/>
        <item x="192"/>
        <item x="8"/>
        <item x="169"/>
        <item x="194"/>
        <item x="605"/>
        <item x="262"/>
        <item x="309"/>
        <item x="420"/>
        <item x="255"/>
        <item x="230"/>
        <item x="433"/>
        <item x="477"/>
        <item x="319"/>
        <item x="258"/>
        <item x="418"/>
        <item x="571"/>
        <item x="111"/>
        <item x="467"/>
        <item x="213"/>
        <item x="88"/>
        <item x="448"/>
        <item x="289"/>
        <item x="607"/>
        <item x="268"/>
        <item x="261"/>
        <item x="44"/>
        <item x="419"/>
        <item x="80"/>
        <item x="398"/>
        <item x="612"/>
        <item x="265"/>
        <item x="315"/>
        <item x="480"/>
        <item x="212"/>
        <item x="36"/>
        <item x="374"/>
        <item x="414"/>
        <item x="624"/>
        <item x="288"/>
        <item x="43"/>
        <item x="25"/>
        <item x="336"/>
        <item x="596"/>
        <item x="405"/>
        <item x="170"/>
        <item x="576"/>
        <item x="373"/>
        <item x="539"/>
        <item x="97"/>
        <item x="595"/>
        <item x="524"/>
        <item x="214"/>
        <item x="307"/>
        <item x="440"/>
        <item x="287"/>
        <item x="553"/>
        <item x="332"/>
        <item x="296"/>
        <item x="546"/>
        <item x="57"/>
        <item x="493"/>
        <item x="253"/>
        <item x="384"/>
        <item x="603"/>
        <item x="568"/>
        <item x="485"/>
        <item x="393"/>
        <item x="430"/>
        <item x="155"/>
        <item x="132"/>
        <item x="461"/>
        <item x="425"/>
        <item x="185"/>
        <item x="325"/>
        <item x="402"/>
        <item x="510"/>
        <item x="460"/>
        <item x="597"/>
        <item x="78"/>
        <item x="271"/>
        <item x="19"/>
        <item x="195"/>
        <item x="233"/>
        <item x="35"/>
        <item x="221"/>
        <item x="92"/>
        <item x="299"/>
        <item x="87"/>
        <item x="120"/>
        <item x="499"/>
        <item x="29"/>
        <item x="537"/>
        <item x="300"/>
        <item x="304"/>
        <item x="39"/>
        <item x="441"/>
        <item x="609"/>
        <item x="521"/>
        <item x="154"/>
        <item x="249"/>
        <item x="543"/>
        <item x="371"/>
        <item x="179"/>
        <item x="449"/>
        <item x="438"/>
        <item x="184"/>
        <item x="357"/>
        <item x="74"/>
        <item x="454"/>
        <item x="335"/>
        <item x="148"/>
        <item x="586"/>
        <item x="254"/>
        <item x="173"/>
        <item x="369"/>
        <item x="630"/>
        <item x="65"/>
        <item x="40"/>
        <item x="376"/>
        <item x="415"/>
        <item x="281"/>
        <item x="621"/>
        <item x="593"/>
        <item x="471"/>
        <item x="235"/>
        <item x="0"/>
        <item x="291"/>
        <item x="276"/>
        <item x="106"/>
        <item x="107"/>
        <item x="404"/>
        <item x="220"/>
        <item x="534"/>
        <item x="574"/>
        <item x="264"/>
        <item x="139"/>
        <item x="379"/>
        <item x="547"/>
        <item x="465"/>
        <item x="17"/>
        <item t="default"/>
      </items>
    </pivotField>
    <pivotField showAll="0"/>
    <pivotField numFmtId="14" showAll="0"/>
    <pivotField numFmtId="14" showAll="0"/>
    <pivotField numFmtId="2" showAll="0"/>
    <pivotField showAll="0"/>
    <pivotField axis="axisRow" showAll="0">
      <items count="13">
        <item x="5"/>
        <item x="11"/>
        <item x="10"/>
        <item x="2"/>
        <item x="6"/>
        <item x="7"/>
        <item x="8"/>
        <item x="1"/>
        <item x="9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numFmtId="2" showAll="0"/>
    <pivotField numFmtId="2" showAll="0"/>
    <pivotField dataField="1" showAll="0"/>
    <pivotField numFmtId="2" showAll="0"/>
    <pivotField numFmtId="2" showAll="0"/>
    <pivotField showAll="0"/>
    <pivotField showAll="0"/>
    <pivotField showAll="0"/>
    <pivotField showAll="0"/>
    <pivotField showAll="0"/>
    <pivotField showAll="0">
      <items count="23">
        <item x="19"/>
        <item x="11"/>
        <item x="7"/>
        <item x="16"/>
        <item x="6"/>
        <item x="12"/>
        <item x="17"/>
        <item x="3"/>
        <item x="4"/>
        <item x="8"/>
        <item x="9"/>
        <item x="15"/>
        <item x="1"/>
        <item x="21"/>
        <item x="2"/>
        <item x="18"/>
        <item x="10"/>
        <item x="0"/>
        <item x="14"/>
        <item x="13"/>
        <item x="5"/>
        <item x="20"/>
        <item t="default"/>
      </items>
    </pivotField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Gross Revenue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"/>
  <sheetViews>
    <sheetView workbookViewId="0">
      <selection activeCell="P1" sqref="P1"/>
    </sheetView>
  </sheetViews>
  <sheetFormatPr defaultRowHeight="14.5" x14ac:dyDescent="0.35"/>
  <cols>
    <col min="2" max="2" width="10.453125" customWidth="1"/>
    <col min="3" max="3" width="12.363281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1430</v>
      </c>
      <c r="N1" s="1" t="s">
        <v>13</v>
      </c>
      <c r="O1" s="1" t="s">
        <v>14</v>
      </c>
      <c r="P1" s="12"/>
    </row>
    <row r="2" spans="1:16" x14ac:dyDescent="0.35">
      <c r="A2" t="s">
        <v>15</v>
      </c>
      <c r="B2" s="2">
        <v>45362</v>
      </c>
      <c r="C2" s="2">
        <v>45388</v>
      </c>
      <c r="D2" t="s">
        <v>646</v>
      </c>
      <c r="E2" t="s">
        <v>650</v>
      </c>
      <c r="F2" t="s">
        <v>662</v>
      </c>
      <c r="G2" t="s">
        <v>701</v>
      </c>
      <c r="H2" t="s">
        <v>707</v>
      </c>
      <c r="I2" t="s">
        <v>712</v>
      </c>
      <c r="J2" t="s">
        <v>727</v>
      </c>
      <c r="K2" t="s">
        <v>734</v>
      </c>
      <c r="L2">
        <v>279.24</v>
      </c>
      <c r="M2">
        <v>608.9</v>
      </c>
      <c r="N2">
        <v>0.112</v>
      </c>
      <c r="O2">
        <v>9</v>
      </c>
    </row>
    <row r="3" spans="1:16" x14ac:dyDescent="0.35">
      <c r="A3" t="s">
        <v>16</v>
      </c>
      <c r="B3" s="2">
        <v>45588</v>
      </c>
      <c r="C3" s="2">
        <v>45587</v>
      </c>
      <c r="D3" t="s">
        <v>646</v>
      </c>
      <c r="E3" t="s">
        <v>651</v>
      </c>
      <c r="F3" t="s">
        <v>663</v>
      </c>
      <c r="G3" t="s">
        <v>702</v>
      </c>
      <c r="H3" t="s">
        <v>708</v>
      </c>
      <c r="I3" t="s">
        <v>713</v>
      </c>
      <c r="J3" t="s">
        <v>728</v>
      </c>
      <c r="K3" t="s">
        <v>735</v>
      </c>
      <c r="L3">
        <v>1084.3900000000001</v>
      </c>
      <c r="M3">
        <v>759.33</v>
      </c>
      <c r="N3">
        <v>0.23699999999999999</v>
      </c>
      <c r="O3">
        <v>31</v>
      </c>
    </row>
    <row r="4" spans="1:16" x14ac:dyDescent="0.35">
      <c r="A4" t="s">
        <v>17</v>
      </c>
      <c r="B4" s="2">
        <v>44985</v>
      </c>
      <c r="C4" s="2">
        <v>45010</v>
      </c>
      <c r="D4" t="s">
        <v>646</v>
      </c>
      <c r="E4" t="s">
        <v>650</v>
      </c>
      <c r="F4" t="s">
        <v>664</v>
      </c>
      <c r="G4" t="s">
        <v>701</v>
      </c>
      <c r="H4" t="s">
        <v>707</v>
      </c>
      <c r="I4" t="s">
        <v>714</v>
      </c>
      <c r="J4" t="s">
        <v>729</v>
      </c>
      <c r="K4" t="s">
        <v>736</v>
      </c>
      <c r="L4">
        <v>1460.76</v>
      </c>
      <c r="M4">
        <v>-30.66</v>
      </c>
      <c r="N4">
        <v>0.13100000000000001</v>
      </c>
      <c r="O4">
        <v>12</v>
      </c>
    </row>
    <row r="5" spans="1:16" x14ac:dyDescent="0.35">
      <c r="A5" t="s">
        <v>18</v>
      </c>
      <c r="B5" s="2">
        <v>45745</v>
      </c>
      <c r="C5" s="2">
        <v>45749</v>
      </c>
      <c r="D5" t="s">
        <v>646</v>
      </c>
      <c r="E5" t="s">
        <v>651</v>
      </c>
      <c r="F5" t="s">
        <v>665</v>
      </c>
      <c r="G5" t="s">
        <v>703</v>
      </c>
      <c r="H5" t="s">
        <v>709</v>
      </c>
      <c r="I5" t="s">
        <v>715</v>
      </c>
      <c r="J5" t="s">
        <v>730</v>
      </c>
      <c r="K5" t="s">
        <v>737</v>
      </c>
      <c r="L5">
        <v>259.93</v>
      </c>
      <c r="M5">
        <v>255.94</v>
      </c>
      <c r="N5">
        <v>7.1999999999999995E-2</v>
      </c>
      <c r="O5">
        <v>22</v>
      </c>
    </row>
    <row r="6" spans="1:16" x14ac:dyDescent="0.35">
      <c r="A6" t="s">
        <v>19</v>
      </c>
      <c r="B6" s="2">
        <v>45266</v>
      </c>
      <c r="C6" s="2">
        <v>45291</v>
      </c>
      <c r="D6" t="s">
        <v>647</v>
      </c>
      <c r="E6" t="s">
        <v>652</v>
      </c>
      <c r="F6" t="s">
        <v>666</v>
      </c>
      <c r="G6" t="s">
        <v>704</v>
      </c>
      <c r="H6" t="s">
        <v>707</v>
      </c>
      <c r="I6" t="s">
        <v>716</v>
      </c>
      <c r="J6" t="s">
        <v>728</v>
      </c>
      <c r="K6" t="s">
        <v>738</v>
      </c>
      <c r="L6">
        <v>663.03</v>
      </c>
      <c r="M6">
        <v>813.51</v>
      </c>
      <c r="N6">
        <v>0.10199999999999999</v>
      </c>
      <c r="O6">
        <v>15</v>
      </c>
    </row>
    <row r="7" spans="1:16" x14ac:dyDescent="0.35">
      <c r="A7" t="s">
        <v>20</v>
      </c>
      <c r="B7" s="2">
        <v>44928</v>
      </c>
      <c r="C7" s="2">
        <v>44931</v>
      </c>
      <c r="D7" t="s">
        <v>648</v>
      </c>
      <c r="E7" t="s">
        <v>653</v>
      </c>
      <c r="F7" t="s">
        <v>667</v>
      </c>
      <c r="G7" t="s">
        <v>701</v>
      </c>
      <c r="H7" t="s">
        <v>710</v>
      </c>
      <c r="I7" t="s">
        <v>717</v>
      </c>
      <c r="J7" t="s">
        <v>731</v>
      </c>
      <c r="K7" t="s">
        <v>739</v>
      </c>
      <c r="L7">
        <v>315.87</v>
      </c>
      <c r="M7">
        <v>591.67999999999995</v>
      </c>
      <c r="N7">
        <v>0</v>
      </c>
      <c r="O7">
        <v>7</v>
      </c>
    </row>
    <row r="8" spans="1:16" x14ac:dyDescent="0.35">
      <c r="A8" t="s">
        <v>21</v>
      </c>
      <c r="B8" s="2">
        <v>45653</v>
      </c>
      <c r="C8" s="2">
        <v>45671</v>
      </c>
      <c r="D8" t="s">
        <v>647</v>
      </c>
      <c r="E8" t="s">
        <v>654</v>
      </c>
      <c r="F8" t="s">
        <v>668</v>
      </c>
      <c r="G8" t="s">
        <v>705</v>
      </c>
      <c r="H8" t="s">
        <v>709</v>
      </c>
      <c r="I8" t="s">
        <v>718</v>
      </c>
      <c r="J8" t="s">
        <v>732</v>
      </c>
      <c r="K8" t="s">
        <v>740</v>
      </c>
      <c r="L8">
        <v>586.07000000000005</v>
      </c>
      <c r="M8">
        <v>845.97</v>
      </c>
      <c r="N8">
        <v>0.14699999999999999</v>
      </c>
      <c r="O8">
        <v>4</v>
      </c>
    </row>
    <row r="9" spans="1:16" x14ac:dyDescent="0.35">
      <c r="A9" t="s">
        <v>22</v>
      </c>
      <c r="B9" s="2">
        <v>44941</v>
      </c>
      <c r="C9" s="2">
        <v>44939</v>
      </c>
      <c r="D9" t="s">
        <v>646</v>
      </c>
      <c r="E9" t="s">
        <v>651</v>
      </c>
      <c r="F9" t="s">
        <v>669</v>
      </c>
      <c r="G9" t="s">
        <v>702</v>
      </c>
      <c r="H9" t="s">
        <v>708</v>
      </c>
      <c r="I9" t="s">
        <v>719</v>
      </c>
      <c r="J9" t="s">
        <v>728</v>
      </c>
      <c r="K9" t="s">
        <v>741</v>
      </c>
      <c r="L9">
        <v>28.38</v>
      </c>
      <c r="M9">
        <v>47.22</v>
      </c>
      <c r="N9">
        <v>0.19400000000000001</v>
      </c>
      <c r="O9">
        <v>18</v>
      </c>
    </row>
    <row r="10" spans="1:16" x14ac:dyDescent="0.35">
      <c r="A10" t="s">
        <v>23</v>
      </c>
      <c r="B10" s="2">
        <v>45416</v>
      </c>
      <c r="C10" s="2">
        <v>45441</v>
      </c>
      <c r="D10" t="s">
        <v>646</v>
      </c>
      <c r="E10" t="s">
        <v>651</v>
      </c>
      <c r="F10" t="s">
        <v>669</v>
      </c>
      <c r="G10" t="s">
        <v>703</v>
      </c>
      <c r="H10" t="s">
        <v>709</v>
      </c>
      <c r="I10" t="s">
        <v>719</v>
      </c>
      <c r="J10" t="s">
        <v>732</v>
      </c>
      <c r="K10" t="s">
        <v>742</v>
      </c>
      <c r="L10">
        <v>1295.3399999999999</v>
      </c>
      <c r="M10">
        <v>2530.81</v>
      </c>
      <c r="N10">
        <v>3.1E-2</v>
      </c>
      <c r="O10">
        <v>6</v>
      </c>
    </row>
    <row r="11" spans="1:16" x14ac:dyDescent="0.35">
      <c r="A11" t="s">
        <v>24</v>
      </c>
      <c r="B11" s="2">
        <v>45798</v>
      </c>
      <c r="C11" s="2">
        <v>45817</v>
      </c>
      <c r="D11" t="s">
        <v>648</v>
      </c>
      <c r="E11" t="s">
        <v>655</v>
      </c>
      <c r="F11" t="s">
        <v>670</v>
      </c>
      <c r="G11" t="s">
        <v>703</v>
      </c>
      <c r="H11" t="s">
        <v>708</v>
      </c>
      <c r="I11" t="s">
        <v>720</v>
      </c>
      <c r="J11" t="s">
        <v>727</v>
      </c>
      <c r="K11" t="s">
        <v>743</v>
      </c>
      <c r="L11">
        <v>1331.38</v>
      </c>
      <c r="M11">
        <v>2309.56</v>
      </c>
      <c r="N11">
        <v>0.14899999999999999</v>
      </c>
      <c r="O11">
        <v>31</v>
      </c>
    </row>
    <row r="12" spans="1:16" x14ac:dyDescent="0.35">
      <c r="A12" t="s">
        <v>25</v>
      </c>
      <c r="B12" s="2">
        <v>45319</v>
      </c>
      <c r="C12" s="2">
        <v>45331</v>
      </c>
      <c r="D12" t="s">
        <v>649</v>
      </c>
      <c r="E12" t="s">
        <v>656</v>
      </c>
      <c r="F12" t="s">
        <v>671</v>
      </c>
      <c r="G12" t="s">
        <v>701</v>
      </c>
      <c r="H12" t="s">
        <v>708</v>
      </c>
      <c r="I12" t="s">
        <v>715</v>
      </c>
      <c r="J12" t="s">
        <v>733</v>
      </c>
      <c r="K12" t="s">
        <v>744</v>
      </c>
      <c r="L12">
        <v>644.16999999999996</v>
      </c>
      <c r="M12">
        <v>700.12</v>
      </c>
      <c r="N12">
        <v>6.0000000000000001E-3</v>
      </c>
      <c r="O12">
        <v>23</v>
      </c>
    </row>
    <row r="13" spans="1:16" x14ac:dyDescent="0.35">
      <c r="A13" t="s">
        <v>26</v>
      </c>
      <c r="B13" s="2">
        <v>45660</v>
      </c>
      <c r="C13" s="2">
        <v>45680</v>
      </c>
      <c r="D13" t="s">
        <v>647</v>
      </c>
      <c r="E13" t="s">
        <v>652</v>
      </c>
      <c r="F13" t="s">
        <v>666</v>
      </c>
      <c r="G13" t="s">
        <v>701</v>
      </c>
      <c r="H13" t="s">
        <v>710</v>
      </c>
      <c r="I13" t="s">
        <v>721</v>
      </c>
      <c r="J13" t="s">
        <v>730</v>
      </c>
      <c r="K13" t="s">
        <v>745</v>
      </c>
      <c r="L13">
        <v>908.6</v>
      </c>
      <c r="M13">
        <v>691.37</v>
      </c>
      <c r="N13">
        <v>0.25</v>
      </c>
      <c r="O13">
        <v>20</v>
      </c>
    </row>
    <row r="14" spans="1:16" x14ac:dyDescent="0.35">
      <c r="A14" t="s">
        <v>27</v>
      </c>
      <c r="B14" s="2">
        <v>45722</v>
      </c>
      <c r="C14" s="2">
        <v>45747</v>
      </c>
      <c r="D14" t="s">
        <v>648</v>
      </c>
      <c r="E14" t="s">
        <v>655</v>
      </c>
      <c r="F14" t="s">
        <v>672</v>
      </c>
      <c r="G14" t="s">
        <v>703</v>
      </c>
      <c r="H14" t="s">
        <v>708</v>
      </c>
      <c r="I14" t="s">
        <v>713</v>
      </c>
      <c r="J14" t="s">
        <v>727</v>
      </c>
      <c r="K14" t="s">
        <v>746</v>
      </c>
      <c r="L14">
        <v>331.57</v>
      </c>
      <c r="M14">
        <v>548.4</v>
      </c>
      <c r="N14">
        <v>9.4E-2</v>
      </c>
      <c r="O14">
        <v>10</v>
      </c>
    </row>
    <row r="15" spans="1:16" x14ac:dyDescent="0.35">
      <c r="A15" t="s">
        <v>28</v>
      </c>
      <c r="B15" s="2">
        <v>45311</v>
      </c>
      <c r="C15" s="2">
        <v>45335</v>
      </c>
      <c r="D15" t="s">
        <v>649</v>
      </c>
      <c r="E15" t="s">
        <v>657</v>
      </c>
      <c r="F15" t="s">
        <v>673</v>
      </c>
      <c r="G15" t="s">
        <v>701</v>
      </c>
      <c r="H15" t="s">
        <v>707</v>
      </c>
      <c r="I15" t="s">
        <v>722</v>
      </c>
      <c r="J15" t="s">
        <v>728</v>
      </c>
      <c r="K15" t="s">
        <v>747</v>
      </c>
      <c r="L15">
        <v>643.53</v>
      </c>
      <c r="M15">
        <v>1439.01</v>
      </c>
      <c r="N15">
        <v>0</v>
      </c>
      <c r="O15">
        <v>15</v>
      </c>
    </row>
    <row r="16" spans="1:16" x14ac:dyDescent="0.35">
      <c r="A16" t="s">
        <v>29</v>
      </c>
      <c r="B16" s="2">
        <v>45901</v>
      </c>
      <c r="C16" s="2">
        <v>45930</v>
      </c>
      <c r="D16" t="s">
        <v>648</v>
      </c>
      <c r="E16" t="s">
        <v>655</v>
      </c>
      <c r="F16" t="s">
        <v>672</v>
      </c>
      <c r="G16" t="s">
        <v>702</v>
      </c>
      <c r="H16" t="s">
        <v>707</v>
      </c>
      <c r="I16" t="s">
        <v>723</v>
      </c>
      <c r="J16" t="s">
        <v>733</v>
      </c>
      <c r="K16" t="s">
        <v>748</v>
      </c>
      <c r="L16">
        <v>780.59</v>
      </c>
      <c r="M16">
        <v>631.57000000000005</v>
      </c>
      <c r="N16">
        <v>0</v>
      </c>
      <c r="O16">
        <v>12</v>
      </c>
    </row>
    <row r="17" spans="1:15" x14ac:dyDescent="0.35">
      <c r="A17" t="s">
        <v>30</v>
      </c>
      <c r="B17" s="2">
        <v>45039</v>
      </c>
      <c r="C17" s="2">
        <v>45038</v>
      </c>
      <c r="D17" t="s">
        <v>646</v>
      </c>
      <c r="E17" t="s">
        <v>650</v>
      </c>
      <c r="F17" t="s">
        <v>664</v>
      </c>
      <c r="G17" t="s">
        <v>705</v>
      </c>
      <c r="H17" t="s">
        <v>711</v>
      </c>
      <c r="I17" t="s">
        <v>718</v>
      </c>
      <c r="J17" t="s">
        <v>731</v>
      </c>
      <c r="K17" t="s">
        <v>749</v>
      </c>
      <c r="L17">
        <v>756.51</v>
      </c>
      <c r="M17">
        <v>850.8</v>
      </c>
      <c r="N17">
        <v>7.3999999999999996E-2</v>
      </c>
      <c r="O17">
        <v>9</v>
      </c>
    </row>
    <row r="18" spans="1:15" x14ac:dyDescent="0.35">
      <c r="A18" t="s">
        <v>31</v>
      </c>
      <c r="B18" s="2">
        <v>45636</v>
      </c>
      <c r="C18" s="2">
        <v>45665</v>
      </c>
      <c r="D18" t="s">
        <v>649</v>
      </c>
      <c r="E18" t="s">
        <v>657</v>
      </c>
      <c r="F18" t="s">
        <v>673</v>
      </c>
      <c r="G18" t="s">
        <v>705</v>
      </c>
      <c r="H18" t="s">
        <v>707</v>
      </c>
      <c r="I18" t="s">
        <v>723</v>
      </c>
      <c r="J18" t="s">
        <v>728</v>
      </c>
      <c r="K18" t="s">
        <v>750</v>
      </c>
      <c r="L18">
        <v>891.08</v>
      </c>
      <c r="M18">
        <v>1040.0999999999999</v>
      </c>
      <c r="N18">
        <v>0.109</v>
      </c>
      <c r="O18">
        <v>28</v>
      </c>
    </row>
    <row r="19" spans="1:15" x14ac:dyDescent="0.35">
      <c r="A19" t="s">
        <v>32</v>
      </c>
      <c r="B19" s="2">
        <v>45908</v>
      </c>
      <c r="C19" s="2">
        <v>45916</v>
      </c>
      <c r="D19" t="s">
        <v>647</v>
      </c>
      <c r="E19" t="s">
        <v>652</v>
      </c>
      <c r="F19" t="s">
        <v>666</v>
      </c>
      <c r="G19" t="s">
        <v>701</v>
      </c>
      <c r="H19" t="s">
        <v>710</v>
      </c>
      <c r="I19" t="s">
        <v>712</v>
      </c>
      <c r="J19" t="s">
        <v>730</v>
      </c>
      <c r="K19" t="s">
        <v>751</v>
      </c>
      <c r="L19">
        <v>1225.57</v>
      </c>
      <c r="M19">
        <v>2705.57</v>
      </c>
      <c r="N19">
        <v>0.183</v>
      </c>
      <c r="O19">
        <v>16</v>
      </c>
    </row>
    <row r="20" spans="1:15" x14ac:dyDescent="0.35">
      <c r="A20" t="s">
        <v>33</v>
      </c>
      <c r="B20" s="2">
        <v>45858</v>
      </c>
      <c r="C20" s="2">
        <v>45874</v>
      </c>
      <c r="D20" t="s">
        <v>648</v>
      </c>
      <c r="E20" t="s">
        <v>655</v>
      </c>
      <c r="F20" t="s">
        <v>672</v>
      </c>
      <c r="G20" t="s">
        <v>706</v>
      </c>
      <c r="H20" t="s">
        <v>709</v>
      </c>
      <c r="I20" t="s">
        <v>715</v>
      </c>
      <c r="J20" t="s">
        <v>733</v>
      </c>
      <c r="K20" t="s">
        <v>752</v>
      </c>
      <c r="L20">
        <v>1068.17</v>
      </c>
      <c r="M20">
        <v>2375.37</v>
      </c>
      <c r="N20">
        <v>0.109</v>
      </c>
      <c r="O20">
        <v>18</v>
      </c>
    </row>
    <row r="21" spans="1:15" x14ac:dyDescent="0.35">
      <c r="A21" t="s">
        <v>34</v>
      </c>
      <c r="B21" s="2">
        <v>45798</v>
      </c>
      <c r="C21" s="2">
        <v>45796</v>
      </c>
      <c r="D21" t="s">
        <v>649</v>
      </c>
      <c r="E21" t="s">
        <v>658</v>
      </c>
      <c r="F21" t="s">
        <v>674</v>
      </c>
      <c r="G21" t="s">
        <v>706</v>
      </c>
      <c r="H21" t="s">
        <v>708</v>
      </c>
      <c r="I21" t="s">
        <v>724</v>
      </c>
      <c r="J21" t="s">
        <v>731</v>
      </c>
      <c r="K21" t="s">
        <v>753</v>
      </c>
      <c r="L21">
        <v>1015.16</v>
      </c>
      <c r="M21">
        <v>2148.14</v>
      </c>
      <c r="N21">
        <v>3.7999999999999999E-2</v>
      </c>
      <c r="O21">
        <v>19</v>
      </c>
    </row>
    <row r="22" spans="1:15" x14ac:dyDescent="0.35">
      <c r="A22" t="s">
        <v>35</v>
      </c>
      <c r="B22" s="2">
        <v>45498</v>
      </c>
      <c r="C22" s="2">
        <v>45497</v>
      </c>
      <c r="D22" t="s">
        <v>646</v>
      </c>
      <c r="E22" t="s">
        <v>650</v>
      </c>
      <c r="F22" t="s">
        <v>675</v>
      </c>
      <c r="G22" t="s">
        <v>703</v>
      </c>
      <c r="H22" t="s">
        <v>711</v>
      </c>
      <c r="I22" t="s">
        <v>713</v>
      </c>
      <c r="J22" t="s">
        <v>731</v>
      </c>
      <c r="K22" t="s">
        <v>754</v>
      </c>
      <c r="L22">
        <v>1494.4</v>
      </c>
      <c r="M22">
        <v>3661.07</v>
      </c>
      <c r="N22">
        <v>7.1999999999999995E-2</v>
      </c>
      <c r="O22">
        <v>7</v>
      </c>
    </row>
    <row r="23" spans="1:15" x14ac:dyDescent="0.35">
      <c r="A23" t="s">
        <v>36</v>
      </c>
      <c r="B23" s="2">
        <v>45057</v>
      </c>
      <c r="C23" s="2">
        <v>45074</v>
      </c>
      <c r="D23" t="s">
        <v>647</v>
      </c>
      <c r="E23" t="s">
        <v>659</v>
      </c>
      <c r="F23" t="s">
        <v>676</v>
      </c>
      <c r="G23" t="s">
        <v>706</v>
      </c>
      <c r="H23" t="s">
        <v>709</v>
      </c>
      <c r="I23" t="s">
        <v>718</v>
      </c>
      <c r="J23" t="s">
        <v>729</v>
      </c>
      <c r="K23" t="s">
        <v>755</v>
      </c>
      <c r="L23">
        <v>1331.19</v>
      </c>
      <c r="M23">
        <v>2903.09</v>
      </c>
      <c r="N23">
        <v>0.14299999999999999</v>
      </c>
      <c r="O23">
        <v>8</v>
      </c>
    </row>
    <row r="24" spans="1:15" x14ac:dyDescent="0.35">
      <c r="A24" t="s">
        <v>37</v>
      </c>
      <c r="B24" s="2">
        <v>45822</v>
      </c>
      <c r="C24" s="2">
        <v>45837</v>
      </c>
      <c r="D24" t="s">
        <v>646</v>
      </c>
      <c r="E24" t="s">
        <v>651</v>
      </c>
      <c r="F24" t="s">
        <v>663</v>
      </c>
      <c r="G24" t="s">
        <v>704</v>
      </c>
      <c r="H24" t="s">
        <v>709</v>
      </c>
      <c r="I24" t="s">
        <v>724</v>
      </c>
      <c r="J24" t="s">
        <v>733</v>
      </c>
      <c r="K24" t="s">
        <v>756</v>
      </c>
      <c r="L24">
        <v>730.99</v>
      </c>
      <c r="M24">
        <v>1242.8399999999999</v>
      </c>
      <c r="N24">
        <v>0.12</v>
      </c>
      <c r="O24">
        <v>10</v>
      </c>
    </row>
    <row r="25" spans="1:15" x14ac:dyDescent="0.35">
      <c r="A25" t="s">
        <v>38</v>
      </c>
      <c r="B25" s="2">
        <v>45430</v>
      </c>
      <c r="C25" s="2">
        <v>45435</v>
      </c>
      <c r="D25" t="s">
        <v>648</v>
      </c>
      <c r="E25" t="s">
        <v>660</v>
      </c>
      <c r="F25" t="s">
        <v>677</v>
      </c>
      <c r="G25" t="s">
        <v>706</v>
      </c>
      <c r="H25" t="s">
        <v>707</v>
      </c>
      <c r="I25" t="s">
        <v>722</v>
      </c>
      <c r="J25" t="s">
        <v>731</v>
      </c>
      <c r="K25" t="s">
        <v>757</v>
      </c>
      <c r="L25">
        <v>1274.5899999999999</v>
      </c>
      <c r="M25">
        <v>2553.69</v>
      </c>
      <c r="N25">
        <v>0.01</v>
      </c>
      <c r="O25">
        <v>8</v>
      </c>
    </row>
    <row r="26" spans="1:15" x14ac:dyDescent="0.35">
      <c r="A26" t="s">
        <v>39</v>
      </c>
      <c r="B26" s="2">
        <v>44964</v>
      </c>
      <c r="C26" s="2">
        <v>44969</v>
      </c>
      <c r="D26" t="s">
        <v>648</v>
      </c>
      <c r="E26" t="s">
        <v>655</v>
      </c>
      <c r="F26" t="s">
        <v>670</v>
      </c>
      <c r="G26" t="s">
        <v>702</v>
      </c>
      <c r="H26" t="s">
        <v>708</v>
      </c>
      <c r="I26" t="s">
        <v>725</v>
      </c>
      <c r="J26" t="s">
        <v>727</v>
      </c>
      <c r="K26" t="s">
        <v>758</v>
      </c>
      <c r="L26">
        <v>948.55</v>
      </c>
      <c r="M26">
        <v>2089.16</v>
      </c>
      <c r="N26">
        <v>7.0000000000000001E-3</v>
      </c>
      <c r="O26">
        <v>12</v>
      </c>
    </row>
    <row r="27" spans="1:15" x14ac:dyDescent="0.35">
      <c r="A27" t="s">
        <v>40</v>
      </c>
      <c r="B27" s="2">
        <v>45473</v>
      </c>
      <c r="C27" s="2">
        <v>45487</v>
      </c>
      <c r="D27" t="s">
        <v>648</v>
      </c>
      <c r="E27" t="s">
        <v>655</v>
      </c>
      <c r="F27" t="s">
        <v>672</v>
      </c>
      <c r="G27" t="s">
        <v>702</v>
      </c>
      <c r="H27" t="s">
        <v>707</v>
      </c>
      <c r="I27" t="s">
        <v>712</v>
      </c>
      <c r="J27" t="s">
        <v>733</v>
      </c>
      <c r="K27" t="s">
        <v>759</v>
      </c>
      <c r="L27">
        <v>1491.85</v>
      </c>
      <c r="M27">
        <v>2583.02</v>
      </c>
      <c r="N27">
        <v>0.16800000000000001</v>
      </c>
      <c r="O27">
        <v>4</v>
      </c>
    </row>
    <row r="28" spans="1:15" x14ac:dyDescent="0.35">
      <c r="A28" t="s">
        <v>41</v>
      </c>
      <c r="B28" s="2">
        <v>45626</v>
      </c>
      <c r="C28" s="2">
        <v>45656</v>
      </c>
      <c r="D28" t="s">
        <v>649</v>
      </c>
      <c r="E28" t="s">
        <v>657</v>
      </c>
      <c r="F28" t="s">
        <v>673</v>
      </c>
      <c r="G28" t="s">
        <v>704</v>
      </c>
      <c r="H28" t="s">
        <v>709</v>
      </c>
      <c r="I28" t="s">
        <v>721</v>
      </c>
      <c r="J28" t="s">
        <v>728</v>
      </c>
      <c r="K28" t="s">
        <v>760</v>
      </c>
      <c r="L28">
        <v>117.64</v>
      </c>
      <c r="M28">
        <v>175.67</v>
      </c>
      <c r="N28">
        <v>0</v>
      </c>
      <c r="O28">
        <v>10</v>
      </c>
    </row>
    <row r="29" spans="1:15" x14ac:dyDescent="0.35">
      <c r="A29" t="s">
        <v>42</v>
      </c>
      <c r="B29" s="2">
        <v>45492</v>
      </c>
      <c r="C29" s="2">
        <v>45492</v>
      </c>
      <c r="D29" t="s">
        <v>646</v>
      </c>
      <c r="E29" t="s">
        <v>650</v>
      </c>
      <c r="F29" t="s">
        <v>662</v>
      </c>
      <c r="G29" t="s">
        <v>705</v>
      </c>
      <c r="H29" t="s">
        <v>707</v>
      </c>
      <c r="I29" t="s">
        <v>720</v>
      </c>
      <c r="J29" t="s">
        <v>730</v>
      </c>
      <c r="K29" t="s">
        <v>761</v>
      </c>
      <c r="L29">
        <v>857.24</v>
      </c>
      <c r="M29">
        <v>758.23</v>
      </c>
      <c r="N29">
        <v>0.125</v>
      </c>
      <c r="O29">
        <v>6</v>
      </c>
    </row>
    <row r="30" spans="1:15" x14ac:dyDescent="0.35">
      <c r="A30" t="s">
        <v>43</v>
      </c>
      <c r="B30" s="2">
        <v>45030</v>
      </c>
      <c r="C30" s="2">
        <v>45060</v>
      </c>
      <c r="D30" t="s">
        <v>646</v>
      </c>
      <c r="E30" t="s">
        <v>650</v>
      </c>
      <c r="F30" t="s">
        <v>678</v>
      </c>
      <c r="G30" t="s">
        <v>704</v>
      </c>
      <c r="H30" t="s">
        <v>709</v>
      </c>
      <c r="I30" t="s">
        <v>724</v>
      </c>
      <c r="J30" t="s">
        <v>730</v>
      </c>
      <c r="K30" t="s">
        <v>762</v>
      </c>
      <c r="L30">
        <v>209.25</v>
      </c>
      <c r="M30">
        <v>434.8</v>
      </c>
      <c r="N30">
        <v>0</v>
      </c>
      <c r="O30">
        <v>9</v>
      </c>
    </row>
    <row r="31" spans="1:15" x14ac:dyDescent="0.35">
      <c r="A31" t="s">
        <v>44</v>
      </c>
      <c r="B31" s="2">
        <v>45754</v>
      </c>
      <c r="C31" s="2">
        <v>45758</v>
      </c>
      <c r="D31" t="s">
        <v>649</v>
      </c>
      <c r="E31" t="s">
        <v>657</v>
      </c>
      <c r="F31" t="s">
        <v>679</v>
      </c>
      <c r="G31" t="s">
        <v>702</v>
      </c>
      <c r="H31" t="s">
        <v>707</v>
      </c>
      <c r="I31" t="s">
        <v>718</v>
      </c>
      <c r="J31" t="s">
        <v>729</v>
      </c>
      <c r="K31" t="s">
        <v>763</v>
      </c>
      <c r="L31">
        <v>754.77</v>
      </c>
      <c r="M31">
        <v>1666.18</v>
      </c>
      <c r="N31">
        <v>0.13900000000000001</v>
      </c>
      <c r="O31">
        <v>14</v>
      </c>
    </row>
    <row r="32" spans="1:15" x14ac:dyDescent="0.35">
      <c r="A32" t="s">
        <v>45</v>
      </c>
      <c r="B32" s="2">
        <v>45653</v>
      </c>
      <c r="C32" s="2">
        <v>45672</v>
      </c>
      <c r="D32" t="s">
        <v>647</v>
      </c>
      <c r="E32" t="s">
        <v>654</v>
      </c>
      <c r="F32" t="s">
        <v>680</v>
      </c>
      <c r="G32" t="s">
        <v>703</v>
      </c>
      <c r="H32" t="s">
        <v>710</v>
      </c>
      <c r="I32" t="s">
        <v>715</v>
      </c>
      <c r="J32" t="s">
        <v>727</v>
      </c>
      <c r="K32" t="s">
        <v>764</v>
      </c>
      <c r="L32">
        <v>495.59</v>
      </c>
      <c r="M32">
        <v>631.78</v>
      </c>
      <c r="N32">
        <v>8.6999999999999994E-2</v>
      </c>
      <c r="O32">
        <v>17</v>
      </c>
    </row>
    <row r="33" spans="1:15" x14ac:dyDescent="0.35">
      <c r="A33" t="s">
        <v>46</v>
      </c>
      <c r="B33" s="2">
        <v>44980</v>
      </c>
      <c r="C33" s="2">
        <v>45010</v>
      </c>
      <c r="D33" t="s">
        <v>648</v>
      </c>
      <c r="E33" t="s">
        <v>653</v>
      </c>
      <c r="F33" t="s">
        <v>681</v>
      </c>
      <c r="G33" t="s">
        <v>706</v>
      </c>
      <c r="H33" t="s">
        <v>708</v>
      </c>
      <c r="I33" t="s">
        <v>726</v>
      </c>
      <c r="J33" t="s">
        <v>730</v>
      </c>
      <c r="K33" t="s">
        <v>765</v>
      </c>
      <c r="L33">
        <v>1242.6600000000001</v>
      </c>
      <c r="M33">
        <v>1794.07</v>
      </c>
      <c r="N33">
        <v>8.8999999999999996E-2</v>
      </c>
      <c r="O33">
        <v>16</v>
      </c>
    </row>
    <row r="34" spans="1:15" x14ac:dyDescent="0.35">
      <c r="A34" t="s">
        <v>47</v>
      </c>
      <c r="B34" s="2">
        <v>45862</v>
      </c>
      <c r="C34" s="2">
        <v>45875</v>
      </c>
      <c r="D34" t="s">
        <v>646</v>
      </c>
      <c r="E34" t="s">
        <v>661</v>
      </c>
      <c r="F34" t="s">
        <v>682</v>
      </c>
      <c r="G34" t="s">
        <v>702</v>
      </c>
      <c r="H34" t="s">
        <v>709</v>
      </c>
      <c r="I34" t="s">
        <v>726</v>
      </c>
      <c r="J34" t="s">
        <v>729</v>
      </c>
      <c r="K34" t="s">
        <v>766</v>
      </c>
      <c r="L34">
        <v>1463.9</v>
      </c>
      <c r="M34">
        <v>2633.02</v>
      </c>
      <c r="N34">
        <v>8.4000000000000005E-2</v>
      </c>
      <c r="O34">
        <v>4</v>
      </c>
    </row>
    <row r="35" spans="1:15" x14ac:dyDescent="0.35">
      <c r="A35" t="s">
        <v>48</v>
      </c>
      <c r="B35" s="2">
        <v>45400</v>
      </c>
      <c r="C35" s="2">
        <v>45420</v>
      </c>
      <c r="D35" t="s">
        <v>649</v>
      </c>
      <c r="E35" t="s">
        <v>658</v>
      </c>
      <c r="F35" t="s">
        <v>683</v>
      </c>
      <c r="G35" t="s">
        <v>703</v>
      </c>
      <c r="I35" t="s">
        <v>726</v>
      </c>
      <c r="J35" t="s">
        <v>731</v>
      </c>
      <c r="K35" t="s">
        <v>767</v>
      </c>
      <c r="L35">
        <v>645.33000000000004</v>
      </c>
      <c r="M35">
        <v>1321.85</v>
      </c>
      <c r="N35">
        <v>0</v>
      </c>
      <c r="O35">
        <v>10</v>
      </c>
    </row>
    <row r="36" spans="1:15" x14ac:dyDescent="0.35">
      <c r="A36" t="s">
        <v>49</v>
      </c>
      <c r="B36" s="2">
        <v>45527</v>
      </c>
      <c r="C36" s="2">
        <v>45525</v>
      </c>
      <c r="D36" t="s">
        <v>646</v>
      </c>
      <c r="E36" t="s">
        <v>661</v>
      </c>
      <c r="F36" t="s">
        <v>682</v>
      </c>
      <c r="G36" t="s">
        <v>702</v>
      </c>
      <c r="H36" t="s">
        <v>707</v>
      </c>
      <c r="I36" t="s">
        <v>718</v>
      </c>
      <c r="J36" t="s">
        <v>727</v>
      </c>
      <c r="K36" t="s">
        <v>768</v>
      </c>
      <c r="L36">
        <v>1432.52</v>
      </c>
      <c r="M36">
        <v>3036.87</v>
      </c>
      <c r="N36">
        <v>0</v>
      </c>
      <c r="O36">
        <v>9</v>
      </c>
    </row>
    <row r="37" spans="1:15" x14ac:dyDescent="0.35">
      <c r="A37" t="s">
        <v>50</v>
      </c>
      <c r="B37" s="2">
        <v>45012</v>
      </c>
      <c r="C37" s="2">
        <v>45038</v>
      </c>
      <c r="D37" t="s">
        <v>647</v>
      </c>
      <c r="E37" t="s">
        <v>654</v>
      </c>
      <c r="F37" t="s">
        <v>680</v>
      </c>
      <c r="G37" t="s">
        <v>703</v>
      </c>
      <c r="H37" t="s">
        <v>709</v>
      </c>
      <c r="I37" t="s">
        <v>713</v>
      </c>
      <c r="J37" t="s">
        <v>728</v>
      </c>
      <c r="K37" t="s">
        <v>769</v>
      </c>
      <c r="L37">
        <v>178.53</v>
      </c>
      <c r="M37">
        <v>199.37</v>
      </c>
      <c r="N37">
        <v>0.10100000000000001</v>
      </c>
      <c r="O37">
        <v>37</v>
      </c>
    </row>
    <row r="38" spans="1:15" x14ac:dyDescent="0.35">
      <c r="A38" t="s">
        <v>51</v>
      </c>
      <c r="B38" s="2">
        <v>45358</v>
      </c>
      <c r="C38" s="2">
        <v>45376</v>
      </c>
      <c r="D38" t="s">
        <v>649</v>
      </c>
      <c r="E38" t="s">
        <v>656</v>
      </c>
      <c r="F38" t="s">
        <v>684</v>
      </c>
      <c r="G38" t="s">
        <v>701</v>
      </c>
      <c r="H38" t="s">
        <v>708</v>
      </c>
      <c r="I38" t="s">
        <v>717</v>
      </c>
      <c r="J38" t="s">
        <v>727</v>
      </c>
      <c r="K38" t="s">
        <v>770</v>
      </c>
      <c r="L38">
        <v>712.84</v>
      </c>
      <c r="M38">
        <v>927.51</v>
      </c>
      <c r="N38">
        <v>0.24299999999999999</v>
      </c>
      <c r="O38">
        <v>27</v>
      </c>
    </row>
    <row r="39" spans="1:15" x14ac:dyDescent="0.35">
      <c r="A39" t="s">
        <v>52</v>
      </c>
      <c r="B39" s="2">
        <v>45832</v>
      </c>
      <c r="C39" s="2">
        <v>45848</v>
      </c>
      <c r="D39" t="s">
        <v>647</v>
      </c>
      <c r="E39" t="s">
        <v>659</v>
      </c>
      <c r="F39" t="s">
        <v>685</v>
      </c>
      <c r="G39" t="s">
        <v>706</v>
      </c>
      <c r="H39" t="s">
        <v>711</v>
      </c>
      <c r="I39" t="s">
        <v>725</v>
      </c>
      <c r="J39" t="s">
        <v>727</v>
      </c>
      <c r="K39" t="s">
        <v>771</v>
      </c>
      <c r="L39">
        <v>757.19</v>
      </c>
      <c r="M39">
        <v>1735.41</v>
      </c>
      <c r="N39">
        <v>0.13600000000000001</v>
      </c>
      <c r="O39">
        <v>8</v>
      </c>
    </row>
    <row r="40" spans="1:15" x14ac:dyDescent="0.35">
      <c r="A40" t="s">
        <v>53</v>
      </c>
      <c r="B40" s="2">
        <v>45401</v>
      </c>
      <c r="C40" s="2">
        <v>45418</v>
      </c>
      <c r="D40" t="s">
        <v>646</v>
      </c>
      <c r="E40" t="s">
        <v>651</v>
      </c>
      <c r="F40" t="s">
        <v>663</v>
      </c>
      <c r="G40" t="s">
        <v>703</v>
      </c>
      <c r="H40" t="s">
        <v>708</v>
      </c>
      <c r="I40" t="s">
        <v>720</v>
      </c>
      <c r="J40" t="s">
        <v>728</v>
      </c>
      <c r="K40" t="s">
        <v>772</v>
      </c>
      <c r="L40">
        <v>865.33</v>
      </c>
      <c r="M40">
        <v>1395.64</v>
      </c>
      <c r="N40">
        <v>0.17499999999999999</v>
      </c>
      <c r="O40">
        <v>13</v>
      </c>
    </row>
    <row r="41" spans="1:15" x14ac:dyDescent="0.35">
      <c r="A41" t="s">
        <v>54</v>
      </c>
      <c r="B41" s="2">
        <v>45094</v>
      </c>
      <c r="C41" s="2">
        <v>45101</v>
      </c>
      <c r="D41" t="s">
        <v>648</v>
      </c>
      <c r="E41" t="s">
        <v>660</v>
      </c>
      <c r="F41" t="s">
        <v>686</v>
      </c>
      <c r="G41" t="s">
        <v>701</v>
      </c>
      <c r="H41" t="s">
        <v>707</v>
      </c>
      <c r="I41" t="s">
        <v>714</v>
      </c>
      <c r="J41" t="s">
        <v>728</v>
      </c>
      <c r="K41" t="s">
        <v>773</v>
      </c>
      <c r="L41">
        <v>313.99</v>
      </c>
      <c r="M41">
        <v>454.42</v>
      </c>
      <c r="N41">
        <v>0.129</v>
      </c>
      <c r="O41">
        <v>9</v>
      </c>
    </row>
    <row r="42" spans="1:15" x14ac:dyDescent="0.35">
      <c r="A42" t="s">
        <v>55</v>
      </c>
      <c r="B42" s="2">
        <v>45531</v>
      </c>
      <c r="C42" s="2">
        <v>45554</v>
      </c>
      <c r="D42" t="s">
        <v>649</v>
      </c>
      <c r="E42" t="s">
        <v>656</v>
      </c>
      <c r="F42" t="s">
        <v>671</v>
      </c>
      <c r="G42" t="s">
        <v>705</v>
      </c>
      <c r="H42" t="s">
        <v>711</v>
      </c>
      <c r="I42" t="s">
        <v>726</v>
      </c>
      <c r="J42" t="s">
        <v>732</v>
      </c>
      <c r="K42" t="s">
        <v>774</v>
      </c>
      <c r="L42">
        <v>1024.01</v>
      </c>
      <c r="M42">
        <v>1580.97</v>
      </c>
      <c r="N42">
        <v>3.6999999999999998E-2</v>
      </c>
      <c r="O42">
        <v>27</v>
      </c>
    </row>
    <row r="43" spans="1:15" x14ac:dyDescent="0.35">
      <c r="A43" t="s">
        <v>56</v>
      </c>
      <c r="B43" s="2">
        <v>45302</v>
      </c>
      <c r="C43" s="2">
        <v>45324</v>
      </c>
      <c r="D43" t="s">
        <v>646</v>
      </c>
      <c r="E43" t="s">
        <v>661</v>
      </c>
      <c r="F43" t="s">
        <v>687</v>
      </c>
      <c r="G43" t="s">
        <v>704</v>
      </c>
      <c r="H43" t="s">
        <v>708</v>
      </c>
      <c r="I43" t="s">
        <v>723</v>
      </c>
      <c r="J43" t="s">
        <v>729</v>
      </c>
      <c r="K43" t="s">
        <v>775</v>
      </c>
      <c r="L43">
        <v>1206.2</v>
      </c>
      <c r="M43">
        <v>1759.79</v>
      </c>
      <c r="N43">
        <v>0</v>
      </c>
      <c r="O43">
        <v>6</v>
      </c>
    </row>
    <row r="44" spans="1:15" x14ac:dyDescent="0.35">
      <c r="A44" t="s">
        <v>57</v>
      </c>
      <c r="B44" s="2">
        <v>45590</v>
      </c>
      <c r="C44" s="2">
        <v>45610</v>
      </c>
      <c r="D44" t="s">
        <v>646</v>
      </c>
      <c r="E44" t="s">
        <v>650</v>
      </c>
      <c r="F44" t="s">
        <v>675</v>
      </c>
      <c r="G44" t="s">
        <v>701</v>
      </c>
      <c r="H44" t="s">
        <v>711</v>
      </c>
      <c r="I44" t="s">
        <v>722</v>
      </c>
      <c r="J44" t="s">
        <v>728</v>
      </c>
      <c r="K44" t="s">
        <v>776</v>
      </c>
      <c r="L44">
        <v>1396.48</v>
      </c>
      <c r="M44">
        <v>3204.5</v>
      </c>
      <c r="N44">
        <v>0.318</v>
      </c>
      <c r="O44">
        <v>14</v>
      </c>
    </row>
    <row r="45" spans="1:15" x14ac:dyDescent="0.35">
      <c r="A45" t="s">
        <v>58</v>
      </c>
      <c r="B45" s="2">
        <v>45806</v>
      </c>
      <c r="C45" s="2">
        <v>45828</v>
      </c>
      <c r="D45" t="s">
        <v>649</v>
      </c>
      <c r="E45" t="s">
        <v>656</v>
      </c>
      <c r="F45" t="s">
        <v>671</v>
      </c>
      <c r="G45" t="s">
        <v>701</v>
      </c>
      <c r="H45" t="s">
        <v>711</v>
      </c>
      <c r="I45" t="s">
        <v>720</v>
      </c>
      <c r="J45" t="s">
        <v>728</v>
      </c>
      <c r="K45" t="s">
        <v>777</v>
      </c>
      <c r="L45">
        <v>483.47</v>
      </c>
      <c r="M45">
        <v>1135.43</v>
      </c>
      <c r="N45">
        <v>0.14599999999999999</v>
      </c>
      <c r="O45">
        <v>11</v>
      </c>
    </row>
    <row r="46" spans="1:15" x14ac:dyDescent="0.35">
      <c r="A46" t="s">
        <v>59</v>
      </c>
      <c r="B46" s="2">
        <v>45432</v>
      </c>
      <c r="C46" s="2">
        <v>45445</v>
      </c>
      <c r="D46" t="s">
        <v>648</v>
      </c>
      <c r="E46" t="s">
        <v>653</v>
      </c>
      <c r="F46" t="s">
        <v>688</v>
      </c>
      <c r="G46" t="s">
        <v>706</v>
      </c>
      <c r="H46" t="s">
        <v>709</v>
      </c>
      <c r="I46" t="s">
        <v>723</v>
      </c>
      <c r="J46" t="s">
        <v>727</v>
      </c>
      <c r="K46" t="s">
        <v>778</v>
      </c>
      <c r="L46">
        <v>675.43</v>
      </c>
      <c r="M46">
        <v>996.36</v>
      </c>
      <c r="N46">
        <v>0.182</v>
      </c>
      <c r="O46">
        <v>22</v>
      </c>
    </row>
    <row r="47" spans="1:15" x14ac:dyDescent="0.35">
      <c r="A47" t="s">
        <v>60</v>
      </c>
      <c r="B47" s="2">
        <v>45035</v>
      </c>
      <c r="C47" s="2">
        <v>45046</v>
      </c>
      <c r="D47" t="s">
        <v>647</v>
      </c>
      <c r="E47" t="s">
        <v>654</v>
      </c>
      <c r="F47" t="s">
        <v>680</v>
      </c>
      <c r="G47" t="s">
        <v>705</v>
      </c>
      <c r="H47" t="s">
        <v>707</v>
      </c>
      <c r="I47" t="s">
        <v>720</v>
      </c>
      <c r="J47" t="s">
        <v>729</v>
      </c>
      <c r="K47" t="s">
        <v>779</v>
      </c>
      <c r="L47">
        <v>826.55</v>
      </c>
      <c r="M47">
        <v>1397.05</v>
      </c>
      <c r="N47">
        <v>0.16900000000000001</v>
      </c>
      <c r="O47">
        <v>28</v>
      </c>
    </row>
    <row r="48" spans="1:15" x14ac:dyDescent="0.35">
      <c r="A48" t="s">
        <v>61</v>
      </c>
      <c r="B48" s="2">
        <v>45100</v>
      </c>
      <c r="C48" s="2">
        <v>45110</v>
      </c>
      <c r="D48" t="s">
        <v>646</v>
      </c>
      <c r="E48" t="s">
        <v>651</v>
      </c>
      <c r="F48" t="s">
        <v>669</v>
      </c>
      <c r="G48" t="s">
        <v>704</v>
      </c>
      <c r="H48" t="s">
        <v>708</v>
      </c>
      <c r="I48" t="s">
        <v>713</v>
      </c>
      <c r="J48" t="s">
        <v>728</v>
      </c>
      <c r="K48" t="s">
        <v>780</v>
      </c>
      <c r="L48">
        <v>337.75</v>
      </c>
      <c r="M48">
        <v>548.89</v>
      </c>
      <c r="N48">
        <v>0</v>
      </c>
      <c r="O48">
        <v>13</v>
      </c>
    </row>
    <row r="49" spans="1:15" x14ac:dyDescent="0.35">
      <c r="A49" t="s">
        <v>62</v>
      </c>
      <c r="B49" s="2">
        <v>45426</v>
      </c>
      <c r="C49" s="2">
        <v>45440</v>
      </c>
      <c r="D49" t="s">
        <v>649</v>
      </c>
      <c r="E49" t="s">
        <v>658</v>
      </c>
      <c r="F49" t="s">
        <v>674</v>
      </c>
      <c r="G49" t="s">
        <v>704</v>
      </c>
      <c r="H49" t="s">
        <v>707</v>
      </c>
      <c r="I49" t="s">
        <v>717</v>
      </c>
      <c r="J49" t="s">
        <v>729</v>
      </c>
      <c r="K49" t="s">
        <v>781</v>
      </c>
      <c r="L49">
        <v>1421.14</v>
      </c>
      <c r="M49">
        <v>3524</v>
      </c>
      <c r="N49">
        <v>0</v>
      </c>
      <c r="O49">
        <v>31</v>
      </c>
    </row>
    <row r="50" spans="1:15" x14ac:dyDescent="0.35">
      <c r="A50" t="s">
        <v>63</v>
      </c>
      <c r="B50" s="2">
        <v>45579</v>
      </c>
      <c r="C50" s="2">
        <v>45604</v>
      </c>
      <c r="D50" t="s">
        <v>646</v>
      </c>
      <c r="E50" t="s">
        <v>651</v>
      </c>
      <c r="F50" t="s">
        <v>665</v>
      </c>
      <c r="G50" t="s">
        <v>706</v>
      </c>
      <c r="H50" t="s">
        <v>708</v>
      </c>
      <c r="I50" t="s">
        <v>719</v>
      </c>
      <c r="J50" t="s">
        <v>729</v>
      </c>
      <c r="K50" t="s">
        <v>782</v>
      </c>
      <c r="L50">
        <v>859.35</v>
      </c>
      <c r="M50">
        <v>1825.61</v>
      </c>
      <c r="N50">
        <v>0.187</v>
      </c>
      <c r="O50">
        <v>24</v>
      </c>
    </row>
    <row r="51" spans="1:15" x14ac:dyDescent="0.35">
      <c r="A51" t="s">
        <v>64</v>
      </c>
      <c r="B51" s="2">
        <v>45117</v>
      </c>
      <c r="C51" s="2">
        <v>45139</v>
      </c>
      <c r="D51" t="s">
        <v>649</v>
      </c>
      <c r="E51" t="s">
        <v>657</v>
      </c>
      <c r="F51" t="s">
        <v>673</v>
      </c>
      <c r="G51" t="s">
        <v>704</v>
      </c>
      <c r="H51" t="s">
        <v>709</v>
      </c>
      <c r="I51" t="s">
        <v>717</v>
      </c>
      <c r="J51" t="s">
        <v>728</v>
      </c>
      <c r="K51" t="s">
        <v>783</v>
      </c>
      <c r="L51">
        <v>1303.56</v>
      </c>
      <c r="M51">
        <v>1791.37</v>
      </c>
      <c r="N51">
        <v>0.126</v>
      </c>
      <c r="O51">
        <v>22</v>
      </c>
    </row>
    <row r="52" spans="1:15" x14ac:dyDescent="0.35">
      <c r="A52" t="s">
        <v>65</v>
      </c>
      <c r="B52" s="2">
        <v>45602</v>
      </c>
      <c r="C52" s="2">
        <v>45618</v>
      </c>
      <c r="D52" t="s">
        <v>648</v>
      </c>
      <c r="E52" t="s">
        <v>653</v>
      </c>
      <c r="F52" t="s">
        <v>667</v>
      </c>
      <c r="G52" t="s">
        <v>703</v>
      </c>
      <c r="H52" t="s">
        <v>710</v>
      </c>
      <c r="I52" t="s">
        <v>726</v>
      </c>
      <c r="J52" t="s">
        <v>733</v>
      </c>
      <c r="K52" t="s">
        <v>784</v>
      </c>
      <c r="L52">
        <v>1454.11</v>
      </c>
      <c r="M52">
        <v>2629.75</v>
      </c>
      <c r="N52">
        <v>0.29199999999999998</v>
      </c>
      <c r="O52">
        <v>8</v>
      </c>
    </row>
    <row r="53" spans="1:15" x14ac:dyDescent="0.35">
      <c r="A53" t="s">
        <v>66</v>
      </c>
      <c r="B53" s="2">
        <v>45582</v>
      </c>
      <c r="C53" s="2">
        <v>45602</v>
      </c>
      <c r="D53" t="s">
        <v>647</v>
      </c>
      <c r="E53" t="s">
        <v>654</v>
      </c>
      <c r="F53" t="s">
        <v>668</v>
      </c>
      <c r="G53" t="s">
        <v>706</v>
      </c>
      <c r="H53" t="s">
        <v>710</v>
      </c>
      <c r="I53" t="s">
        <v>719</v>
      </c>
      <c r="J53" t="s">
        <v>732</v>
      </c>
      <c r="K53" t="s">
        <v>785</v>
      </c>
      <c r="L53">
        <v>72.94</v>
      </c>
      <c r="M53">
        <v>106.3</v>
      </c>
      <c r="N53">
        <v>0.29499999999999998</v>
      </c>
      <c r="O53">
        <v>8</v>
      </c>
    </row>
    <row r="54" spans="1:15" x14ac:dyDescent="0.35">
      <c r="A54" t="s">
        <v>67</v>
      </c>
      <c r="B54" s="2">
        <v>45016</v>
      </c>
      <c r="C54" s="2">
        <v>45021</v>
      </c>
      <c r="D54" t="s">
        <v>646</v>
      </c>
      <c r="E54" t="s">
        <v>650</v>
      </c>
      <c r="F54" t="s">
        <v>678</v>
      </c>
      <c r="G54" t="s">
        <v>702</v>
      </c>
      <c r="H54" t="s">
        <v>709</v>
      </c>
      <c r="I54" t="s">
        <v>717</v>
      </c>
      <c r="J54" t="s">
        <v>731</v>
      </c>
      <c r="K54" t="s">
        <v>786</v>
      </c>
      <c r="L54">
        <v>533.26</v>
      </c>
      <c r="M54">
        <v>385.72</v>
      </c>
      <c r="N54">
        <v>0</v>
      </c>
      <c r="O54">
        <v>15</v>
      </c>
    </row>
    <row r="55" spans="1:15" x14ac:dyDescent="0.35">
      <c r="A55" t="s">
        <v>68</v>
      </c>
      <c r="B55" s="2">
        <v>45678</v>
      </c>
      <c r="C55" s="2">
        <v>45704</v>
      </c>
      <c r="D55" t="s">
        <v>649</v>
      </c>
      <c r="E55" t="s">
        <v>657</v>
      </c>
      <c r="F55" t="s">
        <v>679</v>
      </c>
      <c r="G55" t="s">
        <v>701</v>
      </c>
      <c r="H55" t="s">
        <v>710</v>
      </c>
      <c r="I55" t="s">
        <v>719</v>
      </c>
      <c r="J55" t="s">
        <v>731</v>
      </c>
      <c r="K55" t="s">
        <v>787</v>
      </c>
      <c r="L55">
        <v>204.11</v>
      </c>
      <c r="M55">
        <v>236.87</v>
      </c>
      <c r="N55">
        <v>0.182</v>
      </c>
      <c r="O55">
        <v>13</v>
      </c>
    </row>
    <row r="56" spans="1:15" x14ac:dyDescent="0.35">
      <c r="A56" t="s">
        <v>69</v>
      </c>
      <c r="B56" s="2">
        <v>45168</v>
      </c>
      <c r="C56" s="2">
        <v>45170</v>
      </c>
      <c r="D56" t="s">
        <v>649</v>
      </c>
      <c r="E56" t="s">
        <v>656</v>
      </c>
      <c r="F56" t="s">
        <v>684</v>
      </c>
      <c r="G56" t="s">
        <v>701</v>
      </c>
      <c r="H56" t="s">
        <v>711</v>
      </c>
      <c r="I56" t="s">
        <v>725</v>
      </c>
      <c r="J56" t="s">
        <v>729</v>
      </c>
      <c r="K56" t="s">
        <v>788</v>
      </c>
      <c r="L56">
        <v>44.42</v>
      </c>
      <c r="M56">
        <v>41.9</v>
      </c>
      <c r="N56">
        <v>0.14399999999999999</v>
      </c>
      <c r="O56">
        <v>6</v>
      </c>
    </row>
    <row r="57" spans="1:15" x14ac:dyDescent="0.35">
      <c r="A57" t="s">
        <v>70</v>
      </c>
      <c r="B57" s="2">
        <v>45753</v>
      </c>
      <c r="C57" s="2">
        <v>45777</v>
      </c>
      <c r="D57" t="s">
        <v>648</v>
      </c>
      <c r="E57" t="s">
        <v>655</v>
      </c>
      <c r="F57" t="s">
        <v>672</v>
      </c>
      <c r="G57" t="s">
        <v>702</v>
      </c>
      <c r="H57" t="s">
        <v>708</v>
      </c>
      <c r="I57" t="s">
        <v>723</v>
      </c>
      <c r="J57" t="s">
        <v>732</v>
      </c>
      <c r="K57" t="s">
        <v>789</v>
      </c>
      <c r="L57">
        <v>855.78</v>
      </c>
      <c r="M57">
        <v>977.38</v>
      </c>
      <c r="N57">
        <v>0.14699999999999999</v>
      </c>
      <c r="O57">
        <v>38</v>
      </c>
    </row>
    <row r="58" spans="1:15" x14ac:dyDescent="0.35">
      <c r="A58" t="s">
        <v>71</v>
      </c>
      <c r="B58" s="2">
        <v>45697</v>
      </c>
      <c r="C58" s="2">
        <v>45717</v>
      </c>
      <c r="D58" t="s">
        <v>648</v>
      </c>
      <c r="E58" t="s">
        <v>655</v>
      </c>
      <c r="F58" t="s">
        <v>670</v>
      </c>
      <c r="G58" t="s">
        <v>701</v>
      </c>
      <c r="H58" t="s">
        <v>710</v>
      </c>
      <c r="I58" t="s">
        <v>717</v>
      </c>
      <c r="J58" t="s">
        <v>731</v>
      </c>
      <c r="K58" t="s">
        <v>790</v>
      </c>
      <c r="L58">
        <v>1154.6400000000001</v>
      </c>
      <c r="M58">
        <v>2794.13</v>
      </c>
      <c r="N58">
        <v>3.5000000000000003E-2</v>
      </c>
      <c r="O58">
        <v>11</v>
      </c>
    </row>
    <row r="59" spans="1:15" x14ac:dyDescent="0.35">
      <c r="A59" t="s">
        <v>72</v>
      </c>
      <c r="B59" s="2">
        <v>45643</v>
      </c>
      <c r="C59" s="2">
        <v>45644</v>
      </c>
      <c r="D59" t="s">
        <v>649</v>
      </c>
      <c r="E59" t="s">
        <v>656</v>
      </c>
      <c r="F59" t="s">
        <v>684</v>
      </c>
      <c r="G59" t="s">
        <v>702</v>
      </c>
      <c r="H59" t="s">
        <v>707</v>
      </c>
      <c r="I59" t="s">
        <v>716</v>
      </c>
      <c r="J59" t="s">
        <v>733</v>
      </c>
      <c r="K59" t="s">
        <v>791</v>
      </c>
      <c r="L59">
        <v>346.82</v>
      </c>
      <c r="M59">
        <v>701.95</v>
      </c>
      <c r="N59">
        <v>0.14699999999999999</v>
      </c>
      <c r="O59">
        <v>8</v>
      </c>
    </row>
    <row r="60" spans="1:15" x14ac:dyDescent="0.35">
      <c r="A60" t="s">
        <v>73</v>
      </c>
      <c r="B60" s="2">
        <v>45817</v>
      </c>
      <c r="C60" s="2">
        <v>45826</v>
      </c>
      <c r="D60" t="s">
        <v>649</v>
      </c>
      <c r="E60" t="s">
        <v>657</v>
      </c>
      <c r="F60" t="s">
        <v>673</v>
      </c>
      <c r="G60" t="s">
        <v>705</v>
      </c>
      <c r="H60" t="s">
        <v>709</v>
      </c>
      <c r="I60" t="s">
        <v>722</v>
      </c>
      <c r="J60" t="s">
        <v>733</v>
      </c>
      <c r="K60" t="s">
        <v>792</v>
      </c>
      <c r="L60">
        <v>1225.5</v>
      </c>
      <c r="M60">
        <v>-5.27</v>
      </c>
      <c r="N60">
        <v>7.4999999999999997E-2</v>
      </c>
      <c r="O60">
        <v>56</v>
      </c>
    </row>
    <row r="61" spans="1:15" x14ac:dyDescent="0.35">
      <c r="A61" t="s">
        <v>74</v>
      </c>
      <c r="B61" s="2">
        <v>45779</v>
      </c>
      <c r="C61" s="2">
        <v>45790</v>
      </c>
      <c r="D61" t="s">
        <v>646</v>
      </c>
      <c r="E61" t="s">
        <v>650</v>
      </c>
      <c r="F61" t="s">
        <v>678</v>
      </c>
      <c r="G61" t="s">
        <v>705</v>
      </c>
      <c r="H61" t="s">
        <v>708</v>
      </c>
      <c r="I61" t="s">
        <v>720</v>
      </c>
      <c r="J61" t="s">
        <v>733</v>
      </c>
      <c r="K61" t="s">
        <v>793</v>
      </c>
      <c r="L61">
        <v>1057.5999999999999</v>
      </c>
      <c r="M61">
        <v>1437.06</v>
      </c>
      <c r="N61">
        <v>0.20499999999999999</v>
      </c>
      <c r="O61">
        <v>4</v>
      </c>
    </row>
    <row r="62" spans="1:15" x14ac:dyDescent="0.35">
      <c r="A62" t="s">
        <v>75</v>
      </c>
      <c r="B62" s="2">
        <v>45361</v>
      </c>
      <c r="C62" s="2">
        <v>45391</v>
      </c>
      <c r="D62" t="s">
        <v>649</v>
      </c>
      <c r="E62" t="s">
        <v>657</v>
      </c>
      <c r="F62" t="s">
        <v>679</v>
      </c>
      <c r="G62" t="s">
        <v>701</v>
      </c>
      <c r="H62" t="s">
        <v>711</v>
      </c>
      <c r="I62" t="s">
        <v>714</v>
      </c>
      <c r="J62" t="s">
        <v>727</v>
      </c>
      <c r="K62" t="s">
        <v>794</v>
      </c>
      <c r="L62">
        <v>1176.56</v>
      </c>
      <c r="M62">
        <v>1911.89</v>
      </c>
      <c r="N62">
        <v>0.11899999999999999</v>
      </c>
      <c r="O62">
        <v>20</v>
      </c>
    </row>
    <row r="63" spans="1:15" x14ac:dyDescent="0.35">
      <c r="A63" t="s">
        <v>76</v>
      </c>
      <c r="B63" s="2">
        <v>45910</v>
      </c>
      <c r="C63" s="2">
        <v>45912</v>
      </c>
      <c r="D63" t="s">
        <v>647</v>
      </c>
      <c r="E63" t="s">
        <v>652</v>
      </c>
      <c r="F63" t="s">
        <v>689</v>
      </c>
      <c r="G63" t="s">
        <v>704</v>
      </c>
      <c r="H63" t="s">
        <v>708</v>
      </c>
      <c r="I63" t="s">
        <v>719</v>
      </c>
      <c r="J63" t="s">
        <v>727</v>
      </c>
      <c r="K63" t="s">
        <v>795</v>
      </c>
      <c r="L63">
        <v>1470.15</v>
      </c>
      <c r="M63">
        <v>2593.7800000000002</v>
      </c>
      <c r="N63">
        <v>0.11</v>
      </c>
      <c r="O63">
        <v>12</v>
      </c>
    </row>
    <row r="64" spans="1:15" x14ac:dyDescent="0.35">
      <c r="A64" t="s">
        <v>77</v>
      </c>
      <c r="B64" s="2">
        <v>45774</v>
      </c>
      <c r="C64" s="2">
        <v>45802</v>
      </c>
      <c r="D64" t="s">
        <v>649</v>
      </c>
      <c r="E64" t="s">
        <v>657</v>
      </c>
      <c r="F64" t="s">
        <v>690</v>
      </c>
      <c r="G64" t="s">
        <v>705</v>
      </c>
      <c r="H64" t="s">
        <v>709</v>
      </c>
      <c r="I64" t="s">
        <v>714</v>
      </c>
      <c r="J64" t="s">
        <v>730</v>
      </c>
      <c r="K64" t="s">
        <v>796</v>
      </c>
      <c r="L64">
        <v>603.45000000000005</v>
      </c>
      <c r="M64">
        <v>1244.08</v>
      </c>
      <c r="N64">
        <v>0.2</v>
      </c>
      <c r="O64">
        <v>11</v>
      </c>
    </row>
    <row r="65" spans="1:15" x14ac:dyDescent="0.35">
      <c r="A65" t="s">
        <v>78</v>
      </c>
      <c r="B65" s="2">
        <v>45598</v>
      </c>
      <c r="C65" s="2">
        <v>45614</v>
      </c>
      <c r="D65" t="s">
        <v>647</v>
      </c>
      <c r="E65" t="s">
        <v>654</v>
      </c>
      <c r="F65" t="s">
        <v>691</v>
      </c>
      <c r="G65" t="s">
        <v>705</v>
      </c>
      <c r="H65" t="s">
        <v>710</v>
      </c>
      <c r="I65" t="s">
        <v>719</v>
      </c>
      <c r="J65" t="s">
        <v>732</v>
      </c>
      <c r="K65" t="s">
        <v>797</v>
      </c>
      <c r="L65">
        <v>1233.58</v>
      </c>
      <c r="M65">
        <v>1912.51</v>
      </c>
      <c r="N65">
        <v>0.255</v>
      </c>
      <c r="O65">
        <v>51</v>
      </c>
    </row>
    <row r="66" spans="1:15" x14ac:dyDescent="0.35">
      <c r="A66" t="s">
        <v>79</v>
      </c>
      <c r="B66" s="2">
        <v>44972</v>
      </c>
      <c r="C66" s="2">
        <v>44983</v>
      </c>
      <c r="D66" t="s">
        <v>646</v>
      </c>
      <c r="E66" t="s">
        <v>661</v>
      </c>
      <c r="F66" t="s">
        <v>682</v>
      </c>
      <c r="G66" t="s">
        <v>703</v>
      </c>
      <c r="H66" t="s">
        <v>707</v>
      </c>
      <c r="I66" t="s">
        <v>723</v>
      </c>
      <c r="J66" t="s">
        <v>731</v>
      </c>
      <c r="K66" t="s">
        <v>798</v>
      </c>
      <c r="L66">
        <v>498.5</v>
      </c>
      <c r="M66">
        <v>755.87</v>
      </c>
      <c r="N66">
        <v>0.13</v>
      </c>
      <c r="O66">
        <v>40</v>
      </c>
    </row>
    <row r="67" spans="1:15" x14ac:dyDescent="0.35">
      <c r="A67" t="s">
        <v>80</v>
      </c>
      <c r="B67" s="2">
        <v>45263</v>
      </c>
      <c r="C67" s="2">
        <v>45286</v>
      </c>
      <c r="D67" t="s">
        <v>648</v>
      </c>
      <c r="E67" t="s">
        <v>655</v>
      </c>
      <c r="F67" t="s">
        <v>692</v>
      </c>
      <c r="G67" t="s">
        <v>702</v>
      </c>
      <c r="H67" t="s">
        <v>707</v>
      </c>
      <c r="I67" t="s">
        <v>719</v>
      </c>
      <c r="J67" t="s">
        <v>730</v>
      </c>
      <c r="K67" t="s">
        <v>799</v>
      </c>
      <c r="L67">
        <v>1303.1099999999999</v>
      </c>
      <c r="M67">
        <v>1145.67</v>
      </c>
      <c r="N67">
        <v>0.184</v>
      </c>
      <c r="O67">
        <v>13</v>
      </c>
    </row>
    <row r="68" spans="1:15" x14ac:dyDescent="0.35">
      <c r="A68" t="s">
        <v>81</v>
      </c>
      <c r="B68" s="2">
        <v>45004</v>
      </c>
      <c r="C68" s="2">
        <v>45025</v>
      </c>
      <c r="D68" t="s">
        <v>649</v>
      </c>
      <c r="E68" t="s">
        <v>658</v>
      </c>
      <c r="F68" t="s">
        <v>693</v>
      </c>
      <c r="G68" t="s">
        <v>704</v>
      </c>
      <c r="H68" t="s">
        <v>707</v>
      </c>
      <c r="I68" t="s">
        <v>716</v>
      </c>
      <c r="J68" t="s">
        <v>733</v>
      </c>
      <c r="K68" t="s">
        <v>800</v>
      </c>
      <c r="L68">
        <v>1082.17</v>
      </c>
      <c r="M68">
        <v>1234.0999999999999</v>
      </c>
      <c r="N68">
        <v>0.189</v>
      </c>
      <c r="O68">
        <v>16</v>
      </c>
    </row>
    <row r="69" spans="1:15" x14ac:dyDescent="0.35">
      <c r="A69" t="s">
        <v>82</v>
      </c>
      <c r="B69" s="2">
        <v>45434</v>
      </c>
      <c r="C69" s="2">
        <v>45449</v>
      </c>
      <c r="D69" t="s">
        <v>647</v>
      </c>
      <c r="E69" t="s">
        <v>652</v>
      </c>
      <c r="F69" t="s">
        <v>694</v>
      </c>
      <c r="G69" t="s">
        <v>701</v>
      </c>
      <c r="H69" t="s">
        <v>710</v>
      </c>
      <c r="I69" t="s">
        <v>712</v>
      </c>
      <c r="J69" t="s">
        <v>732</v>
      </c>
      <c r="K69" t="s">
        <v>801</v>
      </c>
      <c r="L69">
        <v>673.88</v>
      </c>
      <c r="M69">
        <v>1228.01</v>
      </c>
      <c r="N69">
        <v>0.105</v>
      </c>
      <c r="O69">
        <v>13</v>
      </c>
    </row>
    <row r="70" spans="1:15" x14ac:dyDescent="0.35">
      <c r="A70" t="s">
        <v>83</v>
      </c>
      <c r="B70" s="2">
        <v>45157</v>
      </c>
      <c r="C70" s="2">
        <v>45176</v>
      </c>
      <c r="D70" t="s">
        <v>646</v>
      </c>
      <c r="E70" t="s">
        <v>661</v>
      </c>
      <c r="F70" t="s">
        <v>682</v>
      </c>
      <c r="G70" t="s">
        <v>706</v>
      </c>
      <c r="H70" t="s">
        <v>707</v>
      </c>
      <c r="I70" t="s">
        <v>726</v>
      </c>
      <c r="J70" t="s">
        <v>732</v>
      </c>
      <c r="K70" t="s">
        <v>802</v>
      </c>
      <c r="L70">
        <v>494.61</v>
      </c>
      <c r="M70">
        <v>605.23</v>
      </c>
      <c r="N70">
        <v>0.20399999999999999</v>
      </c>
      <c r="O70">
        <v>18</v>
      </c>
    </row>
    <row r="71" spans="1:15" x14ac:dyDescent="0.35">
      <c r="A71" t="s">
        <v>84</v>
      </c>
      <c r="B71" s="2">
        <v>45037</v>
      </c>
      <c r="C71" s="2">
        <v>45056</v>
      </c>
      <c r="D71" t="s">
        <v>647</v>
      </c>
      <c r="E71" t="s">
        <v>659</v>
      </c>
      <c r="F71" t="s">
        <v>685</v>
      </c>
      <c r="G71" t="s">
        <v>701</v>
      </c>
      <c r="H71" t="s">
        <v>707</v>
      </c>
      <c r="I71" t="s">
        <v>720</v>
      </c>
      <c r="J71" t="s">
        <v>727</v>
      </c>
      <c r="K71" t="s">
        <v>803</v>
      </c>
      <c r="L71">
        <v>882.33</v>
      </c>
      <c r="M71">
        <v>1880.15</v>
      </c>
      <c r="N71">
        <v>0.05</v>
      </c>
      <c r="O71">
        <v>5</v>
      </c>
    </row>
    <row r="72" spans="1:15" x14ac:dyDescent="0.35">
      <c r="A72" t="s">
        <v>85</v>
      </c>
      <c r="B72" s="2">
        <v>45369</v>
      </c>
      <c r="C72" s="2">
        <v>45372</v>
      </c>
      <c r="D72" t="s">
        <v>649</v>
      </c>
      <c r="E72" t="s">
        <v>656</v>
      </c>
      <c r="F72" t="s">
        <v>684</v>
      </c>
      <c r="G72" t="s">
        <v>705</v>
      </c>
      <c r="H72" t="s">
        <v>708</v>
      </c>
      <c r="I72" t="s">
        <v>724</v>
      </c>
      <c r="J72" t="s">
        <v>733</v>
      </c>
      <c r="K72" t="s">
        <v>804</v>
      </c>
      <c r="L72">
        <v>910.63</v>
      </c>
      <c r="M72">
        <v>1269.4000000000001</v>
      </c>
      <c r="N72">
        <v>6.8000000000000005E-2</v>
      </c>
      <c r="O72">
        <v>9</v>
      </c>
    </row>
    <row r="73" spans="1:15" x14ac:dyDescent="0.35">
      <c r="A73" t="s">
        <v>86</v>
      </c>
      <c r="B73" s="2">
        <v>45756</v>
      </c>
      <c r="C73" s="2">
        <v>45783</v>
      </c>
      <c r="D73" t="s">
        <v>648</v>
      </c>
      <c r="E73" t="s">
        <v>655</v>
      </c>
      <c r="F73" t="s">
        <v>672</v>
      </c>
      <c r="G73" t="s">
        <v>706</v>
      </c>
      <c r="H73" t="s">
        <v>709</v>
      </c>
      <c r="I73" t="s">
        <v>721</v>
      </c>
      <c r="J73" t="s">
        <v>731</v>
      </c>
      <c r="K73" t="s">
        <v>805</v>
      </c>
      <c r="L73">
        <v>264.19</v>
      </c>
      <c r="M73">
        <v>620.92999999999995</v>
      </c>
      <c r="N73">
        <v>0.14199999999999999</v>
      </c>
      <c r="O73">
        <v>12</v>
      </c>
    </row>
    <row r="74" spans="1:15" x14ac:dyDescent="0.35">
      <c r="A74" t="s">
        <v>87</v>
      </c>
      <c r="B74" s="2">
        <v>45394</v>
      </c>
      <c r="C74" s="2">
        <v>45419</v>
      </c>
      <c r="D74" t="s">
        <v>646</v>
      </c>
      <c r="E74" t="s">
        <v>661</v>
      </c>
      <c r="F74" t="s">
        <v>682</v>
      </c>
      <c r="G74" t="s">
        <v>702</v>
      </c>
      <c r="H74" t="s">
        <v>710</v>
      </c>
      <c r="I74" t="s">
        <v>720</v>
      </c>
      <c r="J74" t="s">
        <v>731</v>
      </c>
      <c r="K74" t="s">
        <v>806</v>
      </c>
      <c r="L74">
        <v>1376.51</v>
      </c>
      <c r="M74">
        <v>1455.91</v>
      </c>
      <c r="N74">
        <v>0.185</v>
      </c>
      <c r="O74">
        <v>17</v>
      </c>
    </row>
    <row r="75" spans="1:15" x14ac:dyDescent="0.35">
      <c r="A75" t="s">
        <v>88</v>
      </c>
      <c r="B75" s="2">
        <v>45641</v>
      </c>
      <c r="C75" s="2">
        <v>45646</v>
      </c>
      <c r="D75" t="s">
        <v>647</v>
      </c>
      <c r="E75" t="s">
        <v>659</v>
      </c>
      <c r="F75" t="s">
        <v>676</v>
      </c>
      <c r="G75" t="s">
        <v>705</v>
      </c>
      <c r="H75" t="s">
        <v>711</v>
      </c>
      <c r="I75" t="s">
        <v>713</v>
      </c>
      <c r="J75" t="s">
        <v>729</v>
      </c>
      <c r="K75" t="s">
        <v>807</v>
      </c>
      <c r="L75">
        <v>717.55</v>
      </c>
      <c r="M75">
        <v>546.42999999999995</v>
      </c>
      <c r="N75">
        <v>4.7E-2</v>
      </c>
      <c r="O75">
        <v>18</v>
      </c>
    </row>
    <row r="76" spans="1:15" x14ac:dyDescent="0.35">
      <c r="A76" t="s">
        <v>89</v>
      </c>
      <c r="B76" s="2">
        <v>45066</v>
      </c>
      <c r="C76" s="2">
        <v>45064</v>
      </c>
      <c r="D76" t="s">
        <v>646</v>
      </c>
      <c r="E76" t="s">
        <v>661</v>
      </c>
      <c r="F76" t="s">
        <v>687</v>
      </c>
      <c r="G76" t="s">
        <v>701</v>
      </c>
      <c r="H76" t="s">
        <v>710</v>
      </c>
      <c r="I76" t="s">
        <v>720</v>
      </c>
      <c r="J76" t="s">
        <v>727</v>
      </c>
      <c r="K76" t="s">
        <v>808</v>
      </c>
      <c r="L76">
        <v>917.88</v>
      </c>
      <c r="M76">
        <v>1347.92</v>
      </c>
      <c r="N76">
        <v>0.34300000000000003</v>
      </c>
      <c r="O76">
        <v>5</v>
      </c>
    </row>
    <row r="77" spans="1:15" x14ac:dyDescent="0.35">
      <c r="A77" t="s">
        <v>90</v>
      </c>
      <c r="B77" s="2">
        <v>45187</v>
      </c>
      <c r="C77" s="2">
        <v>45207</v>
      </c>
      <c r="D77" t="s">
        <v>647</v>
      </c>
      <c r="E77" t="s">
        <v>654</v>
      </c>
      <c r="F77" t="s">
        <v>680</v>
      </c>
      <c r="G77" t="s">
        <v>705</v>
      </c>
      <c r="H77" t="s">
        <v>711</v>
      </c>
      <c r="I77" t="s">
        <v>717</v>
      </c>
      <c r="J77" t="s">
        <v>727</v>
      </c>
      <c r="K77" t="s">
        <v>809</v>
      </c>
      <c r="L77">
        <v>825.64</v>
      </c>
      <c r="M77">
        <v>1108.43</v>
      </c>
      <c r="N77">
        <v>0.114</v>
      </c>
      <c r="O77">
        <v>7</v>
      </c>
    </row>
    <row r="78" spans="1:15" x14ac:dyDescent="0.35">
      <c r="A78" t="s">
        <v>91</v>
      </c>
      <c r="B78" s="2">
        <v>45532</v>
      </c>
      <c r="C78" s="2">
        <v>45560</v>
      </c>
      <c r="D78" t="s">
        <v>648</v>
      </c>
      <c r="E78" t="s">
        <v>655</v>
      </c>
      <c r="F78" t="s">
        <v>692</v>
      </c>
      <c r="G78" t="s">
        <v>703</v>
      </c>
      <c r="H78" t="s">
        <v>708</v>
      </c>
      <c r="J78" t="s">
        <v>733</v>
      </c>
      <c r="K78" t="s">
        <v>810</v>
      </c>
      <c r="L78">
        <v>1394.65</v>
      </c>
      <c r="M78">
        <v>3144.1</v>
      </c>
      <c r="N78">
        <v>0.13400000000000001</v>
      </c>
      <c r="O78">
        <v>13</v>
      </c>
    </row>
    <row r="79" spans="1:15" x14ac:dyDescent="0.35">
      <c r="A79" t="s">
        <v>92</v>
      </c>
      <c r="B79" s="2">
        <v>45473</v>
      </c>
      <c r="C79" s="2">
        <v>45471</v>
      </c>
      <c r="D79" t="s">
        <v>648</v>
      </c>
      <c r="E79" t="s">
        <v>655</v>
      </c>
      <c r="F79" t="s">
        <v>692</v>
      </c>
      <c r="G79" t="s">
        <v>705</v>
      </c>
      <c r="H79" t="s">
        <v>711</v>
      </c>
      <c r="I79" t="s">
        <v>716</v>
      </c>
      <c r="J79" t="s">
        <v>733</v>
      </c>
      <c r="K79" t="s">
        <v>811</v>
      </c>
      <c r="L79">
        <v>1112.98</v>
      </c>
      <c r="M79">
        <v>2095.73</v>
      </c>
      <c r="N79">
        <v>7.1999999999999995E-2</v>
      </c>
      <c r="O79">
        <v>17</v>
      </c>
    </row>
    <row r="80" spans="1:15" x14ac:dyDescent="0.35">
      <c r="A80" t="s">
        <v>93</v>
      </c>
      <c r="B80" s="2">
        <v>45091</v>
      </c>
      <c r="C80" s="2">
        <v>45093</v>
      </c>
      <c r="D80" t="s">
        <v>649</v>
      </c>
      <c r="E80" t="s">
        <v>658</v>
      </c>
      <c r="F80" t="s">
        <v>693</v>
      </c>
      <c r="G80" t="s">
        <v>703</v>
      </c>
      <c r="H80" t="s">
        <v>711</v>
      </c>
      <c r="I80" t="s">
        <v>723</v>
      </c>
      <c r="J80" t="s">
        <v>727</v>
      </c>
      <c r="K80" t="s">
        <v>812</v>
      </c>
      <c r="L80">
        <v>357.36</v>
      </c>
      <c r="M80">
        <v>703.62</v>
      </c>
      <c r="N80">
        <v>0.25700000000000001</v>
      </c>
      <c r="O80">
        <v>20</v>
      </c>
    </row>
    <row r="81" spans="1:15" x14ac:dyDescent="0.35">
      <c r="A81" t="s">
        <v>94</v>
      </c>
      <c r="B81" s="2">
        <v>45617</v>
      </c>
      <c r="C81" s="2">
        <v>45647</v>
      </c>
      <c r="D81" t="s">
        <v>649</v>
      </c>
      <c r="E81" t="s">
        <v>657</v>
      </c>
      <c r="F81" t="s">
        <v>673</v>
      </c>
      <c r="G81" t="s">
        <v>705</v>
      </c>
      <c r="H81" t="s">
        <v>711</v>
      </c>
      <c r="I81" t="s">
        <v>714</v>
      </c>
      <c r="J81" t="s">
        <v>732</v>
      </c>
      <c r="K81" t="s">
        <v>813</v>
      </c>
      <c r="L81">
        <v>1122.68</v>
      </c>
      <c r="M81">
        <v>1997.19</v>
      </c>
      <c r="N81">
        <v>0.186</v>
      </c>
      <c r="O81">
        <v>3</v>
      </c>
    </row>
    <row r="82" spans="1:15" x14ac:dyDescent="0.35">
      <c r="A82" t="s">
        <v>95</v>
      </c>
      <c r="B82" s="2">
        <v>44965</v>
      </c>
      <c r="C82" s="2">
        <v>44968</v>
      </c>
      <c r="D82" t="s">
        <v>646</v>
      </c>
      <c r="E82" t="s">
        <v>661</v>
      </c>
      <c r="F82" t="s">
        <v>695</v>
      </c>
      <c r="G82" t="s">
        <v>701</v>
      </c>
      <c r="H82" t="s">
        <v>711</v>
      </c>
      <c r="I82" t="s">
        <v>724</v>
      </c>
      <c r="J82" t="s">
        <v>729</v>
      </c>
      <c r="K82" t="s">
        <v>814</v>
      </c>
      <c r="L82">
        <v>1410.05</v>
      </c>
      <c r="M82">
        <v>2763.95</v>
      </c>
      <c r="N82">
        <v>0.161</v>
      </c>
      <c r="O82">
        <v>26</v>
      </c>
    </row>
    <row r="83" spans="1:15" x14ac:dyDescent="0.35">
      <c r="A83" t="s">
        <v>96</v>
      </c>
      <c r="B83" s="2">
        <v>45157</v>
      </c>
      <c r="C83" s="2">
        <v>45181</v>
      </c>
      <c r="D83" t="s">
        <v>648</v>
      </c>
      <c r="E83" t="s">
        <v>653</v>
      </c>
      <c r="F83" t="s">
        <v>688</v>
      </c>
      <c r="G83" t="s">
        <v>706</v>
      </c>
      <c r="H83" t="s">
        <v>707</v>
      </c>
      <c r="I83" t="s">
        <v>714</v>
      </c>
      <c r="J83" t="s">
        <v>728</v>
      </c>
      <c r="K83" t="s">
        <v>815</v>
      </c>
      <c r="L83">
        <v>1183.95</v>
      </c>
      <c r="M83">
        <v>1503.53</v>
      </c>
      <c r="N83">
        <v>0.24099999999999999</v>
      </c>
      <c r="O83">
        <v>16</v>
      </c>
    </row>
    <row r="84" spans="1:15" x14ac:dyDescent="0.35">
      <c r="A84" t="s">
        <v>97</v>
      </c>
      <c r="B84" s="2">
        <v>45791</v>
      </c>
      <c r="C84" s="2">
        <v>45801</v>
      </c>
      <c r="D84" t="s">
        <v>649</v>
      </c>
      <c r="E84" t="s">
        <v>657</v>
      </c>
      <c r="F84" t="s">
        <v>690</v>
      </c>
      <c r="G84" t="s">
        <v>705</v>
      </c>
      <c r="H84" t="s">
        <v>709</v>
      </c>
      <c r="I84" t="s">
        <v>723</v>
      </c>
      <c r="J84" t="s">
        <v>727</v>
      </c>
      <c r="K84" t="s">
        <v>816</v>
      </c>
      <c r="L84">
        <v>170.39</v>
      </c>
      <c r="M84">
        <v>388.04</v>
      </c>
      <c r="N84">
        <v>8.4000000000000005E-2</v>
      </c>
      <c r="O84">
        <v>15</v>
      </c>
    </row>
    <row r="85" spans="1:15" x14ac:dyDescent="0.35">
      <c r="A85" t="s">
        <v>98</v>
      </c>
      <c r="B85" s="2">
        <v>45770</v>
      </c>
      <c r="C85" s="2">
        <v>45769</v>
      </c>
      <c r="D85" t="s">
        <v>648</v>
      </c>
      <c r="E85" t="s">
        <v>660</v>
      </c>
      <c r="F85" t="s">
        <v>686</v>
      </c>
      <c r="G85" t="s">
        <v>703</v>
      </c>
      <c r="H85" t="s">
        <v>710</v>
      </c>
      <c r="I85" t="s">
        <v>726</v>
      </c>
      <c r="J85" t="s">
        <v>732</v>
      </c>
      <c r="K85" t="s">
        <v>817</v>
      </c>
      <c r="L85">
        <v>23.24</v>
      </c>
      <c r="M85">
        <v>44.57</v>
      </c>
      <c r="N85">
        <v>0.215</v>
      </c>
      <c r="O85">
        <v>15</v>
      </c>
    </row>
    <row r="86" spans="1:15" x14ac:dyDescent="0.35">
      <c r="A86" t="s">
        <v>99</v>
      </c>
      <c r="B86" s="2">
        <v>45741</v>
      </c>
      <c r="C86" s="2">
        <v>45764</v>
      </c>
      <c r="D86" t="s">
        <v>649</v>
      </c>
      <c r="E86" t="s">
        <v>658</v>
      </c>
      <c r="F86" t="s">
        <v>683</v>
      </c>
      <c r="G86" t="s">
        <v>704</v>
      </c>
      <c r="H86" t="s">
        <v>707</v>
      </c>
      <c r="I86" t="s">
        <v>722</v>
      </c>
      <c r="J86" t="s">
        <v>729</v>
      </c>
      <c r="K86" t="s">
        <v>818</v>
      </c>
      <c r="L86">
        <v>1421.19</v>
      </c>
      <c r="M86">
        <v>1808.26</v>
      </c>
      <c r="N86">
        <v>0.104</v>
      </c>
      <c r="O86">
        <v>13</v>
      </c>
    </row>
    <row r="87" spans="1:15" x14ac:dyDescent="0.35">
      <c r="A87" t="s">
        <v>100</v>
      </c>
      <c r="B87" s="2">
        <v>45282</v>
      </c>
      <c r="C87" s="2">
        <v>45283</v>
      </c>
      <c r="D87" t="s">
        <v>646</v>
      </c>
      <c r="E87" t="s">
        <v>661</v>
      </c>
      <c r="F87" t="s">
        <v>695</v>
      </c>
      <c r="G87" t="s">
        <v>703</v>
      </c>
      <c r="H87" t="s">
        <v>709</v>
      </c>
      <c r="I87" t="s">
        <v>726</v>
      </c>
      <c r="J87" t="s">
        <v>727</v>
      </c>
      <c r="K87" t="s">
        <v>819</v>
      </c>
      <c r="L87">
        <v>1186.18</v>
      </c>
      <c r="M87">
        <v>1285.0899999999999</v>
      </c>
      <c r="N87">
        <v>7.0000000000000007E-2</v>
      </c>
      <c r="O87">
        <v>11</v>
      </c>
    </row>
    <row r="88" spans="1:15" x14ac:dyDescent="0.35">
      <c r="A88" t="s">
        <v>101</v>
      </c>
      <c r="B88" s="2">
        <v>45388</v>
      </c>
      <c r="C88" s="2">
        <v>45407</v>
      </c>
      <c r="D88" t="s">
        <v>647</v>
      </c>
      <c r="E88" t="s">
        <v>659</v>
      </c>
      <c r="F88" t="s">
        <v>685</v>
      </c>
      <c r="G88" t="s">
        <v>701</v>
      </c>
      <c r="H88" t="s">
        <v>707</v>
      </c>
      <c r="I88" t="s">
        <v>723</v>
      </c>
      <c r="J88" t="s">
        <v>727</v>
      </c>
      <c r="K88" t="s">
        <v>820</v>
      </c>
      <c r="L88">
        <v>1366.48</v>
      </c>
      <c r="M88">
        <v>1678.14</v>
      </c>
      <c r="N88">
        <v>0.154</v>
      </c>
      <c r="O88">
        <v>10</v>
      </c>
    </row>
    <row r="89" spans="1:15" x14ac:dyDescent="0.35">
      <c r="A89" t="s">
        <v>102</v>
      </c>
      <c r="B89" s="2">
        <v>45876</v>
      </c>
      <c r="C89" s="2">
        <v>45888</v>
      </c>
      <c r="D89" t="s">
        <v>646</v>
      </c>
      <c r="E89" t="s">
        <v>650</v>
      </c>
      <c r="F89" t="s">
        <v>678</v>
      </c>
      <c r="G89" t="s">
        <v>701</v>
      </c>
      <c r="I89" t="s">
        <v>724</v>
      </c>
      <c r="J89" t="s">
        <v>727</v>
      </c>
      <c r="K89" t="s">
        <v>821</v>
      </c>
      <c r="L89">
        <v>601.51</v>
      </c>
      <c r="M89">
        <v>679.35</v>
      </c>
      <c r="N89">
        <v>0.188</v>
      </c>
      <c r="O89">
        <v>3</v>
      </c>
    </row>
    <row r="90" spans="1:15" x14ac:dyDescent="0.35">
      <c r="A90" t="s">
        <v>103</v>
      </c>
      <c r="B90" s="2">
        <v>45312</v>
      </c>
      <c r="C90" s="2">
        <v>45316</v>
      </c>
      <c r="D90" t="s">
        <v>647</v>
      </c>
      <c r="E90" t="s">
        <v>654</v>
      </c>
      <c r="F90" t="s">
        <v>680</v>
      </c>
      <c r="G90" t="s">
        <v>704</v>
      </c>
      <c r="H90" t="s">
        <v>711</v>
      </c>
      <c r="I90" t="s">
        <v>712</v>
      </c>
      <c r="J90" t="s">
        <v>732</v>
      </c>
      <c r="K90" t="s">
        <v>822</v>
      </c>
      <c r="L90">
        <v>523.70000000000005</v>
      </c>
      <c r="M90">
        <v>1109.92</v>
      </c>
      <c r="N90">
        <v>0.03</v>
      </c>
      <c r="O90">
        <v>11</v>
      </c>
    </row>
    <row r="91" spans="1:15" x14ac:dyDescent="0.35">
      <c r="A91" t="s">
        <v>104</v>
      </c>
      <c r="B91" s="2">
        <v>45106</v>
      </c>
      <c r="C91" s="2">
        <v>45109</v>
      </c>
      <c r="D91" t="s">
        <v>647</v>
      </c>
      <c r="E91" t="s">
        <v>652</v>
      </c>
      <c r="F91" t="s">
        <v>694</v>
      </c>
      <c r="G91" t="s">
        <v>702</v>
      </c>
      <c r="H91" t="s">
        <v>709</v>
      </c>
      <c r="I91" t="s">
        <v>721</v>
      </c>
      <c r="J91" t="s">
        <v>732</v>
      </c>
      <c r="K91" t="s">
        <v>823</v>
      </c>
      <c r="L91">
        <v>55.65</v>
      </c>
      <c r="M91">
        <v>83.57</v>
      </c>
      <c r="N91">
        <v>6.6000000000000003E-2</v>
      </c>
      <c r="O91">
        <v>8</v>
      </c>
    </row>
    <row r="92" spans="1:15" x14ac:dyDescent="0.35">
      <c r="A92" t="s">
        <v>105</v>
      </c>
      <c r="B92" s="2">
        <v>45775</v>
      </c>
      <c r="C92" s="2">
        <v>45792</v>
      </c>
      <c r="D92" t="s">
        <v>647</v>
      </c>
      <c r="E92" t="s">
        <v>652</v>
      </c>
      <c r="F92" t="s">
        <v>694</v>
      </c>
      <c r="G92" t="s">
        <v>702</v>
      </c>
      <c r="H92" t="s">
        <v>711</v>
      </c>
      <c r="I92" t="s">
        <v>725</v>
      </c>
      <c r="J92" t="s">
        <v>729</v>
      </c>
      <c r="K92" t="s">
        <v>824</v>
      </c>
      <c r="L92">
        <v>691.19</v>
      </c>
      <c r="M92">
        <v>1284.3</v>
      </c>
      <c r="N92">
        <v>7.3999999999999996E-2</v>
      </c>
      <c r="O92">
        <v>7</v>
      </c>
    </row>
    <row r="93" spans="1:15" x14ac:dyDescent="0.35">
      <c r="A93" t="s">
        <v>106</v>
      </c>
      <c r="B93" s="2">
        <v>45817</v>
      </c>
      <c r="C93" s="2">
        <v>45833</v>
      </c>
      <c r="D93" t="s">
        <v>647</v>
      </c>
      <c r="E93" t="s">
        <v>654</v>
      </c>
      <c r="F93" t="s">
        <v>696</v>
      </c>
      <c r="G93" t="s">
        <v>706</v>
      </c>
      <c r="H93" t="s">
        <v>710</v>
      </c>
      <c r="I93" t="s">
        <v>724</v>
      </c>
      <c r="J93" t="s">
        <v>730</v>
      </c>
      <c r="K93" t="s">
        <v>825</v>
      </c>
      <c r="L93">
        <v>527.33000000000004</v>
      </c>
      <c r="M93">
        <v>911.72</v>
      </c>
      <c r="N93">
        <v>0.14399999999999999</v>
      </c>
      <c r="O93">
        <v>25</v>
      </c>
    </row>
    <row r="94" spans="1:15" x14ac:dyDescent="0.35">
      <c r="A94" t="s">
        <v>107</v>
      </c>
      <c r="B94" s="2">
        <v>45101</v>
      </c>
      <c r="C94" s="2">
        <v>45100</v>
      </c>
      <c r="D94" t="s">
        <v>648</v>
      </c>
      <c r="E94" t="s">
        <v>655</v>
      </c>
      <c r="F94" t="s">
        <v>692</v>
      </c>
      <c r="G94" t="s">
        <v>703</v>
      </c>
      <c r="H94" t="s">
        <v>707</v>
      </c>
      <c r="I94" t="s">
        <v>718</v>
      </c>
      <c r="J94" t="s">
        <v>728</v>
      </c>
      <c r="K94" t="s">
        <v>826</v>
      </c>
      <c r="L94">
        <v>804.01</v>
      </c>
      <c r="M94">
        <v>1405.07</v>
      </c>
      <c r="N94">
        <v>9.6000000000000002E-2</v>
      </c>
      <c r="O94">
        <v>8</v>
      </c>
    </row>
    <row r="95" spans="1:15" x14ac:dyDescent="0.35">
      <c r="A95" t="s">
        <v>108</v>
      </c>
      <c r="B95" s="2">
        <v>45569</v>
      </c>
      <c r="C95" s="2">
        <v>45598</v>
      </c>
      <c r="D95" t="s">
        <v>646</v>
      </c>
      <c r="E95" t="s">
        <v>651</v>
      </c>
      <c r="F95" t="s">
        <v>669</v>
      </c>
      <c r="G95" t="s">
        <v>701</v>
      </c>
      <c r="H95" t="s">
        <v>710</v>
      </c>
      <c r="I95" t="s">
        <v>721</v>
      </c>
      <c r="J95" t="s">
        <v>733</v>
      </c>
      <c r="K95" t="s">
        <v>827</v>
      </c>
      <c r="L95">
        <v>412.09</v>
      </c>
      <c r="M95">
        <v>968.94</v>
      </c>
      <c r="N95">
        <v>9.9000000000000005E-2</v>
      </c>
      <c r="O95">
        <v>23</v>
      </c>
    </row>
    <row r="96" spans="1:15" x14ac:dyDescent="0.35">
      <c r="A96" t="s">
        <v>109</v>
      </c>
      <c r="B96" s="2">
        <v>45910</v>
      </c>
      <c r="C96" s="2">
        <v>45930</v>
      </c>
      <c r="D96" t="s">
        <v>646</v>
      </c>
      <c r="E96" t="s">
        <v>650</v>
      </c>
      <c r="F96" t="s">
        <v>675</v>
      </c>
      <c r="G96" t="s">
        <v>701</v>
      </c>
      <c r="H96" t="s">
        <v>711</v>
      </c>
      <c r="I96" t="s">
        <v>716</v>
      </c>
      <c r="J96" t="s">
        <v>730</v>
      </c>
      <c r="K96" t="s">
        <v>828</v>
      </c>
      <c r="L96">
        <v>1009.48</v>
      </c>
      <c r="M96">
        <v>1088.81</v>
      </c>
      <c r="N96">
        <v>0.16</v>
      </c>
      <c r="O96">
        <v>6</v>
      </c>
    </row>
    <row r="97" spans="1:15" x14ac:dyDescent="0.35">
      <c r="A97" t="s">
        <v>110</v>
      </c>
      <c r="B97" s="2">
        <v>45022</v>
      </c>
      <c r="C97" s="2">
        <v>45043</v>
      </c>
      <c r="D97" t="s">
        <v>649</v>
      </c>
      <c r="E97" t="s">
        <v>658</v>
      </c>
      <c r="F97" t="s">
        <v>693</v>
      </c>
      <c r="G97" t="s">
        <v>706</v>
      </c>
      <c r="H97" t="s">
        <v>710</v>
      </c>
      <c r="I97" t="s">
        <v>714</v>
      </c>
      <c r="J97" t="s">
        <v>728</v>
      </c>
      <c r="K97" t="s">
        <v>829</v>
      </c>
      <c r="L97">
        <v>1084.79</v>
      </c>
      <c r="M97">
        <v>2484.9899999999998</v>
      </c>
      <c r="N97">
        <v>3.4000000000000002E-2</v>
      </c>
      <c r="O97">
        <v>18</v>
      </c>
    </row>
    <row r="98" spans="1:15" x14ac:dyDescent="0.35">
      <c r="A98" t="s">
        <v>111</v>
      </c>
      <c r="B98" s="2">
        <v>45870</v>
      </c>
      <c r="C98" s="2">
        <v>45885</v>
      </c>
      <c r="D98" t="s">
        <v>647</v>
      </c>
      <c r="E98" t="s">
        <v>654</v>
      </c>
      <c r="G98" t="s">
        <v>706</v>
      </c>
      <c r="H98" t="s">
        <v>711</v>
      </c>
      <c r="I98" t="s">
        <v>719</v>
      </c>
      <c r="J98" t="s">
        <v>732</v>
      </c>
      <c r="K98" t="s">
        <v>830</v>
      </c>
      <c r="L98">
        <v>24.44</v>
      </c>
      <c r="M98">
        <v>28.69</v>
      </c>
      <c r="N98">
        <v>0.14599999999999999</v>
      </c>
      <c r="O98">
        <v>6</v>
      </c>
    </row>
    <row r="99" spans="1:15" x14ac:dyDescent="0.35">
      <c r="A99" t="s">
        <v>112</v>
      </c>
      <c r="B99" s="2">
        <v>45440</v>
      </c>
      <c r="C99" s="2">
        <v>45438</v>
      </c>
      <c r="D99" t="s">
        <v>646</v>
      </c>
      <c r="E99" t="s">
        <v>651</v>
      </c>
      <c r="F99" t="s">
        <v>669</v>
      </c>
      <c r="G99" t="s">
        <v>706</v>
      </c>
      <c r="H99" t="s">
        <v>708</v>
      </c>
      <c r="I99" t="s">
        <v>721</v>
      </c>
      <c r="J99" t="s">
        <v>733</v>
      </c>
      <c r="K99" t="s">
        <v>831</v>
      </c>
      <c r="L99">
        <v>1227.08</v>
      </c>
      <c r="M99">
        <v>1896.62</v>
      </c>
      <c r="N99">
        <v>0</v>
      </c>
      <c r="O99">
        <v>18</v>
      </c>
    </row>
    <row r="100" spans="1:15" x14ac:dyDescent="0.35">
      <c r="A100" t="s">
        <v>113</v>
      </c>
      <c r="B100" s="2">
        <v>45860</v>
      </c>
      <c r="C100" s="2">
        <v>45887</v>
      </c>
      <c r="D100" t="s">
        <v>647</v>
      </c>
      <c r="E100" t="s">
        <v>659</v>
      </c>
      <c r="F100" t="s">
        <v>676</v>
      </c>
      <c r="G100" t="s">
        <v>703</v>
      </c>
      <c r="H100" t="s">
        <v>709</v>
      </c>
      <c r="I100" t="s">
        <v>724</v>
      </c>
      <c r="J100" t="s">
        <v>729</v>
      </c>
      <c r="K100" t="s">
        <v>832</v>
      </c>
      <c r="L100">
        <v>547.32000000000005</v>
      </c>
      <c r="M100">
        <v>419.17</v>
      </c>
      <c r="N100">
        <v>9.1999999999999998E-2</v>
      </c>
      <c r="O100">
        <v>14</v>
      </c>
    </row>
    <row r="101" spans="1:15" x14ac:dyDescent="0.35">
      <c r="A101" t="s">
        <v>114</v>
      </c>
      <c r="B101" s="2">
        <v>44985</v>
      </c>
      <c r="C101" s="2">
        <v>45005</v>
      </c>
      <c r="D101" t="s">
        <v>649</v>
      </c>
      <c r="E101" t="s">
        <v>656</v>
      </c>
      <c r="F101" t="s">
        <v>671</v>
      </c>
      <c r="G101" t="s">
        <v>705</v>
      </c>
      <c r="H101" t="s">
        <v>711</v>
      </c>
      <c r="I101" t="s">
        <v>722</v>
      </c>
      <c r="J101" t="s">
        <v>731</v>
      </c>
      <c r="K101" t="s">
        <v>833</v>
      </c>
      <c r="L101">
        <v>1200.78</v>
      </c>
      <c r="M101">
        <v>2001.17</v>
      </c>
      <c r="N101">
        <v>0.29199999999999998</v>
      </c>
      <c r="O101">
        <v>18</v>
      </c>
    </row>
    <row r="102" spans="1:15" x14ac:dyDescent="0.35">
      <c r="A102" t="s">
        <v>115</v>
      </c>
      <c r="B102" s="2">
        <v>45684</v>
      </c>
      <c r="C102" s="2">
        <v>45703</v>
      </c>
      <c r="D102" t="s">
        <v>647</v>
      </c>
      <c r="E102" t="s">
        <v>659</v>
      </c>
      <c r="F102" t="s">
        <v>676</v>
      </c>
      <c r="G102" t="s">
        <v>703</v>
      </c>
      <c r="H102" t="s">
        <v>711</v>
      </c>
      <c r="I102" t="s">
        <v>716</v>
      </c>
      <c r="J102" t="s">
        <v>730</v>
      </c>
      <c r="K102" t="s">
        <v>834</v>
      </c>
      <c r="L102">
        <v>1253.22</v>
      </c>
      <c r="M102">
        <v>3104.71</v>
      </c>
      <c r="N102">
        <v>0</v>
      </c>
      <c r="O102">
        <v>17</v>
      </c>
    </row>
    <row r="103" spans="1:15" x14ac:dyDescent="0.35">
      <c r="A103" t="s">
        <v>116</v>
      </c>
      <c r="B103" s="2">
        <v>45304</v>
      </c>
      <c r="C103" s="2">
        <v>45313</v>
      </c>
      <c r="D103" t="s">
        <v>647</v>
      </c>
      <c r="E103" t="s">
        <v>654</v>
      </c>
      <c r="F103" t="s">
        <v>691</v>
      </c>
      <c r="G103" t="s">
        <v>706</v>
      </c>
      <c r="H103" t="s">
        <v>709</v>
      </c>
      <c r="I103" t="s">
        <v>713</v>
      </c>
      <c r="J103" t="s">
        <v>727</v>
      </c>
      <c r="K103" t="s">
        <v>835</v>
      </c>
      <c r="L103">
        <v>313.60000000000002</v>
      </c>
      <c r="M103">
        <v>334.28</v>
      </c>
      <c r="N103">
        <v>0.14000000000000001</v>
      </c>
      <c r="O103">
        <v>22</v>
      </c>
    </row>
    <row r="104" spans="1:15" x14ac:dyDescent="0.35">
      <c r="A104" t="s">
        <v>117</v>
      </c>
      <c r="B104" s="2">
        <v>45747</v>
      </c>
      <c r="C104" s="2">
        <v>45751</v>
      </c>
      <c r="D104" t="s">
        <v>646</v>
      </c>
      <c r="E104" t="s">
        <v>650</v>
      </c>
      <c r="F104" t="s">
        <v>678</v>
      </c>
      <c r="G104" t="s">
        <v>701</v>
      </c>
      <c r="H104" t="s">
        <v>711</v>
      </c>
      <c r="I104" t="s">
        <v>712</v>
      </c>
      <c r="J104" t="s">
        <v>731</v>
      </c>
      <c r="K104" t="s">
        <v>836</v>
      </c>
      <c r="L104">
        <v>862.08</v>
      </c>
      <c r="M104">
        <v>1952.83</v>
      </c>
      <c r="N104">
        <v>0</v>
      </c>
      <c r="O104">
        <v>7</v>
      </c>
    </row>
    <row r="105" spans="1:15" x14ac:dyDescent="0.35">
      <c r="A105" t="s">
        <v>118</v>
      </c>
      <c r="B105" s="2">
        <v>45631</v>
      </c>
      <c r="C105" s="2">
        <v>45654</v>
      </c>
      <c r="D105" t="s">
        <v>648</v>
      </c>
      <c r="E105" t="s">
        <v>653</v>
      </c>
      <c r="F105" t="s">
        <v>688</v>
      </c>
      <c r="G105" t="s">
        <v>701</v>
      </c>
      <c r="H105" t="s">
        <v>711</v>
      </c>
      <c r="I105" t="s">
        <v>721</v>
      </c>
      <c r="J105" t="s">
        <v>733</v>
      </c>
      <c r="K105" t="s">
        <v>837</v>
      </c>
      <c r="L105">
        <v>107.03</v>
      </c>
      <c r="M105">
        <v>242.29</v>
      </c>
      <c r="N105">
        <v>0.18</v>
      </c>
      <c r="O105">
        <v>30</v>
      </c>
    </row>
    <row r="106" spans="1:15" x14ac:dyDescent="0.35">
      <c r="A106" t="s">
        <v>119</v>
      </c>
      <c r="B106" s="2">
        <v>45549</v>
      </c>
      <c r="C106" s="2">
        <v>45570</v>
      </c>
      <c r="D106" t="s">
        <v>647</v>
      </c>
      <c r="E106" t="s">
        <v>659</v>
      </c>
      <c r="F106" t="s">
        <v>685</v>
      </c>
      <c r="G106" t="s">
        <v>705</v>
      </c>
      <c r="H106" t="s">
        <v>708</v>
      </c>
      <c r="I106" t="s">
        <v>722</v>
      </c>
      <c r="J106" t="s">
        <v>731</v>
      </c>
      <c r="K106" t="s">
        <v>838</v>
      </c>
      <c r="L106">
        <v>1405.56</v>
      </c>
      <c r="M106">
        <v>2968.87</v>
      </c>
      <c r="N106">
        <v>0.16900000000000001</v>
      </c>
      <c r="O106">
        <v>5</v>
      </c>
    </row>
    <row r="107" spans="1:15" x14ac:dyDescent="0.35">
      <c r="A107" t="s">
        <v>120</v>
      </c>
      <c r="B107" s="2">
        <v>45433</v>
      </c>
      <c r="C107" s="2">
        <v>45439</v>
      </c>
      <c r="D107" t="s">
        <v>646</v>
      </c>
      <c r="E107" t="s">
        <v>661</v>
      </c>
      <c r="F107" t="s">
        <v>682</v>
      </c>
      <c r="G107" t="s">
        <v>703</v>
      </c>
      <c r="H107" t="s">
        <v>708</v>
      </c>
      <c r="I107" t="s">
        <v>724</v>
      </c>
      <c r="J107" t="s">
        <v>727</v>
      </c>
      <c r="K107" t="s">
        <v>839</v>
      </c>
      <c r="L107">
        <v>1157.51</v>
      </c>
      <c r="M107">
        <v>1394.3</v>
      </c>
      <c r="N107">
        <v>0.27800000000000002</v>
      </c>
      <c r="O107">
        <v>12</v>
      </c>
    </row>
    <row r="108" spans="1:15" x14ac:dyDescent="0.35">
      <c r="A108" t="s">
        <v>121</v>
      </c>
      <c r="B108" s="2">
        <v>45057</v>
      </c>
      <c r="C108" s="2">
        <v>45084</v>
      </c>
      <c r="D108" t="s">
        <v>646</v>
      </c>
      <c r="E108" t="s">
        <v>650</v>
      </c>
      <c r="F108" t="s">
        <v>675</v>
      </c>
      <c r="G108" t="s">
        <v>701</v>
      </c>
      <c r="H108" t="s">
        <v>708</v>
      </c>
      <c r="I108" t="s">
        <v>713</v>
      </c>
      <c r="J108" t="s">
        <v>730</v>
      </c>
      <c r="K108" t="s">
        <v>840</v>
      </c>
      <c r="L108">
        <v>12.85</v>
      </c>
      <c r="M108">
        <v>15.41</v>
      </c>
      <c r="N108">
        <v>0.13700000000000001</v>
      </c>
      <c r="O108">
        <v>39</v>
      </c>
    </row>
    <row r="109" spans="1:15" x14ac:dyDescent="0.35">
      <c r="A109" t="s">
        <v>122</v>
      </c>
      <c r="B109" s="2">
        <v>45518</v>
      </c>
      <c r="C109" s="2">
        <v>45539</v>
      </c>
      <c r="D109" t="s">
        <v>649</v>
      </c>
      <c r="E109" t="s">
        <v>658</v>
      </c>
      <c r="F109" t="s">
        <v>693</v>
      </c>
      <c r="G109" t="s">
        <v>703</v>
      </c>
      <c r="H109" t="s">
        <v>708</v>
      </c>
      <c r="I109" t="s">
        <v>713</v>
      </c>
      <c r="J109" t="s">
        <v>730</v>
      </c>
      <c r="K109" t="s">
        <v>841</v>
      </c>
      <c r="L109">
        <v>1138.8</v>
      </c>
      <c r="M109">
        <v>2250.81</v>
      </c>
      <c r="N109">
        <v>0.123</v>
      </c>
      <c r="O109">
        <v>12</v>
      </c>
    </row>
    <row r="110" spans="1:15" x14ac:dyDescent="0.35">
      <c r="A110" t="s">
        <v>123</v>
      </c>
      <c r="B110" s="2">
        <v>45581</v>
      </c>
      <c r="C110" s="2">
        <v>45604</v>
      </c>
      <c r="D110" t="s">
        <v>647</v>
      </c>
      <c r="E110" t="s">
        <v>652</v>
      </c>
      <c r="F110" t="s">
        <v>666</v>
      </c>
      <c r="G110" t="s">
        <v>705</v>
      </c>
      <c r="H110" t="s">
        <v>707</v>
      </c>
      <c r="I110" t="s">
        <v>713</v>
      </c>
      <c r="J110" t="s">
        <v>729</v>
      </c>
      <c r="K110" t="s">
        <v>842</v>
      </c>
      <c r="L110">
        <v>82.14</v>
      </c>
      <c r="M110">
        <v>166.04</v>
      </c>
      <c r="N110">
        <v>0</v>
      </c>
      <c r="O110">
        <v>10</v>
      </c>
    </row>
    <row r="111" spans="1:15" x14ac:dyDescent="0.35">
      <c r="A111" t="s">
        <v>124</v>
      </c>
      <c r="B111" s="2">
        <v>45445</v>
      </c>
      <c r="C111" s="2">
        <v>45451</v>
      </c>
      <c r="D111" t="s">
        <v>646</v>
      </c>
      <c r="E111" t="s">
        <v>650</v>
      </c>
      <c r="F111" t="s">
        <v>662</v>
      </c>
      <c r="G111" t="s">
        <v>704</v>
      </c>
      <c r="H111" t="s">
        <v>709</v>
      </c>
      <c r="I111" t="s">
        <v>720</v>
      </c>
      <c r="J111" t="s">
        <v>733</v>
      </c>
      <c r="K111" t="s">
        <v>843</v>
      </c>
      <c r="L111">
        <v>292.94</v>
      </c>
      <c r="M111">
        <v>356.55</v>
      </c>
      <c r="N111">
        <v>0.22900000000000001</v>
      </c>
      <c r="O111">
        <v>2</v>
      </c>
    </row>
    <row r="112" spans="1:15" x14ac:dyDescent="0.35">
      <c r="A112" t="s">
        <v>125</v>
      </c>
      <c r="B112" s="2">
        <v>45452</v>
      </c>
      <c r="C112" s="2">
        <v>45480</v>
      </c>
      <c r="D112" t="s">
        <v>647</v>
      </c>
      <c r="E112" t="s">
        <v>659</v>
      </c>
      <c r="F112" t="s">
        <v>676</v>
      </c>
      <c r="G112" t="s">
        <v>701</v>
      </c>
      <c r="H112" t="s">
        <v>708</v>
      </c>
      <c r="I112" t="s">
        <v>713</v>
      </c>
      <c r="J112" t="s">
        <v>727</v>
      </c>
      <c r="K112" t="s">
        <v>844</v>
      </c>
      <c r="L112">
        <v>550.22</v>
      </c>
      <c r="M112">
        <v>1025.05</v>
      </c>
      <c r="N112">
        <v>0</v>
      </c>
      <c r="O112">
        <v>27</v>
      </c>
    </row>
    <row r="113" spans="1:15" x14ac:dyDescent="0.35">
      <c r="A113" t="s">
        <v>126</v>
      </c>
      <c r="B113" s="2">
        <v>45453</v>
      </c>
      <c r="C113" s="2">
        <v>45454</v>
      </c>
      <c r="D113" t="s">
        <v>649</v>
      </c>
      <c r="E113" t="s">
        <v>658</v>
      </c>
      <c r="F113" t="s">
        <v>674</v>
      </c>
      <c r="G113" t="s">
        <v>705</v>
      </c>
      <c r="H113" t="s">
        <v>709</v>
      </c>
      <c r="I113" t="s">
        <v>724</v>
      </c>
      <c r="J113" t="s">
        <v>731</v>
      </c>
      <c r="K113" t="s">
        <v>845</v>
      </c>
      <c r="L113">
        <v>1187.1300000000001</v>
      </c>
      <c r="M113">
        <v>1795.17</v>
      </c>
      <c r="N113">
        <v>1.2E-2</v>
      </c>
      <c r="O113">
        <v>17</v>
      </c>
    </row>
    <row r="114" spans="1:15" x14ac:dyDescent="0.35">
      <c r="A114" t="s">
        <v>127</v>
      </c>
      <c r="B114" s="2">
        <v>45472</v>
      </c>
      <c r="C114" s="2">
        <v>45499</v>
      </c>
      <c r="D114" t="s">
        <v>646</v>
      </c>
      <c r="E114" t="s">
        <v>661</v>
      </c>
      <c r="F114" t="s">
        <v>687</v>
      </c>
      <c r="G114" t="s">
        <v>706</v>
      </c>
      <c r="H114" t="s">
        <v>710</v>
      </c>
      <c r="I114" t="s">
        <v>717</v>
      </c>
      <c r="J114" t="s">
        <v>729</v>
      </c>
      <c r="K114" t="s">
        <v>846</v>
      </c>
      <c r="L114">
        <v>5.36</v>
      </c>
      <c r="M114">
        <v>4.37</v>
      </c>
      <c r="N114">
        <v>0.11799999999999999</v>
      </c>
      <c r="O114">
        <v>9</v>
      </c>
    </row>
    <row r="115" spans="1:15" x14ac:dyDescent="0.35">
      <c r="A115" t="s">
        <v>128</v>
      </c>
      <c r="B115" s="2">
        <v>45674</v>
      </c>
      <c r="C115" s="2">
        <v>45681</v>
      </c>
      <c r="D115" t="s">
        <v>648</v>
      </c>
      <c r="E115" t="s">
        <v>660</v>
      </c>
      <c r="F115" t="s">
        <v>697</v>
      </c>
      <c r="G115" t="s">
        <v>706</v>
      </c>
      <c r="H115" t="s">
        <v>708</v>
      </c>
      <c r="I115" t="s">
        <v>715</v>
      </c>
      <c r="J115" t="s">
        <v>733</v>
      </c>
      <c r="K115" t="s">
        <v>847</v>
      </c>
      <c r="L115">
        <v>142.09</v>
      </c>
      <c r="M115">
        <v>218.5</v>
      </c>
      <c r="N115">
        <v>0.11899999999999999</v>
      </c>
      <c r="O115">
        <v>11</v>
      </c>
    </row>
    <row r="116" spans="1:15" x14ac:dyDescent="0.35">
      <c r="A116" t="s">
        <v>129</v>
      </c>
      <c r="B116" s="2">
        <v>45250</v>
      </c>
      <c r="C116" s="2">
        <v>45265</v>
      </c>
      <c r="D116" t="s">
        <v>647</v>
      </c>
      <c r="E116" t="s">
        <v>652</v>
      </c>
      <c r="F116" t="s">
        <v>689</v>
      </c>
      <c r="G116" t="s">
        <v>706</v>
      </c>
      <c r="H116" t="s">
        <v>707</v>
      </c>
      <c r="I116" t="s">
        <v>716</v>
      </c>
      <c r="J116" t="s">
        <v>729</v>
      </c>
      <c r="K116" t="s">
        <v>848</v>
      </c>
      <c r="L116">
        <v>354.24</v>
      </c>
      <c r="M116">
        <v>249.87</v>
      </c>
      <c r="N116">
        <v>0</v>
      </c>
      <c r="O116">
        <v>6</v>
      </c>
    </row>
    <row r="117" spans="1:15" x14ac:dyDescent="0.35">
      <c r="A117" t="s">
        <v>130</v>
      </c>
      <c r="B117" s="2">
        <v>44987</v>
      </c>
      <c r="C117" s="2">
        <v>44990</v>
      </c>
      <c r="D117" t="s">
        <v>648</v>
      </c>
      <c r="E117" t="s">
        <v>655</v>
      </c>
      <c r="F117" t="s">
        <v>672</v>
      </c>
      <c r="G117" t="s">
        <v>706</v>
      </c>
      <c r="H117" t="s">
        <v>711</v>
      </c>
      <c r="I117" t="s">
        <v>715</v>
      </c>
      <c r="J117" t="s">
        <v>732</v>
      </c>
      <c r="K117" t="s">
        <v>849</v>
      </c>
      <c r="L117">
        <v>1473.58</v>
      </c>
      <c r="M117">
        <v>3436.52</v>
      </c>
      <c r="N117">
        <v>0.108</v>
      </c>
      <c r="O117">
        <v>8</v>
      </c>
    </row>
    <row r="118" spans="1:15" x14ac:dyDescent="0.35">
      <c r="A118" t="s">
        <v>131</v>
      </c>
      <c r="B118" s="2">
        <v>45811</v>
      </c>
      <c r="C118" s="2">
        <v>45818</v>
      </c>
      <c r="D118" t="s">
        <v>648</v>
      </c>
      <c r="E118" t="s">
        <v>653</v>
      </c>
      <c r="F118" t="s">
        <v>667</v>
      </c>
      <c r="G118" t="s">
        <v>704</v>
      </c>
      <c r="H118" t="s">
        <v>710</v>
      </c>
      <c r="I118" t="s">
        <v>719</v>
      </c>
      <c r="J118" t="s">
        <v>728</v>
      </c>
      <c r="K118" t="s">
        <v>850</v>
      </c>
      <c r="L118">
        <v>75.180000000000007</v>
      </c>
      <c r="M118">
        <v>53.45</v>
      </c>
      <c r="N118">
        <v>0.157</v>
      </c>
      <c r="O118">
        <v>17</v>
      </c>
    </row>
    <row r="119" spans="1:15" x14ac:dyDescent="0.35">
      <c r="A119" t="s">
        <v>132</v>
      </c>
      <c r="B119" s="2">
        <v>45653</v>
      </c>
      <c r="C119" s="2">
        <v>45659</v>
      </c>
      <c r="D119" t="s">
        <v>649</v>
      </c>
      <c r="E119" t="s">
        <v>656</v>
      </c>
      <c r="F119" t="s">
        <v>698</v>
      </c>
      <c r="G119" t="s">
        <v>702</v>
      </c>
      <c r="H119" t="s">
        <v>711</v>
      </c>
      <c r="I119" t="s">
        <v>721</v>
      </c>
      <c r="J119" t="s">
        <v>731</v>
      </c>
      <c r="K119" t="s">
        <v>851</v>
      </c>
      <c r="L119">
        <v>1391.99</v>
      </c>
      <c r="M119">
        <v>3469.7</v>
      </c>
      <c r="N119">
        <v>0.184</v>
      </c>
      <c r="O119">
        <v>23</v>
      </c>
    </row>
    <row r="120" spans="1:15" x14ac:dyDescent="0.35">
      <c r="A120" t="s">
        <v>133</v>
      </c>
      <c r="B120" s="2">
        <v>45086</v>
      </c>
      <c r="C120" s="2">
        <v>45096</v>
      </c>
      <c r="D120" t="s">
        <v>647</v>
      </c>
      <c r="E120" t="s">
        <v>659</v>
      </c>
      <c r="F120" t="s">
        <v>699</v>
      </c>
      <c r="G120" t="s">
        <v>706</v>
      </c>
      <c r="H120" t="s">
        <v>707</v>
      </c>
      <c r="I120" t="s">
        <v>721</v>
      </c>
      <c r="J120" t="s">
        <v>732</v>
      </c>
      <c r="K120" t="s">
        <v>852</v>
      </c>
      <c r="L120">
        <v>339.61</v>
      </c>
      <c r="M120">
        <v>621.02</v>
      </c>
      <c r="N120">
        <v>7.0999999999999994E-2</v>
      </c>
      <c r="O120">
        <v>10</v>
      </c>
    </row>
    <row r="121" spans="1:15" x14ac:dyDescent="0.35">
      <c r="A121" t="s">
        <v>134</v>
      </c>
      <c r="B121" s="2">
        <v>45847</v>
      </c>
      <c r="C121" s="2">
        <v>45856</v>
      </c>
      <c r="D121" t="s">
        <v>648</v>
      </c>
      <c r="E121" t="s">
        <v>653</v>
      </c>
      <c r="F121" t="s">
        <v>688</v>
      </c>
      <c r="G121" t="s">
        <v>702</v>
      </c>
      <c r="H121" t="s">
        <v>710</v>
      </c>
      <c r="I121" t="s">
        <v>714</v>
      </c>
      <c r="J121" t="s">
        <v>731</v>
      </c>
      <c r="K121" t="s">
        <v>853</v>
      </c>
      <c r="L121">
        <v>57.96</v>
      </c>
      <c r="M121">
        <v>88.51</v>
      </c>
      <c r="N121">
        <v>4.2999999999999997E-2</v>
      </c>
      <c r="O121">
        <v>7</v>
      </c>
    </row>
    <row r="122" spans="1:15" x14ac:dyDescent="0.35">
      <c r="A122" t="s">
        <v>135</v>
      </c>
      <c r="B122" s="2">
        <v>45827</v>
      </c>
      <c r="C122" s="2">
        <v>45850</v>
      </c>
      <c r="D122" t="s">
        <v>649</v>
      </c>
      <c r="E122" t="s">
        <v>658</v>
      </c>
      <c r="G122" t="s">
        <v>703</v>
      </c>
      <c r="H122" t="s">
        <v>711</v>
      </c>
      <c r="J122" t="s">
        <v>729</v>
      </c>
      <c r="K122" t="s">
        <v>854</v>
      </c>
      <c r="L122">
        <v>801.24</v>
      </c>
      <c r="M122">
        <v>1959.09</v>
      </c>
      <c r="N122">
        <v>0.123</v>
      </c>
      <c r="O122">
        <v>23</v>
      </c>
    </row>
    <row r="123" spans="1:15" x14ac:dyDescent="0.35">
      <c r="A123" t="s">
        <v>136</v>
      </c>
      <c r="B123" s="2">
        <v>45249</v>
      </c>
      <c r="C123" s="2">
        <v>45273</v>
      </c>
      <c r="D123" t="s">
        <v>649</v>
      </c>
      <c r="E123" t="s">
        <v>657</v>
      </c>
      <c r="F123" t="s">
        <v>679</v>
      </c>
      <c r="G123" t="s">
        <v>703</v>
      </c>
      <c r="H123" t="s">
        <v>711</v>
      </c>
      <c r="I123" t="s">
        <v>722</v>
      </c>
      <c r="J123" t="s">
        <v>732</v>
      </c>
      <c r="K123" t="s">
        <v>855</v>
      </c>
      <c r="L123">
        <v>1297.42</v>
      </c>
      <c r="M123">
        <v>2742.97</v>
      </c>
      <c r="N123">
        <v>6.9000000000000006E-2</v>
      </c>
      <c r="O123">
        <v>9</v>
      </c>
    </row>
    <row r="124" spans="1:15" x14ac:dyDescent="0.35">
      <c r="A124" t="s">
        <v>137</v>
      </c>
      <c r="B124" s="2">
        <v>45289</v>
      </c>
      <c r="C124" s="2">
        <v>45311</v>
      </c>
      <c r="D124" t="s">
        <v>646</v>
      </c>
      <c r="E124" t="s">
        <v>650</v>
      </c>
      <c r="F124" t="s">
        <v>662</v>
      </c>
      <c r="G124" t="s">
        <v>701</v>
      </c>
      <c r="H124" t="s">
        <v>711</v>
      </c>
      <c r="I124" t="s">
        <v>716</v>
      </c>
      <c r="J124" t="s">
        <v>730</v>
      </c>
      <c r="K124" t="s">
        <v>856</v>
      </c>
      <c r="L124">
        <v>1395.49</v>
      </c>
      <c r="M124">
        <v>1679.42</v>
      </c>
      <c r="N124">
        <v>0.20300000000000001</v>
      </c>
      <c r="O124">
        <v>12</v>
      </c>
    </row>
    <row r="125" spans="1:15" x14ac:dyDescent="0.35">
      <c r="A125" t="s">
        <v>138</v>
      </c>
      <c r="B125" s="2">
        <v>45598</v>
      </c>
      <c r="C125" s="2">
        <v>45625</v>
      </c>
      <c r="D125" t="s">
        <v>648</v>
      </c>
      <c r="E125" t="s">
        <v>655</v>
      </c>
      <c r="F125" t="s">
        <v>672</v>
      </c>
      <c r="G125" t="s">
        <v>705</v>
      </c>
      <c r="H125" t="s">
        <v>711</v>
      </c>
      <c r="I125" t="s">
        <v>714</v>
      </c>
      <c r="J125" t="s">
        <v>729</v>
      </c>
      <c r="K125" t="s">
        <v>857</v>
      </c>
      <c r="L125">
        <v>1363.51</v>
      </c>
      <c r="M125">
        <v>1433.9</v>
      </c>
      <c r="N125">
        <v>5.7000000000000002E-2</v>
      </c>
      <c r="O125">
        <v>8</v>
      </c>
    </row>
    <row r="126" spans="1:15" x14ac:dyDescent="0.35">
      <c r="A126" t="s">
        <v>139</v>
      </c>
      <c r="B126" s="2">
        <v>45159</v>
      </c>
      <c r="C126" s="2">
        <v>45173</v>
      </c>
      <c r="D126" t="s">
        <v>648</v>
      </c>
      <c r="E126" t="s">
        <v>653</v>
      </c>
      <c r="F126" t="s">
        <v>681</v>
      </c>
      <c r="G126" t="s">
        <v>702</v>
      </c>
      <c r="H126" t="s">
        <v>710</v>
      </c>
      <c r="I126" t="s">
        <v>721</v>
      </c>
      <c r="J126" t="s">
        <v>727</v>
      </c>
      <c r="K126" t="s">
        <v>858</v>
      </c>
      <c r="L126">
        <v>178.19</v>
      </c>
      <c r="M126">
        <v>284.43</v>
      </c>
      <c r="N126">
        <v>8.8999999999999996E-2</v>
      </c>
      <c r="O126">
        <v>8</v>
      </c>
    </row>
    <row r="127" spans="1:15" x14ac:dyDescent="0.35">
      <c r="A127" t="s">
        <v>140</v>
      </c>
      <c r="B127" s="2">
        <v>45150</v>
      </c>
      <c r="C127" s="2">
        <v>45175</v>
      </c>
      <c r="D127" t="s">
        <v>647</v>
      </c>
      <c r="E127" t="s">
        <v>659</v>
      </c>
      <c r="F127" t="s">
        <v>685</v>
      </c>
      <c r="G127" t="s">
        <v>705</v>
      </c>
      <c r="H127" t="s">
        <v>707</v>
      </c>
      <c r="I127" t="s">
        <v>717</v>
      </c>
      <c r="J127" t="s">
        <v>727</v>
      </c>
      <c r="K127" t="s">
        <v>859</v>
      </c>
      <c r="L127">
        <v>950.77</v>
      </c>
      <c r="M127">
        <v>694.78</v>
      </c>
      <c r="N127">
        <v>8.4000000000000005E-2</v>
      </c>
      <c r="O127">
        <v>14</v>
      </c>
    </row>
    <row r="128" spans="1:15" x14ac:dyDescent="0.35">
      <c r="A128" t="s">
        <v>141</v>
      </c>
      <c r="B128" s="2">
        <v>45450</v>
      </c>
      <c r="C128" s="2">
        <v>45469</v>
      </c>
      <c r="D128" t="s">
        <v>649</v>
      </c>
      <c r="E128" t="s">
        <v>656</v>
      </c>
      <c r="F128" t="s">
        <v>671</v>
      </c>
      <c r="G128" t="s">
        <v>703</v>
      </c>
      <c r="H128" t="s">
        <v>709</v>
      </c>
      <c r="I128" t="s">
        <v>724</v>
      </c>
      <c r="J128" t="s">
        <v>727</v>
      </c>
      <c r="K128" t="s">
        <v>860</v>
      </c>
      <c r="L128">
        <v>1064.32</v>
      </c>
      <c r="M128">
        <v>1848.39</v>
      </c>
      <c r="N128">
        <v>7.2999999999999995E-2</v>
      </c>
      <c r="O128">
        <v>38</v>
      </c>
    </row>
    <row r="129" spans="1:15" x14ac:dyDescent="0.35">
      <c r="A129" t="s">
        <v>142</v>
      </c>
      <c r="B129" s="2">
        <v>45874</v>
      </c>
      <c r="C129" s="2">
        <v>45883</v>
      </c>
      <c r="D129" t="s">
        <v>649</v>
      </c>
      <c r="E129" t="s">
        <v>658</v>
      </c>
      <c r="F129" t="s">
        <v>683</v>
      </c>
      <c r="G129" t="s">
        <v>703</v>
      </c>
      <c r="H129" t="s">
        <v>711</v>
      </c>
      <c r="I129" t="s">
        <v>718</v>
      </c>
      <c r="J129" t="s">
        <v>727</v>
      </c>
      <c r="K129" t="s">
        <v>861</v>
      </c>
      <c r="L129">
        <v>41.76</v>
      </c>
      <c r="M129">
        <v>45.19</v>
      </c>
      <c r="N129">
        <v>0.17899999999999999</v>
      </c>
      <c r="O129">
        <v>23</v>
      </c>
    </row>
    <row r="130" spans="1:15" x14ac:dyDescent="0.35">
      <c r="A130" t="s">
        <v>143</v>
      </c>
      <c r="B130" s="2">
        <v>45442</v>
      </c>
      <c r="C130" s="2">
        <v>45456</v>
      </c>
      <c r="D130" t="s">
        <v>648</v>
      </c>
      <c r="E130" t="s">
        <v>660</v>
      </c>
      <c r="F130" t="s">
        <v>686</v>
      </c>
      <c r="G130" t="s">
        <v>705</v>
      </c>
      <c r="H130" t="s">
        <v>707</v>
      </c>
      <c r="I130" t="s">
        <v>721</v>
      </c>
      <c r="J130" t="s">
        <v>730</v>
      </c>
      <c r="K130" t="s">
        <v>862</v>
      </c>
      <c r="L130">
        <v>157.78</v>
      </c>
      <c r="M130">
        <v>361.1</v>
      </c>
      <c r="N130">
        <v>0.187</v>
      </c>
      <c r="O130">
        <v>9</v>
      </c>
    </row>
    <row r="131" spans="1:15" x14ac:dyDescent="0.35">
      <c r="A131" t="s">
        <v>144</v>
      </c>
      <c r="B131" s="2">
        <v>44948</v>
      </c>
      <c r="C131" s="2">
        <v>44956</v>
      </c>
      <c r="D131" t="s">
        <v>648</v>
      </c>
      <c r="E131" t="s">
        <v>660</v>
      </c>
      <c r="F131" t="s">
        <v>686</v>
      </c>
      <c r="G131" t="s">
        <v>705</v>
      </c>
      <c r="H131" t="s">
        <v>708</v>
      </c>
      <c r="I131" t="s">
        <v>720</v>
      </c>
      <c r="J131" t="s">
        <v>729</v>
      </c>
      <c r="K131" t="s">
        <v>863</v>
      </c>
      <c r="L131">
        <v>413.52</v>
      </c>
      <c r="M131">
        <v>1004.34</v>
      </c>
      <c r="N131">
        <v>0.111</v>
      </c>
      <c r="O131">
        <v>18</v>
      </c>
    </row>
    <row r="132" spans="1:15" x14ac:dyDescent="0.35">
      <c r="A132" t="s">
        <v>145</v>
      </c>
      <c r="B132" s="2">
        <v>45700</v>
      </c>
      <c r="C132" s="2">
        <v>45716</v>
      </c>
      <c r="D132" t="s">
        <v>648</v>
      </c>
      <c r="E132" t="s">
        <v>655</v>
      </c>
      <c r="F132" t="s">
        <v>670</v>
      </c>
      <c r="G132" t="s">
        <v>703</v>
      </c>
      <c r="H132" t="s">
        <v>711</v>
      </c>
      <c r="I132" t="s">
        <v>717</v>
      </c>
      <c r="J132" t="s">
        <v>732</v>
      </c>
      <c r="K132" t="s">
        <v>864</v>
      </c>
      <c r="L132">
        <v>414.95</v>
      </c>
      <c r="M132">
        <v>1027.73</v>
      </c>
      <c r="N132">
        <v>6.3E-2</v>
      </c>
      <c r="O132">
        <v>8</v>
      </c>
    </row>
    <row r="133" spans="1:15" x14ac:dyDescent="0.35">
      <c r="A133" t="s">
        <v>146</v>
      </c>
      <c r="B133" s="2">
        <v>45719</v>
      </c>
      <c r="C133" s="2">
        <v>45740</v>
      </c>
      <c r="D133" t="s">
        <v>646</v>
      </c>
      <c r="E133" t="s">
        <v>651</v>
      </c>
      <c r="F133" t="s">
        <v>669</v>
      </c>
      <c r="G133" t="s">
        <v>706</v>
      </c>
      <c r="H133" t="s">
        <v>711</v>
      </c>
      <c r="I133" t="s">
        <v>722</v>
      </c>
      <c r="J133" t="s">
        <v>733</v>
      </c>
      <c r="K133" t="s">
        <v>865</v>
      </c>
      <c r="L133">
        <v>555.95000000000005</v>
      </c>
      <c r="M133">
        <v>468.09</v>
      </c>
      <c r="N133">
        <v>0.14199999999999999</v>
      </c>
      <c r="O133">
        <v>11</v>
      </c>
    </row>
    <row r="134" spans="1:15" x14ac:dyDescent="0.35">
      <c r="A134" t="s">
        <v>147</v>
      </c>
      <c r="B134" s="2">
        <v>44953</v>
      </c>
      <c r="C134" s="2">
        <v>44957</v>
      </c>
      <c r="D134" t="s">
        <v>649</v>
      </c>
      <c r="E134" t="s">
        <v>658</v>
      </c>
      <c r="F134" t="s">
        <v>693</v>
      </c>
      <c r="G134" t="s">
        <v>706</v>
      </c>
      <c r="H134" t="s">
        <v>708</v>
      </c>
      <c r="I134" t="s">
        <v>725</v>
      </c>
      <c r="J134" t="s">
        <v>731</v>
      </c>
      <c r="K134" t="s">
        <v>866</v>
      </c>
      <c r="L134">
        <v>941.2</v>
      </c>
      <c r="M134">
        <v>668.02</v>
      </c>
      <c r="N134">
        <v>0.22</v>
      </c>
      <c r="O134">
        <v>16</v>
      </c>
    </row>
    <row r="135" spans="1:15" x14ac:dyDescent="0.35">
      <c r="A135" t="s">
        <v>148</v>
      </c>
      <c r="B135" s="2">
        <v>45666</v>
      </c>
      <c r="C135" s="2">
        <v>45672</v>
      </c>
      <c r="D135" t="s">
        <v>647</v>
      </c>
      <c r="E135" t="s">
        <v>659</v>
      </c>
      <c r="F135" t="s">
        <v>699</v>
      </c>
      <c r="G135" t="s">
        <v>702</v>
      </c>
      <c r="H135" t="s">
        <v>708</v>
      </c>
      <c r="I135" t="s">
        <v>712</v>
      </c>
      <c r="J135" t="s">
        <v>730</v>
      </c>
      <c r="K135" t="s">
        <v>867</v>
      </c>
      <c r="L135">
        <v>304.77999999999997</v>
      </c>
      <c r="M135">
        <v>537.27</v>
      </c>
      <c r="N135">
        <v>0.187</v>
      </c>
      <c r="O135">
        <v>8</v>
      </c>
    </row>
    <row r="136" spans="1:15" x14ac:dyDescent="0.35">
      <c r="A136" t="s">
        <v>149</v>
      </c>
      <c r="B136" s="2">
        <v>45647</v>
      </c>
      <c r="C136" s="2">
        <v>45652</v>
      </c>
      <c r="D136" t="s">
        <v>648</v>
      </c>
      <c r="E136" t="s">
        <v>660</v>
      </c>
      <c r="F136" t="s">
        <v>686</v>
      </c>
      <c r="G136" t="s">
        <v>704</v>
      </c>
      <c r="H136" t="s">
        <v>709</v>
      </c>
      <c r="I136" t="s">
        <v>724</v>
      </c>
      <c r="J136" t="s">
        <v>728</v>
      </c>
      <c r="K136" t="s">
        <v>868</v>
      </c>
      <c r="L136">
        <v>699.57</v>
      </c>
      <c r="M136">
        <v>572.71</v>
      </c>
      <c r="N136">
        <v>0.192</v>
      </c>
      <c r="O136">
        <v>26</v>
      </c>
    </row>
    <row r="137" spans="1:15" x14ac:dyDescent="0.35">
      <c r="A137" t="s">
        <v>150</v>
      </c>
      <c r="B137" s="2">
        <v>45028</v>
      </c>
      <c r="C137" s="2">
        <v>45033</v>
      </c>
      <c r="D137" t="s">
        <v>649</v>
      </c>
      <c r="E137" t="s">
        <v>657</v>
      </c>
      <c r="F137" t="s">
        <v>679</v>
      </c>
      <c r="G137" t="s">
        <v>706</v>
      </c>
      <c r="H137" t="s">
        <v>711</v>
      </c>
      <c r="I137" t="s">
        <v>718</v>
      </c>
      <c r="J137" t="s">
        <v>732</v>
      </c>
      <c r="K137" t="s">
        <v>869</v>
      </c>
      <c r="L137">
        <v>1087.81</v>
      </c>
      <c r="M137">
        <v>2323.87</v>
      </c>
      <c r="N137">
        <v>9.4E-2</v>
      </c>
      <c r="O137">
        <v>13</v>
      </c>
    </row>
    <row r="138" spans="1:15" x14ac:dyDescent="0.35">
      <c r="A138" t="s">
        <v>151</v>
      </c>
      <c r="B138" s="2">
        <v>45640</v>
      </c>
      <c r="C138" s="2">
        <v>45669</v>
      </c>
      <c r="D138" t="s">
        <v>647</v>
      </c>
      <c r="E138" t="s">
        <v>659</v>
      </c>
      <c r="F138" t="s">
        <v>676</v>
      </c>
      <c r="G138" t="s">
        <v>702</v>
      </c>
      <c r="H138" t="s">
        <v>708</v>
      </c>
      <c r="I138" t="s">
        <v>713</v>
      </c>
      <c r="J138" t="s">
        <v>727</v>
      </c>
      <c r="K138" t="s">
        <v>870</v>
      </c>
      <c r="L138">
        <v>1412.15</v>
      </c>
      <c r="M138">
        <v>1631.04</v>
      </c>
      <c r="N138">
        <v>8.9999999999999993E-3</v>
      </c>
      <c r="O138">
        <v>6</v>
      </c>
    </row>
    <row r="139" spans="1:15" x14ac:dyDescent="0.35">
      <c r="A139" t="s">
        <v>152</v>
      </c>
      <c r="B139" s="2">
        <v>45016</v>
      </c>
      <c r="C139" s="2">
        <v>45028</v>
      </c>
      <c r="D139" t="s">
        <v>646</v>
      </c>
      <c r="E139" t="s">
        <v>650</v>
      </c>
      <c r="F139" t="s">
        <v>675</v>
      </c>
      <c r="G139" t="s">
        <v>705</v>
      </c>
      <c r="H139" t="s">
        <v>708</v>
      </c>
      <c r="I139" t="s">
        <v>712</v>
      </c>
      <c r="J139" t="s">
        <v>730</v>
      </c>
      <c r="K139" t="s">
        <v>871</v>
      </c>
      <c r="L139">
        <v>304.22000000000003</v>
      </c>
      <c r="M139">
        <v>393.31</v>
      </c>
      <c r="N139">
        <v>0.26500000000000001</v>
      </c>
      <c r="O139">
        <v>15</v>
      </c>
    </row>
    <row r="140" spans="1:15" x14ac:dyDescent="0.35">
      <c r="A140" t="s">
        <v>153</v>
      </c>
      <c r="B140" s="2">
        <v>45616</v>
      </c>
      <c r="C140" s="2">
        <v>45641</v>
      </c>
      <c r="D140" t="s">
        <v>649</v>
      </c>
      <c r="E140" t="s">
        <v>657</v>
      </c>
      <c r="F140" t="s">
        <v>690</v>
      </c>
      <c r="G140" t="s">
        <v>701</v>
      </c>
      <c r="H140" t="s">
        <v>708</v>
      </c>
      <c r="I140" t="s">
        <v>715</v>
      </c>
      <c r="J140" t="s">
        <v>728</v>
      </c>
      <c r="K140" t="s">
        <v>872</v>
      </c>
      <c r="L140">
        <v>1203.58</v>
      </c>
      <c r="M140">
        <v>1856.16</v>
      </c>
      <c r="N140">
        <v>0.129</v>
      </c>
      <c r="O140">
        <v>22</v>
      </c>
    </row>
    <row r="141" spans="1:15" x14ac:dyDescent="0.35">
      <c r="A141" t="s">
        <v>154</v>
      </c>
      <c r="B141" s="2">
        <v>45336</v>
      </c>
      <c r="C141" s="2">
        <v>45336</v>
      </c>
      <c r="D141" t="s">
        <v>647</v>
      </c>
      <c r="E141" t="s">
        <v>659</v>
      </c>
      <c r="F141" t="s">
        <v>699</v>
      </c>
      <c r="G141" t="s">
        <v>701</v>
      </c>
      <c r="H141" t="s">
        <v>710</v>
      </c>
      <c r="I141" t="s">
        <v>716</v>
      </c>
      <c r="J141" t="s">
        <v>733</v>
      </c>
      <c r="K141" t="s">
        <v>873</v>
      </c>
      <c r="L141">
        <v>65.930000000000007</v>
      </c>
      <c r="M141">
        <v>84.9</v>
      </c>
      <c r="N141">
        <v>0.25900000000000001</v>
      </c>
      <c r="O141">
        <v>23</v>
      </c>
    </row>
    <row r="142" spans="1:15" x14ac:dyDescent="0.35">
      <c r="A142" t="s">
        <v>155</v>
      </c>
      <c r="B142" s="2">
        <v>45048</v>
      </c>
      <c r="C142" s="2">
        <v>45064</v>
      </c>
      <c r="D142" t="s">
        <v>647</v>
      </c>
      <c r="E142" t="s">
        <v>654</v>
      </c>
      <c r="F142" t="s">
        <v>680</v>
      </c>
      <c r="G142" t="s">
        <v>705</v>
      </c>
      <c r="H142" t="s">
        <v>709</v>
      </c>
      <c r="I142" t="s">
        <v>723</v>
      </c>
      <c r="J142" t="s">
        <v>732</v>
      </c>
      <c r="K142" t="s">
        <v>874</v>
      </c>
      <c r="L142">
        <v>1463.92</v>
      </c>
      <c r="M142">
        <v>2252.2399999999998</v>
      </c>
      <c r="N142">
        <v>0.11799999999999999</v>
      </c>
      <c r="O142">
        <v>44</v>
      </c>
    </row>
    <row r="143" spans="1:15" x14ac:dyDescent="0.35">
      <c r="A143" t="s">
        <v>156</v>
      </c>
      <c r="B143" s="2">
        <v>45649</v>
      </c>
      <c r="C143" s="2">
        <v>45668</v>
      </c>
      <c r="D143" t="s">
        <v>649</v>
      </c>
      <c r="E143" t="s">
        <v>656</v>
      </c>
      <c r="F143" t="s">
        <v>671</v>
      </c>
      <c r="G143" t="s">
        <v>702</v>
      </c>
      <c r="H143" t="s">
        <v>707</v>
      </c>
      <c r="I143" t="s">
        <v>723</v>
      </c>
      <c r="J143" t="s">
        <v>730</v>
      </c>
      <c r="K143" t="s">
        <v>875</v>
      </c>
      <c r="L143">
        <v>501.81</v>
      </c>
      <c r="M143">
        <v>921.62</v>
      </c>
      <c r="N143">
        <v>0.01</v>
      </c>
      <c r="O143">
        <v>9</v>
      </c>
    </row>
    <row r="144" spans="1:15" x14ac:dyDescent="0.35">
      <c r="A144" t="s">
        <v>157</v>
      </c>
      <c r="B144" s="2">
        <v>45133</v>
      </c>
      <c r="C144" s="2">
        <v>45163</v>
      </c>
      <c r="D144" t="s">
        <v>648</v>
      </c>
      <c r="E144" t="s">
        <v>660</v>
      </c>
      <c r="F144" t="s">
        <v>700</v>
      </c>
      <c r="G144" t="s">
        <v>704</v>
      </c>
      <c r="H144" t="s">
        <v>707</v>
      </c>
      <c r="I144" t="s">
        <v>724</v>
      </c>
      <c r="J144" t="s">
        <v>733</v>
      </c>
      <c r="K144" t="s">
        <v>876</v>
      </c>
      <c r="L144">
        <v>1261.48</v>
      </c>
      <c r="M144">
        <v>1643.18</v>
      </c>
      <c r="N144">
        <v>0.151</v>
      </c>
      <c r="O144">
        <v>23</v>
      </c>
    </row>
    <row r="145" spans="1:15" x14ac:dyDescent="0.35">
      <c r="A145" t="s">
        <v>158</v>
      </c>
      <c r="B145" s="2">
        <v>45458</v>
      </c>
      <c r="C145" s="2">
        <v>45479</v>
      </c>
      <c r="D145" t="s">
        <v>648</v>
      </c>
      <c r="E145" t="s">
        <v>653</v>
      </c>
      <c r="F145" t="s">
        <v>667</v>
      </c>
      <c r="G145" t="s">
        <v>706</v>
      </c>
      <c r="H145" t="s">
        <v>710</v>
      </c>
      <c r="I145" t="s">
        <v>716</v>
      </c>
      <c r="J145" t="s">
        <v>728</v>
      </c>
      <c r="K145" t="s">
        <v>877</v>
      </c>
      <c r="L145">
        <v>817.23</v>
      </c>
      <c r="M145">
        <v>1467.17</v>
      </c>
      <c r="N145">
        <v>0.245</v>
      </c>
      <c r="O145">
        <v>9</v>
      </c>
    </row>
    <row r="146" spans="1:15" x14ac:dyDescent="0.35">
      <c r="A146" t="s">
        <v>159</v>
      </c>
      <c r="B146" s="2">
        <v>45112</v>
      </c>
      <c r="C146" s="2">
        <v>45121</v>
      </c>
      <c r="D146" t="s">
        <v>648</v>
      </c>
      <c r="E146" t="s">
        <v>655</v>
      </c>
      <c r="F146" t="s">
        <v>672</v>
      </c>
      <c r="G146" t="s">
        <v>706</v>
      </c>
      <c r="H146" t="s">
        <v>711</v>
      </c>
      <c r="I146" t="s">
        <v>717</v>
      </c>
      <c r="J146" t="s">
        <v>729</v>
      </c>
      <c r="K146" t="s">
        <v>878</v>
      </c>
      <c r="L146">
        <v>578.85</v>
      </c>
      <c r="M146">
        <v>998.76</v>
      </c>
      <c r="N146">
        <v>8.2000000000000003E-2</v>
      </c>
      <c r="O146">
        <v>28</v>
      </c>
    </row>
    <row r="147" spans="1:15" x14ac:dyDescent="0.35">
      <c r="A147" t="s">
        <v>160</v>
      </c>
      <c r="B147" s="2">
        <v>45260</v>
      </c>
      <c r="C147" s="2">
        <v>45259</v>
      </c>
      <c r="D147" t="s">
        <v>646</v>
      </c>
      <c r="E147" t="s">
        <v>661</v>
      </c>
      <c r="F147" t="s">
        <v>687</v>
      </c>
      <c r="G147" t="s">
        <v>705</v>
      </c>
      <c r="H147" t="s">
        <v>709</v>
      </c>
      <c r="I147" t="s">
        <v>718</v>
      </c>
      <c r="J147" t="s">
        <v>731</v>
      </c>
      <c r="K147" t="s">
        <v>879</v>
      </c>
      <c r="L147">
        <v>275.56</v>
      </c>
      <c r="M147">
        <v>630.72</v>
      </c>
      <c r="N147">
        <v>0.107</v>
      </c>
      <c r="O147">
        <v>23</v>
      </c>
    </row>
    <row r="148" spans="1:15" x14ac:dyDescent="0.35">
      <c r="A148" t="s">
        <v>161</v>
      </c>
      <c r="B148" s="2">
        <v>45911</v>
      </c>
      <c r="C148" s="2">
        <v>45928</v>
      </c>
      <c r="D148" t="s">
        <v>646</v>
      </c>
      <c r="E148" t="s">
        <v>650</v>
      </c>
      <c r="F148" t="s">
        <v>664</v>
      </c>
      <c r="G148" t="s">
        <v>703</v>
      </c>
      <c r="H148" t="s">
        <v>710</v>
      </c>
      <c r="I148" t="s">
        <v>713</v>
      </c>
      <c r="J148" t="s">
        <v>731</v>
      </c>
      <c r="K148" t="s">
        <v>880</v>
      </c>
      <c r="L148">
        <v>891.46</v>
      </c>
      <c r="M148">
        <v>728.61</v>
      </c>
      <c r="N148">
        <v>0.185</v>
      </c>
      <c r="O148">
        <v>6</v>
      </c>
    </row>
    <row r="149" spans="1:15" x14ac:dyDescent="0.35">
      <c r="A149" t="s">
        <v>162</v>
      </c>
      <c r="B149" s="2">
        <v>45386</v>
      </c>
      <c r="C149" s="2">
        <v>45406</v>
      </c>
      <c r="D149" t="s">
        <v>649</v>
      </c>
      <c r="E149" t="s">
        <v>656</v>
      </c>
      <c r="F149" t="s">
        <v>698</v>
      </c>
      <c r="G149" t="s">
        <v>703</v>
      </c>
      <c r="H149" t="s">
        <v>711</v>
      </c>
      <c r="I149" t="s">
        <v>719</v>
      </c>
      <c r="J149" t="s">
        <v>733</v>
      </c>
      <c r="K149" t="s">
        <v>881</v>
      </c>
      <c r="L149">
        <v>683.42</v>
      </c>
      <c r="M149">
        <v>951.51</v>
      </c>
      <c r="N149">
        <v>0</v>
      </c>
      <c r="O149">
        <v>14</v>
      </c>
    </row>
    <row r="150" spans="1:15" x14ac:dyDescent="0.35">
      <c r="A150" t="s">
        <v>163</v>
      </c>
      <c r="B150" s="2">
        <v>45183</v>
      </c>
      <c r="C150" s="2">
        <v>45185</v>
      </c>
      <c r="D150" t="s">
        <v>649</v>
      </c>
      <c r="E150" t="s">
        <v>657</v>
      </c>
      <c r="F150" t="s">
        <v>679</v>
      </c>
      <c r="G150" t="s">
        <v>703</v>
      </c>
      <c r="H150" t="s">
        <v>711</v>
      </c>
      <c r="I150" t="s">
        <v>717</v>
      </c>
      <c r="J150" t="s">
        <v>728</v>
      </c>
      <c r="K150" t="s">
        <v>882</v>
      </c>
      <c r="L150">
        <v>376.83</v>
      </c>
      <c r="M150">
        <v>732.88</v>
      </c>
      <c r="N150">
        <v>0.188</v>
      </c>
      <c r="O150">
        <v>25</v>
      </c>
    </row>
    <row r="151" spans="1:15" x14ac:dyDescent="0.35">
      <c r="A151" t="s">
        <v>164</v>
      </c>
      <c r="B151" s="2">
        <v>45558</v>
      </c>
      <c r="C151" s="2">
        <v>45583</v>
      </c>
      <c r="D151" t="s">
        <v>648</v>
      </c>
      <c r="E151" t="s">
        <v>653</v>
      </c>
      <c r="F151" t="s">
        <v>688</v>
      </c>
      <c r="G151" t="s">
        <v>705</v>
      </c>
      <c r="H151" t="s">
        <v>708</v>
      </c>
      <c r="I151" t="s">
        <v>725</v>
      </c>
      <c r="J151" t="s">
        <v>730</v>
      </c>
      <c r="K151" t="s">
        <v>883</v>
      </c>
      <c r="L151">
        <v>1297</v>
      </c>
      <c r="M151">
        <v>2411.52</v>
      </c>
      <c r="N151">
        <v>2.1000000000000001E-2</v>
      </c>
      <c r="O151">
        <v>18</v>
      </c>
    </row>
    <row r="152" spans="1:15" x14ac:dyDescent="0.35">
      <c r="A152" t="s">
        <v>165</v>
      </c>
      <c r="B152" s="2">
        <v>45763</v>
      </c>
      <c r="C152" s="2">
        <v>45793</v>
      </c>
      <c r="D152" t="s">
        <v>648</v>
      </c>
      <c r="E152" t="s">
        <v>653</v>
      </c>
      <c r="F152" t="s">
        <v>681</v>
      </c>
      <c r="G152" t="s">
        <v>706</v>
      </c>
      <c r="H152" t="s">
        <v>710</v>
      </c>
      <c r="I152" t="s">
        <v>723</v>
      </c>
      <c r="J152" t="s">
        <v>728</v>
      </c>
      <c r="K152" t="s">
        <v>884</v>
      </c>
      <c r="L152">
        <v>763.32</v>
      </c>
      <c r="M152">
        <v>568.29</v>
      </c>
      <c r="N152">
        <v>0.13100000000000001</v>
      </c>
      <c r="O152">
        <v>16</v>
      </c>
    </row>
    <row r="153" spans="1:15" x14ac:dyDescent="0.35">
      <c r="A153" t="s">
        <v>166</v>
      </c>
      <c r="B153" s="2">
        <v>45110</v>
      </c>
      <c r="C153" s="2">
        <v>45130</v>
      </c>
      <c r="D153" t="s">
        <v>646</v>
      </c>
      <c r="E153" t="s">
        <v>661</v>
      </c>
      <c r="F153" t="s">
        <v>682</v>
      </c>
      <c r="G153" t="s">
        <v>705</v>
      </c>
      <c r="H153" t="s">
        <v>710</v>
      </c>
      <c r="I153" t="s">
        <v>721</v>
      </c>
      <c r="J153" t="s">
        <v>731</v>
      </c>
      <c r="K153" t="s">
        <v>885</v>
      </c>
      <c r="L153">
        <v>1001.96</v>
      </c>
      <c r="M153">
        <v>1254.95</v>
      </c>
      <c r="N153">
        <v>4.4999999999999998E-2</v>
      </c>
      <c r="O153">
        <v>18</v>
      </c>
    </row>
    <row r="154" spans="1:15" x14ac:dyDescent="0.35">
      <c r="A154" t="s">
        <v>167</v>
      </c>
      <c r="B154" s="2">
        <v>45267</v>
      </c>
      <c r="C154" s="2">
        <v>45265</v>
      </c>
      <c r="D154" t="s">
        <v>647</v>
      </c>
      <c r="E154" t="s">
        <v>652</v>
      </c>
      <c r="F154" t="s">
        <v>689</v>
      </c>
      <c r="G154" t="s">
        <v>703</v>
      </c>
      <c r="H154" t="s">
        <v>709</v>
      </c>
      <c r="I154" t="s">
        <v>722</v>
      </c>
      <c r="J154" t="s">
        <v>728</v>
      </c>
      <c r="K154" t="s">
        <v>886</v>
      </c>
      <c r="L154">
        <v>1097.5899999999999</v>
      </c>
      <c r="M154">
        <v>845.55</v>
      </c>
      <c r="N154">
        <v>0.184</v>
      </c>
      <c r="O154">
        <v>6</v>
      </c>
    </row>
    <row r="155" spans="1:15" x14ac:dyDescent="0.35">
      <c r="A155" t="s">
        <v>168</v>
      </c>
      <c r="B155" s="2">
        <v>45340</v>
      </c>
      <c r="C155" s="2">
        <v>45355</v>
      </c>
      <c r="D155" t="s">
        <v>646</v>
      </c>
      <c r="E155" t="s">
        <v>650</v>
      </c>
      <c r="F155" t="s">
        <v>662</v>
      </c>
      <c r="G155" t="s">
        <v>702</v>
      </c>
      <c r="H155" t="s">
        <v>711</v>
      </c>
      <c r="I155" t="s">
        <v>723</v>
      </c>
      <c r="J155" t="s">
        <v>728</v>
      </c>
      <c r="K155" t="s">
        <v>887</v>
      </c>
      <c r="L155">
        <v>928.68</v>
      </c>
      <c r="M155">
        <v>2145.17</v>
      </c>
      <c r="N155">
        <v>0.13600000000000001</v>
      </c>
      <c r="O155">
        <v>16</v>
      </c>
    </row>
    <row r="156" spans="1:15" x14ac:dyDescent="0.35">
      <c r="A156" t="s">
        <v>169</v>
      </c>
      <c r="B156" s="2">
        <v>45230</v>
      </c>
      <c r="C156" s="2">
        <v>45232</v>
      </c>
      <c r="D156" t="s">
        <v>646</v>
      </c>
      <c r="E156" t="s">
        <v>650</v>
      </c>
      <c r="F156" t="s">
        <v>662</v>
      </c>
      <c r="G156" t="s">
        <v>702</v>
      </c>
      <c r="H156" t="s">
        <v>707</v>
      </c>
      <c r="I156" t="s">
        <v>719</v>
      </c>
      <c r="J156" t="s">
        <v>733</v>
      </c>
      <c r="K156" t="s">
        <v>888</v>
      </c>
      <c r="L156">
        <v>867.89</v>
      </c>
      <c r="M156">
        <v>1349.94</v>
      </c>
      <c r="N156">
        <v>0.184</v>
      </c>
      <c r="O156">
        <v>10</v>
      </c>
    </row>
    <row r="157" spans="1:15" x14ac:dyDescent="0.35">
      <c r="A157" t="s">
        <v>170</v>
      </c>
      <c r="B157" s="2">
        <v>45511</v>
      </c>
      <c r="C157" s="2">
        <v>45521</v>
      </c>
      <c r="D157" t="s">
        <v>647</v>
      </c>
      <c r="E157" t="s">
        <v>652</v>
      </c>
      <c r="F157" t="s">
        <v>666</v>
      </c>
      <c r="G157" t="s">
        <v>704</v>
      </c>
      <c r="H157" t="s">
        <v>708</v>
      </c>
      <c r="I157" t="s">
        <v>723</v>
      </c>
      <c r="J157" t="s">
        <v>729</v>
      </c>
      <c r="K157" t="s">
        <v>889</v>
      </c>
      <c r="L157">
        <v>436.58</v>
      </c>
      <c r="M157">
        <v>527.48</v>
      </c>
      <c r="N157">
        <v>0.111</v>
      </c>
      <c r="O157">
        <v>19</v>
      </c>
    </row>
    <row r="158" spans="1:15" x14ac:dyDescent="0.35">
      <c r="A158" t="s">
        <v>171</v>
      </c>
      <c r="B158" s="2">
        <v>45323</v>
      </c>
      <c r="C158" s="2">
        <v>45343</v>
      </c>
      <c r="D158" t="s">
        <v>649</v>
      </c>
      <c r="E158" t="s">
        <v>657</v>
      </c>
      <c r="F158" t="s">
        <v>690</v>
      </c>
      <c r="G158" t="s">
        <v>705</v>
      </c>
      <c r="H158" t="s">
        <v>709</v>
      </c>
      <c r="I158" t="s">
        <v>720</v>
      </c>
      <c r="J158" t="s">
        <v>729</v>
      </c>
      <c r="K158" t="s">
        <v>890</v>
      </c>
      <c r="L158">
        <v>656.2</v>
      </c>
      <c r="M158">
        <v>1467.17</v>
      </c>
      <c r="N158">
        <v>1.7999999999999999E-2</v>
      </c>
      <c r="O158">
        <v>5</v>
      </c>
    </row>
    <row r="159" spans="1:15" x14ac:dyDescent="0.35">
      <c r="A159" t="s">
        <v>172</v>
      </c>
      <c r="B159" s="2">
        <v>45531</v>
      </c>
      <c r="C159" s="2">
        <v>45553</v>
      </c>
      <c r="D159" t="s">
        <v>647</v>
      </c>
      <c r="E159" t="s">
        <v>654</v>
      </c>
      <c r="F159" t="s">
        <v>680</v>
      </c>
      <c r="G159" t="s">
        <v>704</v>
      </c>
      <c r="H159" t="s">
        <v>711</v>
      </c>
      <c r="I159" t="s">
        <v>717</v>
      </c>
      <c r="J159" t="s">
        <v>727</v>
      </c>
      <c r="K159" t="s">
        <v>891</v>
      </c>
      <c r="L159">
        <v>896.75</v>
      </c>
      <c r="M159">
        <v>1651.14</v>
      </c>
      <c r="N159">
        <v>2.5000000000000001E-2</v>
      </c>
      <c r="O159">
        <v>15</v>
      </c>
    </row>
    <row r="160" spans="1:15" x14ac:dyDescent="0.35">
      <c r="A160" t="s">
        <v>173</v>
      </c>
      <c r="B160" s="2">
        <v>45703</v>
      </c>
      <c r="C160" s="2">
        <v>45703</v>
      </c>
      <c r="D160" t="s">
        <v>649</v>
      </c>
      <c r="E160" t="s">
        <v>656</v>
      </c>
      <c r="F160" t="s">
        <v>698</v>
      </c>
      <c r="G160" t="s">
        <v>705</v>
      </c>
      <c r="H160" t="s">
        <v>709</v>
      </c>
      <c r="I160" t="s">
        <v>716</v>
      </c>
      <c r="J160" t="s">
        <v>733</v>
      </c>
      <c r="K160" t="s">
        <v>892</v>
      </c>
      <c r="L160">
        <v>815.83</v>
      </c>
      <c r="M160">
        <v>1982.18</v>
      </c>
      <c r="N160">
        <v>0.127</v>
      </c>
      <c r="O160">
        <v>6</v>
      </c>
    </row>
    <row r="161" spans="1:15" x14ac:dyDescent="0.35">
      <c r="A161" t="s">
        <v>174</v>
      </c>
      <c r="B161" s="2">
        <v>45870</v>
      </c>
      <c r="C161" s="2">
        <v>45890</v>
      </c>
      <c r="D161" t="s">
        <v>647</v>
      </c>
      <c r="E161" t="s">
        <v>659</v>
      </c>
      <c r="F161" t="s">
        <v>685</v>
      </c>
      <c r="G161" t="s">
        <v>701</v>
      </c>
      <c r="H161" t="s">
        <v>711</v>
      </c>
      <c r="I161" t="s">
        <v>714</v>
      </c>
      <c r="J161" t="s">
        <v>730</v>
      </c>
      <c r="K161" t="s">
        <v>893</v>
      </c>
      <c r="L161">
        <v>1220.4100000000001</v>
      </c>
      <c r="M161">
        <v>2552.2199999999998</v>
      </c>
      <c r="N161">
        <v>0.18099999999999999</v>
      </c>
      <c r="O161">
        <v>14</v>
      </c>
    </row>
    <row r="162" spans="1:15" x14ac:dyDescent="0.35">
      <c r="A162" t="s">
        <v>175</v>
      </c>
      <c r="B162" s="2">
        <v>44977</v>
      </c>
      <c r="C162" s="2">
        <v>44989</v>
      </c>
      <c r="D162" t="s">
        <v>647</v>
      </c>
      <c r="E162" t="s">
        <v>654</v>
      </c>
      <c r="F162" t="s">
        <v>680</v>
      </c>
      <c r="G162" t="s">
        <v>704</v>
      </c>
      <c r="H162" t="s">
        <v>710</v>
      </c>
      <c r="I162" t="s">
        <v>724</v>
      </c>
      <c r="J162" t="s">
        <v>732</v>
      </c>
      <c r="K162" t="s">
        <v>894</v>
      </c>
      <c r="L162">
        <v>299.75</v>
      </c>
      <c r="M162">
        <v>523.01</v>
      </c>
      <c r="N162">
        <v>0.157</v>
      </c>
      <c r="O162">
        <v>50</v>
      </c>
    </row>
    <row r="163" spans="1:15" x14ac:dyDescent="0.35">
      <c r="A163" t="s">
        <v>176</v>
      </c>
      <c r="B163" s="2">
        <v>45595</v>
      </c>
      <c r="C163" s="2">
        <v>45620</v>
      </c>
      <c r="D163" t="s">
        <v>647</v>
      </c>
      <c r="E163" t="s">
        <v>659</v>
      </c>
      <c r="F163" t="s">
        <v>676</v>
      </c>
      <c r="G163" t="s">
        <v>705</v>
      </c>
      <c r="H163" t="s">
        <v>708</v>
      </c>
      <c r="I163" t="s">
        <v>718</v>
      </c>
      <c r="J163" t="s">
        <v>727</v>
      </c>
      <c r="K163" t="s">
        <v>895</v>
      </c>
      <c r="L163">
        <v>811.05</v>
      </c>
      <c r="M163">
        <v>1217.71</v>
      </c>
      <c r="N163">
        <v>7.1999999999999995E-2</v>
      </c>
      <c r="O163">
        <v>5</v>
      </c>
    </row>
    <row r="164" spans="1:15" x14ac:dyDescent="0.35">
      <c r="A164" t="s">
        <v>177</v>
      </c>
      <c r="B164" s="2">
        <v>45385</v>
      </c>
      <c r="C164" s="2">
        <v>45389</v>
      </c>
      <c r="D164" t="s">
        <v>648</v>
      </c>
      <c r="E164" t="s">
        <v>655</v>
      </c>
      <c r="F164" t="s">
        <v>672</v>
      </c>
      <c r="G164" t="s">
        <v>703</v>
      </c>
      <c r="H164" t="s">
        <v>711</v>
      </c>
      <c r="I164" t="s">
        <v>725</v>
      </c>
      <c r="J164" t="s">
        <v>730</v>
      </c>
      <c r="K164" t="s">
        <v>896</v>
      </c>
      <c r="L164">
        <v>1023.27</v>
      </c>
      <c r="M164">
        <v>1343.64</v>
      </c>
      <c r="N164">
        <v>0.13300000000000001</v>
      </c>
      <c r="O164">
        <v>7</v>
      </c>
    </row>
    <row r="165" spans="1:15" x14ac:dyDescent="0.35">
      <c r="A165" t="s">
        <v>178</v>
      </c>
      <c r="B165" s="2">
        <v>45010</v>
      </c>
      <c r="C165" s="2">
        <v>45011</v>
      </c>
      <c r="D165" t="s">
        <v>647</v>
      </c>
      <c r="E165" t="s">
        <v>652</v>
      </c>
      <c r="F165" t="s">
        <v>666</v>
      </c>
      <c r="G165" t="s">
        <v>705</v>
      </c>
      <c r="H165" t="s">
        <v>710</v>
      </c>
      <c r="I165" t="s">
        <v>714</v>
      </c>
      <c r="J165" t="s">
        <v>732</v>
      </c>
      <c r="K165" t="s">
        <v>897</v>
      </c>
      <c r="L165">
        <v>135.12</v>
      </c>
      <c r="M165">
        <v>301.7</v>
      </c>
      <c r="N165">
        <v>0.14000000000000001</v>
      </c>
      <c r="O165">
        <v>47</v>
      </c>
    </row>
    <row r="166" spans="1:15" x14ac:dyDescent="0.35">
      <c r="A166" t="s">
        <v>179</v>
      </c>
      <c r="B166" s="2">
        <v>45447</v>
      </c>
      <c r="C166" s="2">
        <v>45459</v>
      </c>
      <c r="D166" t="s">
        <v>647</v>
      </c>
      <c r="E166" t="s">
        <v>659</v>
      </c>
      <c r="F166" t="s">
        <v>685</v>
      </c>
      <c r="G166" t="s">
        <v>701</v>
      </c>
      <c r="H166" t="s">
        <v>707</v>
      </c>
      <c r="I166" t="s">
        <v>713</v>
      </c>
      <c r="J166" t="s">
        <v>728</v>
      </c>
      <c r="K166" t="s">
        <v>898</v>
      </c>
      <c r="L166">
        <v>918.42</v>
      </c>
      <c r="M166">
        <v>1511.71</v>
      </c>
      <c r="N166">
        <v>0.02</v>
      </c>
      <c r="O166">
        <v>8</v>
      </c>
    </row>
    <row r="167" spans="1:15" x14ac:dyDescent="0.35">
      <c r="A167" t="s">
        <v>180</v>
      </c>
      <c r="B167" s="2">
        <v>44976</v>
      </c>
      <c r="C167" s="2">
        <v>44997</v>
      </c>
      <c r="D167" t="s">
        <v>649</v>
      </c>
      <c r="E167" t="s">
        <v>656</v>
      </c>
      <c r="F167" t="s">
        <v>671</v>
      </c>
      <c r="G167" t="s">
        <v>705</v>
      </c>
      <c r="H167" t="s">
        <v>711</v>
      </c>
      <c r="I167" t="s">
        <v>716</v>
      </c>
      <c r="J167" t="s">
        <v>732</v>
      </c>
      <c r="K167" t="s">
        <v>899</v>
      </c>
      <c r="L167">
        <v>1234.81</v>
      </c>
      <c r="M167">
        <v>2055.2399999999998</v>
      </c>
      <c r="N167">
        <v>5.2999999999999999E-2</v>
      </c>
      <c r="O167">
        <v>44</v>
      </c>
    </row>
    <row r="168" spans="1:15" x14ac:dyDescent="0.35">
      <c r="A168" t="s">
        <v>181</v>
      </c>
      <c r="B168" s="2">
        <v>45034</v>
      </c>
      <c r="C168" s="2">
        <v>45064</v>
      </c>
      <c r="D168" t="s">
        <v>647</v>
      </c>
      <c r="E168" t="s">
        <v>659</v>
      </c>
      <c r="F168" t="s">
        <v>676</v>
      </c>
      <c r="G168" t="s">
        <v>703</v>
      </c>
      <c r="H168" t="s">
        <v>707</v>
      </c>
      <c r="I168" t="s">
        <v>722</v>
      </c>
      <c r="J168" t="s">
        <v>731</v>
      </c>
      <c r="K168" t="s">
        <v>900</v>
      </c>
      <c r="L168">
        <v>329.03</v>
      </c>
      <c r="M168">
        <v>391.15</v>
      </c>
      <c r="N168">
        <v>0.19700000000000001</v>
      </c>
      <c r="O168">
        <v>46</v>
      </c>
    </row>
    <row r="169" spans="1:15" x14ac:dyDescent="0.35">
      <c r="A169" t="s">
        <v>182</v>
      </c>
      <c r="B169" s="2">
        <v>45435</v>
      </c>
      <c r="C169" s="2">
        <v>45457</v>
      </c>
      <c r="D169" t="s">
        <v>649</v>
      </c>
      <c r="E169" t="s">
        <v>657</v>
      </c>
      <c r="F169" t="s">
        <v>673</v>
      </c>
      <c r="G169" t="s">
        <v>705</v>
      </c>
      <c r="H169" t="s">
        <v>708</v>
      </c>
      <c r="I169" t="s">
        <v>725</v>
      </c>
      <c r="J169" t="s">
        <v>732</v>
      </c>
      <c r="K169" t="s">
        <v>901</v>
      </c>
      <c r="L169">
        <v>1481.74</v>
      </c>
      <c r="M169">
        <v>1848.97</v>
      </c>
      <c r="N169">
        <v>0.254</v>
      </c>
      <c r="O169">
        <v>9</v>
      </c>
    </row>
    <row r="170" spans="1:15" x14ac:dyDescent="0.35">
      <c r="A170" t="s">
        <v>183</v>
      </c>
      <c r="B170" s="2">
        <v>45206</v>
      </c>
      <c r="C170" s="2">
        <v>45222</v>
      </c>
      <c r="D170" t="s">
        <v>647</v>
      </c>
      <c r="E170" t="s">
        <v>654</v>
      </c>
      <c r="F170" t="s">
        <v>696</v>
      </c>
      <c r="G170" t="s">
        <v>704</v>
      </c>
      <c r="H170" t="s">
        <v>707</v>
      </c>
      <c r="I170" t="s">
        <v>715</v>
      </c>
      <c r="J170" t="s">
        <v>732</v>
      </c>
      <c r="K170" t="s">
        <v>902</v>
      </c>
      <c r="L170">
        <v>906.81</v>
      </c>
      <c r="M170">
        <v>1395.56</v>
      </c>
      <c r="N170">
        <v>0.185</v>
      </c>
      <c r="O170">
        <v>6</v>
      </c>
    </row>
    <row r="171" spans="1:15" x14ac:dyDescent="0.35">
      <c r="A171" t="s">
        <v>184</v>
      </c>
      <c r="B171" s="2">
        <v>45574</v>
      </c>
      <c r="C171" s="2">
        <v>45604</v>
      </c>
      <c r="D171" t="s">
        <v>649</v>
      </c>
      <c r="E171" t="s">
        <v>658</v>
      </c>
      <c r="F171" t="s">
        <v>693</v>
      </c>
      <c r="G171" t="s">
        <v>705</v>
      </c>
      <c r="H171" t="s">
        <v>710</v>
      </c>
      <c r="I171" t="s">
        <v>713</v>
      </c>
      <c r="J171" t="s">
        <v>727</v>
      </c>
      <c r="K171" t="s">
        <v>903</v>
      </c>
      <c r="L171">
        <v>343.85</v>
      </c>
      <c r="M171">
        <v>538.04</v>
      </c>
      <c r="N171">
        <v>0.13900000000000001</v>
      </c>
      <c r="O171">
        <v>5</v>
      </c>
    </row>
    <row r="172" spans="1:15" x14ac:dyDescent="0.35">
      <c r="A172" t="s">
        <v>185</v>
      </c>
      <c r="B172" s="2">
        <v>45488</v>
      </c>
      <c r="C172" s="2">
        <v>45488</v>
      </c>
      <c r="D172" t="s">
        <v>647</v>
      </c>
      <c r="E172" t="s">
        <v>652</v>
      </c>
      <c r="F172" t="s">
        <v>689</v>
      </c>
      <c r="G172" t="s">
        <v>705</v>
      </c>
      <c r="H172" t="s">
        <v>709</v>
      </c>
      <c r="I172" t="s">
        <v>715</v>
      </c>
      <c r="J172" t="s">
        <v>733</v>
      </c>
      <c r="K172" t="s">
        <v>904</v>
      </c>
      <c r="L172">
        <v>801.77</v>
      </c>
      <c r="M172">
        <v>1218.92</v>
      </c>
      <c r="N172">
        <v>0.254</v>
      </c>
      <c r="O172">
        <v>16</v>
      </c>
    </row>
    <row r="173" spans="1:15" x14ac:dyDescent="0.35">
      <c r="A173" t="s">
        <v>186</v>
      </c>
      <c r="B173" s="2">
        <v>45190</v>
      </c>
      <c r="C173" s="2">
        <v>45209</v>
      </c>
      <c r="D173" t="s">
        <v>647</v>
      </c>
      <c r="E173" t="s">
        <v>652</v>
      </c>
      <c r="F173" t="s">
        <v>689</v>
      </c>
      <c r="G173" t="s">
        <v>702</v>
      </c>
      <c r="H173" t="s">
        <v>708</v>
      </c>
      <c r="I173" t="s">
        <v>726</v>
      </c>
      <c r="J173" t="s">
        <v>727</v>
      </c>
      <c r="K173" t="s">
        <v>905</v>
      </c>
      <c r="L173">
        <v>845.63</v>
      </c>
      <c r="M173">
        <v>2062.12</v>
      </c>
      <c r="N173">
        <v>0.13400000000000001</v>
      </c>
      <c r="O173">
        <v>5</v>
      </c>
    </row>
    <row r="174" spans="1:15" x14ac:dyDescent="0.35">
      <c r="A174" t="s">
        <v>187</v>
      </c>
      <c r="B174" s="2">
        <v>44981</v>
      </c>
      <c r="C174" s="2">
        <v>44994</v>
      </c>
      <c r="D174" t="s">
        <v>648</v>
      </c>
      <c r="E174" t="s">
        <v>660</v>
      </c>
      <c r="F174" t="s">
        <v>700</v>
      </c>
      <c r="G174" t="s">
        <v>706</v>
      </c>
      <c r="H174" t="s">
        <v>708</v>
      </c>
      <c r="I174" t="s">
        <v>724</v>
      </c>
      <c r="J174" t="s">
        <v>727</v>
      </c>
      <c r="K174" t="s">
        <v>906</v>
      </c>
      <c r="L174">
        <v>6.85</v>
      </c>
      <c r="M174">
        <v>10.18</v>
      </c>
      <c r="N174">
        <v>4.7E-2</v>
      </c>
      <c r="O174">
        <v>10</v>
      </c>
    </row>
    <row r="175" spans="1:15" x14ac:dyDescent="0.35">
      <c r="A175" t="s">
        <v>188</v>
      </c>
      <c r="B175" s="2">
        <v>45798</v>
      </c>
      <c r="C175" s="2">
        <v>45796</v>
      </c>
      <c r="D175" t="s">
        <v>646</v>
      </c>
      <c r="E175" t="s">
        <v>661</v>
      </c>
      <c r="F175" t="s">
        <v>682</v>
      </c>
      <c r="G175" t="s">
        <v>703</v>
      </c>
      <c r="H175" t="s">
        <v>710</v>
      </c>
      <c r="I175" t="s">
        <v>719</v>
      </c>
      <c r="J175" t="s">
        <v>731</v>
      </c>
      <c r="K175" t="s">
        <v>907</v>
      </c>
      <c r="L175">
        <v>1263.8399999999999</v>
      </c>
      <c r="M175">
        <v>2281.7199999999998</v>
      </c>
      <c r="N175">
        <v>7.8E-2</v>
      </c>
      <c r="O175">
        <v>15</v>
      </c>
    </row>
    <row r="176" spans="1:15" x14ac:dyDescent="0.35">
      <c r="A176" t="s">
        <v>189</v>
      </c>
      <c r="B176" s="2">
        <v>45435</v>
      </c>
      <c r="C176" s="2">
        <v>45446</v>
      </c>
      <c r="D176" t="s">
        <v>646</v>
      </c>
      <c r="E176" t="s">
        <v>661</v>
      </c>
      <c r="F176" t="s">
        <v>682</v>
      </c>
      <c r="G176" t="s">
        <v>705</v>
      </c>
      <c r="H176" t="s">
        <v>710</v>
      </c>
      <c r="I176" t="s">
        <v>721</v>
      </c>
      <c r="J176" t="s">
        <v>728</v>
      </c>
      <c r="K176" t="s">
        <v>908</v>
      </c>
      <c r="L176">
        <v>180.89</v>
      </c>
      <c r="M176">
        <v>249.57</v>
      </c>
      <c r="N176">
        <v>2.1999999999999999E-2</v>
      </c>
      <c r="O176">
        <v>8</v>
      </c>
    </row>
    <row r="177" spans="1:15" x14ac:dyDescent="0.35">
      <c r="A177" t="s">
        <v>190</v>
      </c>
      <c r="B177" s="2">
        <v>45761</v>
      </c>
      <c r="C177" s="2">
        <v>45781</v>
      </c>
      <c r="D177" t="s">
        <v>649</v>
      </c>
      <c r="E177" t="s">
        <v>658</v>
      </c>
      <c r="F177" t="s">
        <v>674</v>
      </c>
      <c r="G177" t="s">
        <v>706</v>
      </c>
      <c r="H177" t="s">
        <v>709</v>
      </c>
      <c r="I177" t="s">
        <v>723</v>
      </c>
      <c r="J177" t="s">
        <v>732</v>
      </c>
      <c r="K177" t="s">
        <v>909</v>
      </c>
      <c r="L177">
        <v>1413.87</v>
      </c>
      <c r="M177">
        <v>3275</v>
      </c>
      <c r="N177">
        <v>0.255</v>
      </c>
      <c r="O177">
        <v>38</v>
      </c>
    </row>
    <row r="178" spans="1:15" x14ac:dyDescent="0.35">
      <c r="A178" t="s">
        <v>191</v>
      </c>
      <c r="B178" s="2">
        <v>45165</v>
      </c>
      <c r="C178" s="2">
        <v>45180</v>
      </c>
      <c r="D178" t="s">
        <v>649</v>
      </c>
      <c r="E178" t="s">
        <v>658</v>
      </c>
      <c r="F178" t="s">
        <v>683</v>
      </c>
      <c r="G178" t="s">
        <v>704</v>
      </c>
      <c r="H178" t="s">
        <v>709</v>
      </c>
      <c r="I178" t="s">
        <v>725</v>
      </c>
      <c r="J178" t="s">
        <v>728</v>
      </c>
      <c r="K178" t="s">
        <v>910</v>
      </c>
      <c r="L178">
        <v>943.79</v>
      </c>
      <c r="M178">
        <v>1913.76</v>
      </c>
      <c r="N178">
        <v>9.0999999999999998E-2</v>
      </c>
      <c r="O178">
        <v>9</v>
      </c>
    </row>
    <row r="179" spans="1:15" x14ac:dyDescent="0.35">
      <c r="A179" t="s">
        <v>192</v>
      </c>
      <c r="B179" s="2">
        <v>45325</v>
      </c>
      <c r="C179" s="2">
        <v>45343</v>
      </c>
      <c r="D179" t="s">
        <v>649</v>
      </c>
      <c r="E179" t="s">
        <v>656</v>
      </c>
      <c r="F179" t="s">
        <v>698</v>
      </c>
      <c r="G179" t="s">
        <v>701</v>
      </c>
      <c r="H179" t="s">
        <v>707</v>
      </c>
      <c r="I179" t="s">
        <v>722</v>
      </c>
      <c r="J179" t="s">
        <v>727</v>
      </c>
      <c r="K179" t="s">
        <v>911</v>
      </c>
      <c r="L179">
        <v>39.229999999999997</v>
      </c>
      <c r="M179">
        <v>30.09</v>
      </c>
      <c r="N179">
        <v>0.17699999999999999</v>
      </c>
      <c r="O179">
        <v>13</v>
      </c>
    </row>
    <row r="180" spans="1:15" x14ac:dyDescent="0.35">
      <c r="A180" t="s">
        <v>193</v>
      </c>
      <c r="B180" s="2">
        <v>45021</v>
      </c>
      <c r="C180" s="2">
        <v>45032</v>
      </c>
      <c r="D180" t="s">
        <v>648</v>
      </c>
      <c r="E180" t="s">
        <v>653</v>
      </c>
      <c r="F180" t="s">
        <v>688</v>
      </c>
      <c r="G180" t="s">
        <v>703</v>
      </c>
      <c r="H180" t="s">
        <v>708</v>
      </c>
      <c r="I180" t="s">
        <v>719</v>
      </c>
      <c r="J180" t="s">
        <v>732</v>
      </c>
      <c r="K180" t="s">
        <v>912</v>
      </c>
      <c r="L180">
        <v>213.1</v>
      </c>
      <c r="M180">
        <v>501.31</v>
      </c>
      <c r="N180">
        <v>5.6000000000000001E-2</v>
      </c>
      <c r="O180">
        <v>15</v>
      </c>
    </row>
    <row r="181" spans="1:15" x14ac:dyDescent="0.35">
      <c r="A181" t="s">
        <v>194</v>
      </c>
      <c r="B181" s="2">
        <v>45890</v>
      </c>
      <c r="C181" s="2">
        <v>45912</v>
      </c>
      <c r="D181" t="s">
        <v>647</v>
      </c>
      <c r="E181" t="s">
        <v>659</v>
      </c>
      <c r="F181" t="s">
        <v>676</v>
      </c>
      <c r="G181" t="s">
        <v>702</v>
      </c>
      <c r="H181" t="s">
        <v>707</v>
      </c>
      <c r="I181" t="s">
        <v>717</v>
      </c>
      <c r="J181" t="s">
        <v>728</v>
      </c>
      <c r="K181" t="s">
        <v>913</v>
      </c>
      <c r="L181">
        <v>352.66</v>
      </c>
      <c r="M181">
        <v>411.18</v>
      </c>
      <c r="N181">
        <v>0.17299999999999999</v>
      </c>
      <c r="O181">
        <v>13</v>
      </c>
    </row>
    <row r="182" spans="1:15" x14ac:dyDescent="0.35">
      <c r="A182" t="s">
        <v>195</v>
      </c>
      <c r="B182" s="2">
        <v>45915</v>
      </c>
      <c r="C182" s="2">
        <v>45918</v>
      </c>
      <c r="D182" t="s">
        <v>648</v>
      </c>
      <c r="E182" t="s">
        <v>655</v>
      </c>
      <c r="F182" t="s">
        <v>692</v>
      </c>
      <c r="G182" t="s">
        <v>703</v>
      </c>
      <c r="H182" t="s">
        <v>711</v>
      </c>
      <c r="I182" t="s">
        <v>716</v>
      </c>
      <c r="J182" t="s">
        <v>733</v>
      </c>
      <c r="K182" t="s">
        <v>914</v>
      </c>
      <c r="L182">
        <v>5.5</v>
      </c>
      <c r="M182">
        <v>5.92</v>
      </c>
      <c r="N182">
        <v>0.21199999999999999</v>
      </c>
      <c r="O182">
        <v>4</v>
      </c>
    </row>
    <row r="183" spans="1:15" x14ac:dyDescent="0.35">
      <c r="A183" t="s">
        <v>196</v>
      </c>
      <c r="B183" s="2">
        <v>45568</v>
      </c>
      <c r="C183" s="2">
        <v>45576</v>
      </c>
      <c r="D183" t="s">
        <v>647</v>
      </c>
      <c r="E183" t="s">
        <v>659</v>
      </c>
      <c r="F183" t="s">
        <v>699</v>
      </c>
      <c r="G183" t="s">
        <v>706</v>
      </c>
      <c r="H183" t="s">
        <v>711</v>
      </c>
      <c r="I183" t="s">
        <v>717</v>
      </c>
      <c r="J183" t="s">
        <v>730</v>
      </c>
      <c r="K183" t="s">
        <v>915</v>
      </c>
      <c r="L183">
        <v>1132.6099999999999</v>
      </c>
      <c r="M183">
        <v>2206.63</v>
      </c>
      <c r="N183">
        <v>6.3E-2</v>
      </c>
      <c r="O183">
        <v>20</v>
      </c>
    </row>
    <row r="184" spans="1:15" x14ac:dyDescent="0.35">
      <c r="A184" t="s">
        <v>197</v>
      </c>
      <c r="B184" s="2">
        <v>45690</v>
      </c>
      <c r="C184" s="2">
        <v>45720</v>
      </c>
      <c r="D184" t="s">
        <v>647</v>
      </c>
      <c r="E184" t="s">
        <v>652</v>
      </c>
      <c r="F184" t="s">
        <v>666</v>
      </c>
      <c r="G184" t="s">
        <v>702</v>
      </c>
      <c r="H184" t="s">
        <v>710</v>
      </c>
      <c r="I184" t="s">
        <v>716</v>
      </c>
      <c r="J184" t="s">
        <v>733</v>
      </c>
      <c r="K184" t="s">
        <v>916</v>
      </c>
      <c r="L184">
        <v>766.59</v>
      </c>
      <c r="M184">
        <v>1912.8</v>
      </c>
      <c r="N184">
        <v>0.19600000000000001</v>
      </c>
      <c r="O184">
        <v>5</v>
      </c>
    </row>
    <row r="185" spans="1:15" x14ac:dyDescent="0.35">
      <c r="A185" t="s">
        <v>198</v>
      </c>
      <c r="B185" s="2">
        <v>45157</v>
      </c>
      <c r="C185" s="2">
        <v>45161</v>
      </c>
      <c r="D185" t="s">
        <v>646</v>
      </c>
      <c r="E185" t="s">
        <v>651</v>
      </c>
      <c r="F185" t="s">
        <v>669</v>
      </c>
      <c r="G185" t="s">
        <v>705</v>
      </c>
      <c r="H185" t="s">
        <v>708</v>
      </c>
      <c r="I185" t="s">
        <v>713</v>
      </c>
      <c r="J185" t="s">
        <v>732</v>
      </c>
      <c r="K185" t="s">
        <v>917</v>
      </c>
      <c r="L185">
        <v>790.63</v>
      </c>
      <c r="M185">
        <v>1382.31</v>
      </c>
      <c r="N185">
        <v>0.10100000000000001</v>
      </c>
      <c r="O185">
        <v>7</v>
      </c>
    </row>
    <row r="186" spans="1:15" x14ac:dyDescent="0.35">
      <c r="A186" t="s">
        <v>199</v>
      </c>
      <c r="B186" s="2">
        <v>45587</v>
      </c>
      <c r="C186" s="2">
        <v>45594</v>
      </c>
      <c r="D186" t="s">
        <v>646</v>
      </c>
      <c r="E186" t="s">
        <v>651</v>
      </c>
      <c r="F186" t="s">
        <v>663</v>
      </c>
      <c r="G186" t="s">
        <v>706</v>
      </c>
      <c r="H186" t="s">
        <v>710</v>
      </c>
      <c r="I186" t="s">
        <v>724</v>
      </c>
      <c r="J186" t="s">
        <v>732</v>
      </c>
      <c r="K186" t="s">
        <v>918</v>
      </c>
      <c r="L186">
        <v>1023.06</v>
      </c>
      <c r="M186">
        <v>1355.61</v>
      </c>
      <c r="N186">
        <v>0.153</v>
      </c>
      <c r="O186">
        <v>23</v>
      </c>
    </row>
    <row r="187" spans="1:15" x14ac:dyDescent="0.35">
      <c r="A187" t="s">
        <v>200</v>
      </c>
      <c r="B187" s="2">
        <v>45099</v>
      </c>
      <c r="C187" s="2">
        <v>45128</v>
      </c>
      <c r="D187" t="s">
        <v>649</v>
      </c>
      <c r="E187" t="s">
        <v>657</v>
      </c>
      <c r="F187" t="s">
        <v>679</v>
      </c>
      <c r="G187" t="s">
        <v>701</v>
      </c>
      <c r="H187" t="s">
        <v>707</v>
      </c>
      <c r="I187" t="s">
        <v>713</v>
      </c>
      <c r="J187" t="s">
        <v>733</v>
      </c>
      <c r="K187" t="s">
        <v>919</v>
      </c>
      <c r="L187">
        <v>734.34</v>
      </c>
      <c r="M187">
        <v>887.9</v>
      </c>
      <c r="N187">
        <v>2.5000000000000001E-2</v>
      </c>
      <c r="O187">
        <v>12</v>
      </c>
    </row>
    <row r="188" spans="1:15" x14ac:dyDescent="0.35">
      <c r="A188" t="s">
        <v>201</v>
      </c>
      <c r="B188" s="2">
        <v>45670</v>
      </c>
      <c r="C188" s="2">
        <v>45696</v>
      </c>
      <c r="D188" t="s">
        <v>649</v>
      </c>
      <c r="E188" t="s">
        <v>657</v>
      </c>
      <c r="F188" t="s">
        <v>690</v>
      </c>
      <c r="G188" t="s">
        <v>703</v>
      </c>
      <c r="I188" t="s">
        <v>718</v>
      </c>
      <c r="J188" t="s">
        <v>732</v>
      </c>
      <c r="K188" t="s">
        <v>920</v>
      </c>
      <c r="L188">
        <v>594.74</v>
      </c>
      <c r="M188">
        <v>1020.69</v>
      </c>
      <c r="N188">
        <v>0.21099999999999999</v>
      </c>
      <c r="O188">
        <v>6</v>
      </c>
    </row>
    <row r="189" spans="1:15" x14ac:dyDescent="0.35">
      <c r="A189" t="s">
        <v>144</v>
      </c>
      <c r="B189" s="2">
        <v>44955</v>
      </c>
      <c r="C189" s="2">
        <v>44985</v>
      </c>
      <c r="D189" t="s">
        <v>647</v>
      </c>
      <c r="E189" t="s">
        <v>654</v>
      </c>
      <c r="F189" t="s">
        <v>668</v>
      </c>
      <c r="G189" t="s">
        <v>703</v>
      </c>
      <c r="H189" t="s">
        <v>707</v>
      </c>
      <c r="I189" t="s">
        <v>717</v>
      </c>
      <c r="J189" t="s">
        <v>733</v>
      </c>
      <c r="K189" t="s">
        <v>921</v>
      </c>
      <c r="L189">
        <v>1262.0999999999999</v>
      </c>
      <c r="M189">
        <v>1395.53</v>
      </c>
      <c r="N189">
        <v>0.23300000000000001</v>
      </c>
      <c r="O189">
        <v>25</v>
      </c>
    </row>
    <row r="190" spans="1:15" x14ac:dyDescent="0.35">
      <c r="A190" t="s">
        <v>202</v>
      </c>
      <c r="B190" s="2">
        <v>45126</v>
      </c>
      <c r="C190" s="2">
        <v>45138</v>
      </c>
      <c r="D190" t="s">
        <v>648</v>
      </c>
      <c r="E190" t="s">
        <v>655</v>
      </c>
      <c r="F190" t="s">
        <v>692</v>
      </c>
      <c r="G190" t="s">
        <v>701</v>
      </c>
      <c r="H190" t="s">
        <v>707</v>
      </c>
      <c r="I190" t="s">
        <v>712</v>
      </c>
      <c r="J190" t="s">
        <v>732</v>
      </c>
      <c r="K190" t="s">
        <v>922</v>
      </c>
      <c r="L190">
        <v>1334.64</v>
      </c>
      <c r="M190">
        <v>2273.42</v>
      </c>
      <c r="N190">
        <v>0.11799999999999999</v>
      </c>
      <c r="O190">
        <v>14</v>
      </c>
    </row>
    <row r="191" spans="1:15" x14ac:dyDescent="0.35">
      <c r="A191" t="s">
        <v>203</v>
      </c>
      <c r="B191" s="2">
        <v>45431</v>
      </c>
      <c r="C191" s="2">
        <v>45451</v>
      </c>
      <c r="D191" t="s">
        <v>648</v>
      </c>
      <c r="E191" t="s">
        <v>655</v>
      </c>
      <c r="F191" t="s">
        <v>672</v>
      </c>
      <c r="G191" t="s">
        <v>705</v>
      </c>
      <c r="H191" t="s">
        <v>707</v>
      </c>
      <c r="I191" t="s">
        <v>718</v>
      </c>
      <c r="J191" t="s">
        <v>732</v>
      </c>
      <c r="K191" t="s">
        <v>923</v>
      </c>
      <c r="L191">
        <v>1075.9000000000001</v>
      </c>
      <c r="M191">
        <v>1242.1500000000001</v>
      </c>
      <c r="N191">
        <v>1.2E-2</v>
      </c>
      <c r="O191">
        <v>7</v>
      </c>
    </row>
    <row r="192" spans="1:15" x14ac:dyDescent="0.35">
      <c r="A192" t="s">
        <v>204</v>
      </c>
      <c r="B192" s="2">
        <v>45325</v>
      </c>
      <c r="C192" s="2">
        <v>45341</v>
      </c>
      <c r="D192" t="s">
        <v>647</v>
      </c>
      <c r="E192" t="s">
        <v>659</v>
      </c>
      <c r="F192" t="s">
        <v>676</v>
      </c>
      <c r="G192" t="s">
        <v>705</v>
      </c>
      <c r="H192" t="s">
        <v>708</v>
      </c>
      <c r="I192" t="s">
        <v>722</v>
      </c>
      <c r="J192" t="s">
        <v>731</v>
      </c>
      <c r="K192" t="s">
        <v>924</v>
      </c>
      <c r="L192">
        <v>993.75</v>
      </c>
      <c r="M192">
        <v>1310.29</v>
      </c>
      <c r="N192">
        <v>0.215</v>
      </c>
      <c r="O192">
        <v>19</v>
      </c>
    </row>
    <row r="193" spans="1:15" x14ac:dyDescent="0.35">
      <c r="A193" t="s">
        <v>205</v>
      </c>
      <c r="B193" s="2">
        <v>45146</v>
      </c>
      <c r="C193" s="2">
        <v>45160</v>
      </c>
      <c r="D193" t="s">
        <v>649</v>
      </c>
      <c r="E193" t="s">
        <v>658</v>
      </c>
      <c r="F193" t="s">
        <v>674</v>
      </c>
      <c r="G193" t="s">
        <v>703</v>
      </c>
      <c r="H193" t="s">
        <v>711</v>
      </c>
      <c r="I193" t="s">
        <v>725</v>
      </c>
      <c r="J193" t="s">
        <v>732</v>
      </c>
      <c r="K193" t="s">
        <v>925</v>
      </c>
      <c r="L193">
        <v>446.69</v>
      </c>
      <c r="M193">
        <v>967.25</v>
      </c>
      <c r="N193">
        <v>9.4E-2</v>
      </c>
      <c r="O193">
        <v>10</v>
      </c>
    </row>
    <row r="194" spans="1:15" x14ac:dyDescent="0.35">
      <c r="A194" t="s">
        <v>206</v>
      </c>
      <c r="B194" s="2">
        <v>45516</v>
      </c>
      <c r="C194" s="2">
        <v>45538</v>
      </c>
      <c r="D194" t="s">
        <v>648</v>
      </c>
      <c r="E194" t="s">
        <v>660</v>
      </c>
      <c r="F194" t="s">
        <v>697</v>
      </c>
      <c r="G194" t="s">
        <v>704</v>
      </c>
      <c r="H194" t="s">
        <v>710</v>
      </c>
      <c r="I194" t="s">
        <v>714</v>
      </c>
      <c r="J194" t="s">
        <v>731</v>
      </c>
      <c r="K194" t="s">
        <v>926</v>
      </c>
      <c r="L194">
        <v>797.8</v>
      </c>
      <c r="M194">
        <v>886.22</v>
      </c>
      <c r="N194">
        <v>0.23599999999999999</v>
      </c>
      <c r="O194">
        <v>36</v>
      </c>
    </row>
    <row r="195" spans="1:15" x14ac:dyDescent="0.35">
      <c r="A195" t="s">
        <v>207</v>
      </c>
      <c r="B195" s="2">
        <v>45214</v>
      </c>
      <c r="C195" s="2">
        <v>45243</v>
      </c>
      <c r="D195" t="s">
        <v>647</v>
      </c>
      <c r="E195" t="s">
        <v>659</v>
      </c>
      <c r="F195" t="s">
        <v>676</v>
      </c>
      <c r="G195" t="s">
        <v>703</v>
      </c>
      <c r="H195" t="s">
        <v>710</v>
      </c>
      <c r="I195" t="s">
        <v>713</v>
      </c>
      <c r="J195" t="s">
        <v>728</v>
      </c>
      <c r="K195" t="s">
        <v>927</v>
      </c>
      <c r="L195">
        <v>986.44</v>
      </c>
      <c r="M195">
        <v>790.61</v>
      </c>
      <c r="N195">
        <v>7.1999999999999995E-2</v>
      </c>
      <c r="O195">
        <v>6</v>
      </c>
    </row>
    <row r="196" spans="1:15" x14ac:dyDescent="0.35">
      <c r="A196" t="s">
        <v>208</v>
      </c>
      <c r="B196" s="2">
        <v>45050</v>
      </c>
      <c r="C196" s="2">
        <v>45072</v>
      </c>
      <c r="D196" t="s">
        <v>648</v>
      </c>
      <c r="E196" t="s">
        <v>660</v>
      </c>
      <c r="F196" t="s">
        <v>686</v>
      </c>
      <c r="G196" t="s">
        <v>706</v>
      </c>
      <c r="H196" t="s">
        <v>708</v>
      </c>
      <c r="I196" t="s">
        <v>713</v>
      </c>
      <c r="J196" t="s">
        <v>729</v>
      </c>
      <c r="K196" t="s">
        <v>928</v>
      </c>
      <c r="L196">
        <v>249.71</v>
      </c>
      <c r="M196">
        <v>361.33</v>
      </c>
      <c r="N196">
        <v>9.4E-2</v>
      </c>
      <c r="O196">
        <v>12</v>
      </c>
    </row>
    <row r="197" spans="1:15" x14ac:dyDescent="0.35">
      <c r="A197" t="s">
        <v>209</v>
      </c>
      <c r="B197" s="2">
        <v>45557</v>
      </c>
      <c r="C197" s="2">
        <v>45566</v>
      </c>
      <c r="D197" t="s">
        <v>648</v>
      </c>
      <c r="E197" t="s">
        <v>655</v>
      </c>
      <c r="F197" t="s">
        <v>670</v>
      </c>
      <c r="G197" t="s">
        <v>703</v>
      </c>
      <c r="H197" t="s">
        <v>708</v>
      </c>
      <c r="I197" t="s">
        <v>723</v>
      </c>
      <c r="J197" t="s">
        <v>732</v>
      </c>
      <c r="K197" t="s">
        <v>929</v>
      </c>
      <c r="L197">
        <v>1378.8</v>
      </c>
      <c r="M197">
        <v>1952.04</v>
      </c>
      <c r="N197">
        <v>0.159</v>
      </c>
      <c r="O197">
        <v>19</v>
      </c>
    </row>
    <row r="198" spans="1:15" x14ac:dyDescent="0.35">
      <c r="A198" t="s">
        <v>210</v>
      </c>
      <c r="B198" s="2">
        <v>45588</v>
      </c>
      <c r="C198" s="2">
        <v>45610</v>
      </c>
      <c r="D198" t="s">
        <v>647</v>
      </c>
      <c r="E198" t="s">
        <v>652</v>
      </c>
      <c r="F198" t="s">
        <v>666</v>
      </c>
      <c r="G198" t="s">
        <v>703</v>
      </c>
      <c r="H198" t="s">
        <v>711</v>
      </c>
      <c r="I198" t="s">
        <v>717</v>
      </c>
      <c r="J198" t="s">
        <v>730</v>
      </c>
      <c r="K198" t="s">
        <v>930</v>
      </c>
      <c r="L198">
        <v>1406.4</v>
      </c>
      <c r="M198">
        <v>1564.76</v>
      </c>
      <c r="N198">
        <v>0.185</v>
      </c>
      <c r="O198">
        <v>17</v>
      </c>
    </row>
    <row r="199" spans="1:15" x14ac:dyDescent="0.35">
      <c r="A199" t="s">
        <v>211</v>
      </c>
      <c r="B199" s="2">
        <v>45333</v>
      </c>
      <c r="C199" s="2">
        <v>45354</v>
      </c>
      <c r="D199" t="s">
        <v>646</v>
      </c>
      <c r="E199" t="s">
        <v>650</v>
      </c>
      <c r="F199" t="s">
        <v>662</v>
      </c>
      <c r="G199" t="s">
        <v>706</v>
      </c>
      <c r="H199" t="s">
        <v>708</v>
      </c>
      <c r="I199" t="s">
        <v>717</v>
      </c>
      <c r="J199" t="s">
        <v>730</v>
      </c>
      <c r="K199" t="s">
        <v>931</v>
      </c>
      <c r="L199">
        <v>516.86</v>
      </c>
      <c r="M199">
        <v>852.54</v>
      </c>
      <c r="N199">
        <v>5.0999999999999997E-2</v>
      </c>
      <c r="O199">
        <v>14</v>
      </c>
    </row>
    <row r="200" spans="1:15" x14ac:dyDescent="0.35">
      <c r="A200" t="s">
        <v>212</v>
      </c>
      <c r="B200" s="2">
        <v>44956</v>
      </c>
      <c r="C200" s="2">
        <v>44978</v>
      </c>
      <c r="D200" t="s">
        <v>649</v>
      </c>
      <c r="E200" t="s">
        <v>656</v>
      </c>
      <c r="F200" t="s">
        <v>684</v>
      </c>
      <c r="G200" t="s">
        <v>705</v>
      </c>
      <c r="H200" t="s">
        <v>709</v>
      </c>
      <c r="I200" t="s">
        <v>715</v>
      </c>
      <c r="J200" t="s">
        <v>729</v>
      </c>
      <c r="K200" t="s">
        <v>932</v>
      </c>
      <c r="L200">
        <v>1142.8800000000001</v>
      </c>
      <c r="M200">
        <v>1465.29</v>
      </c>
      <c r="N200">
        <v>0.186</v>
      </c>
      <c r="O200">
        <v>7</v>
      </c>
    </row>
    <row r="201" spans="1:15" x14ac:dyDescent="0.35">
      <c r="A201" t="s">
        <v>213</v>
      </c>
      <c r="B201" s="2">
        <v>45030</v>
      </c>
      <c r="C201" s="2">
        <v>45059</v>
      </c>
      <c r="D201" t="s">
        <v>649</v>
      </c>
      <c r="E201" t="s">
        <v>656</v>
      </c>
      <c r="F201" t="s">
        <v>698</v>
      </c>
      <c r="G201" t="s">
        <v>704</v>
      </c>
      <c r="H201" t="s">
        <v>711</v>
      </c>
      <c r="I201" t="s">
        <v>713</v>
      </c>
      <c r="J201" t="s">
        <v>728</v>
      </c>
      <c r="K201" t="s">
        <v>933</v>
      </c>
      <c r="L201">
        <v>1320.33</v>
      </c>
      <c r="M201">
        <v>2645.23</v>
      </c>
      <c r="N201">
        <v>0.155</v>
      </c>
      <c r="O201">
        <v>25</v>
      </c>
    </row>
    <row r="202" spans="1:15" x14ac:dyDescent="0.35">
      <c r="A202" t="s">
        <v>214</v>
      </c>
      <c r="B202" s="2">
        <v>44939</v>
      </c>
      <c r="C202" s="2">
        <v>44945</v>
      </c>
      <c r="D202" t="s">
        <v>648</v>
      </c>
      <c r="E202" t="s">
        <v>660</v>
      </c>
      <c r="F202" t="s">
        <v>677</v>
      </c>
      <c r="G202" t="s">
        <v>701</v>
      </c>
      <c r="H202" t="s">
        <v>711</v>
      </c>
      <c r="I202" t="s">
        <v>722</v>
      </c>
      <c r="J202" t="s">
        <v>730</v>
      </c>
      <c r="K202" t="s">
        <v>934</v>
      </c>
      <c r="L202">
        <v>833.57</v>
      </c>
      <c r="M202">
        <v>881.57</v>
      </c>
      <c r="N202">
        <v>5.7000000000000002E-2</v>
      </c>
      <c r="O202">
        <v>18</v>
      </c>
    </row>
    <row r="203" spans="1:15" x14ac:dyDescent="0.35">
      <c r="A203" t="s">
        <v>215</v>
      </c>
      <c r="B203" s="2">
        <v>45303</v>
      </c>
      <c r="C203" s="2">
        <v>45320</v>
      </c>
      <c r="D203" t="s">
        <v>648</v>
      </c>
      <c r="E203" t="s">
        <v>660</v>
      </c>
      <c r="F203" t="s">
        <v>677</v>
      </c>
      <c r="G203" t="s">
        <v>702</v>
      </c>
      <c r="H203" t="s">
        <v>710</v>
      </c>
      <c r="I203" t="s">
        <v>720</v>
      </c>
      <c r="J203" t="s">
        <v>728</v>
      </c>
      <c r="K203" t="s">
        <v>935</v>
      </c>
      <c r="L203">
        <v>493.76</v>
      </c>
      <c r="M203">
        <v>625.04</v>
      </c>
      <c r="N203">
        <v>0.25800000000000001</v>
      </c>
      <c r="O203">
        <v>10</v>
      </c>
    </row>
    <row r="204" spans="1:15" x14ac:dyDescent="0.35">
      <c r="A204" t="s">
        <v>216</v>
      </c>
      <c r="B204" s="2">
        <v>45153</v>
      </c>
      <c r="C204" s="2">
        <v>45176</v>
      </c>
      <c r="D204" t="s">
        <v>648</v>
      </c>
      <c r="E204" t="s">
        <v>660</v>
      </c>
      <c r="F204" t="s">
        <v>700</v>
      </c>
      <c r="G204" t="s">
        <v>706</v>
      </c>
      <c r="H204" t="s">
        <v>708</v>
      </c>
      <c r="I204" t="s">
        <v>723</v>
      </c>
      <c r="J204" t="s">
        <v>730</v>
      </c>
      <c r="K204" t="s">
        <v>936</v>
      </c>
      <c r="L204">
        <v>590.33000000000004</v>
      </c>
      <c r="M204">
        <v>973.04</v>
      </c>
      <c r="N204">
        <v>0</v>
      </c>
      <c r="O204">
        <v>26</v>
      </c>
    </row>
    <row r="205" spans="1:15" x14ac:dyDescent="0.35">
      <c r="A205" t="s">
        <v>217</v>
      </c>
      <c r="B205" s="2">
        <v>44946</v>
      </c>
      <c r="C205" s="2">
        <v>44960</v>
      </c>
      <c r="D205" t="s">
        <v>646</v>
      </c>
      <c r="E205" t="s">
        <v>650</v>
      </c>
      <c r="F205" t="s">
        <v>662</v>
      </c>
      <c r="G205" t="s">
        <v>701</v>
      </c>
      <c r="H205" t="s">
        <v>707</v>
      </c>
      <c r="I205" t="s">
        <v>724</v>
      </c>
      <c r="J205" t="s">
        <v>729</v>
      </c>
      <c r="K205" t="s">
        <v>937</v>
      </c>
      <c r="L205">
        <v>884.36</v>
      </c>
      <c r="M205">
        <v>1545.34</v>
      </c>
      <c r="N205">
        <v>0.24299999999999999</v>
      </c>
      <c r="O205">
        <v>41</v>
      </c>
    </row>
    <row r="206" spans="1:15" x14ac:dyDescent="0.35">
      <c r="A206" t="s">
        <v>218</v>
      </c>
      <c r="B206" s="2">
        <v>45692</v>
      </c>
      <c r="C206" s="2">
        <v>45713</v>
      </c>
      <c r="D206" t="s">
        <v>649</v>
      </c>
      <c r="E206" t="s">
        <v>658</v>
      </c>
      <c r="F206" t="s">
        <v>674</v>
      </c>
      <c r="G206" t="s">
        <v>701</v>
      </c>
      <c r="H206" t="s">
        <v>709</v>
      </c>
      <c r="I206" t="s">
        <v>726</v>
      </c>
      <c r="J206" t="s">
        <v>732</v>
      </c>
      <c r="K206" t="s">
        <v>938</v>
      </c>
      <c r="L206">
        <v>1016.32</v>
      </c>
      <c r="M206">
        <v>2253.42</v>
      </c>
      <c r="N206">
        <v>5.5E-2</v>
      </c>
      <c r="O206">
        <v>12</v>
      </c>
    </row>
    <row r="207" spans="1:15" x14ac:dyDescent="0.35">
      <c r="A207" t="s">
        <v>219</v>
      </c>
      <c r="B207" s="2">
        <v>45035</v>
      </c>
      <c r="C207" s="2">
        <v>45044</v>
      </c>
      <c r="D207" t="s">
        <v>649</v>
      </c>
      <c r="E207" t="s">
        <v>656</v>
      </c>
      <c r="F207" t="s">
        <v>671</v>
      </c>
      <c r="G207" t="s">
        <v>702</v>
      </c>
      <c r="H207" t="s">
        <v>708</v>
      </c>
      <c r="I207" t="s">
        <v>718</v>
      </c>
      <c r="J207" t="s">
        <v>732</v>
      </c>
      <c r="K207" t="s">
        <v>939</v>
      </c>
      <c r="L207">
        <v>1178.42</v>
      </c>
      <c r="M207">
        <v>2446.56</v>
      </c>
      <c r="N207">
        <v>2.9000000000000001E-2</v>
      </c>
      <c r="O207">
        <v>11</v>
      </c>
    </row>
    <row r="208" spans="1:15" x14ac:dyDescent="0.35">
      <c r="A208" t="s">
        <v>220</v>
      </c>
      <c r="B208" s="2">
        <v>45109</v>
      </c>
      <c r="C208" s="2">
        <v>45139</v>
      </c>
      <c r="D208" t="s">
        <v>649</v>
      </c>
      <c r="E208" t="s">
        <v>658</v>
      </c>
      <c r="F208" t="s">
        <v>674</v>
      </c>
      <c r="G208" t="s">
        <v>705</v>
      </c>
      <c r="H208" t="s">
        <v>707</v>
      </c>
      <c r="I208" t="s">
        <v>717</v>
      </c>
      <c r="J208" t="s">
        <v>727</v>
      </c>
      <c r="K208" t="s">
        <v>940</v>
      </c>
      <c r="L208">
        <v>137.46</v>
      </c>
      <c r="M208">
        <v>188.3</v>
      </c>
      <c r="N208">
        <v>3.7999999999999999E-2</v>
      </c>
      <c r="O208">
        <v>37</v>
      </c>
    </row>
    <row r="209" spans="1:15" x14ac:dyDescent="0.35">
      <c r="A209" t="s">
        <v>221</v>
      </c>
      <c r="B209" s="2">
        <v>45678</v>
      </c>
      <c r="C209" s="2">
        <v>45702</v>
      </c>
      <c r="D209" t="s">
        <v>646</v>
      </c>
      <c r="E209" t="s">
        <v>650</v>
      </c>
      <c r="F209" t="s">
        <v>664</v>
      </c>
      <c r="G209" t="s">
        <v>705</v>
      </c>
      <c r="H209" t="s">
        <v>707</v>
      </c>
      <c r="I209" t="s">
        <v>713</v>
      </c>
      <c r="J209" t="s">
        <v>733</v>
      </c>
      <c r="K209" t="s">
        <v>941</v>
      </c>
      <c r="L209">
        <v>1030.44</v>
      </c>
      <c r="M209">
        <v>2562.84</v>
      </c>
      <c r="N209">
        <v>0.14799999999999999</v>
      </c>
      <c r="O209">
        <v>13</v>
      </c>
    </row>
    <row r="210" spans="1:15" x14ac:dyDescent="0.35">
      <c r="A210" t="s">
        <v>222</v>
      </c>
      <c r="B210" s="2">
        <v>45545</v>
      </c>
      <c r="C210" s="2">
        <v>45572</v>
      </c>
      <c r="D210" t="s">
        <v>646</v>
      </c>
      <c r="E210" t="s">
        <v>650</v>
      </c>
      <c r="F210" t="s">
        <v>662</v>
      </c>
      <c r="G210" t="s">
        <v>704</v>
      </c>
      <c r="H210" t="s">
        <v>707</v>
      </c>
      <c r="I210" t="s">
        <v>716</v>
      </c>
      <c r="J210" t="s">
        <v>728</v>
      </c>
      <c r="K210" t="s">
        <v>942</v>
      </c>
      <c r="L210">
        <v>1248.3900000000001</v>
      </c>
      <c r="M210">
        <v>1805.11</v>
      </c>
      <c r="N210">
        <v>0.20300000000000001</v>
      </c>
      <c r="O210">
        <v>11</v>
      </c>
    </row>
    <row r="211" spans="1:15" x14ac:dyDescent="0.35">
      <c r="A211" t="s">
        <v>223</v>
      </c>
      <c r="B211" s="2">
        <v>45859</v>
      </c>
      <c r="C211" s="2">
        <v>45876</v>
      </c>
      <c r="D211" t="s">
        <v>646</v>
      </c>
      <c r="E211" t="s">
        <v>651</v>
      </c>
      <c r="F211" t="s">
        <v>665</v>
      </c>
      <c r="G211" t="s">
        <v>706</v>
      </c>
      <c r="H211" t="s">
        <v>711</v>
      </c>
      <c r="I211" t="s">
        <v>724</v>
      </c>
      <c r="J211" t="s">
        <v>733</v>
      </c>
      <c r="K211" t="s">
        <v>943</v>
      </c>
      <c r="L211">
        <v>1204.95</v>
      </c>
      <c r="M211">
        <v>2065.73</v>
      </c>
      <c r="N211">
        <v>0.13600000000000001</v>
      </c>
      <c r="O211">
        <v>10</v>
      </c>
    </row>
    <row r="212" spans="1:15" x14ac:dyDescent="0.35">
      <c r="A212" t="s">
        <v>224</v>
      </c>
      <c r="B212" s="2">
        <v>45567</v>
      </c>
      <c r="C212" s="2">
        <v>45588</v>
      </c>
      <c r="D212" t="s">
        <v>646</v>
      </c>
      <c r="E212" t="s">
        <v>661</v>
      </c>
      <c r="F212" t="s">
        <v>687</v>
      </c>
      <c r="G212" t="s">
        <v>701</v>
      </c>
      <c r="H212" t="s">
        <v>709</v>
      </c>
      <c r="I212" t="s">
        <v>720</v>
      </c>
      <c r="J212" t="s">
        <v>727</v>
      </c>
      <c r="K212" t="s">
        <v>944</v>
      </c>
      <c r="L212">
        <v>1095.6099999999999</v>
      </c>
      <c r="M212">
        <v>2366.5100000000002</v>
      </c>
      <c r="N212">
        <v>0.152</v>
      </c>
      <c r="O212">
        <v>9</v>
      </c>
    </row>
    <row r="213" spans="1:15" x14ac:dyDescent="0.35">
      <c r="A213" t="s">
        <v>225</v>
      </c>
      <c r="B213" s="2">
        <v>45852</v>
      </c>
      <c r="C213" s="2">
        <v>45873</v>
      </c>
      <c r="D213" t="s">
        <v>648</v>
      </c>
      <c r="E213" t="s">
        <v>653</v>
      </c>
      <c r="F213" t="s">
        <v>681</v>
      </c>
      <c r="G213" t="s">
        <v>704</v>
      </c>
      <c r="H213" t="s">
        <v>708</v>
      </c>
      <c r="I213" t="s">
        <v>722</v>
      </c>
      <c r="J213" t="s">
        <v>732</v>
      </c>
      <c r="K213" t="s">
        <v>945</v>
      </c>
      <c r="L213">
        <v>90.3</v>
      </c>
      <c r="M213">
        <v>131.76</v>
      </c>
      <c r="N213">
        <v>0.10199999999999999</v>
      </c>
      <c r="O213">
        <v>15</v>
      </c>
    </row>
    <row r="214" spans="1:15" x14ac:dyDescent="0.35">
      <c r="A214" t="s">
        <v>226</v>
      </c>
      <c r="B214" s="2">
        <v>45544</v>
      </c>
      <c r="C214" s="2">
        <v>45566</v>
      </c>
      <c r="D214" t="s">
        <v>647</v>
      </c>
      <c r="E214" t="s">
        <v>659</v>
      </c>
      <c r="F214" t="s">
        <v>676</v>
      </c>
      <c r="G214" t="s">
        <v>704</v>
      </c>
      <c r="H214" t="s">
        <v>711</v>
      </c>
      <c r="I214" t="s">
        <v>716</v>
      </c>
      <c r="J214" t="s">
        <v>728</v>
      </c>
      <c r="K214" t="s">
        <v>946</v>
      </c>
      <c r="L214">
        <v>1166.18</v>
      </c>
      <c r="M214">
        <v>1335.02</v>
      </c>
      <c r="N214">
        <v>0.128</v>
      </c>
      <c r="O214">
        <v>6</v>
      </c>
    </row>
    <row r="215" spans="1:15" x14ac:dyDescent="0.35">
      <c r="A215" t="s">
        <v>227</v>
      </c>
      <c r="B215" s="2">
        <v>45686</v>
      </c>
      <c r="C215" s="2">
        <v>45694</v>
      </c>
      <c r="D215" t="s">
        <v>646</v>
      </c>
      <c r="E215" t="s">
        <v>650</v>
      </c>
      <c r="F215" t="s">
        <v>662</v>
      </c>
      <c r="G215" t="s">
        <v>702</v>
      </c>
      <c r="H215" t="s">
        <v>707</v>
      </c>
      <c r="I215" t="s">
        <v>717</v>
      </c>
      <c r="J215" t="s">
        <v>730</v>
      </c>
      <c r="K215" t="s">
        <v>947</v>
      </c>
      <c r="L215">
        <v>1445.27</v>
      </c>
      <c r="M215">
        <v>2691.45</v>
      </c>
      <c r="N215">
        <v>0</v>
      </c>
      <c r="O215">
        <v>9</v>
      </c>
    </row>
    <row r="216" spans="1:15" x14ac:dyDescent="0.35">
      <c r="A216" t="s">
        <v>228</v>
      </c>
      <c r="B216" s="2">
        <v>45240</v>
      </c>
      <c r="C216" s="2">
        <v>45258</v>
      </c>
      <c r="D216" t="s">
        <v>648</v>
      </c>
      <c r="E216" t="s">
        <v>655</v>
      </c>
      <c r="F216" t="s">
        <v>672</v>
      </c>
      <c r="G216" t="s">
        <v>702</v>
      </c>
      <c r="H216" t="s">
        <v>709</v>
      </c>
      <c r="I216" t="s">
        <v>716</v>
      </c>
      <c r="J216" t="s">
        <v>733</v>
      </c>
      <c r="K216" t="s">
        <v>948</v>
      </c>
      <c r="L216">
        <v>388.51</v>
      </c>
      <c r="M216">
        <v>776.46</v>
      </c>
      <c r="N216">
        <v>0.157</v>
      </c>
      <c r="O216">
        <v>12</v>
      </c>
    </row>
    <row r="217" spans="1:15" x14ac:dyDescent="0.35">
      <c r="A217" t="s">
        <v>229</v>
      </c>
      <c r="B217" s="2">
        <v>45351</v>
      </c>
      <c r="C217" s="2">
        <v>45381</v>
      </c>
      <c r="D217" t="s">
        <v>647</v>
      </c>
      <c r="E217" t="s">
        <v>652</v>
      </c>
      <c r="F217" t="s">
        <v>694</v>
      </c>
      <c r="G217" t="s">
        <v>705</v>
      </c>
      <c r="H217" t="s">
        <v>711</v>
      </c>
      <c r="I217" t="s">
        <v>714</v>
      </c>
      <c r="J217" t="s">
        <v>729</v>
      </c>
      <c r="K217" t="s">
        <v>949</v>
      </c>
      <c r="L217">
        <v>231.11</v>
      </c>
      <c r="M217">
        <v>318.17</v>
      </c>
      <c r="N217">
        <v>0.20100000000000001</v>
      </c>
      <c r="O217">
        <v>60</v>
      </c>
    </row>
    <row r="218" spans="1:15" x14ac:dyDescent="0.35">
      <c r="A218" t="s">
        <v>230</v>
      </c>
      <c r="B218" s="2">
        <v>45280</v>
      </c>
      <c r="C218" s="2">
        <v>45305</v>
      </c>
      <c r="D218" t="s">
        <v>647</v>
      </c>
      <c r="E218" t="s">
        <v>654</v>
      </c>
      <c r="F218" t="s">
        <v>691</v>
      </c>
      <c r="G218" t="s">
        <v>703</v>
      </c>
      <c r="H218" t="s">
        <v>709</v>
      </c>
      <c r="I218" t="s">
        <v>716</v>
      </c>
      <c r="J218" t="s">
        <v>732</v>
      </c>
      <c r="K218" t="s">
        <v>950</v>
      </c>
      <c r="L218">
        <v>1085.6099999999999</v>
      </c>
      <c r="M218">
        <v>1246.4100000000001</v>
      </c>
      <c r="N218">
        <v>0.113</v>
      </c>
      <c r="O218">
        <v>7</v>
      </c>
    </row>
    <row r="219" spans="1:15" x14ac:dyDescent="0.35">
      <c r="A219" t="s">
        <v>231</v>
      </c>
      <c r="B219" s="2">
        <v>44948</v>
      </c>
      <c r="C219" s="2">
        <v>44947</v>
      </c>
      <c r="D219" t="s">
        <v>649</v>
      </c>
      <c r="E219" t="s">
        <v>656</v>
      </c>
      <c r="F219" t="s">
        <v>684</v>
      </c>
      <c r="G219" t="s">
        <v>701</v>
      </c>
      <c r="H219" t="s">
        <v>711</v>
      </c>
      <c r="I219" t="s">
        <v>721</v>
      </c>
      <c r="J219" t="s">
        <v>732</v>
      </c>
      <c r="K219" t="s">
        <v>951</v>
      </c>
      <c r="L219">
        <v>150.86000000000001</v>
      </c>
      <c r="M219">
        <v>346.96</v>
      </c>
      <c r="N219">
        <v>0.19600000000000001</v>
      </c>
      <c r="O219">
        <v>8</v>
      </c>
    </row>
    <row r="220" spans="1:15" x14ac:dyDescent="0.35">
      <c r="A220" t="s">
        <v>232</v>
      </c>
      <c r="B220" s="2">
        <v>45576</v>
      </c>
      <c r="C220" s="2">
        <v>45605</v>
      </c>
      <c r="D220" t="s">
        <v>647</v>
      </c>
      <c r="E220" t="s">
        <v>659</v>
      </c>
      <c r="F220" t="s">
        <v>685</v>
      </c>
      <c r="G220" t="s">
        <v>703</v>
      </c>
      <c r="H220" t="s">
        <v>708</v>
      </c>
      <c r="I220" t="s">
        <v>721</v>
      </c>
      <c r="J220" t="s">
        <v>728</v>
      </c>
      <c r="K220" t="s">
        <v>952</v>
      </c>
      <c r="L220">
        <v>391.64</v>
      </c>
      <c r="M220">
        <v>504.76</v>
      </c>
      <c r="N220">
        <v>4.0000000000000001E-3</v>
      </c>
      <c r="O220">
        <v>13</v>
      </c>
    </row>
    <row r="221" spans="1:15" x14ac:dyDescent="0.35">
      <c r="A221" t="s">
        <v>233</v>
      </c>
      <c r="B221" s="2">
        <v>45554</v>
      </c>
      <c r="C221" s="2">
        <v>45579</v>
      </c>
      <c r="D221" t="s">
        <v>648</v>
      </c>
      <c r="E221" t="s">
        <v>655</v>
      </c>
      <c r="F221" t="s">
        <v>692</v>
      </c>
      <c r="G221" t="s">
        <v>705</v>
      </c>
      <c r="H221" t="s">
        <v>707</v>
      </c>
      <c r="I221" t="s">
        <v>723</v>
      </c>
      <c r="J221" t="s">
        <v>728</v>
      </c>
      <c r="K221" t="s">
        <v>953</v>
      </c>
      <c r="L221">
        <v>386.96</v>
      </c>
      <c r="M221">
        <v>937.46</v>
      </c>
      <c r="N221">
        <v>0.26600000000000001</v>
      </c>
      <c r="O221">
        <v>41</v>
      </c>
    </row>
    <row r="222" spans="1:15" x14ac:dyDescent="0.35">
      <c r="A222" t="s">
        <v>234</v>
      </c>
      <c r="B222" s="2">
        <v>45894</v>
      </c>
      <c r="C222" s="2">
        <v>45924</v>
      </c>
      <c r="D222" t="s">
        <v>646</v>
      </c>
      <c r="E222" t="s">
        <v>650</v>
      </c>
      <c r="F222" t="s">
        <v>664</v>
      </c>
      <c r="G222" t="s">
        <v>704</v>
      </c>
      <c r="H222" t="s">
        <v>711</v>
      </c>
      <c r="I222" t="s">
        <v>717</v>
      </c>
      <c r="J222" t="s">
        <v>727</v>
      </c>
      <c r="K222" t="s">
        <v>954</v>
      </c>
      <c r="L222">
        <v>589.14</v>
      </c>
      <c r="M222">
        <v>1300.58</v>
      </c>
      <c r="N222">
        <v>5.5E-2</v>
      </c>
      <c r="O222">
        <v>11</v>
      </c>
    </row>
    <row r="223" spans="1:15" x14ac:dyDescent="0.35">
      <c r="A223" t="s">
        <v>235</v>
      </c>
      <c r="B223" s="2">
        <v>45194</v>
      </c>
      <c r="C223" s="2">
        <v>45201</v>
      </c>
      <c r="D223" t="s">
        <v>648</v>
      </c>
      <c r="E223" t="s">
        <v>660</v>
      </c>
      <c r="F223" t="s">
        <v>700</v>
      </c>
      <c r="G223" t="s">
        <v>702</v>
      </c>
      <c r="H223" t="s">
        <v>709</v>
      </c>
      <c r="I223" t="s">
        <v>714</v>
      </c>
      <c r="J223" t="s">
        <v>733</v>
      </c>
      <c r="K223" t="s">
        <v>955</v>
      </c>
      <c r="L223">
        <v>145.58000000000001</v>
      </c>
      <c r="M223">
        <v>228.15</v>
      </c>
      <c r="N223">
        <v>0.20399999999999999</v>
      </c>
      <c r="O223">
        <v>5</v>
      </c>
    </row>
    <row r="224" spans="1:15" x14ac:dyDescent="0.35">
      <c r="A224" t="s">
        <v>236</v>
      </c>
      <c r="B224" s="2">
        <v>45164</v>
      </c>
      <c r="C224" s="2">
        <v>45179</v>
      </c>
      <c r="D224" t="s">
        <v>646</v>
      </c>
      <c r="E224" t="s">
        <v>661</v>
      </c>
      <c r="F224" t="s">
        <v>695</v>
      </c>
      <c r="G224" t="s">
        <v>703</v>
      </c>
      <c r="H224" t="s">
        <v>711</v>
      </c>
      <c r="I224" t="s">
        <v>725</v>
      </c>
      <c r="J224" t="s">
        <v>727</v>
      </c>
      <c r="K224" t="s">
        <v>956</v>
      </c>
      <c r="L224">
        <v>241.14</v>
      </c>
      <c r="M224">
        <v>496.52</v>
      </c>
      <c r="N224">
        <v>9.2999999999999999E-2</v>
      </c>
      <c r="O224">
        <v>10</v>
      </c>
    </row>
    <row r="225" spans="1:15" x14ac:dyDescent="0.35">
      <c r="A225" t="s">
        <v>237</v>
      </c>
      <c r="B225" s="2">
        <v>45854</v>
      </c>
      <c r="C225" s="2">
        <v>45855</v>
      </c>
      <c r="D225" t="s">
        <v>646</v>
      </c>
      <c r="E225" t="s">
        <v>661</v>
      </c>
      <c r="F225" t="s">
        <v>687</v>
      </c>
      <c r="G225" t="s">
        <v>705</v>
      </c>
      <c r="H225" t="s">
        <v>710</v>
      </c>
      <c r="I225" t="s">
        <v>717</v>
      </c>
      <c r="J225" t="s">
        <v>729</v>
      </c>
      <c r="K225" t="s">
        <v>957</v>
      </c>
      <c r="L225">
        <v>1198.9000000000001</v>
      </c>
      <c r="M225">
        <v>2941.2</v>
      </c>
      <c r="N225">
        <v>5.0999999999999997E-2</v>
      </c>
      <c r="O225">
        <v>24</v>
      </c>
    </row>
    <row r="226" spans="1:15" x14ac:dyDescent="0.35">
      <c r="A226" t="s">
        <v>238</v>
      </c>
      <c r="B226" s="2">
        <v>45035</v>
      </c>
      <c r="C226" s="2">
        <v>45053</v>
      </c>
      <c r="D226" t="s">
        <v>649</v>
      </c>
      <c r="E226" t="s">
        <v>658</v>
      </c>
      <c r="F226" t="s">
        <v>674</v>
      </c>
      <c r="G226" t="s">
        <v>706</v>
      </c>
      <c r="H226" t="s">
        <v>707</v>
      </c>
      <c r="I226" t="s">
        <v>725</v>
      </c>
      <c r="J226" t="s">
        <v>731</v>
      </c>
      <c r="K226" t="s">
        <v>958</v>
      </c>
      <c r="L226">
        <v>1089.1500000000001</v>
      </c>
      <c r="M226">
        <v>1088.2</v>
      </c>
      <c r="N226">
        <v>5.0999999999999997E-2</v>
      </c>
      <c r="O226">
        <v>15</v>
      </c>
    </row>
    <row r="227" spans="1:15" x14ac:dyDescent="0.35">
      <c r="A227" t="s">
        <v>239</v>
      </c>
      <c r="B227" s="2">
        <v>45279</v>
      </c>
      <c r="C227" s="2">
        <v>45280</v>
      </c>
      <c r="D227" t="s">
        <v>648</v>
      </c>
      <c r="E227" t="s">
        <v>655</v>
      </c>
      <c r="F227" t="s">
        <v>692</v>
      </c>
      <c r="G227" t="s">
        <v>704</v>
      </c>
      <c r="H227" t="s">
        <v>710</v>
      </c>
      <c r="I227" t="s">
        <v>713</v>
      </c>
      <c r="J227" t="s">
        <v>730</v>
      </c>
      <c r="K227" t="s">
        <v>959</v>
      </c>
      <c r="L227">
        <v>1080.43</v>
      </c>
      <c r="M227">
        <v>2529.15</v>
      </c>
      <c r="N227">
        <v>0.14699999999999999</v>
      </c>
      <c r="O227">
        <v>10</v>
      </c>
    </row>
    <row r="228" spans="1:15" x14ac:dyDescent="0.35">
      <c r="A228" t="s">
        <v>240</v>
      </c>
      <c r="B228" s="2">
        <v>45137</v>
      </c>
      <c r="C228" s="2">
        <v>45145</v>
      </c>
      <c r="D228" t="s">
        <v>647</v>
      </c>
      <c r="E228" t="s">
        <v>652</v>
      </c>
      <c r="F228" t="s">
        <v>694</v>
      </c>
      <c r="G228" t="s">
        <v>702</v>
      </c>
      <c r="H228" t="s">
        <v>709</v>
      </c>
      <c r="I228" t="s">
        <v>720</v>
      </c>
      <c r="J228" t="s">
        <v>729</v>
      </c>
      <c r="K228" t="s">
        <v>960</v>
      </c>
      <c r="L228">
        <v>1352.44</v>
      </c>
      <c r="M228">
        <v>2698.01</v>
      </c>
      <c r="N228">
        <v>0.13100000000000001</v>
      </c>
      <c r="O228">
        <v>13</v>
      </c>
    </row>
    <row r="229" spans="1:15" x14ac:dyDescent="0.35">
      <c r="A229" t="s">
        <v>241</v>
      </c>
      <c r="B229" s="2">
        <v>45203</v>
      </c>
      <c r="C229" s="2">
        <v>45228</v>
      </c>
      <c r="D229" t="s">
        <v>648</v>
      </c>
      <c r="E229" t="s">
        <v>660</v>
      </c>
      <c r="F229" t="s">
        <v>686</v>
      </c>
      <c r="G229" t="s">
        <v>705</v>
      </c>
      <c r="H229" t="s">
        <v>710</v>
      </c>
      <c r="I229" t="s">
        <v>719</v>
      </c>
      <c r="J229" t="s">
        <v>733</v>
      </c>
      <c r="K229" t="s">
        <v>961</v>
      </c>
      <c r="L229">
        <v>1239.8399999999999</v>
      </c>
      <c r="M229">
        <v>1482.75</v>
      </c>
      <c r="N229">
        <v>6.7000000000000004E-2</v>
      </c>
      <c r="O229">
        <v>4</v>
      </c>
    </row>
    <row r="230" spans="1:15" x14ac:dyDescent="0.35">
      <c r="A230" t="s">
        <v>242</v>
      </c>
      <c r="B230" s="2">
        <v>45879</v>
      </c>
      <c r="C230" s="2">
        <v>45899</v>
      </c>
      <c r="D230" t="s">
        <v>648</v>
      </c>
      <c r="E230" t="s">
        <v>660</v>
      </c>
      <c r="F230" t="s">
        <v>686</v>
      </c>
      <c r="G230" t="s">
        <v>701</v>
      </c>
      <c r="H230" t="s">
        <v>709</v>
      </c>
      <c r="I230" t="s">
        <v>723</v>
      </c>
      <c r="J230" t="s">
        <v>728</v>
      </c>
      <c r="K230" t="s">
        <v>962</v>
      </c>
      <c r="L230">
        <v>933.29</v>
      </c>
      <c r="M230">
        <v>1456.81</v>
      </c>
      <c r="N230">
        <v>0.123</v>
      </c>
      <c r="O230">
        <v>13</v>
      </c>
    </row>
    <row r="231" spans="1:15" x14ac:dyDescent="0.35">
      <c r="A231" t="s">
        <v>243</v>
      </c>
      <c r="B231" s="2">
        <v>44992</v>
      </c>
      <c r="C231" s="2">
        <v>45017</v>
      </c>
      <c r="D231" t="s">
        <v>646</v>
      </c>
      <c r="E231" t="s">
        <v>650</v>
      </c>
      <c r="F231" t="s">
        <v>664</v>
      </c>
      <c r="G231" t="s">
        <v>704</v>
      </c>
      <c r="H231" t="s">
        <v>709</v>
      </c>
      <c r="I231" t="s">
        <v>726</v>
      </c>
      <c r="J231" t="s">
        <v>728</v>
      </c>
      <c r="K231" t="s">
        <v>963</v>
      </c>
      <c r="L231">
        <v>1024.0999999999999</v>
      </c>
      <c r="M231">
        <v>918.19</v>
      </c>
      <c r="N231">
        <v>0.189</v>
      </c>
      <c r="O231">
        <v>10</v>
      </c>
    </row>
    <row r="232" spans="1:15" x14ac:dyDescent="0.35">
      <c r="A232" t="s">
        <v>244</v>
      </c>
      <c r="B232" s="2">
        <v>45069</v>
      </c>
      <c r="C232" s="2">
        <v>45087</v>
      </c>
      <c r="D232" t="s">
        <v>647</v>
      </c>
      <c r="E232" t="s">
        <v>659</v>
      </c>
      <c r="F232" t="s">
        <v>685</v>
      </c>
      <c r="G232" t="s">
        <v>701</v>
      </c>
      <c r="H232" t="s">
        <v>710</v>
      </c>
      <c r="I232" t="s">
        <v>718</v>
      </c>
      <c r="J232" t="s">
        <v>727</v>
      </c>
      <c r="K232" t="s">
        <v>964</v>
      </c>
      <c r="L232">
        <v>54.62</v>
      </c>
      <c r="M232">
        <v>48.94</v>
      </c>
      <c r="N232">
        <v>0.14799999999999999</v>
      </c>
      <c r="O232">
        <v>16</v>
      </c>
    </row>
    <row r="233" spans="1:15" x14ac:dyDescent="0.35">
      <c r="A233" t="s">
        <v>245</v>
      </c>
      <c r="B233" s="2">
        <v>45771</v>
      </c>
      <c r="C233" s="2">
        <v>45783</v>
      </c>
      <c r="D233" t="s">
        <v>648</v>
      </c>
      <c r="E233" t="s">
        <v>655</v>
      </c>
      <c r="F233" t="s">
        <v>672</v>
      </c>
      <c r="G233" t="s">
        <v>704</v>
      </c>
      <c r="H233" t="s">
        <v>708</v>
      </c>
      <c r="I233" t="s">
        <v>712</v>
      </c>
      <c r="J233" t="s">
        <v>730</v>
      </c>
      <c r="K233" t="s">
        <v>965</v>
      </c>
      <c r="L233">
        <v>394.13</v>
      </c>
      <c r="M233">
        <v>932.29</v>
      </c>
      <c r="N233">
        <v>0.109</v>
      </c>
      <c r="O233">
        <v>7</v>
      </c>
    </row>
    <row r="234" spans="1:15" x14ac:dyDescent="0.35">
      <c r="A234" t="s">
        <v>246</v>
      </c>
      <c r="B234" s="2">
        <v>45538</v>
      </c>
      <c r="C234" s="2">
        <v>45543</v>
      </c>
      <c r="D234" t="s">
        <v>646</v>
      </c>
      <c r="E234" t="s">
        <v>651</v>
      </c>
      <c r="F234" t="s">
        <v>665</v>
      </c>
      <c r="G234" t="s">
        <v>705</v>
      </c>
      <c r="H234" t="s">
        <v>711</v>
      </c>
      <c r="I234" t="s">
        <v>723</v>
      </c>
      <c r="J234" t="s">
        <v>728</v>
      </c>
      <c r="K234" t="s">
        <v>966</v>
      </c>
      <c r="L234">
        <v>197.63</v>
      </c>
      <c r="M234">
        <v>325.79000000000002</v>
      </c>
      <c r="N234">
        <v>0.11600000000000001</v>
      </c>
      <c r="O234">
        <v>10</v>
      </c>
    </row>
    <row r="235" spans="1:15" x14ac:dyDescent="0.35">
      <c r="A235" t="s">
        <v>247</v>
      </c>
      <c r="B235" s="2">
        <v>45540</v>
      </c>
      <c r="C235" s="2">
        <v>45560</v>
      </c>
      <c r="D235" t="s">
        <v>647</v>
      </c>
      <c r="E235" t="s">
        <v>652</v>
      </c>
      <c r="F235" t="s">
        <v>666</v>
      </c>
      <c r="G235" t="s">
        <v>706</v>
      </c>
      <c r="H235" t="s">
        <v>710</v>
      </c>
      <c r="I235" t="s">
        <v>726</v>
      </c>
      <c r="J235" t="s">
        <v>732</v>
      </c>
      <c r="K235" t="s">
        <v>967</v>
      </c>
      <c r="L235">
        <v>195.54</v>
      </c>
      <c r="M235">
        <v>405.97</v>
      </c>
      <c r="N235">
        <v>0.187</v>
      </c>
      <c r="O235">
        <v>16</v>
      </c>
    </row>
    <row r="236" spans="1:15" x14ac:dyDescent="0.35">
      <c r="A236" t="s">
        <v>248</v>
      </c>
      <c r="B236" s="2">
        <v>44999</v>
      </c>
      <c r="C236" s="2">
        <v>45015</v>
      </c>
      <c r="D236" t="s">
        <v>646</v>
      </c>
      <c r="E236" t="s">
        <v>661</v>
      </c>
      <c r="F236" t="s">
        <v>695</v>
      </c>
      <c r="G236" t="s">
        <v>704</v>
      </c>
      <c r="H236" t="s">
        <v>710</v>
      </c>
      <c r="I236" t="s">
        <v>723</v>
      </c>
      <c r="J236" t="s">
        <v>727</v>
      </c>
      <c r="K236" t="s">
        <v>968</v>
      </c>
      <c r="L236">
        <v>1309.77</v>
      </c>
      <c r="M236">
        <v>1589.07</v>
      </c>
      <c r="N236">
        <v>0.10199999999999999</v>
      </c>
      <c r="O236">
        <v>10</v>
      </c>
    </row>
    <row r="237" spans="1:15" x14ac:dyDescent="0.35">
      <c r="A237" t="s">
        <v>249</v>
      </c>
      <c r="B237" s="2">
        <v>45302</v>
      </c>
      <c r="C237" s="2">
        <v>45324</v>
      </c>
      <c r="D237" t="s">
        <v>647</v>
      </c>
      <c r="E237" t="s">
        <v>652</v>
      </c>
      <c r="F237" t="s">
        <v>694</v>
      </c>
      <c r="G237" t="s">
        <v>705</v>
      </c>
      <c r="H237" t="s">
        <v>708</v>
      </c>
      <c r="J237" t="s">
        <v>728</v>
      </c>
      <c r="K237" t="s">
        <v>969</v>
      </c>
      <c r="L237">
        <v>1237.68</v>
      </c>
      <c r="M237">
        <v>1432.8</v>
      </c>
      <c r="N237">
        <v>6.8000000000000005E-2</v>
      </c>
      <c r="O237">
        <v>13</v>
      </c>
    </row>
    <row r="238" spans="1:15" x14ac:dyDescent="0.35">
      <c r="A238" t="s">
        <v>250</v>
      </c>
      <c r="B238" s="2">
        <v>45548</v>
      </c>
      <c r="C238" s="2">
        <v>45567</v>
      </c>
      <c r="D238" t="s">
        <v>646</v>
      </c>
      <c r="E238" t="s">
        <v>650</v>
      </c>
      <c r="F238" t="s">
        <v>675</v>
      </c>
      <c r="G238" t="s">
        <v>705</v>
      </c>
      <c r="H238" t="s">
        <v>707</v>
      </c>
      <c r="I238" t="s">
        <v>724</v>
      </c>
      <c r="J238" t="s">
        <v>730</v>
      </c>
      <c r="K238" t="s">
        <v>970</v>
      </c>
      <c r="L238">
        <v>1338.99</v>
      </c>
      <c r="M238">
        <v>1765.76</v>
      </c>
      <c r="N238">
        <v>0.126</v>
      </c>
      <c r="O238">
        <v>24</v>
      </c>
    </row>
    <row r="239" spans="1:15" x14ac:dyDescent="0.35">
      <c r="A239" t="s">
        <v>251</v>
      </c>
      <c r="B239" s="2">
        <v>45855</v>
      </c>
      <c r="C239" s="2">
        <v>45861</v>
      </c>
      <c r="D239" t="s">
        <v>648</v>
      </c>
      <c r="E239" t="s">
        <v>653</v>
      </c>
      <c r="F239" t="s">
        <v>688</v>
      </c>
      <c r="G239" t="s">
        <v>704</v>
      </c>
      <c r="H239" t="s">
        <v>708</v>
      </c>
      <c r="I239" t="s">
        <v>722</v>
      </c>
      <c r="J239" t="s">
        <v>727</v>
      </c>
      <c r="K239" t="s">
        <v>971</v>
      </c>
      <c r="L239">
        <v>1364.89</v>
      </c>
      <c r="M239">
        <v>2757.54</v>
      </c>
      <c r="N239">
        <v>0.17199999999999999</v>
      </c>
      <c r="O239">
        <v>61</v>
      </c>
    </row>
    <row r="240" spans="1:15" x14ac:dyDescent="0.35">
      <c r="A240" t="s">
        <v>252</v>
      </c>
      <c r="B240" s="2">
        <v>45258</v>
      </c>
      <c r="C240" s="2">
        <v>45267</v>
      </c>
      <c r="D240" t="s">
        <v>647</v>
      </c>
      <c r="E240" t="s">
        <v>654</v>
      </c>
      <c r="F240" t="s">
        <v>680</v>
      </c>
      <c r="G240" t="s">
        <v>706</v>
      </c>
      <c r="H240" t="s">
        <v>709</v>
      </c>
      <c r="I240" t="s">
        <v>716</v>
      </c>
      <c r="J240" t="s">
        <v>730</v>
      </c>
      <c r="K240" t="s">
        <v>972</v>
      </c>
      <c r="L240">
        <v>699.33</v>
      </c>
      <c r="M240">
        <v>873.75</v>
      </c>
      <c r="N240">
        <v>0.23499999999999999</v>
      </c>
      <c r="O240">
        <v>10</v>
      </c>
    </row>
    <row r="241" spans="1:15" x14ac:dyDescent="0.35">
      <c r="A241" t="s">
        <v>253</v>
      </c>
      <c r="B241" s="2">
        <v>45381</v>
      </c>
      <c r="C241" s="2">
        <v>45406</v>
      </c>
      <c r="D241" t="s">
        <v>648</v>
      </c>
      <c r="E241" t="s">
        <v>660</v>
      </c>
      <c r="F241" t="s">
        <v>697</v>
      </c>
      <c r="G241" t="s">
        <v>703</v>
      </c>
      <c r="H241" t="s">
        <v>708</v>
      </c>
      <c r="I241" t="s">
        <v>715</v>
      </c>
      <c r="J241" t="s">
        <v>731</v>
      </c>
      <c r="K241" t="s">
        <v>973</v>
      </c>
      <c r="L241">
        <v>160.82</v>
      </c>
      <c r="M241">
        <v>258.52</v>
      </c>
      <c r="N241">
        <v>0.13</v>
      </c>
      <c r="O241">
        <v>17</v>
      </c>
    </row>
    <row r="242" spans="1:15" x14ac:dyDescent="0.35">
      <c r="A242" t="s">
        <v>254</v>
      </c>
      <c r="B242" s="2">
        <v>45188</v>
      </c>
      <c r="C242" s="2">
        <v>45207</v>
      </c>
      <c r="D242" t="s">
        <v>647</v>
      </c>
      <c r="E242" t="s">
        <v>654</v>
      </c>
      <c r="F242" t="s">
        <v>668</v>
      </c>
      <c r="G242" t="s">
        <v>702</v>
      </c>
      <c r="H242" t="s">
        <v>711</v>
      </c>
      <c r="I242" t="s">
        <v>713</v>
      </c>
      <c r="J242" t="s">
        <v>728</v>
      </c>
      <c r="K242" t="s">
        <v>974</v>
      </c>
      <c r="L242">
        <v>385.32</v>
      </c>
      <c r="M242">
        <v>606.76</v>
      </c>
      <c r="N242">
        <v>8.5999999999999993E-2</v>
      </c>
      <c r="O242">
        <v>8</v>
      </c>
    </row>
    <row r="243" spans="1:15" x14ac:dyDescent="0.35">
      <c r="A243" t="s">
        <v>255</v>
      </c>
      <c r="B243" s="2">
        <v>45793</v>
      </c>
      <c r="C243" s="2">
        <v>45804</v>
      </c>
      <c r="D243" t="s">
        <v>647</v>
      </c>
      <c r="E243" t="s">
        <v>659</v>
      </c>
      <c r="F243" t="s">
        <v>699</v>
      </c>
      <c r="G243" t="s">
        <v>706</v>
      </c>
      <c r="H243" t="s">
        <v>708</v>
      </c>
      <c r="I243" t="s">
        <v>721</v>
      </c>
      <c r="J243" t="s">
        <v>730</v>
      </c>
      <c r="K243" t="s">
        <v>975</v>
      </c>
      <c r="L243">
        <v>918.12</v>
      </c>
      <c r="M243">
        <v>1337.69</v>
      </c>
      <c r="N243">
        <v>9.5000000000000001E-2</v>
      </c>
      <c r="O243">
        <v>8</v>
      </c>
    </row>
    <row r="244" spans="1:15" x14ac:dyDescent="0.35">
      <c r="A244" t="s">
        <v>256</v>
      </c>
      <c r="B244" s="2">
        <v>45871</v>
      </c>
      <c r="C244" s="2">
        <v>45877</v>
      </c>
      <c r="D244" t="s">
        <v>647</v>
      </c>
      <c r="E244" t="s">
        <v>652</v>
      </c>
      <c r="F244" t="s">
        <v>666</v>
      </c>
      <c r="G244" t="s">
        <v>704</v>
      </c>
      <c r="H244" t="s">
        <v>711</v>
      </c>
      <c r="I244" t="s">
        <v>725</v>
      </c>
      <c r="J244" t="s">
        <v>731</v>
      </c>
      <c r="K244" t="s">
        <v>976</v>
      </c>
      <c r="L244">
        <v>1225.94</v>
      </c>
      <c r="M244">
        <v>1793.08</v>
      </c>
      <c r="N244">
        <v>0.13600000000000001</v>
      </c>
      <c r="O244">
        <v>22</v>
      </c>
    </row>
    <row r="245" spans="1:15" x14ac:dyDescent="0.35">
      <c r="A245" t="s">
        <v>257</v>
      </c>
      <c r="B245" s="2">
        <v>45630</v>
      </c>
      <c r="C245" s="2">
        <v>45638</v>
      </c>
      <c r="D245" t="s">
        <v>649</v>
      </c>
      <c r="E245" t="s">
        <v>656</v>
      </c>
      <c r="F245" t="s">
        <v>698</v>
      </c>
      <c r="G245" t="s">
        <v>706</v>
      </c>
      <c r="H245" t="s">
        <v>709</v>
      </c>
      <c r="I245" t="s">
        <v>717</v>
      </c>
      <c r="J245" t="s">
        <v>728</v>
      </c>
      <c r="K245" t="s">
        <v>977</v>
      </c>
      <c r="L245">
        <v>72.06</v>
      </c>
      <c r="M245">
        <v>122.74</v>
      </c>
      <c r="N245">
        <v>0.23799999999999999</v>
      </c>
      <c r="O245">
        <v>8</v>
      </c>
    </row>
    <row r="246" spans="1:15" x14ac:dyDescent="0.35">
      <c r="A246" t="s">
        <v>258</v>
      </c>
      <c r="B246" s="2">
        <v>45035</v>
      </c>
      <c r="C246" s="2">
        <v>45044</v>
      </c>
      <c r="D246" t="s">
        <v>648</v>
      </c>
      <c r="E246" t="s">
        <v>655</v>
      </c>
      <c r="F246" t="s">
        <v>692</v>
      </c>
      <c r="G246" t="s">
        <v>701</v>
      </c>
      <c r="H246" t="s">
        <v>710</v>
      </c>
      <c r="I246" t="s">
        <v>724</v>
      </c>
      <c r="J246" t="s">
        <v>730</v>
      </c>
      <c r="K246" t="s">
        <v>978</v>
      </c>
      <c r="L246">
        <v>1013.54</v>
      </c>
      <c r="M246">
        <v>927.93</v>
      </c>
      <c r="N246">
        <v>0.17499999999999999</v>
      </c>
      <c r="O246">
        <v>16</v>
      </c>
    </row>
    <row r="247" spans="1:15" x14ac:dyDescent="0.35">
      <c r="A247" t="s">
        <v>259</v>
      </c>
      <c r="B247" s="2">
        <v>45357</v>
      </c>
      <c r="C247" s="2">
        <v>45377</v>
      </c>
      <c r="D247" t="s">
        <v>646</v>
      </c>
      <c r="E247" t="s">
        <v>651</v>
      </c>
      <c r="F247" t="s">
        <v>663</v>
      </c>
      <c r="G247" t="s">
        <v>704</v>
      </c>
      <c r="H247" t="s">
        <v>709</v>
      </c>
      <c r="I247" t="s">
        <v>714</v>
      </c>
      <c r="J247" t="s">
        <v>730</v>
      </c>
      <c r="K247" t="s">
        <v>979</v>
      </c>
      <c r="L247">
        <v>65.64</v>
      </c>
      <c r="M247">
        <v>151.88</v>
      </c>
      <c r="N247">
        <v>0.16700000000000001</v>
      </c>
      <c r="O247">
        <v>23</v>
      </c>
    </row>
    <row r="248" spans="1:15" x14ac:dyDescent="0.35">
      <c r="A248" t="s">
        <v>260</v>
      </c>
      <c r="B248" s="2">
        <v>45338</v>
      </c>
      <c r="C248" s="2">
        <v>45355</v>
      </c>
      <c r="D248" t="s">
        <v>648</v>
      </c>
      <c r="E248" t="s">
        <v>653</v>
      </c>
      <c r="F248" t="s">
        <v>681</v>
      </c>
      <c r="G248" t="s">
        <v>703</v>
      </c>
      <c r="H248" t="s">
        <v>707</v>
      </c>
      <c r="I248" t="s">
        <v>726</v>
      </c>
      <c r="J248" t="s">
        <v>731</v>
      </c>
      <c r="K248" t="s">
        <v>980</v>
      </c>
      <c r="L248">
        <v>1350.98</v>
      </c>
      <c r="M248">
        <v>2210.4</v>
      </c>
      <c r="N248">
        <v>0.26300000000000001</v>
      </c>
      <c r="O248">
        <v>6</v>
      </c>
    </row>
    <row r="249" spans="1:15" x14ac:dyDescent="0.35">
      <c r="A249" t="s">
        <v>261</v>
      </c>
      <c r="B249" s="2">
        <v>45769</v>
      </c>
      <c r="C249" s="2">
        <v>45779</v>
      </c>
      <c r="D249" t="s">
        <v>649</v>
      </c>
      <c r="E249" t="s">
        <v>656</v>
      </c>
      <c r="F249" t="s">
        <v>671</v>
      </c>
      <c r="G249" t="s">
        <v>701</v>
      </c>
      <c r="H249" t="s">
        <v>709</v>
      </c>
      <c r="I249" t="s">
        <v>712</v>
      </c>
      <c r="J249" t="s">
        <v>732</v>
      </c>
      <c r="K249" t="s">
        <v>981</v>
      </c>
      <c r="L249">
        <v>20.149999999999999</v>
      </c>
      <c r="M249">
        <v>39.74</v>
      </c>
      <c r="N249">
        <v>0.151</v>
      </c>
      <c r="O249">
        <v>18</v>
      </c>
    </row>
    <row r="250" spans="1:15" x14ac:dyDescent="0.35">
      <c r="A250" t="s">
        <v>262</v>
      </c>
      <c r="B250" s="2">
        <v>45604</v>
      </c>
      <c r="C250" s="2">
        <v>45604</v>
      </c>
      <c r="D250" t="s">
        <v>646</v>
      </c>
      <c r="E250" t="s">
        <v>650</v>
      </c>
      <c r="F250" t="s">
        <v>678</v>
      </c>
      <c r="G250" t="s">
        <v>706</v>
      </c>
      <c r="H250" t="s">
        <v>709</v>
      </c>
      <c r="I250" t="s">
        <v>724</v>
      </c>
      <c r="J250" t="s">
        <v>729</v>
      </c>
      <c r="K250" t="s">
        <v>982</v>
      </c>
      <c r="L250">
        <v>803.28</v>
      </c>
      <c r="M250">
        <v>1009</v>
      </c>
      <c r="N250">
        <v>0.11</v>
      </c>
      <c r="O250">
        <v>4</v>
      </c>
    </row>
    <row r="251" spans="1:15" x14ac:dyDescent="0.35">
      <c r="A251" t="s">
        <v>263</v>
      </c>
      <c r="B251" s="2">
        <v>45912</v>
      </c>
      <c r="C251" s="2">
        <v>45930</v>
      </c>
      <c r="D251" t="s">
        <v>647</v>
      </c>
      <c r="E251" t="s">
        <v>652</v>
      </c>
      <c r="F251" t="s">
        <v>694</v>
      </c>
      <c r="G251" t="s">
        <v>703</v>
      </c>
      <c r="H251" t="s">
        <v>709</v>
      </c>
      <c r="I251" t="s">
        <v>721</v>
      </c>
      <c r="J251" t="s">
        <v>732</v>
      </c>
      <c r="K251" t="s">
        <v>983</v>
      </c>
      <c r="L251">
        <v>1212.99</v>
      </c>
      <c r="M251">
        <v>1653.64</v>
      </c>
      <c r="N251">
        <v>0.107</v>
      </c>
      <c r="O251">
        <v>8</v>
      </c>
    </row>
    <row r="252" spans="1:15" x14ac:dyDescent="0.35">
      <c r="A252" t="s">
        <v>264</v>
      </c>
      <c r="B252" s="2">
        <v>45537</v>
      </c>
      <c r="C252" s="2">
        <v>45543</v>
      </c>
      <c r="D252" t="s">
        <v>648</v>
      </c>
      <c r="E252" t="s">
        <v>660</v>
      </c>
      <c r="F252" t="s">
        <v>697</v>
      </c>
      <c r="G252" t="s">
        <v>704</v>
      </c>
      <c r="H252" t="s">
        <v>711</v>
      </c>
      <c r="I252" t="s">
        <v>722</v>
      </c>
      <c r="J252" t="s">
        <v>727</v>
      </c>
      <c r="K252" t="s">
        <v>984</v>
      </c>
      <c r="L252">
        <v>462.94</v>
      </c>
      <c r="M252">
        <v>1015.7</v>
      </c>
      <c r="N252">
        <v>0.14299999999999999</v>
      </c>
      <c r="O252">
        <v>14</v>
      </c>
    </row>
    <row r="253" spans="1:15" x14ac:dyDescent="0.35">
      <c r="A253" t="s">
        <v>265</v>
      </c>
      <c r="B253" s="2">
        <v>44989</v>
      </c>
      <c r="C253" s="2">
        <v>45009</v>
      </c>
      <c r="D253" t="s">
        <v>648</v>
      </c>
      <c r="E253" t="s">
        <v>653</v>
      </c>
      <c r="F253" t="s">
        <v>681</v>
      </c>
      <c r="G253" t="s">
        <v>704</v>
      </c>
      <c r="H253" t="s">
        <v>710</v>
      </c>
      <c r="I253" t="s">
        <v>714</v>
      </c>
      <c r="J253" t="s">
        <v>731</v>
      </c>
      <c r="K253" t="s">
        <v>985</v>
      </c>
      <c r="L253">
        <v>481.71</v>
      </c>
      <c r="M253">
        <v>912.45</v>
      </c>
      <c r="N253">
        <v>0.20300000000000001</v>
      </c>
      <c r="O253">
        <v>24</v>
      </c>
    </row>
    <row r="254" spans="1:15" x14ac:dyDescent="0.35">
      <c r="A254" t="s">
        <v>266</v>
      </c>
      <c r="B254" s="2">
        <v>45366</v>
      </c>
      <c r="C254" s="2">
        <v>45391</v>
      </c>
      <c r="D254" t="s">
        <v>648</v>
      </c>
      <c r="E254" t="s">
        <v>653</v>
      </c>
      <c r="F254" t="s">
        <v>688</v>
      </c>
      <c r="G254" t="s">
        <v>704</v>
      </c>
      <c r="H254" t="s">
        <v>708</v>
      </c>
      <c r="I254" t="s">
        <v>721</v>
      </c>
      <c r="J254" t="s">
        <v>732</v>
      </c>
      <c r="K254" t="s">
        <v>986</v>
      </c>
      <c r="L254">
        <v>648.64</v>
      </c>
      <c r="M254">
        <v>815.19</v>
      </c>
      <c r="N254">
        <v>0.22500000000000001</v>
      </c>
      <c r="O254">
        <v>28</v>
      </c>
    </row>
    <row r="255" spans="1:15" x14ac:dyDescent="0.35">
      <c r="A255" t="s">
        <v>267</v>
      </c>
      <c r="B255" s="2">
        <v>45502</v>
      </c>
      <c r="C255" s="2">
        <v>45504</v>
      </c>
      <c r="D255" t="s">
        <v>648</v>
      </c>
      <c r="E255" t="s">
        <v>660</v>
      </c>
      <c r="F255" t="s">
        <v>700</v>
      </c>
      <c r="G255" t="s">
        <v>702</v>
      </c>
      <c r="H255" t="s">
        <v>709</v>
      </c>
      <c r="I255" t="s">
        <v>714</v>
      </c>
      <c r="J255" t="s">
        <v>728</v>
      </c>
      <c r="K255" t="s">
        <v>987</v>
      </c>
      <c r="L255">
        <v>798.97</v>
      </c>
      <c r="M255">
        <v>1814.06</v>
      </c>
      <c r="N255">
        <v>0.122</v>
      </c>
      <c r="O255">
        <v>16</v>
      </c>
    </row>
    <row r="256" spans="1:15" x14ac:dyDescent="0.35">
      <c r="A256" t="s">
        <v>268</v>
      </c>
      <c r="B256" s="2">
        <v>45592</v>
      </c>
      <c r="C256" s="2">
        <v>45616</v>
      </c>
      <c r="D256" t="s">
        <v>647</v>
      </c>
      <c r="E256" t="s">
        <v>652</v>
      </c>
      <c r="F256" t="s">
        <v>694</v>
      </c>
      <c r="G256" t="s">
        <v>703</v>
      </c>
      <c r="H256" t="s">
        <v>708</v>
      </c>
      <c r="I256" t="s">
        <v>722</v>
      </c>
      <c r="J256" t="s">
        <v>732</v>
      </c>
      <c r="K256" t="s">
        <v>988</v>
      </c>
      <c r="L256">
        <v>317.25</v>
      </c>
      <c r="M256">
        <v>758.92</v>
      </c>
      <c r="N256">
        <v>5.2999999999999999E-2</v>
      </c>
      <c r="O256">
        <v>9</v>
      </c>
    </row>
    <row r="257" spans="1:15" x14ac:dyDescent="0.35">
      <c r="A257" t="s">
        <v>269</v>
      </c>
      <c r="B257" s="2">
        <v>45411</v>
      </c>
      <c r="C257" s="2">
        <v>45431</v>
      </c>
      <c r="D257" t="s">
        <v>649</v>
      </c>
      <c r="E257" t="s">
        <v>656</v>
      </c>
      <c r="F257" t="s">
        <v>698</v>
      </c>
      <c r="G257" t="s">
        <v>706</v>
      </c>
      <c r="H257" t="s">
        <v>709</v>
      </c>
      <c r="I257" t="s">
        <v>712</v>
      </c>
      <c r="J257" t="s">
        <v>731</v>
      </c>
      <c r="K257" t="s">
        <v>989</v>
      </c>
      <c r="L257">
        <v>668.97</v>
      </c>
      <c r="M257">
        <v>1667.44</v>
      </c>
      <c r="N257">
        <v>3.4000000000000002E-2</v>
      </c>
      <c r="O257">
        <v>15</v>
      </c>
    </row>
    <row r="258" spans="1:15" x14ac:dyDescent="0.35">
      <c r="A258" t="s">
        <v>270</v>
      </c>
      <c r="B258" s="2">
        <v>45204</v>
      </c>
      <c r="C258" s="2">
        <v>45205</v>
      </c>
      <c r="D258" t="s">
        <v>647</v>
      </c>
      <c r="E258" t="s">
        <v>654</v>
      </c>
      <c r="F258" t="s">
        <v>668</v>
      </c>
      <c r="G258" t="s">
        <v>703</v>
      </c>
      <c r="H258" t="s">
        <v>708</v>
      </c>
      <c r="I258" t="s">
        <v>714</v>
      </c>
      <c r="J258" t="s">
        <v>727</v>
      </c>
      <c r="K258" t="s">
        <v>990</v>
      </c>
      <c r="L258">
        <v>1470.26</v>
      </c>
      <c r="M258">
        <v>2562.5500000000002</v>
      </c>
      <c r="N258">
        <v>0.17299999999999999</v>
      </c>
      <c r="O258">
        <v>9</v>
      </c>
    </row>
    <row r="259" spans="1:15" x14ac:dyDescent="0.35">
      <c r="A259" t="s">
        <v>271</v>
      </c>
      <c r="B259" s="2">
        <v>45035</v>
      </c>
      <c r="C259" s="2">
        <v>45053</v>
      </c>
      <c r="D259" t="s">
        <v>649</v>
      </c>
      <c r="E259" t="s">
        <v>658</v>
      </c>
      <c r="F259" t="s">
        <v>683</v>
      </c>
      <c r="G259" t="s">
        <v>703</v>
      </c>
      <c r="H259" t="s">
        <v>711</v>
      </c>
      <c r="I259" t="s">
        <v>722</v>
      </c>
      <c r="J259" t="s">
        <v>729</v>
      </c>
      <c r="K259" t="s">
        <v>991</v>
      </c>
      <c r="L259">
        <v>516.96</v>
      </c>
      <c r="M259">
        <v>745.38</v>
      </c>
      <c r="N259">
        <v>0.19700000000000001</v>
      </c>
      <c r="O259">
        <v>4</v>
      </c>
    </row>
    <row r="260" spans="1:15" x14ac:dyDescent="0.35">
      <c r="A260" t="s">
        <v>272</v>
      </c>
      <c r="B260" s="2">
        <v>45835</v>
      </c>
      <c r="C260" s="2">
        <v>45843</v>
      </c>
      <c r="D260" t="s">
        <v>649</v>
      </c>
      <c r="E260" t="s">
        <v>656</v>
      </c>
      <c r="F260" t="s">
        <v>684</v>
      </c>
      <c r="G260" t="s">
        <v>705</v>
      </c>
      <c r="H260" t="s">
        <v>711</v>
      </c>
      <c r="I260" t="s">
        <v>715</v>
      </c>
      <c r="J260" t="s">
        <v>732</v>
      </c>
      <c r="K260" t="s">
        <v>992</v>
      </c>
      <c r="L260">
        <v>314.93</v>
      </c>
      <c r="M260">
        <v>687.95</v>
      </c>
      <c r="N260">
        <v>0.20499999999999999</v>
      </c>
      <c r="O260">
        <v>8</v>
      </c>
    </row>
    <row r="261" spans="1:15" x14ac:dyDescent="0.35">
      <c r="A261" t="s">
        <v>273</v>
      </c>
      <c r="B261" s="2">
        <v>45210</v>
      </c>
      <c r="C261" s="2">
        <v>45212</v>
      </c>
      <c r="D261" t="s">
        <v>648</v>
      </c>
      <c r="E261" t="s">
        <v>655</v>
      </c>
      <c r="F261" t="s">
        <v>672</v>
      </c>
      <c r="G261" t="s">
        <v>704</v>
      </c>
      <c r="H261" t="s">
        <v>710</v>
      </c>
      <c r="J261" t="s">
        <v>733</v>
      </c>
      <c r="K261" t="s">
        <v>993</v>
      </c>
      <c r="L261">
        <v>715.94</v>
      </c>
      <c r="M261">
        <v>550.07000000000005</v>
      </c>
      <c r="N261">
        <v>0.14000000000000001</v>
      </c>
      <c r="O261">
        <v>16</v>
      </c>
    </row>
    <row r="262" spans="1:15" x14ac:dyDescent="0.35">
      <c r="A262" t="s">
        <v>274</v>
      </c>
      <c r="B262" s="2">
        <v>45066</v>
      </c>
      <c r="C262" s="2">
        <v>45084</v>
      </c>
      <c r="D262" t="s">
        <v>646</v>
      </c>
      <c r="E262" t="s">
        <v>651</v>
      </c>
      <c r="F262" t="s">
        <v>663</v>
      </c>
      <c r="G262" t="s">
        <v>706</v>
      </c>
      <c r="H262" t="s">
        <v>710</v>
      </c>
      <c r="I262" t="s">
        <v>718</v>
      </c>
      <c r="J262" t="s">
        <v>727</v>
      </c>
      <c r="K262" t="s">
        <v>994</v>
      </c>
      <c r="L262">
        <v>1120.06</v>
      </c>
      <c r="M262">
        <v>2068.21</v>
      </c>
      <c r="N262">
        <v>7.8E-2</v>
      </c>
      <c r="O262">
        <v>12</v>
      </c>
    </row>
    <row r="263" spans="1:15" x14ac:dyDescent="0.35">
      <c r="A263" t="s">
        <v>275</v>
      </c>
      <c r="B263" s="2">
        <v>45073</v>
      </c>
      <c r="C263" s="2">
        <v>45096</v>
      </c>
      <c r="D263" t="s">
        <v>649</v>
      </c>
      <c r="E263" t="s">
        <v>656</v>
      </c>
      <c r="F263" t="s">
        <v>671</v>
      </c>
      <c r="G263" t="s">
        <v>702</v>
      </c>
      <c r="H263" t="s">
        <v>707</v>
      </c>
      <c r="I263" t="s">
        <v>719</v>
      </c>
      <c r="J263" t="s">
        <v>733</v>
      </c>
      <c r="K263" t="s">
        <v>995</v>
      </c>
      <c r="L263">
        <v>1471.58</v>
      </c>
      <c r="M263">
        <v>2576.65</v>
      </c>
      <c r="N263">
        <v>4.0000000000000001E-3</v>
      </c>
      <c r="O263">
        <v>7</v>
      </c>
    </row>
    <row r="264" spans="1:15" x14ac:dyDescent="0.35">
      <c r="A264" t="s">
        <v>276</v>
      </c>
      <c r="B264" s="2">
        <v>45142</v>
      </c>
      <c r="C264" s="2">
        <v>45162</v>
      </c>
      <c r="D264" t="s">
        <v>648</v>
      </c>
      <c r="E264" t="s">
        <v>655</v>
      </c>
      <c r="F264" t="s">
        <v>672</v>
      </c>
      <c r="G264" t="s">
        <v>703</v>
      </c>
      <c r="H264" t="s">
        <v>711</v>
      </c>
      <c r="J264" t="s">
        <v>729</v>
      </c>
      <c r="K264" t="s">
        <v>996</v>
      </c>
      <c r="L264">
        <v>582.88</v>
      </c>
      <c r="M264">
        <v>1044.1400000000001</v>
      </c>
      <c r="N264">
        <v>0.216</v>
      </c>
      <c r="O264">
        <v>10</v>
      </c>
    </row>
    <row r="265" spans="1:15" x14ac:dyDescent="0.35">
      <c r="A265" t="s">
        <v>277</v>
      </c>
      <c r="B265" s="2">
        <v>45829</v>
      </c>
      <c r="C265" s="2">
        <v>45835</v>
      </c>
      <c r="D265" t="s">
        <v>646</v>
      </c>
      <c r="E265" t="s">
        <v>661</v>
      </c>
      <c r="F265" t="s">
        <v>687</v>
      </c>
      <c r="G265" t="s">
        <v>706</v>
      </c>
      <c r="H265" t="s">
        <v>710</v>
      </c>
      <c r="I265" t="s">
        <v>725</v>
      </c>
      <c r="J265" t="s">
        <v>730</v>
      </c>
      <c r="K265" t="s">
        <v>997</v>
      </c>
      <c r="L265">
        <v>93.91</v>
      </c>
      <c r="M265">
        <v>99.04</v>
      </c>
      <c r="N265">
        <v>5.7000000000000002E-2</v>
      </c>
      <c r="O265">
        <v>6</v>
      </c>
    </row>
    <row r="266" spans="1:15" x14ac:dyDescent="0.35">
      <c r="A266" t="s">
        <v>278</v>
      </c>
      <c r="B266" s="2">
        <v>45763</v>
      </c>
      <c r="C266" s="2">
        <v>45773</v>
      </c>
      <c r="D266" t="s">
        <v>646</v>
      </c>
      <c r="E266" t="s">
        <v>651</v>
      </c>
      <c r="F266" t="s">
        <v>663</v>
      </c>
      <c r="G266" t="s">
        <v>706</v>
      </c>
      <c r="H266" t="s">
        <v>709</v>
      </c>
      <c r="I266" t="s">
        <v>721</v>
      </c>
      <c r="J266" t="s">
        <v>731</v>
      </c>
      <c r="K266" t="s">
        <v>998</v>
      </c>
      <c r="L266">
        <v>1457.44</v>
      </c>
      <c r="M266">
        <v>1996.81</v>
      </c>
      <c r="N266">
        <v>0.126</v>
      </c>
      <c r="O266">
        <v>23</v>
      </c>
    </row>
    <row r="267" spans="1:15" x14ac:dyDescent="0.35">
      <c r="A267" t="s">
        <v>279</v>
      </c>
      <c r="B267" s="2">
        <v>45902</v>
      </c>
      <c r="C267" s="2">
        <v>45911</v>
      </c>
      <c r="D267" t="s">
        <v>648</v>
      </c>
      <c r="E267" t="s">
        <v>653</v>
      </c>
      <c r="F267" t="s">
        <v>667</v>
      </c>
      <c r="G267" t="s">
        <v>701</v>
      </c>
      <c r="H267" t="s">
        <v>710</v>
      </c>
      <c r="I267" t="s">
        <v>724</v>
      </c>
      <c r="J267" t="s">
        <v>728</v>
      </c>
      <c r="K267" t="s">
        <v>999</v>
      </c>
      <c r="L267">
        <v>1207.6300000000001</v>
      </c>
      <c r="M267">
        <v>921.68</v>
      </c>
      <c r="N267">
        <v>0.19600000000000001</v>
      </c>
      <c r="O267">
        <v>17</v>
      </c>
    </row>
    <row r="268" spans="1:15" x14ac:dyDescent="0.35">
      <c r="A268" t="s">
        <v>280</v>
      </c>
      <c r="B268" s="2">
        <v>45573</v>
      </c>
      <c r="C268" s="2">
        <v>45573</v>
      </c>
      <c r="D268" t="s">
        <v>649</v>
      </c>
      <c r="E268" t="s">
        <v>658</v>
      </c>
      <c r="F268" t="s">
        <v>683</v>
      </c>
      <c r="G268" t="s">
        <v>701</v>
      </c>
      <c r="H268" t="s">
        <v>708</v>
      </c>
      <c r="I268" t="s">
        <v>718</v>
      </c>
      <c r="J268" t="s">
        <v>732</v>
      </c>
      <c r="K268" t="s">
        <v>1000</v>
      </c>
      <c r="L268">
        <v>1108.1099999999999</v>
      </c>
      <c r="M268">
        <v>2503.79</v>
      </c>
      <c r="N268">
        <v>0.184</v>
      </c>
      <c r="O268">
        <v>19</v>
      </c>
    </row>
    <row r="269" spans="1:15" x14ac:dyDescent="0.35">
      <c r="A269" t="s">
        <v>281</v>
      </c>
      <c r="B269" s="2">
        <v>45053</v>
      </c>
      <c r="C269" s="2">
        <v>45051</v>
      </c>
      <c r="D269" t="s">
        <v>646</v>
      </c>
      <c r="E269" t="s">
        <v>651</v>
      </c>
      <c r="F269" t="s">
        <v>663</v>
      </c>
      <c r="G269" t="s">
        <v>703</v>
      </c>
      <c r="H269" t="s">
        <v>709</v>
      </c>
      <c r="I269" t="s">
        <v>720</v>
      </c>
      <c r="J269" t="s">
        <v>727</v>
      </c>
      <c r="K269" t="s">
        <v>1001</v>
      </c>
      <c r="L269">
        <v>1269.6500000000001</v>
      </c>
      <c r="M269">
        <v>2462.77</v>
      </c>
      <c r="N269">
        <v>0.107</v>
      </c>
      <c r="O269">
        <v>8</v>
      </c>
    </row>
    <row r="270" spans="1:15" x14ac:dyDescent="0.35">
      <c r="A270" t="s">
        <v>282</v>
      </c>
      <c r="B270" s="2">
        <v>45284</v>
      </c>
      <c r="C270" s="2">
        <v>45292</v>
      </c>
      <c r="D270" t="s">
        <v>648</v>
      </c>
      <c r="E270" t="s">
        <v>655</v>
      </c>
      <c r="F270" t="s">
        <v>670</v>
      </c>
      <c r="G270" t="s">
        <v>702</v>
      </c>
      <c r="H270" t="s">
        <v>711</v>
      </c>
      <c r="I270" t="s">
        <v>712</v>
      </c>
      <c r="J270" t="s">
        <v>730</v>
      </c>
      <c r="K270" t="s">
        <v>1002</v>
      </c>
      <c r="L270">
        <v>526.49</v>
      </c>
      <c r="M270">
        <v>496.2</v>
      </c>
      <c r="N270">
        <v>0</v>
      </c>
      <c r="O270">
        <v>14</v>
      </c>
    </row>
    <row r="271" spans="1:15" x14ac:dyDescent="0.35">
      <c r="A271" t="s">
        <v>283</v>
      </c>
      <c r="B271" s="2">
        <v>45301</v>
      </c>
      <c r="C271" s="2">
        <v>45314</v>
      </c>
      <c r="D271" t="s">
        <v>649</v>
      </c>
      <c r="E271" t="s">
        <v>657</v>
      </c>
      <c r="F271" t="s">
        <v>673</v>
      </c>
      <c r="G271" t="s">
        <v>701</v>
      </c>
      <c r="H271" t="s">
        <v>711</v>
      </c>
      <c r="I271" t="s">
        <v>720</v>
      </c>
      <c r="J271" t="s">
        <v>728</v>
      </c>
      <c r="K271" t="s">
        <v>1003</v>
      </c>
      <c r="L271">
        <v>720</v>
      </c>
      <c r="M271">
        <v>907.59</v>
      </c>
      <c r="N271">
        <v>0.154</v>
      </c>
      <c r="O271">
        <v>10</v>
      </c>
    </row>
    <row r="272" spans="1:15" x14ac:dyDescent="0.35">
      <c r="A272" t="s">
        <v>284</v>
      </c>
      <c r="B272" s="2">
        <v>45141</v>
      </c>
      <c r="C272" s="2">
        <v>45152</v>
      </c>
      <c r="D272" t="s">
        <v>648</v>
      </c>
      <c r="E272" t="s">
        <v>655</v>
      </c>
      <c r="F272" t="s">
        <v>672</v>
      </c>
      <c r="G272" t="s">
        <v>701</v>
      </c>
      <c r="H272" t="s">
        <v>711</v>
      </c>
      <c r="I272" t="s">
        <v>713</v>
      </c>
      <c r="J272" t="s">
        <v>733</v>
      </c>
      <c r="K272" t="s">
        <v>1004</v>
      </c>
      <c r="L272">
        <v>232.73</v>
      </c>
      <c r="M272">
        <v>334.19</v>
      </c>
      <c r="N272">
        <v>0.13400000000000001</v>
      </c>
      <c r="O272">
        <v>25</v>
      </c>
    </row>
    <row r="273" spans="1:15" x14ac:dyDescent="0.35">
      <c r="A273" t="s">
        <v>285</v>
      </c>
      <c r="B273" s="2">
        <v>45707</v>
      </c>
      <c r="C273" s="2">
        <v>45725</v>
      </c>
      <c r="D273" t="s">
        <v>647</v>
      </c>
      <c r="E273" t="s">
        <v>654</v>
      </c>
      <c r="F273" t="s">
        <v>680</v>
      </c>
      <c r="G273" t="s">
        <v>705</v>
      </c>
      <c r="H273" t="s">
        <v>711</v>
      </c>
      <c r="I273" t="s">
        <v>719</v>
      </c>
      <c r="J273" t="s">
        <v>732</v>
      </c>
      <c r="K273" t="s">
        <v>1005</v>
      </c>
      <c r="L273">
        <v>325.87</v>
      </c>
      <c r="M273">
        <v>538.79</v>
      </c>
      <c r="N273">
        <v>0.17399999999999999</v>
      </c>
      <c r="O273">
        <v>16</v>
      </c>
    </row>
    <row r="274" spans="1:15" x14ac:dyDescent="0.35">
      <c r="A274" t="s">
        <v>286</v>
      </c>
      <c r="B274" s="2">
        <v>45382</v>
      </c>
      <c r="C274" s="2">
        <v>45399</v>
      </c>
      <c r="D274" t="s">
        <v>649</v>
      </c>
      <c r="E274" t="s">
        <v>656</v>
      </c>
      <c r="F274" t="s">
        <v>698</v>
      </c>
      <c r="G274" t="s">
        <v>702</v>
      </c>
      <c r="H274" t="s">
        <v>711</v>
      </c>
      <c r="I274" t="s">
        <v>722</v>
      </c>
      <c r="J274" t="s">
        <v>732</v>
      </c>
      <c r="K274" t="s">
        <v>1006</v>
      </c>
      <c r="L274">
        <v>1025.51</v>
      </c>
      <c r="M274">
        <v>1436.54</v>
      </c>
      <c r="N274">
        <v>0.13900000000000001</v>
      </c>
      <c r="O274">
        <v>28</v>
      </c>
    </row>
    <row r="275" spans="1:15" x14ac:dyDescent="0.35">
      <c r="A275" t="s">
        <v>287</v>
      </c>
      <c r="B275" s="2">
        <v>45131</v>
      </c>
      <c r="C275" s="2">
        <v>45151</v>
      </c>
      <c r="D275" t="s">
        <v>648</v>
      </c>
      <c r="E275" t="s">
        <v>653</v>
      </c>
      <c r="F275" t="s">
        <v>681</v>
      </c>
      <c r="G275" t="s">
        <v>702</v>
      </c>
      <c r="H275" t="s">
        <v>711</v>
      </c>
      <c r="I275" t="s">
        <v>712</v>
      </c>
      <c r="J275" t="s">
        <v>732</v>
      </c>
      <c r="K275" t="s">
        <v>1007</v>
      </c>
      <c r="L275">
        <v>1082.3800000000001</v>
      </c>
      <c r="M275">
        <v>1766.55</v>
      </c>
      <c r="N275">
        <v>0.16400000000000001</v>
      </c>
      <c r="O275">
        <v>20</v>
      </c>
    </row>
    <row r="276" spans="1:15" x14ac:dyDescent="0.35">
      <c r="A276" t="s">
        <v>288</v>
      </c>
      <c r="B276" s="2">
        <v>45367</v>
      </c>
      <c r="C276" s="2">
        <v>45395</v>
      </c>
      <c r="D276" t="s">
        <v>649</v>
      </c>
      <c r="E276" t="s">
        <v>657</v>
      </c>
      <c r="F276" t="s">
        <v>690</v>
      </c>
      <c r="G276" t="s">
        <v>705</v>
      </c>
      <c r="H276" t="s">
        <v>708</v>
      </c>
      <c r="I276" t="s">
        <v>723</v>
      </c>
      <c r="J276" t="s">
        <v>728</v>
      </c>
      <c r="K276" t="s">
        <v>1008</v>
      </c>
      <c r="L276">
        <v>287.61</v>
      </c>
      <c r="M276">
        <v>628.54</v>
      </c>
      <c r="N276">
        <v>0.13500000000000001</v>
      </c>
      <c r="O276">
        <v>21</v>
      </c>
    </row>
    <row r="277" spans="1:15" x14ac:dyDescent="0.35">
      <c r="A277" t="s">
        <v>289</v>
      </c>
      <c r="B277" s="2">
        <v>45316</v>
      </c>
      <c r="C277" s="2">
        <v>45318</v>
      </c>
      <c r="D277" t="s">
        <v>648</v>
      </c>
      <c r="E277" t="s">
        <v>655</v>
      </c>
      <c r="F277" t="s">
        <v>670</v>
      </c>
      <c r="G277" t="s">
        <v>703</v>
      </c>
      <c r="H277" t="s">
        <v>709</v>
      </c>
      <c r="I277" t="s">
        <v>725</v>
      </c>
      <c r="J277" t="s">
        <v>731</v>
      </c>
      <c r="K277" t="s">
        <v>1009</v>
      </c>
      <c r="L277">
        <v>1410.97</v>
      </c>
      <c r="M277">
        <v>1650.75</v>
      </c>
      <c r="N277">
        <v>0.13500000000000001</v>
      </c>
      <c r="O277">
        <v>6</v>
      </c>
    </row>
    <row r="278" spans="1:15" x14ac:dyDescent="0.35">
      <c r="A278" t="s">
        <v>290</v>
      </c>
      <c r="B278" s="2">
        <v>45378</v>
      </c>
      <c r="C278" s="2">
        <v>45393</v>
      </c>
      <c r="D278" t="s">
        <v>648</v>
      </c>
      <c r="E278" t="s">
        <v>660</v>
      </c>
      <c r="F278" t="s">
        <v>686</v>
      </c>
      <c r="G278" t="s">
        <v>705</v>
      </c>
      <c r="H278" t="s">
        <v>711</v>
      </c>
      <c r="I278" t="s">
        <v>719</v>
      </c>
      <c r="J278" t="s">
        <v>729</v>
      </c>
      <c r="K278" t="s">
        <v>1010</v>
      </c>
      <c r="L278">
        <v>1338.35</v>
      </c>
      <c r="M278">
        <v>2247.14</v>
      </c>
      <c r="N278">
        <v>0.115</v>
      </c>
      <c r="O278">
        <v>40</v>
      </c>
    </row>
    <row r="279" spans="1:15" x14ac:dyDescent="0.35">
      <c r="A279" t="s">
        <v>291</v>
      </c>
      <c r="B279" s="2">
        <v>45832</v>
      </c>
      <c r="C279" s="2">
        <v>45852</v>
      </c>
      <c r="D279" t="s">
        <v>649</v>
      </c>
      <c r="E279" t="s">
        <v>656</v>
      </c>
      <c r="F279" t="s">
        <v>671</v>
      </c>
      <c r="G279" t="s">
        <v>701</v>
      </c>
      <c r="H279" t="s">
        <v>711</v>
      </c>
      <c r="I279" t="s">
        <v>719</v>
      </c>
      <c r="J279" t="s">
        <v>733</v>
      </c>
      <c r="K279" t="s">
        <v>1011</v>
      </c>
      <c r="L279">
        <v>385.08</v>
      </c>
      <c r="M279">
        <v>893.19</v>
      </c>
      <c r="N279">
        <v>0.151</v>
      </c>
      <c r="O279">
        <v>8</v>
      </c>
    </row>
    <row r="280" spans="1:15" x14ac:dyDescent="0.35">
      <c r="A280" t="s">
        <v>292</v>
      </c>
      <c r="B280" s="2">
        <v>45459</v>
      </c>
      <c r="C280" s="2">
        <v>45476</v>
      </c>
      <c r="D280" t="s">
        <v>646</v>
      </c>
      <c r="E280" t="s">
        <v>661</v>
      </c>
      <c r="F280" t="s">
        <v>682</v>
      </c>
      <c r="G280" t="s">
        <v>706</v>
      </c>
      <c r="H280" t="s">
        <v>709</v>
      </c>
      <c r="I280" t="s">
        <v>721</v>
      </c>
      <c r="J280" t="s">
        <v>730</v>
      </c>
      <c r="K280" t="s">
        <v>1012</v>
      </c>
      <c r="L280">
        <v>1173.83</v>
      </c>
      <c r="M280">
        <v>2328.9</v>
      </c>
      <c r="N280">
        <v>0.12</v>
      </c>
      <c r="O280">
        <v>17</v>
      </c>
    </row>
    <row r="281" spans="1:15" x14ac:dyDescent="0.35">
      <c r="A281" t="s">
        <v>293</v>
      </c>
      <c r="B281" s="2">
        <v>45229</v>
      </c>
      <c r="C281" s="2">
        <v>45244</v>
      </c>
      <c r="D281" t="s">
        <v>647</v>
      </c>
      <c r="E281" t="s">
        <v>654</v>
      </c>
      <c r="F281" t="s">
        <v>668</v>
      </c>
      <c r="G281" t="s">
        <v>701</v>
      </c>
      <c r="H281" t="s">
        <v>708</v>
      </c>
      <c r="I281" t="s">
        <v>721</v>
      </c>
      <c r="J281" t="s">
        <v>731</v>
      </c>
      <c r="K281" t="s">
        <v>1013</v>
      </c>
      <c r="L281">
        <v>953.46</v>
      </c>
      <c r="M281">
        <v>2066.75</v>
      </c>
      <c r="N281">
        <v>0.13800000000000001</v>
      </c>
      <c r="O281">
        <v>5</v>
      </c>
    </row>
    <row r="282" spans="1:15" x14ac:dyDescent="0.35">
      <c r="A282" t="s">
        <v>294</v>
      </c>
      <c r="B282" s="2">
        <v>45092</v>
      </c>
      <c r="C282" s="2">
        <v>45100</v>
      </c>
      <c r="D282" t="s">
        <v>648</v>
      </c>
      <c r="E282" t="s">
        <v>660</v>
      </c>
      <c r="F282" t="s">
        <v>686</v>
      </c>
      <c r="G282" t="s">
        <v>704</v>
      </c>
      <c r="H282" t="s">
        <v>710</v>
      </c>
      <c r="I282" t="s">
        <v>719</v>
      </c>
      <c r="J282" t="s">
        <v>732</v>
      </c>
      <c r="K282" t="s">
        <v>1014</v>
      </c>
      <c r="L282">
        <v>1097.0899999999999</v>
      </c>
      <c r="M282">
        <v>2182.31</v>
      </c>
      <c r="N282">
        <v>0.112</v>
      </c>
      <c r="O282">
        <v>9</v>
      </c>
    </row>
    <row r="283" spans="1:15" x14ac:dyDescent="0.35">
      <c r="A283" t="s">
        <v>295</v>
      </c>
      <c r="B283" s="2">
        <v>45730</v>
      </c>
      <c r="C283" s="2">
        <v>45745</v>
      </c>
      <c r="D283" t="s">
        <v>647</v>
      </c>
      <c r="E283" t="s">
        <v>652</v>
      </c>
      <c r="F283" t="s">
        <v>689</v>
      </c>
      <c r="G283" t="s">
        <v>703</v>
      </c>
      <c r="H283" t="s">
        <v>711</v>
      </c>
      <c r="I283" t="s">
        <v>722</v>
      </c>
      <c r="J283" t="s">
        <v>729</v>
      </c>
      <c r="K283" t="s">
        <v>1015</v>
      </c>
      <c r="L283">
        <v>1106.96</v>
      </c>
      <c r="M283">
        <v>2726.62</v>
      </c>
      <c r="N283">
        <v>0.317</v>
      </c>
      <c r="O283">
        <v>7</v>
      </c>
    </row>
    <row r="284" spans="1:15" x14ac:dyDescent="0.35">
      <c r="A284" t="s">
        <v>296</v>
      </c>
      <c r="B284" s="2">
        <v>45153</v>
      </c>
      <c r="C284" s="2">
        <v>45163</v>
      </c>
      <c r="D284" t="s">
        <v>646</v>
      </c>
      <c r="E284" t="s">
        <v>650</v>
      </c>
      <c r="F284" t="s">
        <v>664</v>
      </c>
      <c r="G284" t="s">
        <v>705</v>
      </c>
      <c r="H284" t="s">
        <v>707</v>
      </c>
      <c r="I284" t="s">
        <v>725</v>
      </c>
      <c r="J284" t="s">
        <v>730</v>
      </c>
      <c r="K284" t="s">
        <v>1016</v>
      </c>
      <c r="L284">
        <v>91.85</v>
      </c>
      <c r="M284">
        <v>111.29</v>
      </c>
      <c r="N284">
        <v>0</v>
      </c>
      <c r="O284">
        <v>6</v>
      </c>
    </row>
    <row r="285" spans="1:15" x14ac:dyDescent="0.35">
      <c r="A285" t="s">
        <v>297</v>
      </c>
      <c r="B285" s="2">
        <v>45794</v>
      </c>
      <c r="C285" s="2">
        <v>45805</v>
      </c>
      <c r="D285" t="s">
        <v>647</v>
      </c>
      <c r="E285" t="s">
        <v>654</v>
      </c>
      <c r="F285" t="s">
        <v>668</v>
      </c>
      <c r="G285" t="s">
        <v>701</v>
      </c>
      <c r="H285" t="s">
        <v>710</v>
      </c>
      <c r="I285" t="s">
        <v>717</v>
      </c>
      <c r="J285" t="s">
        <v>731</v>
      </c>
      <c r="K285" t="s">
        <v>1017</v>
      </c>
      <c r="L285">
        <v>623.4</v>
      </c>
      <c r="M285">
        <v>1100.0899999999999</v>
      </c>
      <c r="N285">
        <v>0.114</v>
      </c>
      <c r="O285">
        <v>12</v>
      </c>
    </row>
    <row r="286" spans="1:15" x14ac:dyDescent="0.35">
      <c r="A286" t="s">
        <v>298</v>
      </c>
      <c r="B286" s="2">
        <v>45304</v>
      </c>
      <c r="C286" s="2">
        <v>45327</v>
      </c>
      <c r="D286" t="s">
        <v>649</v>
      </c>
      <c r="E286" t="s">
        <v>656</v>
      </c>
      <c r="F286" t="s">
        <v>698</v>
      </c>
      <c r="G286" t="s">
        <v>702</v>
      </c>
      <c r="H286" t="s">
        <v>711</v>
      </c>
      <c r="I286" t="s">
        <v>717</v>
      </c>
      <c r="J286" t="s">
        <v>731</v>
      </c>
      <c r="K286" t="s">
        <v>1018</v>
      </c>
      <c r="L286">
        <v>1017.93</v>
      </c>
      <c r="M286">
        <v>1529.14</v>
      </c>
      <c r="N286">
        <v>0.155</v>
      </c>
      <c r="O286">
        <v>12</v>
      </c>
    </row>
    <row r="287" spans="1:15" x14ac:dyDescent="0.35">
      <c r="A287" t="s">
        <v>299</v>
      </c>
      <c r="B287" s="2">
        <v>45101</v>
      </c>
      <c r="C287" s="2">
        <v>45128</v>
      </c>
      <c r="D287" t="s">
        <v>647</v>
      </c>
      <c r="E287" t="s">
        <v>652</v>
      </c>
      <c r="F287" t="s">
        <v>694</v>
      </c>
      <c r="G287" t="s">
        <v>704</v>
      </c>
      <c r="H287" t="s">
        <v>709</v>
      </c>
      <c r="I287" t="s">
        <v>713</v>
      </c>
      <c r="J287" t="s">
        <v>730</v>
      </c>
      <c r="K287" t="s">
        <v>1019</v>
      </c>
      <c r="L287">
        <v>554.76</v>
      </c>
      <c r="M287">
        <v>728.69</v>
      </c>
      <c r="N287">
        <v>0.22</v>
      </c>
      <c r="O287">
        <v>7</v>
      </c>
    </row>
    <row r="288" spans="1:15" x14ac:dyDescent="0.35">
      <c r="A288" t="s">
        <v>300</v>
      </c>
      <c r="B288" s="2">
        <v>45751</v>
      </c>
      <c r="C288" s="2">
        <v>45760</v>
      </c>
      <c r="D288" t="s">
        <v>649</v>
      </c>
      <c r="E288" t="s">
        <v>656</v>
      </c>
      <c r="F288" t="s">
        <v>684</v>
      </c>
      <c r="G288" t="s">
        <v>704</v>
      </c>
      <c r="H288" t="s">
        <v>709</v>
      </c>
      <c r="I288" t="s">
        <v>721</v>
      </c>
      <c r="J288" t="s">
        <v>730</v>
      </c>
      <c r="K288" t="s">
        <v>1020</v>
      </c>
      <c r="L288">
        <v>7.02</v>
      </c>
      <c r="M288">
        <v>6.28</v>
      </c>
      <c r="N288">
        <v>0.13400000000000001</v>
      </c>
      <c r="O288">
        <v>14</v>
      </c>
    </row>
    <row r="289" spans="1:15" x14ac:dyDescent="0.35">
      <c r="A289" t="s">
        <v>301</v>
      </c>
      <c r="B289" s="2">
        <v>45542</v>
      </c>
      <c r="C289" s="2">
        <v>45542</v>
      </c>
      <c r="D289" t="s">
        <v>647</v>
      </c>
      <c r="E289" t="s">
        <v>654</v>
      </c>
      <c r="F289" t="s">
        <v>691</v>
      </c>
      <c r="G289" t="s">
        <v>702</v>
      </c>
      <c r="H289" t="s">
        <v>710</v>
      </c>
      <c r="I289" t="s">
        <v>717</v>
      </c>
      <c r="J289" t="s">
        <v>729</v>
      </c>
      <c r="K289" t="s">
        <v>1021</v>
      </c>
      <c r="L289">
        <v>1066.6500000000001</v>
      </c>
      <c r="M289">
        <v>2569.77</v>
      </c>
      <c r="N289">
        <v>0.13400000000000001</v>
      </c>
      <c r="O289">
        <v>9</v>
      </c>
    </row>
    <row r="290" spans="1:15" x14ac:dyDescent="0.35">
      <c r="A290" t="s">
        <v>302</v>
      </c>
      <c r="B290" s="2">
        <v>45319</v>
      </c>
      <c r="C290" s="2">
        <v>45321</v>
      </c>
      <c r="D290" t="s">
        <v>646</v>
      </c>
      <c r="E290" t="s">
        <v>661</v>
      </c>
      <c r="F290" t="s">
        <v>695</v>
      </c>
      <c r="G290" t="s">
        <v>704</v>
      </c>
      <c r="H290" t="s">
        <v>711</v>
      </c>
      <c r="I290" t="s">
        <v>721</v>
      </c>
      <c r="J290" t="s">
        <v>733</v>
      </c>
      <c r="K290" t="s">
        <v>1022</v>
      </c>
      <c r="L290">
        <v>798.45</v>
      </c>
      <c r="M290">
        <v>1592.02</v>
      </c>
      <c r="N290">
        <v>6.6000000000000003E-2</v>
      </c>
      <c r="O290">
        <v>18</v>
      </c>
    </row>
    <row r="291" spans="1:15" x14ac:dyDescent="0.35">
      <c r="A291" t="s">
        <v>303</v>
      </c>
      <c r="B291" s="2">
        <v>45125</v>
      </c>
      <c r="C291" s="2">
        <v>45148</v>
      </c>
      <c r="D291" t="s">
        <v>646</v>
      </c>
      <c r="E291" t="s">
        <v>661</v>
      </c>
      <c r="F291" t="s">
        <v>682</v>
      </c>
      <c r="G291" t="s">
        <v>705</v>
      </c>
      <c r="H291" t="s">
        <v>707</v>
      </c>
      <c r="I291" t="s">
        <v>716</v>
      </c>
      <c r="J291" t="s">
        <v>727</v>
      </c>
      <c r="K291" t="s">
        <v>1023</v>
      </c>
      <c r="L291">
        <v>1271.56</v>
      </c>
      <c r="M291">
        <v>995.47</v>
      </c>
      <c r="N291">
        <v>0.192</v>
      </c>
      <c r="O291">
        <v>13</v>
      </c>
    </row>
    <row r="292" spans="1:15" x14ac:dyDescent="0.35">
      <c r="A292" t="s">
        <v>304</v>
      </c>
      <c r="B292" s="2">
        <v>45897</v>
      </c>
      <c r="C292" s="2">
        <v>45895</v>
      </c>
      <c r="D292" t="s">
        <v>646</v>
      </c>
      <c r="E292" t="s">
        <v>651</v>
      </c>
      <c r="F292" t="s">
        <v>663</v>
      </c>
      <c r="G292" t="s">
        <v>705</v>
      </c>
      <c r="H292" t="s">
        <v>707</v>
      </c>
      <c r="I292" t="s">
        <v>720</v>
      </c>
      <c r="J292" t="s">
        <v>733</v>
      </c>
      <c r="K292" t="s">
        <v>1024</v>
      </c>
      <c r="L292">
        <v>521.05999999999995</v>
      </c>
      <c r="M292">
        <v>1240.31</v>
      </c>
      <c r="N292">
        <v>0.14599999999999999</v>
      </c>
      <c r="O292">
        <v>18</v>
      </c>
    </row>
    <row r="293" spans="1:15" x14ac:dyDescent="0.35">
      <c r="A293" t="s">
        <v>305</v>
      </c>
      <c r="B293" s="2">
        <v>45746</v>
      </c>
      <c r="C293" s="2">
        <v>45754</v>
      </c>
      <c r="D293" t="s">
        <v>648</v>
      </c>
      <c r="E293" t="s">
        <v>655</v>
      </c>
      <c r="F293" t="s">
        <v>670</v>
      </c>
      <c r="G293" t="s">
        <v>703</v>
      </c>
      <c r="H293" t="s">
        <v>711</v>
      </c>
      <c r="I293" t="s">
        <v>716</v>
      </c>
      <c r="J293" t="s">
        <v>728</v>
      </c>
      <c r="K293" t="s">
        <v>1025</v>
      </c>
      <c r="L293">
        <v>71.62</v>
      </c>
      <c r="M293">
        <v>118.37</v>
      </c>
      <c r="N293">
        <v>0.156</v>
      </c>
      <c r="O293">
        <v>11</v>
      </c>
    </row>
    <row r="294" spans="1:15" x14ac:dyDescent="0.35">
      <c r="A294" t="s">
        <v>306</v>
      </c>
      <c r="B294" s="2">
        <v>45220</v>
      </c>
      <c r="C294" s="2">
        <v>45239</v>
      </c>
      <c r="D294" t="s">
        <v>649</v>
      </c>
      <c r="E294" t="s">
        <v>658</v>
      </c>
      <c r="F294" t="s">
        <v>683</v>
      </c>
      <c r="G294" t="s">
        <v>703</v>
      </c>
      <c r="H294" t="s">
        <v>711</v>
      </c>
      <c r="I294" t="s">
        <v>720</v>
      </c>
      <c r="J294" t="s">
        <v>733</v>
      </c>
      <c r="K294" t="s">
        <v>1026</v>
      </c>
      <c r="L294">
        <v>1142.48</v>
      </c>
      <c r="M294">
        <v>2105.5300000000002</v>
      </c>
      <c r="N294">
        <v>0.20699999999999999</v>
      </c>
      <c r="O294">
        <v>14</v>
      </c>
    </row>
    <row r="295" spans="1:15" x14ac:dyDescent="0.35">
      <c r="A295" t="s">
        <v>307</v>
      </c>
      <c r="B295" s="2">
        <v>45161</v>
      </c>
      <c r="C295" s="2">
        <v>45191</v>
      </c>
      <c r="D295" t="s">
        <v>649</v>
      </c>
      <c r="E295" t="s">
        <v>658</v>
      </c>
      <c r="F295" t="s">
        <v>683</v>
      </c>
      <c r="G295" t="s">
        <v>704</v>
      </c>
      <c r="H295" t="s">
        <v>710</v>
      </c>
      <c r="I295" t="s">
        <v>719</v>
      </c>
      <c r="J295" t="s">
        <v>733</v>
      </c>
      <c r="K295" t="s">
        <v>1027</v>
      </c>
      <c r="L295">
        <v>209.81</v>
      </c>
      <c r="M295">
        <v>523</v>
      </c>
      <c r="N295">
        <v>5.8999999999999997E-2</v>
      </c>
      <c r="O295">
        <v>15</v>
      </c>
    </row>
    <row r="296" spans="1:15" x14ac:dyDescent="0.35">
      <c r="A296" t="s">
        <v>308</v>
      </c>
      <c r="B296" s="2">
        <v>45758</v>
      </c>
      <c r="C296" s="2">
        <v>45781</v>
      </c>
      <c r="D296" t="s">
        <v>647</v>
      </c>
      <c r="E296" t="s">
        <v>652</v>
      </c>
      <c r="F296" t="s">
        <v>666</v>
      </c>
      <c r="G296" t="s">
        <v>705</v>
      </c>
      <c r="H296" t="s">
        <v>708</v>
      </c>
      <c r="I296" t="s">
        <v>724</v>
      </c>
      <c r="J296" t="s">
        <v>727</v>
      </c>
      <c r="K296" t="s">
        <v>1028</v>
      </c>
      <c r="L296">
        <v>786.2</v>
      </c>
      <c r="M296">
        <v>1075.3</v>
      </c>
      <c r="N296">
        <v>0.08</v>
      </c>
      <c r="O296">
        <v>9</v>
      </c>
    </row>
    <row r="297" spans="1:15" x14ac:dyDescent="0.35">
      <c r="A297" t="s">
        <v>309</v>
      </c>
      <c r="B297" s="2">
        <v>45809</v>
      </c>
      <c r="C297" s="2">
        <v>45835</v>
      </c>
      <c r="D297" t="s">
        <v>649</v>
      </c>
      <c r="E297" t="s">
        <v>656</v>
      </c>
      <c r="F297" t="s">
        <v>684</v>
      </c>
      <c r="G297" t="s">
        <v>704</v>
      </c>
      <c r="H297" t="s">
        <v>710</v>
      </c>
      <c r="I297" t="s">
        <v>718</v>
      </c>
      <c r="J297" t="s">
        <v>731</v>
      </c>
      <c r="K297" t="s">
        <v>1029</v>
      </c>
      <c r="L297">
        <v>1362.31</v>
      </c>
      <c r="M297">
        <v>3294.57</v>
      </c>
      <c r="N297">
        <v>0.113</v>
      </c>
      <c r="O297">
        <v>7</v>
      </c>
    </row>
    <row r="298" spans="1:15" x14ac:dyDescent="0.35">
      <c r="A298" t="s">
        <v>310</v>
      </c>
      <c r="B298" s="2">
        <v>45353</v>
      </c>
      <c r="C298" s="2">
        <v>45367</v>
      </c>
      <c r="D298" t="s">
        <v>648</v>
      </c>
      <c r="E298" t="s">
        <v>653</v>
      </c>
      <c r="F298" t="s">
        <v>688</v>
      </c>
      <c r="G298" t="s">
        <v>703</v>
      </c>
      <c r="H298" t="s">
        <v>711</v>
      </c>
      <c r="I298" t="s">
        <v>719</v>
      </c>
      <c r="J298" t="s">
        <v>728</v>
      </c>
      <c r="K298" t="s">
        <v>1030</v>
      </c>
      <c r="L298">
        <v>248.24</v>
      </c>
      <c r="M298">
        <v>464.05</v>
      </c>
      <c r="N298">
        <v>0.16900000000000001</v>
      </c>
      <c r="O298">
        <v>11</v>
      </c>
    </row>
    <row r="299" spans="1:15" x14ac:dyDescent="0.35">
      <c r="A299" t="s">
        <v>311</v>
      </c>
      <c r="B299" s="2">
        <v>45097</v>
      </c>
      <c r="C299" s="2">
        <v>45115</v>
      </c>
      <c r="D299" t="s">
        <v>648</v>
      </c>
      <c r="E299" t="s">
        <v>660</v>
      </c>
      <c r="F299" t="s">
        <v>697</v>
      </c>
      <c r="G299" t="s">
        <v>703</v>
      </c>
      <c r="H299" t="s">
        <v>711</v>
      </c>
      <c r="I299" t="s">
        <v>721</v>
      </c>
      <c r="J299" t="s">
        <v>732</v>
      </c>
      <c r="K299" t="s">
        <v>1031</v>
      </c>
      <c r="L299">
        <v>337</v>
      </c>
      <c r="M299">
        <v>511.03</v>
      </c>
      <c r="N299">
        <v>0.108</v>
      </c>
      <c r="O299">
        <v>7</v>
      </c>
    </row>
    <row r="300" spans="1:15" x14ac:dyDescent="0.35">
      <c r="A300" t="s">
        <v>312</v>
      </c>
      <c r="B300" s="2">
        <v>45377</v>
      </c>
      <c r="C300" s="2">
        <v>45387</v>
      </c>
      <c r="D300" t="s">
        <v>648</v>
      </c>
      <c r="E300" t="s">
        <v>660</v>
      </c>
      <c r="F300" t="s">
        <v>697</v>
      </c>
      <c r="G300" t="s">
        <v>704</v>
      </c>
      <c r="H300" t="s">
        <v>711</v>
      </c>
      <c r="I300" t="s">
        <v>713</v>
      </c>
      <c r="J300" t="s">
        <v>732</v>
      </c>
      <c r="K300" t="s">
        <v>1032</v>
      </c>
      <c r="L300">
        <v>5.66</v>
      </c>
      <c r="M300">
        <v>4.22</v>
      </c>
      <c r="N300">
        <v>0.11899999999999999</v>
      </c>
      <c r="O300">
        <v>18</v>
      </c>
    </row>
    <row r="301" spans="1:15" x14ac:dyDescent="0.35">
      <c r="A301" t="s">
        <v>313</v>
      </c>
      <c r="B301" s="2">
        <v>45679</v>
      </c>
      <c r="C301" s="2">
        <v>45679</v>
      </c>
      <c r="D301" t="s">
        <v>649</v>
      </c>
      <c r="E301" t="s">
        <v>657</v>
      </c>
      <c r="F301" t="s">
        <v>679</v>
      </c>
      <c r="G301" t="s">
        <v>705</v>
      </c>
      <c r="H301" t="s">
        <v>708</v>
      </c>
      <c r="I301" t="s">
        <v>717</v>
      </c>
      <c r="J301" t="s">
        <v>733</v>
      </c>
      <c r="K301" t="s">
        <v>1033</v>
      </c>
      <c r="L301">
        <v>591.72</v>
      </c>
      <c r="M301">
        <v>577.24</v>
      </c>
      <c r="N301">
        <v>0</v>
      </c>
      <c r="O301">
        <v>22</v>
      </c>
    </row>
    <row r="302" spans="1:15" x14ac:dyDescent="0.35">
      <c r="A302" t="s">
        <v>314</v>
      </c>
      <c r="B302" s="2">
        <v>45787</v>
      </c>
      <c r="C302" s="2">
        <v>45804</v>
      </c>
      <c r="D302" t="s">
        <v>648</v>
      </c>
      <c r="E302" t="s">
        <v>653</v>
      </c>
      <c r="F302" t="s">
        <v>688</v>
      </c>
      <c r="G302" t="s">
        <v>702</v>
      </c>
      <c r="H302" t="s">
        <v>711</v>
      </c>
      <c r="I302" t="s">
        <v>712</v>
      </c>
      <c r="J302" t="s">
        <v>727</v>
      </c>
      <c r="K302" t="s">
        <v>1034</v>
      </c>
      <c r="L302">
        <v>862.89</v>
      </c>
      <c r="M302">
        <v>1426.03</v>
      </c>
      <c r="N302">
        <v>5.6000000000000001E-2</v>
      </c>
      <c r="O302">
        <v>19</v>
      </c>
    </row>
    <row r="303" spans="1:15" x14ac:dyDescent="0.35">
      <c r="A303" t="s">
        <v>315</v>
      </c>
      <c r="B303" s="2">
        <v>45204</v>
      </c>
      <c r="C303" s="2">
        <v>45230</v>
      </c>
      <c r="D303" t="s">
        <v>647</v>
      </c>
      <c r="E303" t="s">
        <v>659</v>
      </c>
      <c r="F303" t="s">
        <v>685</v>
      </c>
      <c r="G303" t="s">
        <v>704</v>
      </c>
      <c r="I303" t="s">
        <v>713</v>
      </c>
      <c r="J303" t="s">
        <v>728</v>
      </c>
      <c r="K303" t="s">
        <v>1035</v>
      </c>
      <c r="L303">
        <v>649.91</v>
      </c>
      <c r="M303">
        <v>1360.12</v>
      </c>
      <c r="N303">
        <v>0.19400000000000001</v>
      </c>
      <c r="O303">
        <v>9</v>
      </c>
    </row>
    <row r="304" spans="1:15" x14ac:dyDescent="0.35">
      <c r="A304" t="s">
        <v>316</v>
      </c>
      <c r="B304" s="2">
        <v>45125</v>
      </c>
      <c r="C304" s="2">
        <v>45129</v>
      </c>
      <c r="D304" t="s">
        <v>648</v>
      </c>
      <c r="E304" t="s">
        <v>655</v>
      </c>
      <c r="F304" t="s">
        <v>670</v>
      </c>
      <c r="G304" t="s">
        <v>704</v>
      </c>
      <c r="H304" t="s">
        <v>711</v>
      </c>
      <c r="I304" t="s">
        <v>721</v>
      </c>
      <c r="J304" t="s">
        <v>729</v>
      </c>
      <c r="K304" t="s">
        <v>1036</v>
      </c>
      <c r="L304">
        <v>1269.55</v>
      </c>
      <c r="M304">
        <v>2071.1</v>
      </c>
      <c r="N304">
        <v>0.129</v>
      </c>
      <c r="O304">
        <v>22</v>
      </c>
    </row>
    <row r="305" spans="1:15" x14ac:dyDescent="0.35">
      <c r="A305" t="s">
        <v>317</v>
      </c>
      <c r="B305" s="2">
        <v>45830</v>
      </c>
      <c r="C305" s="2">
        <v>45846</v>
      </c>
      <c r="D305" t="s">
        <v>649</v>
      </c>
      <c r="E305" t="s">
        <v>658</v>
      </c>
      <c r="F305" t="s">
        <v>683</v>
      </c>
      <c r="G305" t="s">
        <v>702</v>
      </c>
      <c r="H305" t="s">
        <v>711</v>
      </c>
      <c r="I305" t="s">
        <v>720</v>
      </c>
      <c r="J305" t="s">
        <v>730</v>
      </c>
      <c r="K305" t="s">
        <v>1037</v>
      </c>
      <c r="L305">
        <v>892.73</v>
      </c>
      <c r="M305">
        <v>979.84</v>
      </c>
      <c r="N305">
        <v>0.17399999999999999</v>
      </c>
      <c r="O305">
        <v>10</v>
      </c>
    </row>
    <row r="306" spans="1:15" x14ac:dyDescent="0.35">
      <c r="A306" t="s">
        <v>318</v>
      </c>
      <c r="B306" s="2">
        <v>45462</v>
      </c>
      <c r="C306" s="2">
        <v>45463</v>
      </c>
      <c r="D306" t="s">
        <v>646</v>
      </c>
      <c r="E306" t="s">
        <v>650</v>
      </c>
      <c r="F306" t="s">
        <v>662</v>
      </c>
      <c r="G306" t="s">
        <v>705</v>
      </c>
      <c r="H306" t="s">
        <v>711</v>
      </c>
      <c r="I306" t="s">
        <v>713</v>
      </c>
      <c r="J306" t="s">
        <v>731</v>
      </c>
      <c r="K306" t="s">
        <v>1038</v>
      </c>
      <c r="L306">
        <v>231.63</v>
      </c>
      <c r="M306">
        <v>537.39</v>
      </c>
      <c r="N306">
        <v>0.08</v>
      </c>
      <c r="O306">
        <v>12</v>
      </c>
    </row>
    <row r="307" spans="1:15" x14ac:dyDescent="0.35">
      <c r="A307" t="s">
        <v>319</v>
      </c>
      <c r="B307" s="2">
        <v>45756</v>
      </c>
      <c r="C307" s="2">
        <v>45759</v>
      </c>
      <c r="D307" t="s">
        <v>649</v>
      </c>
      <c r="E307" t="s">
        <v>657</v>
      </c>
      <c r="F307" t="s">
        <v>679</v>
      </c>
      <c r="G307" t="s">
        <v>705</v>
      </c>
      <c r="H307" t="s">
        <v>710</v>
      </c>
      <c r="I307" t="s">
        <v>722</v>
      </c>
      <c r="J307" t="s">
        <v>732</v>
      </c>
      <c r="K307" t="s">
        <v>1039</v>
      </c>
      <c r="L307">
        <v>86.68</v>
      </c>
      <c r="M307">
        <v>213.32</v>
      </c>
      <c r="N307">
        <v>3.7999999999999999E-2</v>
      </c>
      <c r="O307">
        <v>8</v>
      </c>
    </row>
    <row r="308" spans="1:15" x14ac:dyDescent="0.35">
      <c r="A308" t="s">
        <v>320</v>
      </c>
      <c r="B308" s="2">
        <v>45741</v>
      </c>
      <c r="C308" s="2">
        <v>45742</v>
      </c>
      <c r="D308" t="s">
        <v>646</v>
      </c>
      <c r="E308" t="s">
        <v>651</v>
      </c>
      <c r="F308" t="s">
        <v>665</v>
      </c>
      <c r="G308" t="s">
        <v>702</v>
      </c>
      <c r="H308" t="s">
        <v>710</v>
      </c>
      <c r="I308" t="s">
        <v>715</v>
      </c>
      <c r="J308" t="s">
        <v>733</v>
      </c>
      <c r="K308" t="s">
        <v>1040</v>
      </c>
      <c r="L308">
        <v>1450.43</v>
      </c>
      <c r="M308">
        <v>1994.67</v>
      </c>
      <c r="N308">
        <v>0.1</v>
      </c>
      <c r="O308">
        <v>24</v>
      </c>
    </row>
    <row r="309" spans="1:15" x14ac:dyDescent="0.35">
      <c r="A309" t="s">
        <v>321</v>
      </c>
      <c r="B309" s="2">
        <v>45795</v>
      </c>
      <c r="C309" s="2">
        <v>45817</v>
      </c>
      <c r="D309" t="s">
        <v>648</v>
      </c>
      <c r="E309" t="s">
        <v>660</v>
      </c>
      <c r="F309" t="s">
        <v>700</v>
      </c>
      <c r="G309" t="s">
        <v>704</v>
      </c>
      <c r="H309" t="s">
        <v>707</v>
      </c>
      <c r="I309" t="s">
        <v>722</v>
      </c>
      <c r="J309" t="s">
        <v>729</v>
      </c>
      <c r="K309" t="s">
        <v>1041</v>
      </c>
      <c r="L309">
        <v>382.96</v>
      </c>
      <c r="M309">
        <v>552.84</v>
      </c>
      <c r="N309">
        <v>0.17599999999999999</v>
      </c>
      <c r="O309">
        <v>8</v>
      </c>
    </row>
    <row r="310" spans="1:15" x14ac:dyDescent="0.35">
      <c r="A310" t="s">
        <v>322</v>
      </c>
      <c r="B310" s="2">
        <v>45679</v>
      </c>
      <c r="C310" s="2">
        <v>45692</v>
      </c>
      <c r="D310" t="s">
        <v>647</v>
      </c>
      <c r="E310" t="s">
        <v>652</v>
      </c>
      <c r="F310" t="s">
        <v>689</v>
      </c>
      <c r="G310" t="s">
        <v>705</v>
      </c>
      <c r="H310" t="s">
        <v>710</v>
      </c>
      <c r="I310" t="s">
        <v>716</v>
      </c>
      <c r="J310" t="s">
        <v>728</v>
      </c>
      <c r="K310" t="s">
        <v>1042</v>
      </c>
      <c r="L310">
        <v>122.29</v>
      </c>
      <c r="M310">
        <v>224.95</v>
      </c>
      <c r="N310">
        <v>0.153</v>
      </c>
      <c r="O310">
        <v>28</v>
      </c>
    </row>
    <row r="311" spans="1:15" x14ac:dyDescent="0.35">
      <c r="A311" t="s">
        <v>323</v>
      </c>
      <c r="B311" s="2">
        <v>44936</v>
      </c>
      <c r="C311" s="2">
        <v>44955</v>
      </c>
      <c r="D311" t="s">
        <v>649</v>
      </c>
      <c r="E311" t="s">
        <v>657</v>
      </c>
      <c r="F311" t="s">
        <v>679</v>
      </c>
      <c r="G311" t="s">
        <v>703</v>
      </c>
      <c r="H311" t="s">
        <v>711</v>
      </c>
      <c r="I311" t="s">
        <v>726</v>
      </c>
      <c r="J311" t="s">
        <v>731</v>
      </c>
      <c r="K311" t="s">
        <v>1043</v>
      </c>
      <c r="L311">
        <v>401.66</v>
      </c>
      <c r="M311">
        <v>772.09</v>
      </c>
      <c r="N311">
        <v>8.8999999999999996E-2</v>
      </c>
      <c r="O311">
        <v>14</v>
      </c>
    </row>
    <row r="312" spans="1:15" x14ac:dyDescent="0.35">
      <c r="A312" t="s">
        <v>324</v>
      </c>
      <c r="B312" s="2">
        <v>45655</v>
      </c>
      <c r="C312" s="2">
        <v>45669</v>
      </c>
      <c r="D312" t="s">
        <v>649</v>
      </c>
      <c r="E312" t="s">
        <v>658</v>
      </c>
      <c r="F312" t="s">
        <v>693</v>
      </c>
      <c r="G312" t="s">
        <v>701</v>
      </c>
      <c r="H312" t="s">
        <v>711</v>
      </c>
      <c r="I312" t="s">
        <v>717</v>
      </c>
      <c r="J312" t="s">
        <v>732</v>
      </c>
      <c r="K312" t="s">
        <v>1044</v>
      </c>
      <c r="L312">
        <v>1399.72</v>
      </c>
      <c r="M312">
        <v>3149.21</v>
      </c>
      <c r="N312">
        <v>0.185</v>
      </c>
      <c r="O312">
        <v>12</v>
      </c>
    </row>
    <row r="313" spans="1:15" x14ac:dyDescent="0.35">
      <c r="A313" t="s">
        <v>325</v>
      </c>
      <c r="B313" s="2">
        <v>45435</v>
      </c>
      <c r="C313" s="2">
        <v>45449</v>
      </c>
      <c r="D313" t="s">
        <v>648</v>
      </c>
      <c r="E313" t="s">
        <v>655</v>
      </c>
      <c r="F313" t="s">
        <v>692</v>
      </c>
      <c r="G313" t="s">
        <v>703</v>
      </c>
      <c r="H313" t="s">
        <v>708</v>
      </c>
      <c r="I313" t="s">
        <v>714</v>
      </c>
      <c r="J313" t="s">
        <v>729</v>
      </c>
      <c r="K313" t="s">
        <v>1045</v>
      </c>
      <c r="L313">
        <v>51.13</v>
      </c>
      <c r="M313">
        <v>57.53</v>
      </c>
      <c r="N313">
        <v>4.4999999999999998E-2</v>
      </c>
      <c r="O313">
        <v>16</v>
      </c>
    </row>
    <row r="314" spans="1:15" x14ac:dyDescent="0.35">
      <c r="A314" t="s">
        <v>326</v>
      </c>
      <c r="B314" s="2">
        <v>45101</v>
      </c>
      <c r="C314" s="2">
        <v>45099</v>
      </c>
      <c r="D314" t="s">
        <v>648</v>
      </c>
      <c r="E314" t="s">
        <v>653</v>
      </c>
      <c r="F314" t="s">
        <v>667</v>
      </c>
      <c r="G314" t="s">
        <v>703</v>
      </c>
      <c r="H314" t="s">
        <v>707</v>
      </c>
      <c r="I314" t="s">
        <v>724</v>
      </c>
      <c r="J314" t="s">
        <v>733</v>
      </c>
      <c r="K314" t="s">
        <v>1046</v>
      </c>
      <c r="L314">
        <v>471.42</v>
      </c>
      <c r="M314">
        <v>824.81</v>
      </c>
      <c r="N314">
        <v>8.7999999999999995E-2</v>
      </c>
      <c r="O314">
        <v>15</v>
      </c>
    </row>
    <row r="315" spans="1:15" x14ac:dyDescent="0.35">
      <c r="A315" t="s">
        <v>327</v>
      </c>
      <c r="B315" s="2">
        <v>45600</v>
      </c>
      <c r="C315" s="2">
        <v>45601</v>
      </c>
      <c r="D315" t="s">
        <v>649</v>
      </c>
      <c r="E315" t="s">
        <v>658</v>
      </c>
      <c r="F315" t="s">
        <v>683</v>
      </c>
      <c r="G315" t="s">
        <v>701</v>
      </c>
      <c r="H315" t="s">
        <v>707</v>
      </c>
      <c r="I315" t="s">
        <v>724</v>
      </c>
      <c r="J315" t="s">
        <v>728</v>
      </c>
      <c r="K315" t="s">
        <v>1047</v>
      </c>
      <c r="L315">
        <v>840.68</v>
      </c>
      <c r="M315">
        <v>1493.53</v>
      </c>
      <c r="N315">
        <v>0</v>
      </c>
      <c r="O315">
        <v>27</v>
      </c>
    </row>
    <row r="316" spans="1:15" x14ac:dyDescent="0.35">
      <c r="A316" t="s">
        <v>328</v>
      </c>
      <c r="B316" s="2">
        <v>45451</v>
      </c>
      <c r="C316" s="2">
        <v>45467</v>
      </c>
      <c r="D316" t="s">
        <v>646</v>
      </c>
      <c r="E316" t="s">
        <v>661</v>
      </c>
      <c r="F316" t="s">
        <v>687</v>
      </c>
      <c r="G316" t="s">
        <v>702</v>
      </c>
      <c r="H316" t="s">
        <v>710</v>
      </c>
      <c r="I316" t="s">
        <v>722</v>
      </c>
      <c r="J316" t="s">
        <v>732</v>
      </c>
      <c r="K316" t="s">
        <v>1048</v>
      </c>
      <c r="L316">
        <v>597.85</v>
      </c>
      <c r="M316">
        <v>741.92</v>
      </c>
      <c r="N316">
        <v>3.1E-2</v>
      </c>
      <c r="O316">
        <v>7</v>
      </c>
    </row>
    <row r="317" spans="1:15" x14ac:dyDescent="0.35">
      <c r="A317" t="s">
        <v>329</v>
      </c>
      <c r="B317" s="2">
        <v>45809</v>
      </c>
      <c r="C317" s="2">
        <v>45814</v>
      </c>
      <c r="D317" t="s">
        <v>649</v>
      </c>
      <c r="E317" t="s">
        <v>657</v>
      </c>
      <c r="F317" t="s">
        <v>690</v>
      </c>
      <c r="G317" t="s">
        <v>704</v>
      </c>
      <c r="H317" t="s">
        <v>710</v>
      </c>
      <c r="I317" t="s">
        <v>715</v>
      </c>
      <c r="J317" t="s">
        <v>727</v>
      </c>
      <c r="K317" t="s">
        <v>1049</v>
      </c>
      <c r="L317">
        <v>379.45</v>
      </c>
      <c r="M317">
        <v>742.23</v>
      </c>
      <c r="N317">
        <v>0.09</v>
      </c>
      <c r="O317">
        <v>13</v>
      </c>
    </row>
    <row r="318" spans="1:15" x14ac:dyDescent="0.35">
      <c r="A318" t="s">
        <v>330</v>
      </c>
      <c r="B318" s="2">
        <v>45052</v>
      </c>
      <c r="C318" s="2">
        <v>45060</v>
      </c>
      <c r="D318" t="s">
        <v>647</v>
      </c>
      <c r="E318" t="s">
        <v>652</v>
      </c>
      <c r="F318" t="s">
        <v>666</v>
      </c>
      <c r="G318" t="s">
        <v>706</v>
      </c>
      <c r="H318" t="s">
        <v>709</v>
      </c>
      <c r="I318" t="s">
        <v>717</v>
      </c>
      <c r="J318" t="s">
        <v>730</v>
      </c>
      <c r="K318" t="s">
        <v>1050</v>
      </c>
      <c r="L318">
        <v>291.18</v>
      </c>
      <c r="M318">
        <v>479.54</v>
      </c>
      <c r="N318">
        <v>0.14099999999999999</v>
      </c>
      <c r="O318">
        <v>22</v>
      </c>
    </row>
    <row r="319" spans="1:15" x14ac:dyDescent="0.35">
      <c r="A319" t="s">
        <v>331</v>
      </c>
      <c r="B319" s="2">
        <v>45244</v>
      </c>
      <c r="C319" s="2">
        <v>45260</v>
      </c>
      <c r="D319" t="s">
        <v>648</v>
      </c>
      <c r="E319" t="s">
        <v>655</v>
      </c>
      <c r="F319" t="s">
        <v>670</v>
      </c>
      <c r="G319" t="s">
        <v>706</v>
      </c>
      <c r="H319" t="s">
        <v>711</v>
      </c>
      <c r="I319" t="s">
        <v>723</v>
      </c>
      <c r="J319" t="s">
        <v>729</v>
      </c>
      <c r="K319" t="s">
        <v>1051</v>
      </c>
      <c r="L319">
        <v>1017.92</v>
      </c>
      <c r="M319">
        <v>1175.25</v>
      </c>
      <c r="N319">
        <v>7.4999999999999997E-2</v>
      </c>
      <c r="O319">
        <v>15</v>
      </c>
    </row>
    <row r="320" spans="1:15" x14ac:dyDescent="0.35">
      <c r="A320" t="s">
        <v>332</v>
      </c>
      <c r="B320" s="2">
        <v>45748</v>
      </c>
      <c r="C320" s="2">
        <v>45774</v>
      </c>
      <c r="D320" t="s">
        <v>648</v>
      </c>
      <c r="E320" t="s">
        <v>660</v>
      </c>
      <c r="F320" t="s">
        <v>686</v>
      </c>
      <c r="G320" t="s">
        <v>701</v>
      </c>
      <c r="H320" t="s">
        <v>711</v>
      </c>
      <c r="I320" t="s">
        <v>714</v>
      </c>
      <c r="J320" t="s">
        <v>732</v>
      </c>
      <c r="K320" t="s">
        <v>1052</v>
      </c>
      <c r="L320">
        <v>156.55000000000001</v>
      </c>
      <c r="M320">
        <v>227.45</v>
      </c>
      <c r="N320">
        <v>1.4E-2</v>
      </c>
      <c r="O320">
        <v>13</v>
      </c>
    </row>
    <row r="321" spans="1:15" x14ac:dyDescent="0.35">
      <c r="A321" t="s">
        <v>333</v>
      </c>
      <c r="B321" s="2">
        <v>45008</v>
      </c>
      <c r="C321" s="2">
        <v>45031</v>
      </c>
      <c r="D321" t="s">
        <v>646</v>
      </c>
      <c r="E321" t="s">
        <v>650</v>
      </c>
      <c r="F321" t="s">
        <v>675</v>
      </c>
      <c r="G321" t="s">
        <v>705</v>
      </c>
      <c r="H321" t="s">
        <v>707</v>
      </c>
      <c r="I321" t="s">
        <v>712</v>
      </c>
      <c r="J321" t="s">
        <v>733</v>
      </c>
      <c r="K321" t="s">
        <v>1053</v>
      </c>
      <c r="L321">
        <v>875.36</v>
      </c>
      <c r="M321">
        <v>1178.6199999999999</v>
      </c>
      <c r="N321">
        <v>0.151</v>
      </c>
      <c r="O321">
        <v>53</v>
      </c>
    </row>
    <row r="322" spans="1:15" x14ac:dyDescent="0.35">
      <c r="A322" t="s">
        <v>334</v>
      </c>
      <c r="B322" s="2">
        <v>45440</v>
      </c>
      <c r="C322" s="2">
        <v>45461</v>
      </c>
      <c r="D322" t="s">
        <v>649</v>
      </c>
      <c r="E322" t="s">
        <v>656</v>
      </c>
      <c r="F322" t="s">
        <v>698</v>
      </c>
      <c r="G322" t="s">
        <v>705</v>
      </c>
      <c r="H322" t="s">
        <v>708</v>
      </c>
      <c r="I322" t="s">
        <v>718</v>
      </c>
      <c r="J322" t="s">
        <v>730</v>
      </c>
      <c r="K322" t="s">
        <v>1054</v>
      </c>
      <c r="L322">
        <v>986.85</v>
      </c>
      <c r="M322">
        <v>2422.1</v>
      </c>
      <c r="N322">
        <v>7.5999999999999998E-2</v>
      </c>
      <c r="O322">
        <v>10</v>
      </c>
    </row>
    <row r="323" spans="1:15" x14ac:dyDescent="0.35">
      <c r="A323" t="s">
        <v>335</v>
      </c>
      <c r="B323" s="2">
        <v>45293</v>
      </c>
      <c r="C323" s="2">
        <v>45292</v>
      </c>
      <c r="D323" t="s">
        <v>648</v>
      </c>
      <c r="E323" t="s">
        <v>660</v>
      </c>
      <c r="F323" t="s">
        <v>677</v>
      </c>
      <c r="G323" t="s">
        <v>702</v>
      </c>
      <c r="H323" t="s">
        <v>709</v>
      </c>
      <c r="I323" t="s">
        <v>717</v>
      </c>
      <c r="J323" t="s">
        <v>729</v>
      </c>
      <c r="K323" t="s">
        <v>1055</v>
      </c>
      <c r="L323">
        <v>404.77</v>
      </c>
      <c r="M323">
        <v>433.88</v>
      </c>
      <c r="N323">
        <v>0.215</v>
      </c>
      <c r="O323">
        <v>22</v>
      </c>
    </row>
    <row r="324" spans="1:15" x14ac:dyDescent="0.35">
      <c r="A324" t="s">
        <v>336</v>
      </c>
      <c r="B324" s="2">
        <v>44985</v>
      </c>
      <c r="C324" s="2">
        <v>44984</v>
      </c>
      <c r="D324" t="s">
        <v>649</v>
      </c>
      <c r="E324" t="s">
        <v>657</v>
      </c>
      <c r="F324" t="s">
        <v>673</v>
      </c>
      <c r="G324" t="s">
        <v>701</v>
      </c>
      <c r="H324" t="s">
        <v>707</v>
      </c>
      <c r="I324" t="s">
        <v>723</v>
      </c>
      <c r="J324" t="s">
        <v>729</v>
      </c>
      <c r="K324" t="s">
        <v>1056</v>
      </c>
      <c r="L324">
        <v>1299.81</v>
      </c>
      <c r="M324">
        <v>3149.13</v>
      </c>
      <c r="N324">
        <v>0.10299999999999999</v>
      </c>
      <c r="O324">
        <v>14</v>
      </c>
    </row>
    <row r="325" spans="1:15" x14ac:dyDescent="0.35">
      <c r="A325" t="s">
        <v>337</v>
      </c>
      <c r="B325" s="2">
        <v>45340</v>
      </c>
      <c r="C325" s="2">
        <v>45362</v>
      </c>
      <c r="D325" t="s">
        <v>648</v>
      </c>
      <c r="E325" t="s">
        <v>655</v>
      </c>
      <c r="F325" t="s">
        <v>670</v>
      </c>
      <c r="G325" t="s">
        <v>704</v>
      </c>
      <c r="H325" t="s">
        <v>708</v>
      </c>
      <c r="I325" t="s">
        <v>720</v>
      </c>
      <c r="J325" t="s">
        <v>727</v>
      </c>
      <c r="K325" t="s">
        <v>1057</v>
      </c>
      <c r="L325">
        <v>80.48</v>
      </c>
      <c r="M325">
        <v>65.650000000000006</v>
      </c>
      <c r="N325">
        <v>0.17599999999999999</v>
      </c>
      <c r="O325">
        <v>13</v>
      </c>
    </row>
    <row r="326" spans="1:15" x14ac:dyDescent="0.35">
      <c r="A326" t="s">
        <v>338</v>
      </c>
      <c r="B326" s="2">
        <v>45544</v>
      </c>
      <c r="C326" s="2">
        <v>45573</v>
      </c>
      <c r="D326" t="s">
        <v>648</v>
      </c>
      <c r="E326" t="s">
        <v>655</v>
      </c>
      <c r="F326" t="s">
        <v>670</v>
      </c>
      <c r="G326" t="s">
        <v>702</v>
      </c>
      <c r="H326" t="s">
        <v>711</v>
      </c>
      <c r="I326" t="s">
        <v>713</v>
      </c>
      <c r="J326" t="s">
        <v>727</v>
      </c>
      <c r="K326" t="s">
        <v>1058</v>
      </c>
      <c r="L326">
        <v>1010.33</v>
      </c>
      <c r="M326">
        <v>2492.14</v>
      </c>
      <c r="N326">
        <v>5.0999999999999997E-2</v>
      </c>
      <c r="O326">
        <v>11</v>
      </c>
    </row>
    <row r="327" spans="1:15" x14ac:dyDescent="0.35">
      <c r="A327" t="s">
        <v>339</v>
      </c>
      <c r="B327" s="2">
        <v>45053</v>
      </c>
      <c r="C327" s="2">
        <v>45075</v>
      </c>
      <c r="D327" t="s">
        <v>646</v>
      </c>
      <c r="E327" t="s">
        <v>661</v>
      </c>
      <c r="F327" t="s">
        <v>687</v>
      </c>
      <c r="G327" t="s">
        <v>702</v>
      </c>
      <c r="H327" t="s">
        <v>710</v>
      </c>
      <c r="I327" t="s">
        <v>723</v>
      </c>
      <c r="J327" t="s">
        <v>733</v>
      </c>
      <c r="K327" t="s">
        <v>1059</v>
      </c>
      <c r="L327">
        <v>653.86</v>
      </c>
      <c r="M327">
        <v>931.84</v>
      </c>
      <c r="N327">
        <v>0.121</v>
      </c>
      <c r="O327">
        <v>12</v>
      </c>
    </row>
    <row r="328" spans="1:15" x14ac:dyDescent="0.35">
      <c r="A328" t="s">
        <v>340</v>
      </c>
      <c r="B328" s="2">
        <v>45303</v>
      </c>
      <c r="C328" s="2">
        <v>45320</v>
      </c>
      <c r="D328" t="s">
        <v>647</v>
      </c>
      <c r="E328" t="s">
        <v>654</v>
      </c>
      <c r="F328" t="s">
        <v>696</v>
      </c>
      <c r="G328" t="s">
        <v>705</v>
      </c>
      <c r="H328" t="s">
        <v>711</v>
      </c>
      <c r="I328" t="s">
        <v>717</v>
      </c>
      <c r="J328" t="s">
        <v>727</v>
      </c>
      <c r="K328" t="s">
        <v>1060</v>
      </c>
      <c r="L328">
        <v>310.02</v>
      </c>
      <c r="M328">
        <v>619.51</v>
      </c>
      <c r="N328">
        <v>4.2000000000000003E-2</v>
      </c>
      <c r="O328">
        <v>4</v>
      </c>
    </row>
    <row r="329" spans="1:15" x14ac:dyDescent="0.35">
      <c r="A329" t="s">
        <v>341</v>
      </c>
      <c r="B329" s="2">
        <v>45087</v>
      </c>
      <c r="C329" s="2">
        <v>45095</v>
      </c>
      <c r="D329" t="s">
        <v>646</v>
      </c>
      <c r="E329" t="s">
        <v>650</v>
      </c>
      <c r="F329" t="s">
        <v>678</v>
      </c>
      <c r="G329" t="s">
        <v>706</v>
      </c>
      <c r="H329" t="s">
        <v>711</v>
      </c>
      <c r="I329" t="s">
        <v>722</v>
      </c>
      <c r="J329" t="s">
        <v>730</v>
      </c>
      <c r="K329" t="s">
        <v>1061</v>
      </c>
      <c r="L329">
        <v>894.23</v>
      </c>
      <c r="M329">
        <v>1421.55</v>
      </c>
      <c r="N329">
        <v>0.109</v>
      </c>
      <c r="O329">
        <v>3</v>
      </c>
    </row>
    <row r="330" spans="1:15" x14ac:dyDescent="0.35">
      <c r="A330" t="s">
        <v>342</v>
      </c>
      <c r="B330" s="2">
        <v>45796</v>
      </c>
      <c r="C330" s="2">
        <v>45794</v>
      </c>
      <c r="D330" t="s">
        <v>648</v>
      </c>
      <c r="E330" t="s">
        <v>655</v>
      </c>
      <c r="F330" t="s">
        <v>670</v>
      </c>
      <c r="G330" t="s">
        <v>705</v>
      </c>
      <c r="H330" t="s">
        <v>710</v>
      </c>
      <c r="I330" t="s">
        <v>716</v>
      </c>
      <c r="J330" t="s">
        <v>732</v>
      </c>
      <c r="K330" t="s">
        <v>1062</v>
      </c>
      <c r="L330">
        <v>383.77</v>
      </c>
      <c r="M330">
        <v>952.56</v>
      </c>
      <c r="N330">
        <v>0.34599999999999997</v>
      </c>
      <c r="O330">
        <v>10</v>
      </c>
    </row>
    <row r="331" spans="1:15" x14ac:dyDescent="0.35">
      <c r="A331" t="s">
        <v>343</v>
      </c>
      <c r="B331" s="2">
        <v>45221</v>
      </c>
      <c r="C331" s="2">
        <v>45246</v>
      </c>
      <c r="D331" t="s">
        <v>648</v>
      </c>
      <c r="E331" t="s">
        <v>653</v>
      </c>
      <c r="F331" t="s">
        <v>667</v>
      </c>
      <c r="G331" t="s">
        <v>705</v>
      </c>
      <c r="H331" t="s">
        <v>709</v>
      </c>
      <c r="I331" t="s">
        <v>714</v>
      </c>
      <c r="J331" t="s">
        <v>731</v>
      </c>
      <c r="K331" t="s">
        <v>1063</v>
      </c>
      <c r="L331">
        <v>1373.31</v>
      </c>
      <c r="M331">
        <v>3154.14</v>
      </c>
      <c r="N331">
        <v>0.2</v>
      </c>
      <c r="O331">
        <v>11</v>
      </c>
    </row>
    <row r="332" spans="1:15" x14ac:dyDescent="0.35">
      <c r="A332" t="s">
        <v>344</v>
      </c>
      <c r="B332" s="2">
        <v>45668</v>
      </c>
      <c r="C332" s="2">
        <v>45680</v>
      </c>
      <c r="D332" t="s">
        <v>648</v>
      </c>
      <c r="E332" t="s">
        <v>660</v>
      </c>
      <c r="F332" t="s">
        <v>697</v>
      </c>
      <c r="G332" t="s">
        <v>704</v>
      </c>
      <c r="H332" t="s">
        <v>710</v>
      </c>
      <c r="I332" t="s">
        <v>722</v>
      </c>
      <c r="J332" t="s">
        <v>730</v>
      </c>
      <c r="K332" t="s">
        <v>1064</v>
      </c>
      <c r="L332">
        <v>100.69</v>
      </c>
      <c r="M332">
        <v>226.14</v>
      </c>
      <c r="N332">
        <v>6.5000000000000002E-2</v>
      </c>
      <c r="O332">
        <v>12</v>
      </c>
    </row>
    <row r="333" spans="1:15" x14ac:dyDescent="0.35">
      <c r="A333" t="s">
        <v>345</v>
      </c>
      <c r="B333" s="2">
        <v>45914</v>
      </c>
      <c r="C333" s="2">
        <v>45926</v>
      </c>
      <c r="D333" t="s">
        <v>649</v>
      </c>
      <c r="E333" t="s">
        <v>658</v>
      </c>
      <c r="F333" t="s">
        <v>683</v>
      </c>
      <c r="G333" t="s">
        <v>705</v>
      </c>
      <c r="H333" t="s">
        <v>711</v>
      </c>
      <c r="I333" t="s">
        <v>725</v>
      </c>
      <c r="J333" t="s">
        <v>729</v>
      </c>
      <c r="K333" t="s">
        <v>1065</v>
      </c>
      <c r="L333">
        <v>425.15</v>
      </c>
      <c r="M333">
        <v>885.92</v>
      </c>
      <c r="N333">
        <v>0.23899999999999999</v>
      </c>
      <c r="O333">
        <v>13</v>
      </c>
    </row>
    <row r="334" spans="1:15" x14ac:dyDescent="0.35">
      <c r="A334" t="s">
        <v>346</v>
      </c>
      <c r="B334" s="2">
        <v>45168</v>
      </c>
      <c r="C334" s="2">
        <v>45172</v>
      </c>
      <c r="D334" t="s">
        <v>647</v>
      </c>
      <c r="E334" t="s">
        <v>654</v>
      </c>
      <c r="F334" t="s">
        <v>680</v>
      </c>
      <c r="G334" t="s">
        <v>705</v>
      </c>
      <c r="H334" t="s">
        <v>709</v>
      </c>
      <c r="I334" t="s">
        <v>716</v>
      </c>
      <c r="J334" t="s">
        <v>733</v>
      </c>
      <c r="K334" t="s">
        <v>1066</v>
      </c>
      <c r="L334">
        <v>1082.25</v>
      </c>
      <c r="M334">
        <v>2433.34</v>
      </c>
      <c r="N334">
        <v>0.27</v>
      </c>
      <c r="O334">
        <v>4</v>
      </c>
    </row>
    <row r="335" spans="1:15" x14ac:dyDescent="0.35">
      <c r="A335" t="s">
        <v>347</v>
      </c>
      <c r="B335" s="2">
        <v>45245</v>
      </c>
      <c r="C335" s="2">
        <v>45266</v>
      </c>
      <c r="D335" t="s">
        <v>649</v>
      </c>
      <c r="E335" t="s">
        <v>658</v>
      </c>
      <c r="F335" t="s">
        <v>693</v>
      </c>
      <c r="G335" t="s">
        <v>702</v>
      </c>
      <c r="H335" t="s">
        <v>711</v>
      </c>
      <c r="I335" t="s">
        <v>722</v>
      </c>
      <c r="J335" t="s">
        <v>733</v>
      </c>
      <c r="K335" t="s">
        <v>1067</v>
      </c>
      <c r="L335">
        <v>1184.99</v>
      </c>
      <c r="M335">
        <v>1154.3399999999999</v>
      </c>
      <c r="N335">
        <v>2.8000000000000001E-2</v>
      </c>
      <c r="O335">
        <v>5</v>
      </c>
    </row>
    <row r="336" spans="1:15" x14ac:dyDescent="0.35">
      <c r="A336" t="s">
        <v>348</v>
      </c>
      <c r="B336" s="2">
        <v>45774</v>
      </c>
      <c r="C336" s="2">
        <v>45804</v>
      </c>
      <c r="D336" t="s">
        <v>647</v>
      </c>
      <c r="E336" t="s">
        <v>654</v>
      </c>
      <c r="G336" t="s">
        <v>706</v>
      </c>
      <c r="H336" t="s">
        <v>709</v>
      </c>
      <c r="I336" t="s">
        <v>722</v>
      </c>
      <c r="J336" t="s">
        <v>730</v>
      </c>
      <c r="K336" t="s">
        <v>1068</v>
      </c>
      <c r="L336">
        <v>481.32</v>
      </c>
      <c r="M336">
        <v>1135.99</v>
      </c>
      <c r="N336">
        <v>0.14499999999999999</v>
      </c>
      <c r="O336">
        <v>5</v>
      </c>
    </row>
    <row r="337" spans="1:15" x14ac:dyDescent="0.35">
      <c r="A337" t="s">
        <v>349</v>
      </c>
      <c r="B337" s="2">
        <v>45391</v>
      </c>
      <c r="C337" s="2">
        <v>45400</v>
      </c>
      <c r="D337" t="s">
        <v>649</v>
      </c>
      <c r="E337" t="s">
        <v>657</v>
      </c>
      <c r="F337" t="s">
        <v>679</v>
      </c>
      <c r="G337" t="s">
        <v>704</v>
      </c>
      <c r="H337" t="s">
        <v>708</v>
      </c>
      <c r="I337" t="s">
        <v>718</v>
      </c>
      <c r="J337" t="s">
        <v>728</v>
      </c>
      <c r="K337" t="s">
        <v>1069</v>
      </c>
      <c r="L337">
        <v>1288.8499999999999</v>
      </c>
      <c r="M337">
        <v>2751.84</v>
      </c>
      <c r="N337">
        <v>0.158</v>
      </c>
      <c r="O337">
        <v>7</v>
      </c>
    </row>
    <row r="338" spans="1:15" x14ac:dyDescent="0.35">
      <c r="A338" t="s">
        <v>350</v>
      </c>
      <c r="B338" s="2">
        <v>45484</v>
      </c>
      <c r="C338" s="2">
        <v>45504</v>
      </c>
      <c r="D338" t="s">
        <v>647</v>
      </c>
      <c r="E338" t="s">
        <v>659</v>
      </c>
      <c r="F338" t="s">
        <v>676</v>
      </c>
      <c r="G338" t="s">
        <v>704</v>
      </c>
      <c r="H338" t="s">
        <v>708</v>
      </c>
      <c r="I338" t="s">
        <v>715</v>
      </c>
      <c r="J338" t="s">
        <v>730</v>
      </c>
      <c r="K338" t="s">
        <v>1070</v>
      </c>
      <c r="L338">
        <v>647.26</v>
      </c>
      <c r="M338">
        <v>1374.72</v>
      </c>
      <c r="N338">
        <v>6.6000000000000003E-2</v>
      </c>
      <c r="O338">
        <v>22</v>
      </c>
    </row>
    <row r="339" spans="1:15" x14ac:dyDescent="0.35">
      <c r="A339" t="s">
        <v>351</v>
      </c>
      <c r="B339" s="2">
        <v>45340</v>
      </c>
      <c r="C339" s="2">
        <v>45354</v>
      </c>
      <c r="D339" t="s">
        <v>648</v>
      </c>
      <c r="E339" t="s">
        <v>655</v>
      </c>
      <c r="G339" t="s">
        <v>706</v>
      </c>
      <c r="H339" t="s">
        <v>710</v>
      </c>
      <c r="I339" t="s">
        <v>720</v>
      </c>
      <c r="J339" t="s">
        <v>728</v>
      </c>
      <c r="K339" t="s">
        <v>1071</v>
      </c>
      <c r="L339">
        <v>624.23</v>
      </c>
      <c r="M339">
        <v>1318.37</v>
      </c>
      <c r="N339">
        <v>0.21</v>
      </c>
      <c r="O339">
        <v>37</v>
      </c>
    </row>
    <row r="340" spans="1:15" x14ac:dyDescent="0.35">
      <c r="A340" t="s">
        <v>352</v>
      </c>
      <c r="B340" s="2">
        <v>45132</v>
      </c>
      <c r="C340" s="2">
        <v>45148</v>
      </c>
      <c r="D340" t="s">
        <v>646</v>
      </c>
      <c r="E340" t="s">
        <v>651</v>
      </c>
      <c r="F340" t="s">
        <v>663</v>
      </c>
      <c r="G340" t="s">
        <v>701</v>
      </c>
      <c r="H340" t="s">
        <v>710</v>
      </c>
      <c r="I340" t="s">
        <v>714</v>
      </c>
      <c r="J340" t="s">
        <v>733</v>
      </c>
      <c r="K340" t="s">
        <v>1072</v>
      </c>
      <c r="L340">
        <v>506.83</v>
      </c>
      <c r="M340">
        <v>441.74</v>
      </c>
      <c r="N340">
        <v>0.24</v>
      </c>
      <c r="O340">
        <v>9</v>
      </c>
    </row>
    <row r="341" spans="1:15" x14ac:dyDescent="0.35">
      <c r="A341" t="s">
        <v>353</v>
      </c>
      <c r="B341" s="2">
        <v>45121</v>
      </c>
      <c r="C341" s="2">
        <v>45128</v>
      </c>
      <c r="D341" t="s">
        <v>646</v>
      </c>
      <c r="E341" t="s">
        <v>661</v>
      </c>
      <c r="F341" t="s">
        <v>687</v>
      </c>
      <c r="G341" t="s">
        <v>706</v>
      </c>
      <c r="H341" t="s">
        <v>709</v>
      </c>
      <c r="J341" t="s">
        <v>732</v>
      </c>
      <c r="K341" t="s">
        <v>1073</v>
      </c>
      <c r="L341">
        <v>620.74</v>
      </c>
      <c r="M341">
        <v>1330.07</v>
      </c>
      <c r="N341">
        <v>0.29899999999999999</v>
      </c>
      <c r="O341">
        <v>28</v>
      </c>
    </row>
    <row r="342" spans="1:15" x14ac:dyDescent="0.35">
      <c r="A342" t="s">
        <v>354</v>
      </c>
      <c r="B342" s="2">
        <v>45131</v>
      </c>
      <c r="C342" s="2">
        <v>45157</v>
      </c>
      <c r="D342" t="s">
        <v>646</v>
      </c>
      <c r="E342" t="s">
        <v>650</v>
      </c>
      <c r="F342" t="s">
        <v>664</v>
      </c>
      <c r="G342" t="s">
        <v>706</v>
      </c>
      <c r="H342" t="s">
        <v>710</v>
      </c>
      <c r="I342" t="s">
        <v>724</v>
      </c>
      <c r="J342" t="s">
        <v>733</v>
      </c>
      <c r="K342" t="s">
        <v>1074</v>
      </c>
      <c r="L342">
        <v>661.45</v>
      </c>
      <c r="M342">
        <v>1634.86</v>
      </c>
      <c r="N342">
        <v>0.56499999999999995</v>
      </c>
      <c r="O342">
        <v>24</v>
      </c>
    </row>
    <row r="343" spans="1:15" x14ac:dyDescent="0.35">
      <c r="A343" t="s">
        <v>355</v>
      </c>
      <c r="B343" s="2">
        <v>45029</v>
      </c>
      <c r="C343" s="2">
        <v>45027</v>
      </c>
      <c r="D343" t="s">
        <v>648</v>
      </c>
      <c r="E343" t="s">
        <v>660</v>
      </c>
      <c r="F343" t="s">
        <v>686</v>
      </c>
      <c r="G343" t="s">
        <v>702</v>
      </c>
      <c r="H343" t="s">
        <v>709</v>
      </c>
      <c r="I343" t="s">
        <v>715</v>
      </c>
      <c r="J343" t="s">
        <v>729</v>
      </c>
      <c r="K343" t="s">
        <v>1075</v>
      </c>
      <c r="L343">
        <v>32.1</v>
      </c>
      <c r="M343">
        <v>70.599999999999994</v>
      </c>
      <c r="N343">
        <v>0.28199999999999997</v>
      </c>
      <c r="O343">
        <v>22</v>
      </c>
    </row>
    <row r="344" spans="1:15" x14ac:dyDescent="0.35">
      <c r="A344" t="s">
        <v>356</v>
      </c>
      <c r="B344" s="2">
        <v>45594</v>
      </c>
      <c r="C344" s="2">
        <v>45600</v>
      </c>
      <c r="D344" t="s">
        <v>646</v>
      </c>
      <c r="E344" t="s">
        <v>650</v>
      </c>
      <c r="F344" t="s">
        <v>664</v>
      </c>
      <c r="G344" t="s">
        <v>701</v>
      </c>
      <c r="H344" t="s">
        <v>710</v>
      </c>
      <c r="I344" t="s">
        <v>724</v>
      </c>
      <c r="J344" t="s">
        <v>728</v>
      </c>
      <c r="K344" t="s">
        <v>1076</v>
      </c>
      <c r="L344">
        <v>805.81</v>
      </c>
      <c r="M344">
        <v>1823.04</v>
      </c>
      <c r="N344">
        <v>0</v>
      </c>
      <c r="O344">
        <v>11</v>
      </c>
    </row>
    <row r="345" spans="1:15" x14ac:dyDescent="0.35">
      <c r="A345" t="s">
        <v>357</v>
      </c>
      <c r="B345" s="2">
        <v>45339</v>
      </c>
      <c r="C345" s="2">
        <v>45355</v>
      </c>
      <c r="D345" t="s">
        <v>647</v>
      </c>
      <c r="E345" t="s">
        <v>654</v>
      </c>
      <c r="F345" t="s">
        <v>680</v>
      </c>
      <c r="G345" t="s">
        <v>705</v>
      </c>
      <c r="H345" t="s">
        <v>709</v>
      </c>
      <c r="I345" t="s">
        <v>721</v>
      </c>
      <c r="J345" t="s">
        <v>730</v>
      </c>
      <c r="K345" t="s">
        <v>1077</v>
      </c>
      <c r="L345">
        <v>1231.8</v>
      </c>
      <c r="M345">
        <v>2015.99</v>
      </c>
      <c r="N345">
        <v>0.26100000000000001</v>
      </c>
      <c r="O345">
        <v>6</v>
      </c>
    </row>
    <row r="346" spans="1:15" x14ac:dyDescent="0.35">
      <c r="A346" t="s">
        <v>358</v>
      </c>
      <c r="B346" s="2">
        <v>45486</v>
      </c>
      <c r="C346" s="2">
        <v>45485</v>
      </c>
      <c r="D346" t="s">
        <v>647</v>
      </c>
      <c r="E346" t="s">
        <v>652</v>
      </c>
      <c r="F346" t="s">
        <v>694</v>
      </c>
      <c r="G346" t="s">
        <v>705</v>
      </c>
      <c r="H346" t="s">
        <v>709</v>
      </c>
      <c r="I346" t="s">
        <v>721</v>
      </c>
      <c r="J346" t="s">
        <v>729</v>
      </c>
      <c r="K346" t="s">
        <v>1078</v>
      </c>
      <c r="L346">
        <v>105.13</v>
      </c>
      <c r="M346">
        <v>244.13</v>
      </c>
      <c r="N346">
        <v>7.0999999999999994E-2</v>
      </c>
      <c r="O346">
        <v>14</v>
      </c>
    </row>
    <row r="347" spans="1:15" x14ac:dyDescent="0.35">
      <c r="A347" t="s">
        <v>359</v>
      </c>
      <c r="B347" s="2">
        <v>45261</v>
      </c>
      <c r="C347" s="2">
        <v>45278</v>
      </c>
      <c r="D347" t="s">
        <v>647</v>
      </c>
      <c r="E347" t="s">
        <v>652</v>
      </c>
      <c r="F347" t="s">
        <v>694</v>
      </c>
      <c r="G347" t="s">
        <v>705</v>
      </c>
      <c r="H347" t="s">
        <v>711</v>
      </c>
      <c r="I347" t="s">
        <v>725</v>
      </c>
      <c r="J347" t="s">
        <v>731</v>
      </c>
      <c r="K347" t="s">
        <v>1079</v>
      </c>
      <c r="L347">
        <v>1495.79</v>
      </c>
      <c r="M347">
        <v>2783.12</v>
      </c>
      <c r="N347">
        <v>0.02</v>
      </c>
      <c r="O347">
        <v>5</v>
      </c>
    </row>
    <row r="348" spans="1:15" x14ac:dyDescent="0.35">
      <c r="A348" t="s">
        <v>360</v>
      </c>
      <c r="B348" s="2">
        <v>45498</v>
      </c>
      <c r="C348" s="2">
        <v>45506</v>
      </c>
      <c r="D348" t="s">
        <v>648</v>
      </c>
      <c r="E348" t="s">
        <v>653</v>
      </c>
      <c r="F348" t="s">
        <v>681</v>
      </c>
      <c r="G348" t="s">
        <v>704</v>
      </c>
      <c r="H348" t="s">
        <v>711</v>
      </c>
      <c r="I348" t="s">
        <v>713</v>
      </c>
      <c r="J348" t="s">
        <v>733</v>
      </c>
      <c r="K348" t="s">
        <v>1080</v>
      </c>
      <c r="L348">
        <v>986.81</v>
      </c>
      <c r="M348">
        <v>2050.31</v>
      </c>
      <c r="N348">
        <v>0.10299999999999999</v>
      </c>
      <c r="O348">
        <v>43</v>
      </c>
    </row>
    <row r="349" spans="1:15" x14ac:dyDescent="0.35">
      <c r="A349" t="s">
        <v>361</v>
      </c>
      <c r="B349" s="2">
        <v>45050</v>
      </c>
      <c r="C349" s="2">
        <v>45062</v>
      </c>
      <c r="D349" t="s">
        <v>646</v>
      </c>
      <c r="E349" t="s">
        <v>651</v>
      </c>
      <c r="F349" t="s">
        <v>669</v>
      </c>
      <c r="G349" t="s">
        <v>705</v>
      </c>
      <c r="H349" t="s">
        <v>709</v>
      </c>
      <c r="I349" t="s">
        <v>713</v>
      </c>
      <c r="J349" t="s">
        <v>730</v>
      </c>
      <c r="K349" t="s">
        <v>1081</v>
      </c>
      <c r="L349">
        <v>77.739999999999995</v>
      </c>
      <c r="M349">
        <v>147.12</v>
      </c>
      <c r="N349">
        <v>0</v>
      </c>
      <c r="O349">
        <v>15</v>
      </c>
    </row>
    <row r="350" spans="1:15" x14ac:dyDescent="0.35">
      <c r="A350" t="s">
        <v>362</v>
      </c>
      <c r="B350" s="2">
        <v>45281</v>
      </c>
      <c r="C350" s="2">
        <v>45297</v>
      </c>
      <c r="D350" t="s">
        <v>646</v>
      </c>
      <c r="E350" t="s">
        <v>651</v>
      </c>
      <c r="G350" t="s">
        <v>701</v>
      </c>
      <c r="H350" t="s">
        <v>709</v>
      </c>
      <c r="I350" t="s">
        <v>723</v>
      </c>
      <c r="J350" t="s">
        <v>727</v>
      </c>
      <c r="K350" t="s">
        <v>1082</v>
      </c>
      <c r="L350">
        <v>932.61</v>
      </c>
      <c r="M350">
        <v>1982.98</v>
      </c>
      <c r="N350">
        <v>0.14399999999999999</v>
      </c>
      <c r="O350">
        <v>16</v>
      </c>
    </row>
    <row r="351" spans="1:15" x14ac:dyDescent="0.35">
      <c r="A351" t="s">
        <v>363</v>
      </c>
      <c r="B351" s="2">
        <v>45825</v>
      </c>
      <c r="C351" s="2">
        <v>45843</v>
      </c>
      <c r="D351" t="s">
        <v>647</v>
      </c>
      <c r="E351" t="s">
        <v>654</v>
      </c>
      <c r="F351" t="s">
        <v>680</v>
      </c>
      <c r="G351" t="s">
        <v>704</v>
      </c>
      <c r="H351" t="s">
        <v>709</v>
      </c>
      <c r="I351" t="s">
        <v>716</v>
      </c>
      <c r="J351" t="s">
        <v>731</v>
      </c>
      <c r="K351" t="s">
        <v>1083</v>
      </c>
      <c r="L351">
        <v>982.93</v>
      </c>
      <c r="M351">
        <v>2299.3000000000002</v>
      </c>
      <c r="N351">
        <v>0.113</v>
      </c>
      <c r="O351">
        <v>6</v>
      </c>
    </row>
    <row r="352" spans="1:15" x14ac:dyDescent="0.35">
      <c r="A352" t="s">
        <v>364</v>
      </c>
      <c r="B352" s="2">
        <v>44980</v>
      </c>
      <c r="C352" s="2">
        <v>44993</v>
      </c>
      <c r="D352" t="s">
        <v>649</v>
      </c>
      <c r="E352" t="s">
        <v>658</v>
      </c>
      <c r="F352" t="s">
        <v>693</v>
      </c>
      <c r="G352" t="s">
        <v>705</v>
      </c>
      <c r="H352" t="s">
        <v>711</v>
      </c>
      <c r="I352" t="s">
        <v>712</v>
      </c>
      <c r="J352" t="s">
        <v>728</v>
      </c>
      <c r="K352" t="s">
        <v>1084</v>
      </c>
      <c r="L352">
        <v>307.37</v>
      </c>
      <c r="M352">
        <v>462.61</v>
      </c>
      <c r="N352">
        <v>0.188</v>
      </c>
      <c r="O352">
        <v>11</v>
      </c>
    </row>
    <row r="353" spans="1:15" x14ac:dyDescent="0.35">
      <c r="A353" t="s">
        <v>365</v>
      </c>
      <c r="B353" s="2">
        <v>45262</v>
      </c>
      <c r="C353" s="2">
        <v>45276</v>
      </c>
      <c r="D353" t="s">
        <v>649</v>
      </c>
      <c r="E353" t="s">
        <v>656</v>
      </c>
      <c r="F353" t="s">
        <v>698</v>
      </c>
      <c r="G353" t="s">
        <v>702</v>
      </c>
      <c r="H353" t="s">
        <v>711</v>
      </c>
      <c r="I353" t="s">
        <v>725</v>
      </c>
      <c r="J353" t="s">
        <v>732</v>
      </c>
      <c r="K353" t="s">
        <v>1085</v>
      </c>
      <c r="L353">
        <v>879.08</v>
      </c>
      <c r="M353">
        <v>1093.3900000000001</v>
      </c>
      <c r="N353">
        <v>0.113</v>
      </c>
      <c r="O353">
        <v>17</v>
      </c>
    </row>
    <row r="354" spans="1:15" x14ac:dyDescent="0.35">
      <c r="A354" t="s">
        <v>366</v>
      </c>
      <c r="B354" s="2">
        <v>45121</v>
      </c>
      <c r="C354" s="2">
        <v>45121</v>
      </c>
      <c r="D354" t="s">
        <v>646</v>
      </c>
      <c r="E354" t="s">
        <v>651</v>
      </c>
      <c r="F354" t="s">
        <v>665</v>
      </c>
      <c r="G354" t="s">
        <v>702</v>
      </c>
      <c r="H354" t="s">
        <v>707</v>
      </c>
      <c r="I354" t="s">
        <v>714</v>
      </c>
      <c r="J354" t="s">
        <v>733</v>
      </c>
      <c r="K354" t="s">
        <v>1086</v>
      </c>
      <c r="L354">
        <v>956.38</v>
      </c>
      <c r="M354">
        <v>1454.22</v>
      </c>
      <c r="N354">
        <v>3.9E-2</v>
      </c>
      <c r="O354">
        <v>19</v>
      </c>
    </row>
    <row r="355" spans="1:15" x14ac:dyDescent="0.35">
      <c r="A355" t="s">
        <v>367</v>
      </c>
      <c r="B355" s="2">
        <v>45512</v>
      </c>
      <c r="C355" s="2">
        <v>45524</v>
      </c>
      <c r="D355" t="s">
        <v>647</v>
      </c>
      <c r="E355" t="s">
        <v>652</v>
      </c>
      <c r="F355" t="s">
        <v>666</v>
      </c>
      <c r="G355" t="s">
        <v>705</v>
      </c>
      <c r="H355" t="s">
        <v>707</v>
      </c>
      <c r="I355" t="s">
        <v>722</v>
      </c>
      <c r="J355" t="s">
        <v>729</v>
      </c>
      <c r="K355" t="s">
        <v>1087</v>
      </c>
      <c r="L355">
        <v>1233.3599999999999</v>
      </c>
      <c r="M355">
        <v>2120.4</v>
      </c>
      <c r="N355">
        <v>0.17899999999999999</v>
      </c>
      <c r="O355">
        <v>20</v>
      </c>
    </row>
    <row r="356" spans="1:15" x14ac:dyDescent="0.35">
      <c r="A356" t="s">
        <v>368</v>
      </c>
      <c r="B356" s="2">
        <v>45603</v>
      </c>
      <c r="C356" s="2">
        <v>45622</v>
      </c>
      <c r="D356" t="s">
        <v>648</v>
      </c>
      <c r="E356" t="s">
        <v>655</v>
      </c>
      <c r="F356" t="s">
        <v>692</v>
      </c>
      <c r="G356" t="s">
        <v>703</v>
      </c>
      <c r="H356" t="s">
        <v>710</v>
      </c>
      <c r="I356" t="s">
        <v>713</v>
      </c>
      <c r="J356" t="s">
        <v>728</v>
      </c>
      <c r="K356" t="s">
        <v>1088</v>
      </c>
      <c r="L356">
        <v>55.35</v>
      </c>
      <c r="M356">
        <v>128.68</v>
      </c>
      <c r="N356">
        <v>0.128</v>
      </c>
      <c r="O356">
        <v>10</v>
      </c>
    </row>
    <row r="357" spans="1:15" x14ac:dyDescent="0.35">
      <c r="A357" t="s">
        <v>369</v>
      </c>
      <c r="B357" s="2">
        <v>45292</v>
      </c>
      <c r="C357" s="2">
        <v>45318</v>
      </c>
      <c r="D357" t="s">
        <v>649</v>
      </c>
      <c r="E357" t="s">
        <v>658</v>
      </c>
      <c r="F357" t="s">
        <v>693</v>
      </c>
      <c r="G357" t="s">
        <v>702</v>
      </c>
      <c r="H357" t="s">
        <v>710</v>
      </c>
      <c r="I357" t="s">
        <v>726</v>
      </c>
      <c r="J357" t="s">
        <v>733</v>
      </c>
      <c r="K357" t="s">
        <v>1089</v>
      </c>
      <c r="L357">
        <v>657.45</v>
      </c>
      <c r="M357">
        <v>1325.96</v>
      </c>
      <c r="N357">
        <v>0.16700000000000001</v>
      </c>
      <c r="O357">
        <v>21</v>
      </c>
    </row>
    <row r="358" spans="1:15" x14ac:dyDescent="0.35">
      <c r="A358" t="s">
        <v>370</v>
      </c>
      <c r="B358" s="2">
        <v>45883</v>
      </c>
      <c r="C358" s="2">
        <v>45911</v>
      </c>
      <c r="D358" t="s">
        <v>648</v>
      </c>
      <c r="E358" t="s">
        <v>655</v>
      </c>
      <c r="F358" t="s">
        <v>670</v>
      </c>
      <c r="G358" t="s">
        <v>703</v>
      </c>
      <c r="H358" t="s">
        <v>711</v>
      </c>
      <c r="I358" t="s">
        <v>721</v>
      </c>
      <c r="J358" t="s">
        <v>728</v>
      </c>
      <c r="K358" t="s">
        <v>1090</v>
      </c>
      <c r="L358">
        <v>1203.02</v>
      </c>
      <c r="M358">
        <v>2439.33</v>
      </c>
      <c r="N358">
        <v>0</v>
      </c>
      <c r="O358">
        <v>18</v>
      </c>
    </row>
    <row r="359" spans="1:15" x14ac:dyDescent="0.35">
      <c r="A359" t="s">
        <v>371</v>
      </c>
      <c r="B359" s="2">
        <v>45385</v>
      </c>
      <c r="C359" s="2">
        <v>45403</v>
      </c>
      <c r="D359" t="s">
        <v>648</v>
      </c>
      <c r="E359" t="s">
        <v>655</v>
      </c>
      <c r="F359" t="s">
        <v>672</v>
      </c>
      <c r="G359" t="s">
        <v>705</v>
      </c>
      <c r="H359" t="s">
        <v>710</v>
      </c>
      <c r="I359" t="s">
        <v>717</v>
      </c>
      <c r="J359" t="s">
        <v>729</v>
      </c>
      <c r="K359" t="s">
        <v>1091</v>
      </c>
      <c r="L359">
        <v>1176.69</v>
      </c>
      <c r="M359">
        <v>2201.54</v>
      </c>
      <c r="N359">
        <v>0.17</v>
      </c>
      <c r="O359">
        <v>27</v>
      </c>
    </row>
    <row r="360" spans="1:15" x14ac:dyDescent="0.35">
      <c r="A360" t="s">
        <v>372</v>
      </c>
      <c r="B360" s="2">
        <v>45621</v>
      </c>
      <c r="C360" s="2">
        <v>45633</v>
      </c>
      <c r="D360" t="s">
        <v>647</v>
      </c>
      <c r="E360" t="s">
        <v>659</v>
      </c>
      <c r="F360" t="s">
        <v>685</v>
      </c>
      <c r="G360" t="s">
        <v>701</v>
      </c>
      <c r="H360" t="s">
        <v>710</v>
      </c>
      <c r="I360" t="s">
        <v>720</v>
      </c>
      <c r="J360" t="s">
        <v>733</v>
      </c>
      <c r="K360" t="s">
        <v>1092</v>
      </c>
      <c r="L360">
        <v>769.9</v>
      </c>
      <c r="M360">
        <v>814.36</v>
      </c>
      <c r="N360">
        <v>0</v>
      </c>
      <c r="O360">
        <v>5</v>
      </c>
    </row>
    <row r="361" spans="1:15" x14ac:dyDescent="0.35">
      <c r="A361" t="s">
        <v>373</v>
      </c>
      <c r="B361" s="2">
        <v>45309</v>
      </c>
      <c r="C361" s="2">
        <v>45325</v>
      </c>
      <c r="D361" t="s">
        <v>646</v>
      </c>
      <c r="E361" t="s">
        <v>661</v>
      </c>
      <c r="F361" t="s">
        <v>695</v>
      </c>
      <c r="G361" t="s">
        <v>703</v>
      </c>
      <c r="H361" t="s">
        <v>710</v>
      </c>
      <c r="I361" t="s">
        <v>716</v>
      </c>
      <c r="J361" t="s">
        <v>728</v>
      </c>
      <c r="K361" t="s">
        <v>1093</v>
      </c>
      <c r="L361">
        <v>666.23</v>
      </c>
      <c r="M361">
        <v>1382.91</v>
      </c>
      <c r="N361">
        <v>0.17599999999999999</v>
      </c>
      <c r="O361">
        <v>13</v>
      </c>
    </row>
    <row r="362" spans="1:15" x14ac:dyDescent="0.35">
      <c r="A362" t="s">
        <v>374</v>
      </c>
      <c r="B362" s="2">
        <v>45466</v>
      </c>
      <c r="C362" s="2">
        <v>45468</v>
      </c>
      <c r="D362" t="s">
        <v>649</v>
      </c>
      <c r="E362" t="s">
        <v>658</v>
      </c>
      <c r="F362" t="s">
        <v>674</v>
      </c>
      <c r="G362" t="s">
        <v>705</v>
      </c>
      <c r="H362" t="s">
        <v>709</v>
      </c>
      <c r="I362" t="s">
        <v>716</v>
      </c>
      <c r="J362" t="s">
        <v>733</v>
      </c>
      <c r="K362" t="s">
        <v>1094</v>
      </c>
      <c r="L362">
        <v>951.44</v>
      </c>
      <c r="M362">
        <v>1646.43</v>
      </c>
      <c r="N362">
        <v>0.11</v>
      </c>
      <c r="O362">
        <v>24</v>
      </c>
    </row>
    <row r="363" spans="1:15" x14ac:dyDescent="0.35">
      <c r="A363" t="s">
        <v>375</v>
      </c>
      <c r="B363" s="2">
        <v>45833</v>
      </c>
      <c r="C363" s="2">
        <v>45848</v>
      </c>
      <c r="D363" t="s">
        <v>649</v>
      </c>
      <c r="E363" t="s">
        <v>658</v>
      </c>
      <c r="F363" t="s">
        <v>674</v>
      </c>
      <c r="G363" t="s">
        <v>703</v>
      </c>
      <c r="H363" t="s">
        <v>709</v>
      </c>
      <c r="I363" t="s">
        <v>726</v>
      </c>
      <c r="J363" t="s">
        <v>730</v>
      </c>
      <c r="K363" t="s">
        <v>1095</v>
      </c>
      <c r="L363">
        <v>546.83000000000004</v>
      </c>
      <c r="M363">
        <v>400.84</v>
      </c>
      <c r="N363">
        <v>7.8E-2</v>
      </c>
      <c r="O363">
        <v>13</v>
      </c>
    </row>
    <row r="364" spans="1:15" x14ac:dyDescent="0.35">
      <c r="A364" t="s">
        <v>376</v>
      </c>
      <c r="B364" s="2">
        <v>45108</v>
      </c>
      <c r="C364" s="2">
        <v>45115</v>
      </c>
      <c r="D364" t="s">
        <v>646</v>
      </c>
      <c r="E364" t="s">
        <v>651</v>
      </c>
      <c r="F364" t="s">
        <v>663</v>
      </c>
      <c r="G364" t="s">
        <v>701</v>
      </c>
      <c r="H364" t="s">
        <v>707</v>
      </c>
      <c r="I364" t="s">
        <v>720</v>
      </c>
      <c r="J364" t="s">
        <v>731</v>
      </c>
      <c r="K364" t="s">
        <v>1096</v>
      </c>
      <c r="L364">
        <v>834.26</v>
      </c>
      <c r="M364">
        <v>1780.56</v>
      </c>
      <c r="N364">
        <v>1.4E-2</v>
      </c>
      <c r="O364">
        <v>47</v>
      </c>
    </row>
    <row r="365" spans="1:15" x14ac:dyDescent="0.35">
      <c r="A365" t="s">
        <v>377</v>
      </c>
      <c r="B365" s="2">
        <v>45360</v>
      </c>
      <c r="C365" s="2">
        <v>45377</v>
      </c>
      <c r="D365" t="s">
        <v>647</v>
      </c>
      <c r="E365" t="s">
        <v>659</v>
      </c>
      <c r="F365" t="s">
        <v>676</v>
      </c>
      <c r="G365" t="s">
        <v>706</v>
      </c>
      <c r="H365" t="s">
        <v>708</v>
      </c>
      <c r="I365" t="s">
        <v>723</v>
      </c>
      <c r="J365" t="s">
        <v>732</v>
      </c>
      <c r="K365" t="s">
        <v>1097</v>
      </c>
      <c r="L365">
        <v>1029.67</v>
      </c>
      <c r="M365">
        <v>1118.43</v>
      </c>
      <c r="N365">
        <v>0.27200000000000002</v>
      </c>
      <c r="O365">
        <v>9</v>
      </c>
    </row>
    <row r="366" spans="1:15" x14ac:dyDescent="0.35">
      <c r="A366" t="s">
        <v>378</v>
      </c>
      <c r="B366" s="2">
        <v>45082</v>
      </c>
      <c r="C366" s="2">
        <v>45105</v>
      </c>
      <c r="D366" t="s">
        <v>649</v>
      </c>
      <c r="E366" t="s">
        <v>658</v>
      </c>
      <c r="F366" t="s">
        <v>674</v>
      </c>
      <c r="G366" t="s">
        <v>701</v>
      </c>
      <c r="H366" t="s">
        <v>711</v>
      </c>
      <c r="I366" t="s">
        <v>723</v>
      </c>
      <c r="J366" t="s">
        <v>728</v>
      </c>
      <c r="K366" t="s">
        <v>1098</v>
      </c>
      <c r="L366">
        <v>605.82000000000005</v>
      </c>
      <c r="M366">
        <v>771.12</v>
      </c>
      <c r="N366">
        <v>0.13200000000000001</v>
      </c>
      <c r="O366">
        <v>19</v>
      </c>
    </row>
    <row r="367" spans="1:15" x14ac:dyDescent="0.35">
      <c r="A367" t="s">
        <v>379</v>
      </c>
      <c r="B367" s="2">
        <v>45737</v>
      </c>
      <c r="C367" s="2">
        <v>45756</v>
      </c>
      <c r="D367" t="s">
        <v>647</v>
      </c>
      <c r="E367" t="s">
        <v>652</v>
      </c>
      <c r="F367" t="s">
        <v>689</v>
      </c>
      <c r="G367" t="s">
        <v>705</v>
      </c>
      <c r="H367" t="s">
        <v>710</v>
      </c>
      <c r="I367" t="s">
        <v>718</v>
      </c>
      <c r="J367" t="s">
        <v>727</v>
      </c>
      <c r="K367" t="s">
        <v>1099</v>
      </c>
      <c r="L367">
        <v>1055.45</v>
      </c>
      <c r="M367">
        <v>1210.04</v>
      </c>
      <c r="N367">
        <v>8.9999999999999993E-3</v>
      </c>
      <c r="O367">
        <v>18</v>
      </c>
    </row>
    <row r="368" spans="1:15" x14ac:dyDescent="0.35">
      <c r="A368" t="s">
        <v>380</v>
      </c>
      <c r="B368" s="2">
        <v>45445</v>
      </c>
      <c r="C368" s="2">
        <v>45458</v>
      </c>
      <c r="D368" t="s">
        <v>646</v>
      </c>
      <c r="E368" t="s">
        <v>650</v>
      </c>
      <c r="F368" t="s">
        <v>675</v>
      </c>
      <c r="G368" t="s">
        <v>702</v>
      </c>
      <c r="H368" t="s">
        <v>708</v>
      </c>
      <c r="I368" t="s">
        <v>719</v>
      </c>
      <c r="J368" t="s">
        <v>730</v>
      </c>
      <c r="K368" t="s">
        <v>1100</v>
      </c>
      <c r="L368">
        <v>1295.18</v>
      </c>
      <c r="M368">
        <v>3024.03</v>
      </c>
      <c r="N368">
        <v>0.192</v>
      </c>
      <c r="O368">
        <v>8</v>
      </c>
    </row>
    <row r="369" spans="1:15" x14ac:dyDescent="0.35">
      <c r="A369" t="s">
        <v>381</v>
      </c>
      <c r="B369" s="2">
        <v>45731</v>
      </c>
      <c r="C369" s="2">
        <v>45745</v>
      </c>
      <c r="D369" t="s">
        <v>647</v>
      </c>
      <c r="E369" t="s">
        <v>654</v>
      </c>
      <c r="F369" t="s">
        <v>691</v>
      </c>
      <c r="G369" t="s">
        <v>706</v>
      </c>
      <c r="H369" t="s">
        <v>711</v>
      </c>
      <c r="I369" t="s">
        <v>712</v>
      </c>
      <c r="J369" t="s">
        <v>727</v>
      </c>
      <c r="K369" t="s">
        <v>1101</v>
      </c>
      <c r="L369">
        <v>935.83</v>
      </c>
      <c r="M369">
        <v>2303.46</v>
      </c>
      <c r="N369">
        <v>0.105</v>
      </c>
      <c r="O369">
        <v>9</v>
      </c>
    </row>
    <row r="370" spans="1:15" x14ac:dyDescent="0.35">
      <c r="A370" t="s">
        <v>382</v>
      </c>
      <c r="B370" s="2">
        <v>45194</v>
      </c>
      <c r="C370" s="2">
        <v>45208</v>
      </c>
      <c r="D370" t="s">
        <v>648</v>
      </c>
      <c r="E370" t="s">
        <v>660</v>
      </c>
      <c r="F370" t="s">
        <v>700</v>
      </c>
      <c r="G370" t="s">
        <v>705</v>
      </c>
      <c r="H370" t="s">
        <v>709</v>
      </c>
      <c r="I370" t="s">
        <v>713</v>
      </c>
      <c r="J370" t="s">
        <v>731</v>
      </c>
      <c r="K370" t="s">
        <v>1102</v>
      </c>
      <c r="L370">
        <v>1279.56</v>
      </c>
      <c r="M370">
        <v>3083.8</v>
      </c>
      <c r="N370">
        <v>0.106</v>
      </c>
      <c r="O370">
        <v>5</v>
      </c>
    </row>
    <row r="371" spans="1:15" x14ac:dyDescent="0.35">
      <c r="A371" t="s">
        <v>383</v>
      </c>
      <c r="B371" s="2">
        <v>45832</v>
      </c>
      <c r="C371" s="2">
        <v>45861</v>
      </c>
      <c r="D371" t="s">
        <v>648</v>
      </c>
      <c r="E371" t="s">
        <v>653</v>
      </c>
      <c r="F371" t="s">
        <v>688</v>
      </c>
      <c r="G371" t="s">
        <v>703</v>
      </c>
      <c r="H371" t="s">
        <v>709</v>
      </c>
      <c r="I371" t="s">
        <v>714</v>
      </c>
      <c r="J371" t="s">
        <v>728</v>
      </c>
      <c r="K371" t="s">
        <v>1103</v>
      </c>
      <c r="L371">
        <v>255.4</v>
      </c>
      <c r="M371">
        <v>322.70999999999998</v>
      </c>
      <c r="N371">
        <v>0.115</v>
      </c>
      <c r="O371">
        <v>16</v>
      </c>
    </row>
    <row r="372" spans="1:15" x14ac:dyDescent="0.35">
      <c r="A372" t="s">
        <v>384</v>
      </c>
      <c r="B372" s="2">
        <v>45286</v>
      </c>
      <c r="C372" s="2">
        <v>45294</v>
      </c>
      <c r="D372" t="s">
        <v>649</v>
      </c>
      <c r="E372" t="s">
        <v>657</v>
      </c>
      <c r="F372" t="s">
        <v>679</v>
      </c>
      <c r="G372" t="s">
        <v>705</v>
      </c>
      <c r="H372" t="s">
        <v>707</v>
      </c>
      <c r="I372" t="s">
        <v>724</v>
      </c>
      <c r="J372" t="s">
        <v>731</v>
      </c>
      <c r="K372" t="s">
        <v>1104</v>
      </c>
      <c r="L372">
        <v>492.75</v>
      </c>
      <c r="M372">
        <v>731.29</v>
      </c>
      <c r="N372">
        <v>5.8000000000000003E-2</v>
      </c>
      <c r="O372">
        <v>6</v>
      </c>
    </row>
    <row r="373" spans="1:15" x14ac:dyDescent="0.35">
      <c r="A373" t="s">
        <v>385</v>
      </c>
      <c r="B373" s="2">
        <v>44962</v>
      </c>
      <c r="C373" s="2">
        <v>44985</v>
      </c>
      <c r="D373" t="s">
        <v>648</v>
      </c>
      <c r="E373" t="s">
        <v>660</v>
      </c>
      <c r="F373" t="s">
        <v>697</v>
      </c>
      <c r="G373" t="s">
        <v>703</v>
      </c>
      <c r="H373" t="s">
        <v>710</v>
      </c>
      <c r="I373" t="s">
        <v>716</v>
      </c>
      <c r="J373" t="s">
        <v>730</v>
      </c>
      <c r="K373" t="s">
        <v>1105</v>
      </c>
      <c r="L373">
        <v>1214.49</v>
      </c>
      <c r="M373">
        <v>1533.95</v>
      </c>
      <c r="N373">
        <v>0</v>
      </c>
      <c r="O373">
        <v>11</v>
      </c>
    </row>
    <row r="374" spans="1:15" x14ac:dyDescent="0.35">
      <c r="A374" t="s">
        <v>386</v>
      </c>
      <c r="B374" s="2">
        <v>45022</v>
      </c>
      <c r="C374" s="2">
        <v>45024</v>
      </c>
      <c r="D374" t="s">
        <v>646</v>
      </c>
      <c r="E374" t="s">
        <v>651</v>
      </c>
      <c r="F374" t="s">
        <v>669</v>
      </c>
      <c r="G374" t="s">
        <v>705</v>
      </c>
      <c r="H374" t="s">
        <v>709</v>
      </c>
      <c r="I374" t="s">
        <v>723</v>
      </c>
      <c r="J374" t="s">
        <v>732</v>
      </c>
      <c r="K374" t="s">
        <v>1106</v>
      </c>
      <c r="L374">
        <v>720.35</v>
      </c>
      <c r="M374">
        <v>1571.66</v>
      </c>
      <c r="N374">
        <v>0.107</v>
      </c>
      <c r="O374">
        <v>23</v>
      </c>
    </row>
    <row r="375" spans="1:15" x14ac:dyDescent="0.35">
      <c r="A375" t="s">
        <v>387</v>
      </c>
      <c r="B375" s="2">
        <v>45751</v>
      </c>
      <c r="C375" s="2">
        <v>45757</v>
      </c>
      <c r="D375" t="s">
        <v>649</v>
      </c>
      <c r="E375" t="s">
        <v>658</v>
      </c>
      <c r="F375" t="s">
        <v>674</v>
      </c>
      <c r="G375" t="s">
        <v>703</v>
      </c>
      <c r="H375" t="s">
        <v>711</v>
      </c>
      <c r="I375" t="s">
        <v>725</v>
      </c>
      <c r="J375" t="s">
        <v>728</v>
      </c>
      <c r="K375" t="s">
        <v>1107</v>
      </c>
      <c r="L375">
        <v>290.14</v>
      </c>
      <c r="M375">
        <v>250.73</v>
      </c>
      <c r="N375">
        <v>3.4000000000000002E-2</v>
      </c>
      <c r="O375">
        <v>17</v>
      </c>
    </row>
    <row r="376" spans="1:15" x14ac:dyDescent="0.35">
      <c r="A376" t="s">
        <v>388</v>
      </c>
      <c r="B376" s="2">
        <v>45429</v>
      </c>
      <c r="C376" s="2">
        <v>45439</v>
      </c>
      <c r="D376" t="s">
        <v>648</v>
      </c>
      <c r="E376" t="s">
        <v>660</v>
      </c>
      <c r="F376" t="s">
        <v>697</v>
      </c>
      <c r="G376" t="s">
        <v>703</v>
      </c>
      <c r="H376" t="s">
        <v>708</v>
      </c>
      <c r="I376" t="s">
        <v>712</v>
      </c>
      <c r="J376" t="s">
        <v>730</v>
      </c>
      <c r="K376" t="s">
        <v>1108</v>
      </c>
      <c r="L376">
        <v>1484.23</v>
      </c>
      <c r="M376">
        <v>3472.81</v>
      </c>
      <c r="N376">
        <v>0.25600000000000001</v>
      </c>
      <c r="O376">
        <v>12</v>
      </c>
    </row>
    <row r="377" spans="1:15" x14ac:dyDescent="0.35">
      <c r="A377" t="s">
        <v>389</v>
      </c>
      <c r="B377" s="2">
        <v>45354</v>
      </c>
      <c r="C377" s="2">
        <v>45370</v>
      </c>
      <c r="D377" t="s">
        <v>647</v>
      </c>
      <c r="E377" t="s">
        <v>659</v>
      </c>
      <c r="F377" t="s">
        <v>699</v>
      </c>
      <c r="G377" t="s">
        <v>704</v>
      </c>
      <c r="H377" t="s">
        <v>710</v>
      </c>
      <c r="I377" t="s">
        <v>715</v>
      </c>
      <c r="J377" t="s">
        <v>730</v>
      </c>
      <c r="K377" t="s">
        <v>1109</v>
      </c>
      <c r="L377">
        <v>988.83</v>
      </c>
      <c r="M377">
        <v>1206.04</v>
      </c>
      <c r="N377">
        <v>6.3E-2</v>
      </c>
      <c r="O377">
        <v>34</v>
      </c>
    </row>
    <row r="378" spans="1:15" x14ac:dyDescent="0.35">
      <c r="A378" t="s">
        <v>390</v>
      </c>
      <c r="B378" s="2">
        <v>45835</v>
      </c>
      <c r="C378" s="2">
        <v>45849</v>
      </c>
      <c r="D378" t="s">
        <v>647</v>
      </c>
      <c r="E378" t="s">
        <v>659</v>
      </c>
      <c r="F378" t="s">
        <v>685</v>
      </c>
      <c r="G378" t="s">
        <v>705</v>
      </c>
      <c r="H378" t="s">
        <v>709</v>
      </c>
      <c r="I378" t="s">
        <v>716</v>
      </c>
      <c r="J378" t="s">
        <v>729</v>
      </c>
      <c r="K378" t="s">
        <v>1110</v>
      </c>
      <c r="L378">
        <v>1227.7</v>
      </c>
      <c r="M378">
        <v>2197.23</v>
      </c>
      <c r="N378">
        <v>9.9000000000000005E-2</v>
      </c>
      <c r="O378">
        <v>22</v>
      </c>
    </row>
    <row r="379" spans="1:15" x14ac:dyDescent="0.35">
      <c r="A379" t="s">
        <v>391</v>
      </c>
      <c r="B379" s="2">
        <v>44998</v>
      </c>
      <c r="C379" s="2">
        <v>45020</v>
      </c>
      <c r="D379" t="s">
        <v>646</v>
      </c>
      <c r="E379" t="s">
        <v>661</v>
      </c>
      <c r="F379" t="s">
        <v>687</v>
      </c>
      <c r="G379" t="s">
        <v>705</v>
      </c>
      <c r="H379" t="s">
        <v>707</v>
      </c>
      <c r="I379" t="s">
        <v>720</v>
      </c>
      <c r="J379" t="s">
        <v>727</v>
      </c>
      <c r="K379" t="s">
        <v>1111</v>
      </c>
      <c r="L379">
        <v>1113.7</v>
      </c>
      <c r="M379">
        <v>1620.6</v>
      </c>
      <c r="N379">
        <v>0.13900000000000001</v>
      </c>
      <c r="O379">
        <v>11</v>
      </c>
    </row>
    <row r="380" spans="1:15" x14ac:dyDescent="0.35">
      <c r="A380" t="s">
        <v>392</v>
      </c>
      <c r="B380" s="2">
        <v>45664</v>
      </c>
      <c r="C380" s="2">
        <v>45677</v>
      </c>
      <c r="D380" t="s">
        <v>646</v>
      </c>
      <c r="E380" t="s">
        <v>661</v>
      </c>
      <c r="F380" t="s">
        <v>695</v>
      </c>
      <c r="G380" t="s">
        <v>701</v>
      </c>
      <c r="H380" t="s">
        <v>711</v>
      </c>
      <c r="I380" t="s">
        <v>723</v>
      </c>
      <c r="J380" t="s">
        <v>729</v>
      </c>
      <c r="K380" t="s">
        <v>1112</v>
      </c>
      <c r="L380">
        <v>432.13</v>
      </c>
      <c r="M380">
        <v>1034.6600000000001</v>
      </c>
      <c r="N380">
        <v>9.1999999999999998E-2</v>
      </c>
      <c r="O380">
        <v>7</v>
      </c>
    </row>
    <row r="381" spans="1:15" x14ac:dyDescent="0.35">
      <c r="A381" t="s">
        <v>393</v>
      </c>
      <c r="B381" s="2">
        <v>45694</v>
      </c>
      <c r="C381" s="2">
        <v>45703</v>
      </c>
      <c r="D381" t="s">
        <v>648</v>
      </c>
      <c r="E381" t="s">
        <v>655</v>
      </c>
      <c r="F381" t="s">
        <v>670</v>
      </c>
      <c r="G381" t="s">
        <v>703</v>
      </c>
      <c r="H381" t="s">
        <v>710</v>
      </c>
      <c r="I381" t="s">
        <v>721</v>
      </c>
      <c r="J381" t="s">
        <v>729</v>
      </c>
      <c r="K381" t="s">
        <v>1113</v>
      </c>
      <c r="L381">
        <v>837.39</v>
      </c>
      <c r="M381">
        <v>1905.42</v>
      </c>
      <c r="N381">
        <v>3.2000000000000001E-2</v>
      </c>
      <c r="O381">
        <v>18</v>
      </c>
    </row>
    <row r="382" spans="1:15" x14ac:dyDescent="0.35">
      <c r="A382" t="s">
        <v>394</v>
      </c>
      <c r="B382" s="2">
        <v>45688</v>
      </c>
      <c r="C382" s="2">
        <v>45705</v>
      </c>
      <c r="D382" t="s">
        <v>649</v>
      </c>
      <c r="E382" t="s">
        <v>658</v>
      </c>
      <c r="F382" t="s">
        <v>683</v>
      </c>
      <c r="G382" t="s">
        <v>706</v>
      </c>
      <c r="H382" t="s">
        <v>707</v>
      </c>
      <c r="I382" t="s">
        <v>722</v>
      </c>
      <c r="J382" t="s">
        <v>727</v>
      </c>
      <c r="K382" t="s">
        <v>812</v>
      </c>
      <c r="L382">
        <v>378.26</v>
      </c>
      <c r="M382">
        <v>541.55999999999995</v>
      </c>
      <c r="N382">
        <v>0.16300000000000001</v>
      </c>
      <c r="O382">
        <v>25</v>
      </c>
    </row>
    <row r="383" spans="1:15" x14ac:dyDescent="0.35">
      <c r="A383" t="s">
        <v>395</v>
      </c>
      <c r="B383" s="2">
        <v>45876</v>
      </c>
      <c r="C383" s="2">
        <v>45906</v>
      </c>
      <c r="D383" t="s">
        <v>648</v>
      </c>
      <c r="E383" t="s">
        <v>653</v>
      </c>
      <c r="F383" t="s">
        <v>681</v>
      </c>
      <c r="G383" t="s">
        <v>702</v>
      </c>
      <c r="H383" t="s">
        <v>711</v>
      </c>
      <c r="I383" t="s">
        <v>724</v>
      </c>
      <c r="J383" t="s">
        <v>729</v>
      </c>
      <c r="K383" t="s">
        <v>1114</v>
      </c>
      <c r="L383">
        <v>833.73</v>
      </c>
      <c r="M383">
        <v>1116.5999999999999</v>
      </c>
      <c r="N383">
        <v>0.17599999999999999</v>
      </c>
      <c r="O383">
        <v>14</v>
      </c>
    </row>
    <row r="384" spans="1:15" x14ac:dyDescent="0.35">
      <c r="A384" t="s">
        <v>396</v>
      </c>
      <c r="B384" s="2">
        <v>45861</v>
      </c>
      <c r="C384" s="2">
        <v>45886</v>
      </c>
      <c r="D384" t="s">
        <v>649</v>
      </c>
      <c r="E384" t="s">
        <v>658</v>
      </c>
      <c r="F384" t="s">
        <v>674</v>
      </c>
      <c r="G384" t="s">
        <v>702</v>
      </c>
      <c r="H384" t="s">
        <v>708</v>
      </c>
      <c r="I384" t="s">
        <v>714</v>
      </c>
      <c r="J384" t="s">
        <v>728</v>
      </c>
      <c r="K384" t="s">
        <v>1115</v>
      </c>
      <c r="L384">
        <v>1142.06</v>
      </c>
      <c r="M384">
        <v>1455</v>
      </c>
      <c r="N384">
        <v>7.8E-2</v>
      </c>
      <c r="O384">
        <v>28</v>
      </c>
    </row>
    <row r="385" spans="1:15" x14ac:dyDescent="0.35">
      <c r="A385" t="s">
        <v>397</v>
      </c>
      <c r="B385" s="2">
        <v>45097</v>
      </c>
      <c r="C385" s="2">
        <v>45115</v>
      </c>
      <c r="D385" t="s">
        <v>648</v>
      </c>
      <c r="E385" t="s">
        <v>660</v>
      </c>
      <c r="F385" t="s">
        <v>700</v>
      </c>
      <c r="G385" t="s">
        <v>704</v>
      </c>
      <c r="H385" t="s">
        <v>709</v>
      </c>
      <c r="I385" t="s">
        <v>719</v>
      </c>
      <c r="J385" t="s">
        <v>729</v>
      </c>
      <c r="K385" t="s">
        <v>1116</v>
      </c>
      <c r="L385">
        <v>1145.53</v>
      </c>
      <c r="M385">
        <v>1278.3</v>
      </c>
      <c r="N385">
        <v>0.09</v>
      </c>
      <c r="O385">
        <v>41</v>
      </c>
    </row>
    <row r="386" spans="1:15" x14ac:dyDescent="0.35">
      <c r="A386" t="s">
        <v>398</v>
      </c>
      <c r="B386" s="2">
        <v>45491</v>
      </c>
      <c r="C386" s="2">
        <v>45511</v>
      </c>
      <c r="D386" t="s">
        <v>649</v>
      </c>
      <c r="E386" t="s">
        <v>657</v>
      </c>
      <c r="F386" t="s">
        <v>673</v>
      </c>
      <c r="G386" t="s">
        <v>701</v>
      </c>
      <c r="H386" t="s">
        <v>707</v>
      </c>
      <c r="I386" t="s">
        <v>721</v>
      </c>
      <c r="J386" t="s">
        <v>732</v>
      </c>
      <c r="K386" t="s">
        <v>1117</v>
      </c>
      <c r="L386">
        <v>941.35</v>
      </c>
      <c r="M386">
        <v>899.83</v>
      </c>
      <c r="N386">
        <v>5.8000000000000003E-2</v>
      </c>
      <c r="O386">
        <v>18</v>
      </c>
    </row>
    <row r="387" spans="1:15" x14ac:dyDescent="0.35">
      <c r="A387" t="s">
        <v>399</v>
      </c>
      <c r="B387" s="2">
        <v>45066</v>
      </c>
      <c r="C387" s="2">
        <v>45096</v>
      </c>
      <c r="D387" t="s">
        <v>647</v>
      </c>
      <c r="E387" t="s">
        <v>654</v>
      </c>
      <c r="F387" t="s">
        <v>680</v>
      </c>
      <c r="G387" t="s">
        <v>703</v>
      </c>
      <c r="H387" t="s">
        <v>709</v>
      </c>
      <c r="I387" t="s">
        <v>722</v>
      </c>
      <c r="J387" t="s">
        <v>731</v>
      </c>
      <c r="K387" t="s">
        <v>1118</v>
      </c>
      <c r="L387">
        <v>1161.2</v>
      </c>
      <c r="M387">
        <v>878.73</v>
      </c>
      <c r="N387">
        <v>0.19</v>
      </c>
      <c r="O387">
        <v>31</v>
      </c>
    </row>
    <row r="388" spans="1:15" x14ac:dyDescent="0.35">
      <c r="A388" t="s">
        <v>400</v>
      </c>
      <c r="B388" s="2">
        <v>45789</v>
      </c>
      <c r="C388" s="2">
        <v>45803</v>
      </c>
      <c r="D388" t="s">
        <v>647</v>
      </c>
      <c r="E388" t="s">
        <v>654</v>
      </c>
      <c r="F388" t="s">
        <v>696</v>
      </c>
      <c r="G388" t="s">
        <v>701</v>
      </c>
      <c r="H388" t="s">
        <v>709</v>
      </c>
      <c r="I388" t="s">
        <v>715</v>
      </c>
      <c r="J388" t="s">
        <v>728</v>
      </c>
      <c r="K388" t="s">
        <v>1119</v>
      </c>
      <c r="L388">
        <v>320.12</v>
      </c>
      <c r="M388">
        <v>594.41999999999996</v>
      </c>
      <c r="N388">
        <v>0.104</v>
      </c>
      <c r="O388">
        <v>18</v>
      </c>
    </row>
    <row r="389" spans="1:15" x14ac:dyDescent="0.35">
      <c r="A389" t="s">
        <v>401</v>
      </c>
      <c r="B389" s="2">
        <v>45419</v>
      </c>
      <c r="C389" s="2">
        <v>45424</v>
      </c>
      <c r="D389" t="s">
        <v>646</v>
      </c>
      <c r="E389" t="s">
        <v>651</v>
      </c>
      <c r="F389" t="s">
        <v>669</v>
      </c>
      <c r="G389" t="s">
        <v>703</v>
      </c>
      <c r="H389" t="s">
        <v>710</v>
      </c>
      <c r="I389" t="s">
        <v>716</v>
      </c>
      <c r="J389" t="s">
        <v>731</v>
      </c>
      <c r="K389" t="s">
        <v>1120</v>
      </c>
      <c r="L389">
        <v>1163.99</v>
      </c>
      <c r="M389">
        <v>1617.85</v>
      </c>
      <c r="N389">
        <v>0.127</v>
      </c>
      <c r="O389">
        <v>14</v>
      </c>
    </row>
    <row r="390" spans="1:15" x14ac:dyDescent="0.35">
      <c r="A390" t="s">
        <v>402</v>
      </c>
      <c r="B390" s="2">
        <v>45199</v>
      </c>
      <c r="C390" s="2">
        <v>45202</v>
      </c>
      <c r="D390" t="s">
        <v>647</v>
      </c>
      <c r="E390" t="s">
        <v>659</v>
      </c>
      <c r="F390" t="s">
        <v>699</v>
      </c>
      <c r="G390" t="s">
        <v>703</v>
      </c>
      <c r="H390" t="s">
        <v>707</v>
      </c>
      <c r="I390" t="s">
        <v>713</v>
      </c>
      <c r="J390" t="s">
        <v>731</v>
      </c>
      <c r="K390" t="s">
        <v>1121</v>
      </c>
      <c r="L390">
        <v>1019.36</v>
      </c>
      <c r="M390">
        <v>972.91</v>
      </c>
      <c r="N390">
        <v>0.14699999999999999</v>
      </c>
      <c r="O390">
        <v>17</v>
      </c>
    </row>
    <row r="391" spans="1:15" x14ac:dyDescent="0.35">
      <c r="A391" t="s">
        <v>403</v>
      </c>
      <c r="B391" s="2">
        <v>45225</v>
      </c>
      <c r="C391" s="2">
        <v>45235</v>
      </c>
      <c r="D391" t="s">
        <v>646</v>
      </c>
      <c r="E391" t="s">
        <v>661</v>
      </c>
      <c r="F391" t="s">
        <v>695</v>
      </c>
      <c r="G391" t="s">
        <v>703</v>
      </c>
      <c r="H391" t="s">
        <v>708</v>
      </c>
      <c r="I391" t="s">
        <v>714</v>
      </c>
      <c r="J391" t="s">
        <v>731</v>
      </c>
      <c r="K391" t="s">
        <v>1122</v>
      </c>
      <c r="L391">
        <v>20.38</v>
      </c>
      <c r="M391">
        <v>42.56</v>
      </c>
      <c r="N391">
        <v>7.1999999999999995E-2</v>
      </c>
      <c r="O391">
        <v>11</v>
      </c>
    </row>
    <row r="392" spans="1:15" x14ac:dyDescent="0.35">
      <c r="A392" t="s">
        <v>404</v>
      </c>
      <c r="B392" s="2">
        <v>45823</v>
      </c>
      <c r="C392" s="2">
        <v>45838</v>
      </c>
      <c r="D392" t="s">
        <v>646</v>
      </c>
      <c r="E392" t="s">
        <v>661</v>
      </c>
      <c r="F392" t="s">
        <v>682</v>
      </c>
      <c r="G392" t="s">
        <v>705</v>
      </c>
      <c r="H392" t="s">
        <v>711</v>
      </c>
      <c r="I392" t="s">
        <v>712</v>
      </c>
      <c r="J392" t="s">
        <v>732</v>
      </c>
      <c r="K392" t="s">
        <v>1123</v>
      </c>
      <c r="L392">
        <v>1487.59</v>
      </c>
      <c r="M392">
        <v>1480.83</v>
      </c>
      <c r="N392">
        <v>8.9999999999999993E-3</v>
      </c>
      <c r="O392">
        <v>11</v>
      </c>
    </row>
    <row r="393" spans="1:15" x14ac:dyDescent="0.35">
      <c r="A393" t="s">
        <v>405</v>
      </c>
      <c r="B393" s="2">
        <v>45514</v>
      </c>
      <c r="C393" s="2">
        <v>45542</v>
      </c>
      <c r="D393" t="s">
        <v>649</v>
      </c>
      <c r="E393" t="s">
        <v>657</v>
      </c>
      <c r="F393" t="s">
        <v>673</v>
      </c>
      <c r="G393" t="s">
        <v>703</v>
      </c>
      <c r="H393" t="s">
        <v>711</v>
      </c>
      <c r="I393" t="s">
        <v>721</v>
      </c>
      <c r="J393" t="s">
        <v>728</v>
      </c>
      <c r="K393" t="s">
        <v>1124</v>
      </c>
      <c r="L393">
        <v>229.96</v>
      </c>
      <c r="M393">
        <v>564.26</v>
      </c>
      <c r="N393">
        <v>0.105</v>
      </c>
      <c r="O393">
        <v>5</v>
      </c>
    </row>
    <row r="394" spans="1:15" x14ac:dyDescent="0.35">
      <c r="A394" t="s">
        <v>406</v>
      </c>
      <c r="B394" s="2">
        <v>45208</v>
      </c>
      <c r="C394" s="2">
        <v>45225</v>
      </c>
      <c r="D394" t="s">
        <v>647</v>
      </c>
      <c r="E394" t="s">
        <v>659</v>
      </c>
      <c r="F394" t="s">
        <v>685</v>
      </c>
      <c r="G394" t="s">
        <v>704</v>
      </c>
      <c r="H394" t="s">
        <v>709</v>
      </c>
      <c r="I394" t="s">
        <v>712</v>
      </c>
      <c r="J394" t="s">
        <v>727</v>
      </c>
      <c r="K394" t="s">
        <v>1125</v>
      </c>
      <c r="L394">
        <v>1132.03</v>
      </c>
      <c r="M394">
        <v>2137.21</v>
      </c>
      <c r="N394">
        <v>0.35699999999999998</v>
      </c>
      <c r="O394">
        <v>35</v>
      </c>
    </row>
    <row r="395" spans="1:15" x14ac:dyDescent="0.35">
      <c r="A395" t="s">
        <v>407</v>
      </c>
      <c r="B395" s="2">
        <v>45360</v>
      </c>
      <c r="C395" s="2">
        <v>45377</v>
      </c>
      <c r="D395" t="s">
        <v>648</v>
      </c>
      <c r="E395" t="s">
        <v>660</v>
      </c>
      <c r="F395" t="s">
        <v>686</v>
      </c>
      <c r="G395" t="s">
        <v>702</v>
      </c>
      <c r="H395" t="s">
        <v>711</v>
      </c>
      <c r="I395" t="s">
        <v>714</v>
      </c>
      <c r="J395" t="s">
        <v>730</v>
      </c>
      <c r="K395" t="s">
        <v>1126</v>
      </c>
      <c r="L395">
        <v>1137.4100000000001</v>
      </c>
      <c r="M395">
        <v>1680.93</v>
      </c>
      <c r="N395">
        <v>0.254</v>
      </c>
      <c r="O395">
        <v>9</v>
      </c>
    </row>
    <row r="396" spans="1:15" x14ac:dyDescent="0.35">
      <c r="A396" t="s">
        <v>408</v>
      </c>
      <c r="B396" s="2">
        <v>45075</v>
      </c>
      <c r="C396" s="2">
        <v>45097</v>
      </c>
      <c r="D396" t="s">
        <v>649</v>
      </c>
      <c r="E396" t="s">
        <v>658</v>
      </c>
      <c r="F396" t="s">
        <v>683</v>
      </c>
      <c r="G396" t="s">
        <v>705</v>
      </c>
      <c r="H396" t="s">
        <v>711</v>
      </c>
      <c r="I396" t="s">
        <v>723</v>
      </c>
      <c r="J396" t="s">
        <v>727</v>
      </c>
      <c r="K396" t="s">
        <v>1127</v>
      </c>
      <c r="L396">
        <v>1295.3900000000001</v>
      </c>
      <c r="M396">
        <v>2905.06</v>
      </c>
      <c r="N396">
        <v>0.14799999999999999</v>
      </c>
      <c r="O396">
        <v>8</v>
      </c>
    </row>
    <row r="397" spans="1:15" x14ac:dyDescent="0.35">
      <c r="A397" t="s">
        <v>409</v>
      </c>
      <c r="B397" s="2">
        <v>45804</v>
      </c>
      <c r="C397" s="2">
        <v>45816</v>
      </c>
      <c r="D397" t="s">
        <v>647</v>
      </c>
      <c r="E397" t="s">
        <v>652</v>
      </c>
      <c r="F397" t="s">
        <v>666</v>
      </c>
      <c r="G397" t="s">
        <v>701</v>
      </c>
      <c r="H397" t="s">
        <v>707</v>
      </c>
      <c r="I397" t="s">
        <v>722</v>
      </c>
      <c r="J397" t="s">
        <v>733</v>
      </c>
      <c r="K397" t="s">
        <v>1128</v>
      </c>
      <c r="L397">
        <v>653.6</v>
      </c>
      <c r="M397">
        <v>842.09</v>
      </c>
      <c r="N397">
        <v>9.8000000000000004E-2</v>
      </c>
      <c r="O397">
        <v>19</v>
      </c>
    </row>
    <row r="398" spans="1:15" x14ac:dyDescent="0.35">
      <c r="A398" t="s">
        <v>410</v>
      </c>
      <c r="B398" s="2">
        <v>45890</v>
      </c>
      <c r="C398" s="2">
        <v>45914</v>
      </c>
      <c r="D398" t="s">
        <v>649</v>
      </c>
      <c r="E398" t="s">
        <v>656</v>
      </c>
      <c r="F398" t="s">
        <v>671</v>
      </c>
      <c r="G398" t="s">
        <v>703</v>
      </c>
      <c r="H398" t="s">
        <v>708</v>
      </c>
      <c r="I398" t="s">
        <v>720</v>
      </c>
      <c r="J398" t="s">
        <v>732</v>
      </c>
      <c r="K398" t="s">
        <v>1129</v>
      </c>
      <c r="L398">
        <v>1397.67</v>
      </c>
      <c r="M398">
        <v>3131.37</v>
      </c>
      <c r="N398">
        <v>0.10299999999999999</v>
      </c>
      <c r="O398">
        <v>20</v>
      </c>
    </row>
    <row r="399" spans="1:15" x14ac:dyDescent="0.35">
      <c r="A399" t="s">
        <v>411</v>
      </c>
      <c r="B399" s="2">
        <v>45638</v>
      </c>
      <c r="C399" s="2">
        <v>45646</v>
      </c>
      <c r="D399" t="s">
        <v>647</v>
      </c>
      <c r="E399" t="s">
        <v>652</v>
      </c>
      <c r="F399" t="s">
        <v>689</v>
      </c>
      <c r="G399" t="s">
        <v>701</v>
      </c>
      <c r="H399" t="s">
        <v>707</v>
      </c>
      <c r="I399" t="s">
        <v>717</v>
      </c>
      <c r="J399" t="s">
        <v>731</v>
      </c>
      <c r="K399" t="s">
        <v>1130</v>
      </c>
      <c r="L399">
        <v>1202.47</v>
      </c>
      <c r="M399">
        <v>1444.72</v>
      </c>
      <c r="N399">
        <v>0.24099999999999999</v>
      </c>
      <c r="O399">
        <v>17</v>
      </c>
    </row>
    <row r="400" spans="1:15" x14ac:dyDescent="0.35">
      <c r="A400" t="s">
        <v>412</v>
      </c>
      <c r="B400" s="2">
        <v>45914</v>
      </c>
      <c r="C400" s="2">
        <v>45923</v>
      </c>
      <c r="D400" t="s">
        <v>646</v>
      </c>
      <c r="E400" t="s">
        <v>661</v>
      </c>
      <c r="F400" t="s">
        <v>687</v>
      </c>
      <c r="G400" t="s">
        <v>703</v>
      </c>
      <c r="H400" t="s">
        <v>708</v>
      </c>
      <c r="I400" t="s">
        <v>726</v>
      </c>
      <c r="J400" t="s">
        <v>727</v>
      </c>
      <c r="K400" t="s">
        <v>1131</v>
      </c>
      <c r="L400">
        <v>1310.3</v>
      </c>
      <c r="M400">
        <v>2875.8</v>
      </c>
      <c r="N400">
        <v>8.3000000000000004E-2</v>
      </c>
      <c r="O400">
        <v>5</v>
      </c>
    </row>
    <row r="401" spans="1:15" x14ac:dyDescent="0.35">
      <c r="A401" t="s">
        <v>413</v>
      </c>
      <c r="B401" s="2">
        <v>45541</v>
      </c>
      <c r="C401" s="2">
        <v>45569</v>
      </c>
      <c r="D401" t="s">
        <v>646</v>
      </c>
      <c r="E401" t="s">
        <v>661</v>
      </c>
      <c r="F401" t="s">
        <v>695</v>
      </c>
      <c r="G401" t="s">
        <v>701</v>
      </c>
      <c r="H401" t="s">
        <v>709</v>
      </c>
      <c r="I401" t="s">
        <v>726</v>
      </c>
      <c r="J401" t="s">
        <v>732</v>
      </c>
      <c r="K401" t="s">
        <v>1132</v>
      </c>
      <c r="L401">
        <v>1174.17</v>
      </c>
      <c r="M401">
        <v>1641.61</v>
      </c>
      <c r="N401">
        <v>0.122</v>
      </c>
      <c r="O401">
        <v>9</v>
      </c>
    </row>
    <row r="402" spans="1:15" x14ac:dyDescent="0.35">
      <c r="A402" t="s">
        <v>414</v>
      </c>
      <c r="B402" s="2">
        <v>45759</v>
      </c>
      <c r="C402" s="2">
        <v>45777</v>
      </c>
      <c r="D402" t="s">
        <v>646</v>
      </c>
      <c r="E402" t="s">
        <v>650</v>
      </c>
      <c r="F402" t="s">
        <v>662</v>
      </c>
      <c r="G402" t="s">
        <v>701</v>
      </c>
      <c r="H402" t="s">
        <v>709</v>
      </c>
      <c r="I402" t="s">
        <v>721</v>
      </c>
      <c r="J402" t="s">
        <v>729</v>
      </c>
      <c r="K402" t="s">
        <v>1133</v>
      </c>
      <c r="L402">
        <v>1119.04</v>
      </c>
      <c r="M402">
        <v>1299.02</v>
      </c>
      <c r="N402">
        <v>2.5000000000000001E-2</v>
      </c>
      <c r="O402">
        <v>14</v>
      </c>
    </row>
    <row r="403" spans="1:15" x14ac:dyDescent="0.35">
      <c r="A403" t="s">
        <v>415</v>
      </c>
      <c r="B403" s="2">
        <v>45516</v>
      </c>
      <c r="C403" s="2">
        <v>45519</v>
      </c>
      <c r="D403" t="s">
        <v>648</v>
      </c>
      <c r="E403" t="s">
        <v>660</v>
      </c>
      <c r="F403" t="s">
        <v>677</v>
      </c>
      <c r="G403" t="s">
        <v>701</v>
      </c>
      <c r="H403" t="s">
        <v>709</v>
      </c>
      <c r="I403" t="s">
        <v>726</v>
      </c>
      <c r="J403" t="s">
        <v>728</v>
      </c>
      <c r="K403" t="s">
        <v>1134</v>
      </c>
      <c r="L403">
        <v>850.7</v>
      </c>
      <c r="M403">
        <v>1118.56</v>
      </c>
      <c r="N403">
        <v>0.18</v>
      </c>
      <c r="O403">
        <v>19</v>
      </c>
    </row>
    <row r="404" spans="1:15" x14ac:dyDescent="0.35">
      <c r="A404" t="s">
        <v>416</v>
      </c>
      <c r="B404" s="2">
        <v>45601</v>
      </c>
      <c r="C404" s="2">
        <v>45604</v>
      </c>
      <c r="D404" t="s">
        <v>648</v>
      </c>
      <c r="E404" t="s">
        <v>653</v>
      </c>
      <c r="F404" t="s">
        <v>667</v>
      </c>
      <c r="G404" t="s">
        <v>702</v>
      </c>
      <c r="H404" t="s">
        <v>709</v>
      </c>
      <c r="I404" t="s">
        <v>719</v>
      </c>
      <c r="J404" t="s">
        <v>727</v>
      </c>
      <c r="K404" t="s">
        <v>1135</v>
      </c>
      <c r="L404">
        <v>1020.4</v>
      </c>
      <c r="M404">
        <v>1184.71</v>
      </c>
      <c r="N404">
        <v>0.106</v>
      </c>
      <c r="O404">
        <v>16</v>
      </c>
    </row>
    <row r="405" spans="1:15" x14ac:dyDescent="0.35">
      <c r="A405" t="s">
        <v>417</v>
      </c>
      <c r="B405" s="2">
        <v>45497</v>
      </c>
      <c r="C405" s="2">
        <v>45512</v>
      </c>
      <c r="D405" t="s">
        <v>649</v>
      </c>
      <c r="E405" t="s">
        <v>657</v>
      </c>
      <c r="F405" t="s">
        <v>673</v>
      </c>
      <c r="G405" t="s">
        <v>706</v>
      </c>
      <c r="H405" t="s">
        <v>709</v>
      </c>
      <c r="I405" t="s">
        <v>722</v>
      </c>
      <c r="J405" t="s">
        <v>731</v>
      </c>
      <c r="K405" t="s">
        <v>1136</v>
      </c>
      <c r="L405">
        <v>501.5</v>
      </c>
      <c r="M405">
        <v>1201.47</v>
      </c>
      <c r="N405">
        <v>0.126</v>
      </c>
      <c r="O405">
        <v>5</v>
      </c>
    </row>
    <row r="406" spans="1:15" x14ac:dyDescent="0.35">
      <c r="A406" t="s">
        <v>418</v>
      </c>
      <c r="B406" s="2">
        <v>45677</v>
      </c>
      <c r="C406" s="2">
        <v>45691</v>
      </c>
      <c r="D406" t="s">
        <v>648</v>
      </c>
      <c r="E406" t="s">
        <v>655</v>
      </c>
      <c r="F406" t="s">
        <v>672</v>
      </c>
      <c r="G406" t="s">
        <v>706</v>
      </c>
      <c r="H406" t="s">
        <v>709</v>
      </c>
      <c r="I406" t="s">
        <v>721</v>
      </c>
      <c r="J406" t="s">
        <v>727</v>
      </c>
      <c r="K406" t="s">
        <v>1137</v>
      </c>
      <c r="L406">
        <v>974.11</v>
      </c>
      <c r="M406">
        <v>880.99</v>
      </c>
      <c r="N406">
        <v>0.111</v>
      </c>
      <c r="O406">
        <v>10</v>
      </c>
    </row>
    <row r="407" spans="1:15" x14ac:dyDescent="0.35">
      <c r="A407" t="s">
        <v>419</v>
      </c>
      <c r="B407" s="2">
        <v>44991</v>
      </c>
      <c r="C407" s="2">
        <v>45020</v>
      </c>
      <c r="D407" t="s">
        <v>647</v>
      </c>
      <c r="E407" t="s">
        <v>659</v>
      </c>
      <c r="F407" t="s">
        <v>699</v>
      </c>
      <c r="G407" t="s">
        <v>705</v>
      </c>
      <c r="H407" t="s">
        <v>711</v>
      </c>
      <c r="I407" t="s">
        <v>712</v>
      </c>
      <c r="J407" t="s">
        <v>732</v>
      </c>
      <c r="K407" t="s">
        <v>1138</v>
      </c>
      <c r="L407">
        <v>1126.29</v>
      </c>
      <c r="M407">
        <v>2050.87</v>
      </c>
      <c r="N407">
        <v>6.4000000000000001E-2</v>
      </c>
      <c r="O407">
        <v>7</v>
      </c>
    </row>
    <row r="408" spans="1:15" x14ac:dyDescent="0.35">
      <c r="A408" t="s">
        <v>420</v>
      </c>
      <c r="B408" s="2">
        <v>45646</v>
      </c>
      <c r="C408" s="2">
        <v>45671</v>
      </c>
      <c r="D408" t="s">
        <v>647</v>
      </c>
      <c r="E408" t="s">
        <v>654</v>
      </c>
      <c r="F408" t="s">
        <v>680</v>
      </c>
      <c r="G408" t="s">
        <v>705</v>
      </c>
      <c r="H408" t="s">
        <v>707</v>
      </c>
      <c r="I408" t="s">
        <v>724</v>
      </c>
      <c r="J408" t="s">
        <v>728</v>
      </c>
      <c r="K408" t="s">
        <v>1139</v>
      </c>
      <c r="L408">
        <v>1361.34</v>
      </c>
      <c r="M408">
        <v>1737.9</v>
      </c>
      <c r="N408">
        <v>7.6999999999999999E-2</v>
      </c>
      <c r="O408">
        <v>14</v>
      </c>
    </row>
    <row r="409" spans="1:15" x14ac:dyDescent="0.35">
      <c r="A409" t="s">
        <v>421</v>
      </c>
      <c r="B409" s="2">
        <v>45709</v>
      </c>
      <c r="C409" s="2">
        <v>45737</v>
      </c>
      <c r="D409" t="s">
        <v>646</v>
      </c>
      <c r="E409" t="s">
        <v>651</v>
      </c>
      <c r="F409" t="s">
        <v>669</v>
      </c>
      <c r="G409" t="s">
        <v>706</v>
      </c>
      <c r="H409" t="s">
        <v>709</v>
      </c>
      <c r="I409" t="s">
        <v>714</v>
      </c>
      <c r="J409" t="s">
        <v>730</v>
      </c>
      <c r="K409" t="s">
        <v>1140</v>
      </c>
      <c r="L409">
        <v>1437.39</v>
      </c>
      <c r="M409">
        <v>1388.31</v>
      </c>
      <c r="N409">
        <v>0.13800000000000001</v>
      </c>
      <c r="O409">
        <v>18</v>
      </c>
    </row>
    <row r="410" spans="1:15" x14ac:dyDescent="0.35">
      <c r="A410" t="s">
        <v>422</v>
      </c>
      <c r="B410" s="2">
        <v>45724</v>
      </c>
      <c r="C410" s="2">
        <v>45731</v>
      </c>
      <c r="D410" t="s">
        <v>647</v>
      </c>
      <c r="E410" t="s">
        <v>654</v>
      </c>
      <c r="F410" t="s">
        <v>668</v>
      </c>
      <c r="G410" t="s">
        <v>701</v>
      </c>
      <c r="H410" t="s">
        <v>710</v>
      </c>
      <c r="I410" t="s">
        <v>723</v>
      </c>
      <c r="J410" t="s">
        <v>731</v>
      </c>
      <c r="K410" t="s">
        <v>1141</v>
      </c>
      <c r="L410">
        <v>475.66</v>
      </c>
      <c r="M410">
        <v>529.14</v>
      </c>
      <c r="N410">
        <v>0.19600000000000001</v>
      </c>
      <c r="O410">
        <v>11</v>
      </c>
    </row>
    <row r="411" spans="1:15" x14ac:dyDescent="0.35">
      <c r="A411" t="s">
        <v>423</v>
      </c>
      <c r="B411" s="2">
        <v>45276</v>
      </c>
      <c r="C411" s="2">
        <v>45279</v>
      </c>
      <c r="D411" t="s">
        <v>647</v>
      </c>
      <c r="E411" t="s">
        <v>659</v>
      </c>
      <c r="F411" t="s">
        <v>699</v>
      </c>
      <c r="G411" t="s">
        <v>702</v>
      </c>
      <c r="H411" t="s">
        <v>707</v>
      </c>
      <c r="I411" t="s">
        <v>720</v>
      </c>
      <c r="J411" t="s">
        <v>733</v>
      </c>
      <c r="K411" t="s">
        <v>1142</v>
      </c>
      <c r="L411">
        <v>1415.05</v>
      </c>
      <c r="M411">
        <v>1972.38</v>
      </c>
      <c r="N411">
        <v>0</v>
      </c>
      <c r="O411">
        <v>12</v>
      </c>
    </row>
    <row r="412" spans="1:15" x14ac:dyDescent="0.35">
      <c r="A412" t="s">
        <v>424</v>
      </c>
      <c r="B412" s="2">
        <v>45534</v>
      </c>
      <c r="C412" s="2">
        <v>45540</v>
      </c>
      <c r="D412" t="s">
        <v>647</v>
      </c>
      <c r="E412" t="s">
        <v>652</v>
      </c>
      <c r="F412" t="s">
        <v>694</v>
      </c>
      <c r="G412" t="s">
        <v>702</v>
      </c>
      <c r="H412" t="s">
        <v>708</v>
      </c>
      <c r="I412" t="s">
        <v>725</v>
      </c>
      <c r="J412" t="s">
        <v>731</v>
      </c>
      <c r="K412" t="s">
        <v>1143</v>
      </c>
      <c r="L412">
        <v>466.16</v>
      </c>
      <c r="M412">
        <v>876.81</v>
      </c>
      <c r="N412">
        <v>0.24099999999999999</v>
      </c>
      <c r="O412">
        <v>8</v>
      </c>
    </row>
    <row r="413" spans="1:15" x14ac:dyDescent="0.35">
      <c r="A413" t="s">
        <v>425</v>
      </c>
      <c r="B413" s="2">
        <v>45430</v>
      </c>
      <c r="C413" s="2">
        <v>45433</v>
      </c>
      <c r="D413" t="s">
        <v>649</v>
      </c>
      <c r="E413" t="s">
        <v>657</v>
      </c>
      <c r="F413" t="s">
        <v>673</v>
      </c>
      <c r="G413" t="s">
        <v>703</v>
      </c>
      <c r="H413" t="s">
        <v>709</v>
      </c>
      <c r="I413" t="s">
        <v>726</v>
      </c>
      <c r="J413" t="s">
        <v>728</v>
      </c>
      <c r="K413" t="s">
        <v>1144</v>
      </c>
      <c r="L413">
        <v>663.66</v>
      </c>
      <c r="M413">
        <v>824.26</v>
      </c>
      <c r="N413">
        <v>0.23899999999999999</v>
      </c>
      <c r="O413">
        <v>11</v>
      </c>
    </row>
    <row r="414" spans="1:15" x14ac:dyDescent="0.35">
      <c r="A414" t="s">
        <v>426</v>
      </c>
      <c r="B414" s="2">
        <v>45002</v>
      </c>
      <c r="C414" s="2">
        <v>45022</v>
      </c>
      <c r="D414" t="s">
        <v>649</v>
      </c>
      <c r="E414" t="s">
        <v>656</v>
      </c>
      <c r="F414" t="s">
        <v>684</v>
      </c>
      <c r="G414" t="s">
        <v>704</v>
      </c>
      <c r="H414" t="s">
        <v>707</v>
      </c>
      <c r="I414" t="s">
        <v>719</v>
      </c>
      <c r="J414" t="s">
        <v>730</v>
      </c>
      <c r="K414" t="s">
        <v>1145</v>
      </c>
      <c r="L414">
        <v>692.18</v>
      </c>
      <c r="M414">
        <v>1159.3499999999999</v>
      </c>
      <c r="N414">
        <v>0.112</v>
      </c>
      <c r="O414">
        <v>2</v>
      </c>
    </row>
    <row r="415" spans="1:15" x14ac:dyDescent="0.35">
      <c r="A415" t="s">
        <v>427</v>
      </c>
      <c r="B415" s="2">
        <v>45163</v>
      </c>
      <c r="C415" s="2">
        <v>45185</v>
      </c>
      <c r="D415" t="s">
        <v>646</v>
      </c>
      <c r="E415" t="s">
        <v>651</v>
      </c>
      <c r="F415" t="s">
        <v>669</v>
      </c>
      <c r="G415" t="s">
        <v>701</v>
      </c>
      <c r="H415" t="s">
        <v>709</v>
      </c>
      <c r="I415" t="s">
        <v>716</v>
      </c>
      <c r="J415" t="s">
        <v>730</v>
      </c>
      <c r="K415" t="s">
        <v>1146</v>
      </c>
      <c r="L415">
        <v>1196.83</v>
      </c>
      <c r="M415">
        <v>2513.5100000000002</v>
      </c>
      <c r="N415">
        <v>8.3000000000000004E-2</v>
      </c>
      <c r="O415">
        <v>7</v>
      </c>
    </row>
    <row r="416" spans="1:15" x14ac:dyDescent="0.35">
      <c r="A416" t="s">
        <v>428</v>
      </c>
      <c r="B416" s="2">
        <v>45449</v>
      </c>
      <c r="C416" s="2">
        <v>45467</v>
      </c>
      <c r="D416" t="s">
        <v>647</v>
      </c>
      <c r="E416" t="s">
        <v>654</v>
      </c>
      <c r="F416" t="s">
        <v>668</v>
      </c>
      <c r="G416" t="s">
        <v>705</v>
      </c>
      <c r="H416" t="s">
        <v>711</v>
      </c>
      <c r="I416" t="s">
        <v>722</v>
      </c>
      <c r="J416" t="s">
        <v>729</v>
      </c>
      <c r="K416" t="s">
        <v>1147</v>
      </c>
      <c r="L416">
        <v>1253.25</v>
      </c>
      <c r="M416">
        <v>3087.13</v>
      </c>
      <c r="N416">
        <v>7.1999999999999995E-2</v>
      </c>
      <c r="O416">
        <v>11</v>
      </c>
    </row>
    <row r="417" spans="1:15" x14ac:dyDescent="0.35">
      <c r="A417" t="s">
        <v>429</v>
      </c>
      <c r="B417" s="2">
        <v>45167</v>
      </c>
      <c r="C417" s="2">
        <v>45182</v>
      </c>
      <c r="D417" t="s">
        <v>648</v>
      </c>
      <c r="E417" t="s">
        <v>653</v>
      </c>
      <c r="F417" t="s">
        <v>688</v>
      </c>
      <c r="G417" t="s">
        <v>705</v>
      </c>
      <c r="H417" t="s">
        <v>709</v>
      </c>
      <c r="I417" t="s">
        <v>719</v>
      </c>
      <c r="J417" t="s">
        <v>728</v>
      </c>
      <c r="K417" t="s">
        <v>1148</v>
      </c>
      <c r="L417">
        <v>1287.6400000000001</v>
      </c>
      <c r="M417">
        <v>2717.15</v>
      </c>
      <c r="N417">
        <v>3.2000000000000001E-2</v>
      </c>
      <c r="O417">
        <v>7</v>
      </c>
    </row>
    <row r="418" spans="1:15" x14ac:dyDescent="0.35">
      <c r="A418" t="s">
        <v>430</v>
      </c>
      <c r="B418" s="2">
        <v>45626</v>
      </c>
      <c r="C418" s="2">
        <v>45636</v>
      </c>
      <c r="D418" t="s">
        <v>647</v>
      </c>
      <c r="E418" t="s">
        <v>654</v>
      </c>
      <c r="F418" t="s">
        <v>696</v>
      </c>
      <c r="G418" t="s">
        <v>705</v>
      </c>
      <c r="H418" t="s">
        <v>707</v>
      </c>
      <c r="I418" t="s">
        <v>721</v>
      </c>
      <c r="J418" t="s">
        <v>733</v>
      </c>
      <c r="K418" t="s">
        <v>1149</v>
      </c>
      <c r="L418">
        <v>851.49</v>
      </c>
      <c r="M418">
        <v>901.79</v>
      </c>
      <c r="N418">
        <v>0.245</v>
      </c>
      <c r="O418">
        <v>16</v>
      </c>
    </row>
    <row r="419" spans="1:15" x14ac:dyDescent="0.35">
      <c r="A419" t="s">
        <v>431</v>
      </c>
      <c r="B419" s="2">
        <v>45813</v>
      </c>
      <c r="C419" s="2">
        <v>45822</v>
      </c>
      <c r="D419" t="s">
        <v>647</v>
      </c>
      <c r="E419" t="s">
        <v>654</v>
      </c>
      <c r="F419" t="s">
        <v>680</v>
      </c>
      <c r="G419" t="s">
        <v>703</v>
      </c>
      <c r="H419" t="s">
        <v>707</v>
      </c>
      <c r="I419" t="s">
        <v>720</v>
      </c>
      <c r="J419" t="s">
        <v>733</v>
      </c>
      <c r="K419" t="s">
        <v>1150</v>
      </c>
      <c r="L419">
        <v>618.69000000000005</v>
      </c>
      <c r="M419">
        <v>796.15</v>
      </c>
      <c r="N419">
        <v>0.09</v>
      </c>
      <c r="O419">
        <v>11</v>
      </c>
    </row>
    <row r="420" spans="1:15" x14ac:dyDescent="0.35">
      <c r="A420" t="s">
        <v>432</v>
      </c>
      <c r="B420" s="2">
        <v>45730</v>
      </c>
      <c r="C420" s="2">
        <v>45755</v>
      </c>
      <c r="D420" t="s">
        <v>647</v>
      </c>
      <c r="E420" t="s">
        <v>659</v>
      </c>
      <c r="G420" t="s">
        <v>701</v>
      </c>
      <c r="H420" t="s">
        <v>710</v>
      </c>
      <c r="I420" t="s">
        <v>726</v>
      </c>
      <c r="J420" t="s">
        <v>728</v>
      </c>
      <c r="K420" t="s">
        <v>1151</v>
      </c>
      <c r="L420">
        <v>80.59</v>
      </c>
      <c r="M420">
        <v>157.82</v>
      </c>
      <c r="N420">
        <v>0.217</v>
      </c>
      <c r="O420">
        <v>6</v>
      </c>
    </row>
    <row r="421" spans="1:15" x14ac:dyDescent="0.35">
      <c r="A421" t="s">
        <v>433</v>
      </c>
      <c r="B421" s="2">
        <v>45307</v>
      </c>
      <c r="C421" s="2">
        <v>45333</v>
      </c>
      <c r="D421" t="s">
        <v>649</v>
      </c>
      <c r="E421" t="s">
        <v>656</v>
      </c>
      <c r="F421" t="s">
        <v>698</v>
      </c>
      <c r="G421" t="s">
        <v>703</v>
      </c>
      <c r="H421" t="s">
        <v>710</v>
      </c>
      <c r="I421" t="s">
        <v>718</v>
      </c>
      <c r="J421" t="s">
        <v>732</v>
      </c>
      <c r="K421" t="s">
        <v>1152</v>
      </c>
      <c r="L421">
        <v>504.93</v>
      </c>
      <c r="M421">
        <v>819.06</v>
      </c>
      <c r="N421">
        <v>0.22600000000000001</v>
      </c>
      <c r="O421">
        <v>15</v>
      </c>
    </row>
    <row r="422" spans="1:15" x14ac:dyDescent="0.35">
      <c r="A422" t="s">
        <v>434</v>
      </c>
      <c r="B422" s="2">
        <v>45211</v>
      </c>
      <c r="C422" s="2">
        <v>45228</v>
      </c>
      <c r="D422" t="s">
        <v>647</v>
      </c>
      <c r="E422" t="s">
        <v>652</v>
      </c>
      <c r="F422" t="s">
        <v>694</v>
      </c>
      <c r="G422" t="s">
        <v>703</v>
      </c>
      <c r="H422" t="s">
        <v>711</v>
      </c>
      <c r="I422" t="s">
        <v>722</v>
      </c>
      <c r="J422" t="s">
        <v>730</v>
      </c>
      <c r="K422" t="s">
        <v>1153</v>
      </c>
      <c r="L422">
        <v>1102.19</v>
      </c>
      <c r="M422">
        <v>1711.16</v>
      </c>
      <c r="N422">
        <v>0.151</v>
      </c>
      <c r="O422">
        <v>10</v>
      </c>
    </row>
    <row r="423" spans="1:15" x14ac:dyDescent="0.35">
      <c r="A423" t="s">
        <v>435</v>
      </c>
      <c r="B423" s="2">
        <v>45713</v>
      </c>
      <c r="C423" s="2">
        <v>45733</v>
      </c>
      <c r="D423" t="s">
        <v>648</v>
      </c>
      <c r="E423" t="s">
        <v>660</v>
      </c>
      <c r="F423" t="s">
        <v>686</v>
      </c>
      <c r="G423" t="s">
        <v>703</v>
      </c>
      <c r="H423" t="s">
        <v>709</v>
      </c>
      <c r="I423" t="s">
        <v>722</v>
      </c>
      <c r="J423" t="s">
        <v>730</v>
      </c>
      <c r="K423" t="s">
        <v>1154</v>
      </c>
      <c r="L423">
        <v>1205.26</v>
      </c>
      <c r="M423">
        <v>1696.35</v>
      </c>
      <c r="N423">
        <v>1.9E-2</v>
      </c>
      <c r="O423">
        <v>6</v>
      </c>
    </row>
    <row r="424" spans="1:15" x14ac:dyDescent="0.35">
      <c r="A424" t="s">
        <v>436</v>
      </c>
      <c r="B424" s="2">
        <v>45841</v>
      </c>
      <c r="C424" s="2">
        <v>45844</v>
      </c>
      <c r="D424" t="s">
        <v>646</v>
      </c>
      <c r="E424" t="s">
        <v>651</v>
      </c>
      <c r="F424" t="s">
        <v>665</v>
      </c>
      <c r="G424" t="s">
        <v>704</v>
      </c>
      <c r="H424" t="s">
        <v>708</v>
      </c>
      <c r="J424" t="s">
        <v>731</v>
      </c>
      <c r="K424" t="s">
        <v>1155</v>
      </c>
      <c r="L424">
        <v>1313.3</v>
      </c>
      <c r="M424">
        <v>2884.34</v>
      </c>
      <c r="N424">
        <v>0.157</v>
      </c>
      <c r="O424">
        <v>42</v>
      </c>
    </row>
    <row r="425" spans="1:15" x14ac:dyDescent="0.35">
      <c r="A425" t="s">
        <v>437</v>
      </c>
      <c r="B425" s="2">
        <v>45915</v>
      </c>
      <c r="C425" s="2">
        <v>45925</v>
      </c>
      <c r="D425" t="s">
        <v>647</v>
      </c>
      <c r="E425" t="s">
        <v>654</v>
      </c>
      <c r="F425" t="s">
        <v>680</v>
      </c>
      <c r="G425" t="s">
        <v>704</v>
      </c>
      <c r="H425" t="s">
        <v>707</v>
      </c>
      <c r="I425" t="s">
        <v>720</v>
      </c>
      <c r="J425" t="s">
        <v>730</v>
      </c>
      <c r="K425" t="s">
        <v>1156</v>
      </c>
      <c r="L425">
        <v>1488.91</v>
      </c>
      <c r="M425">
        <v>1483.74</v>
      </c>
      <c r="N425">
        <v>0.16800000000000001</v>
      </c>
      <c r="O425">
        <v>24</v>
      </c>
    </row>
    <row r="426" spans="1:15" x14ac:dyDescent="0.35">
      <c r="A426" t="s">
        <v>438</v>
      </c>
      <c r="B426" s="2">
        <v>45341</v>
      </c>
      <c r="C426" s="2">
        <v>45357</v>
      </c>
      <c r="D426" t="s">
        <v>647</v>
      </c>
      <c r="E426" t="s">
        <v>659</v>
      </c>
      <c r="F426" t="s">
        <v>699</v>
      </c>
      <c r="G426" t="s">
        <v>702</v>
      </c>
      <c r="H426" t="s">
        <v>709</v>
      </c>
      <c r="I426" t="s">
        <v>719</v>
      </c>
      <c r="J426" t="s">
        <v>728</v>
      </c>
      <c r="K426" t="s">
        <v>1157</v>
      </c>
      <c r="L426">
        <v>1477.84</v>
      </c>
      <c r="M426">
        <v>3197.47</v>
      </c>
      <c r="N426">
        <v>0.24299999999999999</v>
      </c>
      <c r="O426">
        <v>24</v>
      </c>
    </row>
    <row r="427" spans="1:15" x14ac:dyDescent="0.35">
      <c r="A427" t="s">
        <v>439</v>
      </c>
      <c r="B427" s="2">
        <v>45349</v>
      </c>
      <c r="C427" s="2">
        <v>45377</v>
      </c>
      <c r="D427" t="s">
        <v>647</v>
      </c>
      <c r="E427" t="s">
        <v>654</v>
      </c>
      <c r="F427" t="s">
        <v>691</v>
      </c>
      <c r="G427" t="s">
        <v>702</v>
      </c>
      <c r="H427" t="s">
        <v>709</v>
      </c>
      <c r="I427" t="s">
        <v>715</v>
      </c>
      <c r="J427" t="s">
        <v>731</v>
      </c>
      <c r="K427" t="s">
        <v>1158</v>
      </c>
      <c r="L427">
        <v>1035.19</v>
      </c>
      <c r="M427">
        <v>2322.6999999999998</v>
      </c>
      <c r="N427">
        <v>0.17299999999999999</v>
      </c>
      <c r="O427">
        <v>8</v>
      </c>
    </row>
    <row r="428" spans="1:15" x14ac:dyDescent="0.35">
      <c r="A428" t="s">
        <v>440</v>
      </c>
      <c r="B428" s="2">
        <v>45897</v>
      </c>
      <c r="C428" s="2">
        <v>45905</v>
      </c>
      <c r="D428" t="s">
        <v>646</v>
      </c>
      <c r="E428" t="s">
        <v>651</v>
      </c>
      <c r="F428" t="s">
        <v>663</v>
      </c>
      <c r="G428" t="s">
        <v>705</v>
      </c>
      <c r="H428" t="s">
        <v>709</v>
      </c>
      <c r="I428" t="s">
        <v>718</v>
      </c>
      <c r="J428" t="s">
        <v>731</v>
      </c>
      <c r="K428" t="s">
        <v>1159</v>
      </c>
      <c r="L428">
        <v>1271.0999999999999</v>
      </c>
      <c r="M428">
        <v>1932.42</v>
      </c>
      <c r="N428">
        <v>0.25</v>
      </c>
      <c r="O428">
        <v>21</v>
      </c>
    </row>
    <row r="429" spans="1:15" x14ac:dyDescent="0.35">
      <c r="A429" t="s">
        <v>441</v>
      </c>
      <c r="B429" s="2">
        <v>45522</v>
      </c>
      <c r="C429" s="2">
        <v>45547</v>
      </c>
      <c r="D429" t="s">
        <v>647</v>
      </c>
      <c r="E429" t="s">
        <v>654</v>
      </c>
      <c r="F429" t="s">
        <v>691</v>
      </c>
      <c r="G429" t="s">
        <v>704</v>
      </c>
      <c r="H429" t="s">
        <v>709</v>
      </c>
      <c r="I429" t="s">
        <v>712</v>
      </c>
      <c r="J429" t="s">
        <v>730</v>
      </c>
      <c r="K429" t="s">
        <v>1160</v>
      </c>
      <c r="L429">
        <v>1154.03</v>
      </c>
      <c r="M429">
        <v>1590.36</v>
      </c>
      <c r="N429">
        <v>0.314</v>
      </c>
      <c r="O429">
        <v>18</v>
      </c>
    </row>
    <row r="430" spans="1:15" x14ac:dyDescent="0.35">
      <c r="A430" t="s">
        <v>442</v>
      </c>
      <c r="B430" s="2">
        <v>45347</v>
      </c>
      <c r="C430" s="2">
        <v>45360</v>
      </c>
      <c r="D430" t="s">
        <v>649</v>
      </c>
      <c r="E430" t="s">
        <v>657</v>
      </c>
      <c r="F430" t="s">
        <v>673</v>
      </c>
      <c r="G430" t="s">
        <v>705</v>
      </c>
      <c r="H430" t="s">
        <v>710</v>
      </c>
      <c r="I430" t="s">
        <v>718</v>
      </c>
      <c r="J430" t="s">
        <v>732</v>
      </c>
      <c r="K430" t="s">
        <v>1161</v>
      </c>
      <c r="L430">
        <v>322.44</v>
      </c>
      <c r="M430">
        <v>395.61</v>
      </c>
      <c r="N430">
        <v>0</v>
      </c>
      <c r="O430">
        <v>34</v>
      </c>
    </row>
    <row r="431" spans="1:15" x14ac:dyDescent="0.35">
      <c r="A431" t="s">
        <v>443</v>
      </c>
      <c r="B431" s="2">
        <v>45784</v>
      </c>
      <c r="C431" s="2">
        <v>45790</v>
      </c>
      <c r="D431" t="s">
        <v>647</v>
      </c>
      <c r="E431" t="s">
        <v>654</v>
      </c>
      <c r="F431" t="s">
        <v>668</v>
      </c>
      <c r="G431" t="s">
        <v>706</v>
      </c>
      <c r="H431" t="s">
        <v>711</v>
      </c>
      <c r="I431" t="s">
        <v>713</v>
      </c>
      <c r="J431" t="s">
        <v>730</v>
      </c>
      <c r="K431" t="s">
        <v>1162</v>
      </c>
      <c r="L431">
        <v>935.98</v>
      </c>
      <c r="M431">
        <v>2077.69</v>
      </c>
      <c r="N431">
        <v>0.17499999999999999</v>
      </c>
      <c r="O431">
        <v>24</v>
      </c>
    </row>
    <row r="432" spans="1:15" x14ac:dyDescent="0.35">
      <c r="A432" t="s">
        <v>444</v>
      </c>
      <c r="B432" s="2">
        <v>45597</v>
      </c>
      <c r="C432" s="2">
        <v>45608</v>
      </c>
      <c r="D432" t="s">
        <v>649</v>
      </c>
      <c r="E432" t="s">
        <v>656</v>
      </c>
      <c r="F432" t="s">
        <v>698</v>
      </c>
      <c r="G432" t="s">
        <v>704</v>
      </c>
      <c r="H432" t="s">
        <v>708</v>
      </c>
      <c r="I432" t="s">
        <v>717</v>
      </c>
      <c r="J432" t="s">
        <v>728</v>
      </c>
      <c r="K432" t="s">
        <v>1163</v>
      </c>
      <c r="L432">
        <v>599.84</v>
      </c>
      <c r="M432">
        <v>1330.85</v>
      </c>
      <c r="N432">
        <v>0.115</v>
      </c>
      <c r="O432">
        <v>11</v>
      </c>
    </row>
    <row r="433" spans="1:15" x14ac:dyDescent="0.35">
      <c r="A433" t="s">
        <v>445</v>
      </c>
      <c r="B433" s="2">
        <v>45654</v>
      </c>
      <c r="C433" s="2">
        <v>45665</v>
      </c>
      <c r="D433" t="s">
        <v>647</v>
      </c>
      <c r="E433" t="s">
        <v>659</v>
      </c>
      <c r="F433" t="s">
        <v>676</v>
      </c>
      <c r="G433" t="s">
        <v>706</v>
      </c>
      <c r="H433" t="s">
        <v>708</v>
      </c>
      <c r="I433" t="s">
        <v>723</v>
      </c>
      <c r="J433" t="s">
        <v>731</v>
      </c>
      <c r="K433" t="s">
        <v>1164</v>
      </c>
      <c r="L433">
        <v>1201.31</v>
      </c>
      <c r="M433">
        <v>2764.65</v>
      </c>
      <c r="N433">
        <v>0</v>
      </c>
      <c r="O433">
        <v>21</v>
      </c>
    </row>
    <row r="434" spans="1:15" x14ac:dyDescent="0.35">
      <c r="A434" t="s">
        <v>446</v>
      </c>
      <c r="B434" s="2">
        <v>45220</v>
      </c>
      <c r="C434" s="2">
        <v>45220</v>
      </c>
      <c r="D434" t="s">
        <v>649</v>
      </c>
      <c r="E434" t="s">
        <v>658</v>
      </c>
      <c r="F434" t="s">
        <v>693</v>
      </c>
      <c r="G434" t="s">
        <v>706</v>
      </c>
      <c r="H434" t="s">
        <v>710</v>
      </c>
      <c r="I434" t="s">
        <v>713</v>
      </c>
      <c r="J434" t="s">
        <v>732</v>
      </c>
      <c r="K434" t="s">
        <v>1165</v>
      </c>
      <c r="L434">
        <v>384.19</v>
      </c>
      <c r="M434">
        <v>278.35000000000002</v>
      </c>
      <c r="N434">
        <v>5.6000000000000001E-2</v>
      </c>
      <c r="O434">
        <v>10</v>
      </c>
    </row>
    <row r="435" spans="1:15" x14ac:dyDescent="0.35">
      <c r="A435" t="s">
        <v>447</v>
      </c>
      <c r="B435" s="2">
        <v>45636</v>
      </c>
      <c r="C435" s="2">
        <v>45645</v>
      </c>
      <c r="D435" t="s">
        <v>646</v>
      </c>
      <c r="E435" t="s">
        <v>651</v>
      </c>
      <c r="F435" t="s">
        <v>665</v>
      </c>
      <c r="G435" t="s">
        <v>701</v>
      </c>
      <c r="H435" t="s">
        <v>707</v>
      </c>
      <c r="I435" t="s">
        <v>719</v>
      </c>
      <c r="J435" t="s">
        <v>732</v>
      </c>
      <c r="K435" t="s">
        <v>1166</v>
      </c>
      <c r="L435">
        <v>488.68</v>
      </c>
      <c r="M435">
        <v>984.36</v>
      </c>
      <c r="N435">
        <v>5.8999999999999997E-2</v>
      </c>
      <c r="O435">
        <v>14</v>
      </c>
    </row>
    <row r="436" spans="1:15" x14ac:dyDescent="0.35">
      <c r="A436" t="s">
        <v>448</v>
      </c>
      <c r="B436" s="2">
        <v>45542</v>
      </c>
      <c r="C436" s="2">
        <v>45553</v>
      </c>
      <c r="D436" t="s">
        <v>647</v>
      </c>
      <c r="E436" t="s">
        <v>659</v>
      </c>
      <c r="F436" t="s">
        <v>699</v>
      </c>
      <c r="G436" t="s">
        <v>704</v>
      </c>
      <c r="H436" t="s">
        <v>710</v>
      </c>
      <c r="I436" t="s">
        <v>719</v>
      </c>
      <c r="J436" t="s">
        <v>729</v>
      </c>
      <c r="K436" t="s">
        <v>1167</v>
      </c>
      <c r="L436">
        <v>181.74</v>
      </c>
      <c r="M436">
        <v>190.84</v>
      </c>
      <c r="N436">
        <v>0.214</v>
      </c>
      <c r="O436">
        <v>13</v>
      </c>
    </row>
    <row r="437" spans="1:15" x14ac:dyDescent="0.35">
      <c r="A437" t="s">
        <v>449</v>
      </c>
      <c r="B437" s="2">
        <v>45217</v>
      </c>
      <c r="C437" s="2">
        <v>45219</v>
      </c>
      <c r="D437" t="s">
        <v>646</v>
      </c>
      <c r="E437" t="s">
        <v>650</v>
      </c>
      <c r="F437" t="s">
        <v>662</v>
      </c>
      <c r="G437" t="s">
        <v>704</v>
      </c>
      <c r="H437" t="s">
        <v>707</v>
      </c>
      <c r="I437" t="s">
        <v>713</v>
      </c>
      <c r="J437" t="s">
        <v>730</v>
      </c>
      <c r="K437" t="s">
        <v>1168</v>
      </c>
      <c r="L437">
        <v>774.12</v>
      </c>
      <c r="M437">
        <v>908.3</v>
      </c>
      <c r="N437">
        <v>0</v>
      </c>
      <c r="O437">
        <v>30</v>
      </c>
    </row>
    <row r="438" spans="1:15" x14ac:dyDescent="0.35">
      <c r="A438" t="s">
        <v>450</v>
      </c>
      <c r="B438" s="2">
        <v>45650</v>
      </c>
      <c r="C438" s="2">
        <v>45670</v>
      </c>
      <c r="D438" t="s">
        <v>647</v>
      </c>
      <c r="E438" t="s">
        <v>654</v>
      </c>
      <c r="F438" t="s">
        <v>668</v>
      </c>
      <c r="G438" t="s">
        <v>701</v>
      </c>
      <c r="H438" t="s">
        <v>709</v>
      </c>
      <c r="I438" t="s">
        <v>726</v>
      </c>
      <c r="J438" t="s">
        <v>729</v>
      </c>
      <c r="K438" t="s">
        <v>1169</v>
      </c>
      <c r="L438">
        <v>126.15</v>
      </c>
      <c r="M438">
        <v>284.23</v>
      </c>
      <c r="N438">
        <v>0.113</v>
      </c>
      <c r="O438">
        <v>22</v>
      </c>
    </row>
    <row r="439" spans="1:15" x14ac:dyDescent="0.35">
      <c r="A439" t="s">
        <v>451</v>
      </c>
      <c r="B439" s="2">
        <v>45037</v>
      </c>
      <c r="C439" s="2">
        <v>45035</v>
      </c>
      <c r="D439" t="s">
        <v>647</v>
      </c>
      <c r="E439" t="s">
        <v>652</v>
      </c>
      <c r="F439" t="s">
        <v>694</v>
      </c>
      <c r="G439" t="s">
        <v>705</v>
      </c>
      <c r="H439" t="s">
        <v>711</v>
      </c>
      <c r="I439" t="s">
        <v>724</v>
      </c>
      <c r="J439" t="s">
        <v>727</v>
      </c>
      <c r="K439" t="s">
        <v>1170</v>
      </c>
      <c r="L439">
        <v>607.04</v>
      </c>
      <c r="M439">
        <v>1229.3399999999999</v>
      </c>
      <c r="N439">
        <v>0.14699999999999999</v>
      </c>
      <c r="O439">
        <v>7</v>
      </c>
    </row>
    <row r="440" spans="1:15" x14ac:dyDescent="0.35">
      <c r="A440" t="s">
        <v>452</v>
      </c>
      <c r="B440" s="2">
        <v>45290</v>
      </c>
      <c r="C440" s="2">
        <v>45299</v>
      </c>
      <c r="D440" t="s">
        <v>649</v>
      </c>
      <c r="E440" t="s">
        <v>657</v>
      </c>
      <c r="F440" t="s">
        <v>673</v>
      </c>
      <c r="G440" t="s">
        <v>704</v>
      </c>
      <c r="H440" t="s">
        <v>709</v>
      </c>
      <c r="I440" t="s">
        <v>716</v>
      </c>
      <c r="J440" t="s">
        <v>733</v>
      </c>
      <c r="K440" t="s">
        <v>1171</v>
      </c>
      <c r="L440">
        <v>861.1</v>
      </c>
      <c r="M440">
        <v>1224.72</v>
      </c>
      <c r="N440">
        <v>0.17399999999999999</v>
      </c>
      <c r="O440">
        <v>24</v>
      </c>
    </row>
    <row r="441" spans="1:15" x14ac:dyDescent="0.35">
      <c r="A441" t="s">
        <v>453</v>
      </c>
      <c r="B441" s="2">
        <v>44978</v>
      </c>
      <c r="C441" s="2">
        <v>44997</v>
      </c>
      <c r="D441" t="s">
        <v>646</v>
      </c>
      <c r="E441" t="s">
        <v>650</v>
      </c>
      <c r="F441" t="s">
        <v>678</v>
      </c>
      <c r="G441" t="s">
        <v>701</v>
      </c>
      <c r="H441" t="s">
        <v>708</v>
      </c>
      <c r="I441" t="s">
        <v>721</v>
      </c>
      <c r="J441" t="s">
        <v>729</v>
      </c>
      <c r="K441" t="s">
        <v>1172</v>
      </c>
      <c r="L441">
        <v>352.65</v>
      </c>
      <c r="M441">
        <v>485.86</v>
      </c>
      <c r="N441">
        <v>4.1000000000000002E-2</v>
      </c>
      <c r="O441">
        <v>6</v>
      </c>
    </row>
    <row r="442" spans="1:15" x14ac:dyDescent="0.35">
      <c r="A442" t="s">
        <v>454</v>
      </c>
      <c r="B442" s="2">
        <v>45063</v>
      </c>
      <c r="C442" s="2">
        <v>45080</v>
      </c>
      <c r="D442" t="s">
        <v>647</v>
      </c>
      <c r="E442" t="s">
        <v>659</v>
      </c>
      <c r="F442" t="s">
        <v>699</v>
      </c>
      <c r="G442" t="s">
        <v>703</v>
      </c>
      <c r="H442" t="s">
        <v>710</v>
      </c>
      <c r="I442" t="s">
        <v>724</v>
      </c>
      <c r="J442" t="s">
        <v>728</v>
      </c>
      <c r="K442" t="s">
        <v>1173</v>
      </c>
      <c r="L442">
        <v>979.59</v>
      </c>
      <c r="M442">
        <v>2210.94</v>
      </c>
      <c r="N442">
        <v>0.15</v>
      </c>
      <c r="O442">
        <v>11</v>
      </c>
    </row>
    <row r="443" spans="1:15" x14ac:dyDescent="0.35">
      <c r="A443" t="s">
        <v>455</v>
      </c>
      <c r="B443" s="2">
        <v>45374</v>
      </c>
      <c r="C443" s="2">
        <v>45377</v>
      </c>
      <c r="D443" t="s">
        <v>647</v>
      </c>
      <c r="E443" t="s">
        <v>654</v>
      </c>
      <c r="F443" t="s">
        <v>668</v>
      </c>
      <c r="G443" t="s">
        <v>702</v>
      </c>
      <c r="H443" t="s">
        <v>711</v>
      </c>
      <c r="I443" t="s">
        <v>715</v>
      </c>
      <c r="J443" t="s">
        <v>730</v>
      </c>
      <c r="K443" t="s">
        <v>1174</v>
      </c>
      <c r="L443">
        <v>382.21</v>
      </c>
      <c r="M443">
        <v>571.89</v>
      </c>
      <c r="N443">
        <v>0.14799999999999999</v>
      </c>
      <c r="O443">
        <v>26</v>
      </c>
    </row>
    <row r="444" spans="1:15" x14ac:dyDescent="0.35">
      <c r="A444" t="s">
        <v>456</v>
      </c>
      <c r="B444" s="2">
        <v>45189</v>
      </c>
      <c r="C444" s="2">
        <v>45197</v>
      </c>
      <c r="D444" t="s">
        <v>647</v>
      </c>
      <c r="E444" t="s">
        <v>654</v>
      </c>
      <c r="G444" t="s">
        <v>701</v>
      </c>
      <c r="I444" t="s">
        <v>717</v>
      </c>
      <c r="J444" t="s">
        <v>733</v>
      </c>
      <c r="K444" t="s">
        <v>1175</v>
      </c>
      <c r="L444">
        <v>1362.06</v>
      </c>
      <c r="M444">
        <v>3398.37</v>
      </c>
      <c r="N444">
        <v>0.157</v>
      </c>
      <c r="O444">
        <v>11</v>
      </c>
    </row>
    <row r="445" spans="1:15" x14ac:dyDescent="0.35">
      <c r="A445" t="s">
        <v>457</v>
      </c>
      <c r="B445" s="2">
        <v>45526</v>
      </c>
      <c r="C445" s="2">
        <v>45539</v>
      </c>
      <c r="D445" t="s">
        <v>649</v>
      </c>
      <c r="E445" t="s">
        <v>656</v>
      </c>
      <c r="F445" t="s">
        <v>698</v>
      </c>
      <c r="G445" t="s">
        <v>703</v>
      </c>
      <c r="H445" t="s">
        <v>707</v>
      </c>
      <c r="I445" t="s">
        <v>716</v>
      </c>
      <c r="J445" t="s">
        <v>728</v>
      </c>
      <c r="K445" t="s">
        <v>1176</v>
      </c>
      <c r="L445">
        <v>90.04</v>
      </c>
      <c r="M445">
        <v>194.62</v>
      </c>
      <c r="N445">
        <v>4.2999999999999997E-2</v>
      </c>
      <c r="O445">
        <v>32</v>
      </c>
    </row>
    <row r="446" spans="1:15" x14ac:dyDescent="0.35">
      <c r="A446" t="s">
        <v>458</v>
      </c>
      <c r="B446" s="2">
        <v>45560</v>
      </c>
      <c r="C446" s="2">
        <v>45568</v>
      </c>
      <c r="D446" t="s">
        <v>648</v>
      </c>
      <c r="E446" t="s">
        <v>653</v>
      </c>
      <c r="F446" t="s">
        <v>667</v>
      </c>
      <c r="G446" t="s">
        <v>704</v>
      </c>
      <c r="H446" t="s">
        <v>708</v>
      </c>
      <c r="I446" t="s">
        <v>718</v>
      </c>
      <c r="J446" t="s">
        <v>728</v>
      </c>
      <c r="K446" t="s">
        <v>1177</v>
      </c>
      <c r="L446">
        <v>558.19000000000005</v>
      </c>
      <c r="M446">
        <v>1031.6400000000001</v>
      </c>
      <c r="N446">
        <v>0</v>
      </c>
      <c r="O446">
        <v>21</v>
      </c>
    </row>
    <row r="447" spans="1:15" x14ac:dyDescent="0.35">
      <c r="A447" t="s">
        <v>459</v>
      </c>
      <c r="B447" s="2">
        <v>45090</v>
      </c>
      <c r="C447" s="2">
        <v>45101</v>
      </c>
      <c r="D447" t="s">
        <v>648</v>
      </c>
      <c r="E447" t="s">
        <v>653</v>
      </c>
      <c r="F447" t="s">
        <v>667</v>
      </c>
      <c r="G447" t="s">
        <v>701</v>
      </c>
      <c r="H447" t="s">
        <v>708</v>
      </c>
      <c r="I447" t="s">
        <v>712</v>
      </c>
      <c r="J447" t="s">
        <v>728</v>
      </c>
      <c r="K447" t="s">
        <v>1178</v>
      </c>
      <c r="L447">
        <v>247.07</v>
      </c>
      <c r="M447">
        <v>495.19</v>
      </c>
      <c r="N447">
        <v>2.8000000000000001E-2</v>
      </c>
      <c r="O447">
        <v>4</v>
      </c>
    </row>
    <row r="448" spans="1:15" x14ac:dyDescent="0.35">
      <c r="A448" t="s">
        <v>460</v>
      </c>
      <c r="B448" s="2">
        <v>45284</v>
      </c>
      <c r="C448" s="2">
        <v>45304</v>
      </c>
      <c r="D448" t="s">
        <v>647</v>
      </c>
      <c r="E448" t="s">
        <v>652</v>
      </c>
      <c r="F448" t="s">
        <v>694</v>
      </c>
      <c r="G448" t="s">
        <v>702</v>
      </c>
      <c r="H448" t="s">
        <v>711</v>
      </c>
      <c r="I448" t="s">
        <v>717</v>
      </c>
      <c r="J448" t="s">
        <v>731</v>
      </c>
      <c r="K448" t="s">
        <v>1179</v>
      </c>
      <c r="L448">
        <v>625.37</v>
      </c>
      <c r="M448">
        <v>1319.04</v>
      </c>
      <c r="N448">
        <v>7.3999999999999996E-2</v>
      </c>
      <c r="O448">
        <v>8</v>
      </c>
    </row>
    <row r="449" spans="1:15" x14ac:dyDescent="0.35">
      <c r="A449" t="s">
        <v>461</v>
      </c>
      <c r="B449" s="2">
        <v>45746</v>
      </c>
      <c r="C449" s="2">
        <v>45776</v>
      </c>
      <c r="D449" t="s">
        <v>646</v>
      </c>
      <c r="E449" t="s">
        <v>661</v>
      </c>
      <c r="F449" t="s">
        <v>687</v>
      </c>
      <c r="G449" t="s">
        <v>704</v>
      </c>
      <c r="H449" t="s">
        <v>709</v>
      </c>
      <c r="I449" t="s">
        <v>713</v>
      </c>
      <c r="J449" t="s">
        <v>732</v>
      </c>
      <c r="K449" t="s">
        <v>1180</v>
      </c>
      <c r="L449">
        <v>194.6</v>
      </c>
      <c r="M449">
        <v>314.87</v>
      </c>
      <c r="N449">
        <v>0.29299999999999998</v>
      </c>
      <c r="O449">
        <v>25</v>
      </c>
    </row>
    <row r="450" spans="1:15" x14ac:dyDescent="0.35">
      <c r="A450" t="s">
        <v>462</v>
      </c>
      <c r="B450" s="2">
        <v>45446</v>
      </c>
      <c r="C450" s="2">
        <v>45467</v>
      </c>
      <c r="D450" t="s">
        <v>648</v>
      </c>
      <c r="E450" t="s">
        <v>653</v>
      </c>
      <c r="F450" t="s">
        <v>667</v>
      </c>
      <c r="G450" t="s">
        <v>705</v>
      </c>
      <c r="H450" t="s">
        <v>711</v>
      </c>
      <c r="I450" t="s">
        <v>715</v>
      </c>
      <c r="J450" t="s">
        <v>732</v>
      </c>
      <c r="K450" t="s">
        <v>1181</v>
      </c>
      <c r="L450">
        <v>1205.5</v>
      </c>
      <c r="M450">
        <v>2210.17</v>
      </c>
      <c r="N450">
        <v>0.104</v>
      </c>
      <c r="O450">
        <v>23</v>
      </c>
    </row>
    <row r="451" spans="1:15" x14ac:dyDescent="0.35">
      <c r="A451" t="s">
        <v>463</v>
      </c>
      <c r="B451" s="2">
        <v>45454</v>
      </c>
      <c r="C451" s="2">
        <v>45482</v>
      </c>
      <c r="D451" t="s">
        <v>646</v>
      </c>
      <c r="E451" t="s">
        <v>651</v>
      </c>
      <c r="F451" t="s">
        <v>663</v>
      </c>
      <c r="G451" t="s">
        <v>701</v>
      </c>
      <c r="H451" t="s">
        <v>709</v>
      </c>
      <c r="I451" t="s">
        <v>714</v>
      </c>
      <c r="J451" t="s">
        <v>730</v>
      </c>
      <c r="K451" t="s">
        <v>1182</v>
      </c>
      <c r="L451">
        <v>895.54</v>
      </c>
      <c r="M451">
        <v>1045</v>
      </c>
      <c r="N451">
        <v>0.216</v>
      </c>
      <c r="O451">
        <v>15</v>
      </c>
    </row>
    <row r="452" spans="1:15" x14ac:dyDescent="0.35">
      <c r="A452" t="s">
        <v>464</v>
      </c>
      <c r="B452" s="2">
        <v>45129</v>
      </c>
      <c r="C452" s="2">
        <v>45128</v>
      </c>
      <c r="D452" t="s">
        <v>647</v>
      </c>
      <c r="E452" t="s">
        <v>654</v>
      </c>
      <c r="F452" t="s">
        <v>680</v>
      </c>
      <c r="G452" t="s">
        <v>705</v>
      </c>
      <c r="H452" t="s">
        <v>710</v>
      </c>
      <c r="I452" t="s">
        <v>718</v>
      </c>
      <c r="J452" t="s">
        <v>728</v>
      </c>
      <c r="K452" t="s">
        <v>1183</v>
      </c>
      <c r="L452">
        <v>946.99</v>
      </c>
      <c r="M452">
        <v>2132.19</v>
      </c>
      <c r="N452">
        <v>0.16500000000000001</v>
      </c>
      <c r="O452">
        <v>7</v>
      </c>
    </row>
    <row r="453" spans="1:15" x14ac:dyDescent="0.35">
      <c r="A453" t="s">
        <v>465</v>
      </c>
      <c r="B453" s="2">
        <v>44945</v>
      </c>
      <c r="C453" s="2">
        <v>44960</v>
      </c>
      <c r="D453" t="s">
        <v>649</v>
      </c>
      <c r="E453" t="s">
        <v>658</v>
      </c>
      <c r="F453" t="s">
        <v>683</v>
      </c>
      <c r="G453" t="s">
        <v>706</v>
      </c>
      <c r="H453" t="s">
        <v>710</v>
      </c>
      <c r="I453" t="s">
        <v>715</v>
      </c>
      <c r="J453" t="s">
        <v>733</v>
      </c>
      <c r="K453" t="s">
        <v>1184</v>
      </c>
      <c r="L453">
        <v>873.06</v>
      </c>
      <c r="M453">
        <v>2101.5500000000002</v>
      </c>
      <c r="N453">
        <v>6.6000000000000003E-2</v>
      </c>
      <c r="O453">
        <v>10</v>
      </c>
    </row>
    <row r="454" spans="1:15" x14ac:dyDescent="0.35">
      <c r="A454" t="s">
        <v>466</v>
      </c>
      <c r="B454" s="2">
        <v>45413</v>
      </c>
      <c r="C454" s="2">
        <v>45428</v>
      </c>
      <c r="D454" t="s">
        <v>647</v>
      </c>
      <c r="E454" t="s">
        <v>654</v>
      </c>
      <c r="F454" t="s">
        <v>668</v>
      </c>
      <c r="G454" t="s">
        <v>705</v>
      </c>
      <c r="H454" t="s">
        <v>707</v>
      </c>
      <c r="I454" t="s">
        <v>716</v>
      </c>
      <c r="J454" t="s">
        <v>727</v>
      </c>
      <c r="K454" t="s">
        <v>1185</v>
      </c>
      <c r="L454">
        <v>901.19</v>
      </c>
      <c r="M454">
        <v>2125.44</v>
      </c>
      <c r="N454">
        <v>7.0999999999999994E-2</v>
      </c>
      <c r="O454">
        <v>12</v>
      </c>
    </row>
    <row r="455" spans="1:15" x14ac:dyDescent="0.35">
      <c r="A455" t="s">
        <v>467</v>
      </c>
      <c r="B455" s="2">
        <v>45817</v>
      </c>
      <c r="C455" s="2">
        <v>45832</v>
      </c>
      <c r="D455" t="s">
        <v>647</v>
      </c>
      <c r="E455" t="s">
        <v>652</v>
      </c>
      <c r="F455" t="s">
        <v>694</v>
      </c>
      <c r="G455" t="s">
        <v>701</v>
      </c>
      <c r="H455" t="s">
        <v>711</v>
      </c>
      <c r="I455" t="s">
        <v>717</v>
      </c>
      <c r="J455" t="s">
        <v>730</v>
      </c>
      <c r="K455" t="s">
        <v>1186</v>
      </c>
      <c r="L455">
        <v>400.39</v>
      </c>
      <c r="M455">
        <v>712.75</v>
      </c>
      <c r="N455">
        <v>0.115</v>
      </c>
      <c r="O455">
        <v>19</v>
      </c>
    </row>
    <row r="456" spans="1:15" x14ac:dyDescent="0.35">
      <c r="A456" t="s">
        <v>468</v>
      </c>
      <c r="B456" s="2">
        <v>45070</v>
      </c>
      <c r="C456" s="2">
        <v>45098</v>
      </c>
      <c r="D456" t="s">
        <v>648</v>
      </c>
      <c r="E456" t="s">
        <v>660</v>
      </c>
      <c r="F456" t="s">
        <v>697</v>
      </c>
      <c r="G456" t="s">
        <v>705</v>
      </c>
      <c r="H456" t="s">
        <v>709</v>
      </c>
      <c r="I456" t="s">
        <v>715</v>
      </c>
      <c r="J456" t="s">
        <v>732</v>
      </c>
      <c r="K456" t="s">
        <v>1187</v>
      </c>
      <c r="L456">
        <v>813.97</v>
      </c>
      <c r="M456">
        <v>1568.83</v>
      </c>
      <c r="N456">
        <v>1.7000000000000001E-2</v>
      </c>
      <c r="O456">
        <v>15</v>
      </c>
    </row>
    <row r="457" spans="1:15" x14ac:dyDescent="0.35">
      <c r="A457" t="s">
        <v>469</v>
      </c>
      <c r="B457" s="2">
        <v>45653</v>
      </c>
      <c r="C457" s="2">
        <v>45655</v>
      </c>
      <c r="D457" t="s">
        <v>648</v>
      </c>
      <c r="E457" t="s">
        <v>653</v>
      </c>
      <c r="F457" t="s">
        <v>688</v>
      </c>
      <c r="G457" t="s">
        <v>706</v>
      </c>
      <c r="H457" t="s">
        <v>709</v>
      </c>
      <c r="I457" t="s">
        <v>712</v>
      </c>
      <c r="J457" t="s">
        <v>733</v>
      </c>
      <c r="K457" t="s">
        <v>1188</v>
      </c>
      <c r="L457">
        <v>1146.72</v>
      </c>
      <c r="M457">
        <v>2074.34</v>
      </c>
      <c r="N457">
        <v>0.111</v>
      </c>
      <c r="O457">
        <v>8</v>
      </c>
    </row>
    <row r="458" spans="1:15" x14ac:dyDescent="0.35">
      <c r="A458" t="s">
        <v>470</v>
      </c>
      <c r="B458" s="2">
        <v>45265</v>
      </c>
      <c r="C458" s="2">
        <v>45272</v>
      </c>
      <c r="D458" t="s">
        <v>648</v>
      </c>
      <c r="E458" t="s">
        <v>655</v>
      </c>
      <c r="F458" t="s">
        <v>672</v>
      </c>
      <c r="G458" t="s">
        <v>701</v>
      </c>
      <c r="H458" t="s">
        <v>711</v>
      </c>
      <c r="I458" t="s">
        <v>721</v>
      </c>
      <c r="J458" t="s">
        <v>730</v>
      </c>
      <c r="K458" t="s">
        <v>1189</v>
      </c>
      <c r="L458">
        <v>307.43</v>
      </c>
      <c r="M458">
        <v>495.19</v>
      </c>
      <c r="N458">
        <v>0</v>
      </c>
      <c r="O458">
        <v>42</v>
      </c>
    </row>
    <row r="459" spans="1:15" x14ac:dyDescent="0.35">
      <c r="A459" t="s">
        <v>471</v>
      </c>
      <c r="B459" s="2">
        <v>45048</v>
      </c>
      <c r="C459" s="2">
        <v>45065</v>
      </c>
      <c r="D459" t="s">
        <v>647</v>
      </c>
      <c r="E459" t="s">
        <v>659</v>
      </c>
      <c r="F459" t="s">
        <v>685</v>
      </c>
      <c r="G459" t="s">
        <v>703</v>
      </c>
      <c r="H459" t="s">
        <v>711</v>
      </c>
      <c r="I459" t="s">
        <v>713</v>
      </c>
      <c r="J459" t="s">
        <v>732</v>
      </c>
      <c r="K459" t="s">
        <v>1190</v>
      </c>
      <c r="L459">
        <v>714.28</v>
      </c>
      <c r="M459">
        <v>757.59</v>
      </c>
      <c r="N459">
        <v>0.13600000000000001</v>
      </c>
      <c r="O459">
        <v>12</v>
      </c>
    </row>
    <row r="460" spans="1:15" x14ac:dyDescent="0.35">
      <c r="A460" t="s">
        <v>472</v>
      </c>
      <c r="B460" s="2">
        <v>45260</v>
      </c>
      <c r="C460" s="2">
        <v>45270</v>
      </c>
      <c r="D460" t="s">
        <v>649</v>
      </c>
      <c r="E460" t="s">
        <v>656</v>
      </c>
      <c r="F460" t="s">
        <v>684</v>
      </c>
      <c r="G460" t="s">
        <v>705</v>
      </c>
      <c r="H460" t="s">
        <v>711</v>
      </c>
      <c r="I460" t="s">
        <v>721</v>
      </c>
      <c r="J460" t="s">
        <v>731</v>
      </c>
      <c r="K460" t="s">
        <v>1191</v>
      </c>
      <c r="L460">
        <v>174.74</v>
      </c>
      <c r="M460">
        <v>415.96</v>
      </c>
      <c r="N460">
        <v>0.125</v>
      </c>
      <c r="O460">
        <v>21</v>
      </c>
    </row>
    <row r="461" spans="1:15" x14ac:dyDescent="0.35">
      <c r="A461" t="s">
        <v>473</v>
      </c>
      <c r="B461" s="2">
        <v>45417</v>
      </c>
      <c r="C461" s="2">
        <v>45430</v>
      </c>
      <c r="D461" t="s">
        <v>649</v>
      </c>
      <c r="E461" t="s">
        <v>657</v>
      </c>
      <c r="F461" t="s">
        <v>673</v>
      </c>
      <c r="G461" t="s">
        <v>701</v>
      </c>
      <c r="H461" t="s">
        <v>709</v>
      </c>
      <c r="I461" t="s">
        <v>720</v>
      </c>
      <c r="J461" t="s">
        <v>727</v>
      </c>
      <c r="K461" t="s">
        <v>1192</v>
      </c>
      <c r="L461">
        <v>1264.04</v>
      </c>
      <c r="M461">
        <v>1870.89</v>
      </c>
      <c r="N461">
        <v>0</v>
      </c>
      <c r="O461">
        <v>13</v>
      </c>
    </row>
    <row r="462" spans="1:15" x14ac:dyDescent="0.35">
      <c r="A462" t="s">
        <v>474</v>
      </c>
      <c r="B462" s="2">
        <v>45116</v>
      </c>
      <c r="C462" s="2">
        <v>45126</v>
      </c>
      <c r="D462" t="s">
        <v>647</v>
      </c>
      <c r="E462" t="s">
        <v>652</v>
      </c>
      <c r="F462" t="s">
        <v>689</v>
      </c>
      <c r="G462" t="s">
        <v>706</v>
      </c>
      <c r="H462" t="s">
        <v>710</v>
      </c>
      <c r="I462" t="s">
        <v>725</v>
      </c>
      <c r="J462" t="s">
        <v>727</v>
      </c>
      <c r="K462" t="s">
        <v>1193</v>
      </c>
      <c r="L462">
        <v>141.26</v>
      </c>
      <c r="M462">
        <v>206.88</v>
      </c>
      <c r="N462">
        <v>0.107</v>
      </c>
      <c r="O462">
        <v>9</v>
      </c>
    </row>
    <row r="463" spans="1:15" x14ac:dyDescent="0.35">
      <c r="A463" t="s">
        <v>475</v>
      </c>
      <c r="B463" s="2">
        <v>45063</v>
      </c>
      <c r="C463" s="2">
        <v>45092</v>
      </c>
      <c r="D463" t="s">
        <v>646</v>
      </c>
      <c r="E463" t="s">
        <v>661</v>
      </c>
      <c r="F463" t="s">
        <v>687</v>
      </c>
      <c r="G463" t="s">
        <v>706</v>
      </c>
      <c r="H463" t="s">
        <v>707</v>
      </c>
      <c r="I463" t="s">
        <v>723</v>
      </c>
      <c r="J463" t="s">
        <v>733</v>
      </c>
      <c r="K463" t="s">
        <v>1194</v>
      </c>
      <c r="L463">
        <v>40.89</v>
      </c>
      <c r="M463">
        <v>62.82</v>
      </c>
      <c r="N463">
        <v>0.129</v>
      </c>
      <c r="O463">
        <v>17</v>
      </c>
    </row>
    <row r="464" spans="1:15" x14ac:dyDescent="0.35">
      <c r="A464" t="s">
        <v>476</v>
      </c>
      <c r="B464" s="2">
        <v>45358</v>
      </c>
      <c r="C464" s="2">
        <v>45385</v>
      </c>
      <c r="D464" t="s">
        <v>649</v>
      </c>
      <c r="E464" t="s">
        <v>656</v>
      </c>
      <c r="F464" t="s">
        <v>698</v>
      </c>
      <c r="G464" t="s">
        <v>701</v>
      </c>
      <c r="H464" t="s">
        <v>711</v>
      </c>
      <c r="I464" t="s">
        <v>724</v>
      </c>
      <c r="J464" t="s">
        <v>728</v>
      </c>
      <c r="K464" t="s">
        <v>1195</v>
      </c>
      <c r="L464">
        <v>738.16</v>
      </c>
      <c r="M464">
        <v>956.49</v>
      </c>
      <c r="N464">
        <v>0.152</v>
      </c>
      <c r="O464">
        <v>5</v>
      </c>
    </row>
    <row r="465" spans="1:15" x14ac:dyDescent="0.35">
      <c r="A465" t="s">
        <v>477</v>
      </c>
      <c r="B465" s="2">
        <v>45757</v>
      </c>
      <c r="C465" s="2">
        <v>45766</v>
      </c>
      <c r="D465" t="s">
        <v>646</v>
      </c>
      <c r="E465" t="s">
        <v>661</v>
      </c>
      <c r="F465" t="s">
        <v>687</v>
      </c>
      <c r="G465" t="s">
        <v>706</v>
      </c>
      <c r="I465" t="s">
        <v>715</v>
      </c>
      <c r="J465" t="s">
        <v>729</v>
      </c>
      <c r="K465" t="s">
        <v>1196</v>
      </c>
      <c r="L465">
        <v>113.74</v>
      </c>
      <c r="M465">
        <v>165.7</v>
      </c>
      <c r="N465">
        <v>0.124</v>
      </c>
      <c r="O465">
        <v>13</v>
      </c>
    </row>
    <row r="466" spans="1:15" x14ac:dyDescent="0.35">
      <c r="A466" t="s">
        <v>478</v>
      </c>
      <c r="B466" s="2">
        <v>45865</v>
      </c>
      <c r="C466" s="2">
        <v>45884</v>
      </c>
      <c r="D466" t="s">
        <v>647</v>
      </c>
      <c r="E466" t="s">
        <v>652</v>
      </c>
      <c r="F466" t="s">
        <v>689</v>
      </c>
      <c r="G466" t="s">
        <v>705</v>
      </c>
      <c r="H466" t="s">
        <v>709</v>
      </c>
      <c r="I466" t="s">
        <v>713</v>
      </c>
      <c r="J466" t="s">
        <v>727</v>
      </c>
      <c r="K466" t="s">
        <v>1197</v>
      </c>
      <c r="L466">
        <v>275.43</v>
      </c>
      <c r="M466">
        <v>608.36</v>
      </c>
      <c r="N466">
        <v>0.25700000000000001</v>
      </c>
      <c r="O466">
        <v>4</v>
      </c>
    </row>
    <row r="467" spans="1:15" x14ac:dyDescent="0.35">
      <c r="A467" t="s">
        <v>479</v>
      </c>
      <c r="B467" s="2">
        <v>45618</v>
      </c>
      <c r="C467" s="2">
        <v>45641</v>
      </c>
      <c r="D467" t="s">
        <v>646</v>
      </c>
      <c r="E467" t="s">
        <v>650</v>
      </c>
      <c r="F467" t="s">
        <v>675</v>
      </c>
      <c r="G467" t="s">
        <v>703</v>
      </c>
      <c r="H467" t="s">
        <v>710</v>
      </c>
      <c r="I467" t="s">
        <v>712</v>
      </c>
      <c r="J467" t="s">
        <v>727</v>
      </c>
      <c r="K467" t="s">
        <v>1198</v>
      </c>
      <c r="L467">
        <v>1335.76</v>
      </c>
      <c r="M467">
        <v>2665.91</v>
      </c>
      <c r="N467">
        <v>0.21099999999999999</v>
      </c>
      <c r="O467">
        <v>40</v>
      </c>
    </row>
    <row r="468" spans="1:15" x14ac:dyDescent="0.35">
      <c r="A468" t="s">
        <v>480</v>
      </c>
      <c r="B468" s="2">
        <v>45466</v>
      </c>
      <c r="C468" s="2">
        <v>45471</v>
      </c>
      <c r="D468" t="s">
        <v>646</v>
      </c>
      <c r="E468" t="s">
        <v>651</v>
      </c>
      <c r="F468" t="s">
        <v>663</v>
      </c>
      <c r="G468" t="s">
        <v>703</v>
      </c>
      <c r="H468" t="s">
        <v>711</v>
      </c>
      <c r="I468" t="s">
        <v>724</v>
      </c>
      <c r="J468" t="s">
        <v>733</v>
      </c>
      <c r="K468" t="s">
        <v>1199</v>
      </c>
      <c r="L468">
        <v>242.31</v>
      </c>
      <c r="M468">
        <v>587.95000000000005</v>
      </c>
      <c r="N468">
        <v>0.22900000000000001</v>
      </c>
      <c r="O468">
        <v>6</v>
      </c>
    </row>
    <row r="469" spans="1:15" x14ac:dyDescent="0.35">
      <c r="A469" t="s">
        <v>481</v>
      </c>
      <c r="B469" s="2">
        <v>45278</v>
      </c>
      <c r="C469" s="2">
        <v>45305</v>
      </c>
      <c r="D469" t="s">
        <v>647</v>
      </c>
      <c r="E469" t="s">
        <v>654</v>
      </c>
      <c r="F469" t="s">
        <v>691</v>
      </c>
      <c r="G469" t="s">
        <v>704</v>
      </c>
      <c r="H469" t="s">
        <v>710</v>
      </c>
      <c r="I469" t="s">
        <v>726</v>
      </c>
      <c r="J469" t="s">
        <v>729</v>
      </c>
      <c r="K469" t="s">
        <v>1200</v>
      </c>
      <c r="L469">
        <v>1408.3</v>
      </c>
      <c r="M469">
        <v>2193.13</v>
      </c>
      <c r="N469">
        <v>7.0999999999999994E-2</v>
      </c>
      <c r="O469">
        <v>7</v>
      </c>
    </row>
    <row r="470" spans="1:15" x14ac:dyDescent="0.35">
      <c r="A470" t="s">
        <v>482</v>
      </c>
      <c r="B470" s="2">
        <v>45809</v>
      </c>
      <c r="C470" s="2">
        <v>45813</v>
      </c>
      <c r="D470" t="s">
        <v>649</v>
      </c>
      <c r="E470" t="s">
        <v>656</v>
      </c>
      <c r="F470" t="s">
        <v>684</v>
      </c>
      <c r="G470" t="s">
        <v>706</v>
      </c>
      <c r="H470" t="s">
        <v>711</v>
      </c>
      <c r="I470" t="s">
        <v>724</v>
      </c>
      <c r="J470" t="s">
        <v>727</v>
      </c>
      <c r="K470" t="s">
        <v>1201</v>
      </c>
      <c r="L470">
        <v>1171.42</v>
      </c>
      <c r="M470">
        <v>2187.8000000000002</v>
      </c>
      <c r="N470">
        <v>0.23</v>
      </c>
      <c r="O470">
        <v>15</v>
      </c>
    </row>
    <row r="471" spans="1:15" x14ac:dyDescent="0.35">
      <c r="A471" t="s">
        <v>483</v>
      </c>
      <c r="B471" s="2">
        <v>45739</v>
      </c>
      <c r="C471" s="2">
        <v>45749</v>
      </c>
      <c r="D471" t="s">
        <v>649</v>
      </c>
      <c r="E471" t="s">
        <v>656</v>
      </c>
      <c r="F471" t="s">
        <v>671</v>
      </c>
      <c r="G471" t="s">
        <v>706</v>
      </c>
      <c r="H471" t="s">
        <v>708</v>
      </c>
      <c r="I471" t="s">
        <v>718</v>
      </c>
      <c r="J471" t="s">
        <v>728</v>
      </c>
      <c r="K471" t="s">
        <v>1202</v>
      </c>
      <c r="L471">
        <v>663.61</v>
      </c>
      <c r="M471">
        <v>1002.11</v>
      </c>
      <c r="N471">
        <v>4.5999999999999999E-2</v>
      </c>
      <c r="O471">
        <v>17</v>
      </c>
    </row>
    <row r="472" spans="1:15" x14ac:dyDescent="0.35">
      <c r="A472" t="s">
        <v>484</v>
      </c>
      <c r="B472" s="2">
        <v>45060</v>
      </c>
      <c r="C472" s="2">
        <v>45068</v>
      </c>
      <c r="D472" t="s">
        <v>646</v>
      </c>
      <c r="E472" t="s">
        <v>650</v>
      </c>
      <c r="F472" t="s">
        <v>675</v>
      </c>
      <c r="G472" t="s">
        <v>705</v>
      </c>
      <c r="H472" t="s">
        <v>710</v>
      </c>
      <c r="I472" t="s">
        <v>721</v>
      </c>
      <c r="J472" t="s">
        <v>728</v>
      </c>
      <c r="K472" t="s">
        <v>1203</v>
      </c>
      <c r="L472">
        <v>432.01</v>
      </c>
      <c r="M472">
        <v>913.78</v>
      </c>
      <c r="N472">
        <v>4.9000000000000002E-2</v>
      </c>
      <c r="O472">
        <v>12</v>
      </c>
    </row>
    <row r="473" spans="1:15" x14ac:dyDescent="0.35">
      <c r="A473" t="s">
        <v>485</v>
      </c>
      <c r="B473" s="2">
        <v>45167</v>
      </c>
      <c r="C473" s="2">
        <v>45188</v>
      </c>
      <c r="D473" t="s">
        <v>649</v>
      </c>
      <c r="E473" t="s">
        <v>657</v>
      </c>
      <c r="F473" t="s">
        <v>679</v>
      </c>
      <c r="G473" t="s">
        <v>705</v>
      </c>
      <c r="H473" t="s">
        <v>711</v>
      </c>
      <c r="I473" t="s">
        <v>717</v>
      </c>
      <c r="J473" t="s">
        <v>728</v>
      </c>
      <c r="K473" t="s">
        <v>1204</v>
      </c>
      <c r="L473">
        <v>784.46</v>
      </c>
      <c r="M473">
        <v>1843.51</v>
      </c>
      <c r="N473">
        <v>0.13800000000000001</v>
      </c>
      <c r="O473">
        <v>23</v>
      </c>
    </row>
    <row r="474" spans="1:15" x14ac:dyDescent="0.35">
      <c r="A474" t="s">
        <v>486</v>
      </c>
      <c r="B474" s="2">
        <v>45841</v>
      </c>
      <c r="C474" s="2">
        <v>45861</v>
      </c>
      <c r="D474" t="s">
        <v>647</v>
      </c>
      <c r="E474" t="s">
        <v>659</v>
      </c>
      <c r="F474" t="s">
        <v>699</v>
      </c>
      <c r="G474" t="s">
        <v>705</v>
      </c>
      <c r="H474" t="s">
        <v>708</v>
      </c>
      <c r="I474" t="s">
        <v>724</v>
      </c>
      <c r="J474" t="s">
        <v>727</v>
      </c>
      <c r="K474" t="s">
        <v>1205</v>
      </c>
      <c r="L474">
        <v>647.36</v>
      </c>
      <c r="M474">
        <v>1383.6</v>
      </c>
      <c r="N474">
        <v>7.3999999999999996E-2</v>
      </c>
      <c r="O474">
        <v>12</v>
      </c>
    </row>
    <row r="475" spans="1:15" x14ac:dyDescent="0.35">
      <c r="A475" t="s">
        <v>487</v>
      </c>
      <c r="B475" s="2">
        <v>45328</v>
      </c>
      <c r="C475" s="2">
        <v>45350</v>
      </c>
      <c r="D475" t="s">
        <v>646</v>
      </c>
      <c r="E475" t="s">
        <v>650</v>
      </c>
      <c r="F475" t="s">
        <v>662</v>
      </c>
      <c r="G475" t="s">
        <v>703</v>
      </c>
      <c r="H475" t="s">
        <v>708</v>
      </c>
      <c r="I475" t="s">
        <v>723</v>
      </c>
      <c r="J475" t="s">
        <v>732</v>
      </c>
      <c r="K475" t="s">
        <v>1206</v>
      </c>
      <c r="L475">
        <v>834.93</v>
      </c>
      <c r="M475">
        <v>1588.53</v>
      </c>
      <c r="N475">
        <v>0.126</v>
      </c>
      <c r="O475">
        <v>6</v>
      </c>
    </row>
    <row r="476" spans="1:15" x14ac:dyDescent="0.35">
      <c r="A476" t="s">
        <v>488</v>
      </c>
      <c r="B476" s="2">
        <v>45882</v>
      </c>
      <c r="C476" s="2">
        <v>45903</v>
      </c>
      <c r="D476" t="s">
        <v>649</v>
      </c>
      <c r="E476" t="s">
        <v>657</v>
      </c>
      <c r="F476" t="s">
        <v>690</v>
      </c>
      <c r="G476" t="s">
        <v>702</v>
      </c>
      <c r="H476" t="s">
        <v>707</v>
      </c>
      <c r="I476" t="s">
        <v>714</v>
      </c>
      <c r="J476" t="s">
        <v>730</v>
      </c>
      <c r="K476" t="s">
        <v>1207</v>
      </c>
      <c r="L476">
        <v>603.47</v>
      </c>
      <c r="M476">
        <v>1344.05</v>
      </c>
      <c r="N476">
        <v>0.20499999999999999</v>
      </c>
      <c r="O476">
        <v>18</v>
      </c>
    </row>
    <row r="477" spans="1:15" x14ac:dyDescent="0.35">
      <c r="A477" t="s">
        <v>489</v>
      </c>
      <c r="B477" s="2">
        <v>45069</v>
      </c>
      <c r="C477" s="2">
        <v>45071</v>
      </c>
      <c r="D477" t="s">
        <v>648</v>
      </c>
      <c r="E477" t="s">
        <v>655</v>
      </c>
      <c r="F477" t="s">
        <v>692</v>
      </c>
      <c r="G477" t="s">
        <v>706</v>
      </c>
      <c r="H477" t="s">
        <v>707</v>
      </c>
      <c r="I477" t="s">
        <v>724</v>
      </c>
      <c r="J477" t="s">
        <v>728</v>
      </c>
      <c r="K477" t="s">
        <v>1208</v>
      </c>
      <c r="L477">
        <v>690.49</v>
      </c>
      <c r="M477">
        <v>1290.29</v>
      </c>
      <c r="N477">
        <v>4.2000000000000003E-2</v>
      </c>
      <c r="O477">
        <v>22</v>
      </c>
    </row>
    <row r="478" spans="1:15" x14ac:dyDescent="0.35">
      <c r="A478" t="s">
        <v>490</v>
      </c>
      <c r="B478" s="2">
        <v>45422</v>
      </c>
      <c r="C478" s="2">
        <v>45428</v>
      </c>
      <c r="D478" t="s">
        <v>649</v>
      </c>
      <c r="E478" t="s">
        <v>658</v>
      </c>
      <c r="F478" t="s">
        <v>674</v>
      </c>
      <c r="G478" t="s">
        <v>703</v>
      </c>
      <c r="H478" t="s">
        <v>711</v>
      </c>
      <c r="I478" t="s">
        <v>715</v>
      </c>
      <c r="J478" t="s">
        <v>731</v>
      </c>
      <c r="K478" t="s">
        <v>1209</v>
      </c>
      <c r="L478">
        <v>210.76</v>
      </c>
      <c r="M478">
        <v>221.58</v>
      </c>
      <c r="N478">
        <v>8.8999999999999996E-2</v>
      </c>
      <c r="O478">
        <v>5</v>
      </c>
    </row>
    <row r="479" spans="1:15" x14ac:dyDescent="0.35">
      <c r="A479" t="s">
        <v>491</v>
      </c>
      <c r="B479" s="2">
        <v>44999</v>
      </c>
      <c r="C479" s="2">
        <v>45003</v>
      </c>
      <c r="D479" t="s">
        <v>649</v>
      </c>
      <c r="E479" t="s">
        <v>656</v>
      </c>
      <c r="F479" t="s">
        <v>698</v>
      </c>
      <c r="G479" t="s">
        <v>706</v>
      </c>
      <c r="H479" t="s">
        <v>711</v>
      </c>
      <c r="I479" t="s">
        <v>720</v>
      </c>
      <c r="J479" t="s">
        <v>727</v>
      </c>
      <c r="K479" t="s">
        <v>1210</v>
      </c>
      <c r="L479">
        <v>472.33</v>
      </c>
      <c r="M479">
        <v>360.34</v>
      </c>
      <c r="N479">
        <v>0.16500000000000001</v>
      </c>
      <c r="O479">
        <v>14</v>
      </c>
    </row>
    <row r="480" spans="1:15" x14ac:dyDescent="0.35">
      <c r="A480" t="s">
        <v>492</v>
      </c>
      <c r="B480" s="2">
        <v>45123</v>
      </c>
      <c r="C480" s="2">
        <v>45151</v>
      </c>
      <c r="D480" t="s">
        <v>649</v>
      </c>
      <c r="E480" t="s">
        <v>658</v>
      </c>
      <c r="F480" t="s">
        <v>693</v>
      </c>
      <c r="G480" t="s">
        <v>703</v>
      </c>
      <c r="H480" t="s">
        <v>708</v>
      </c>
      <c r="I480" t="s">
        <v>713</v>
      </c>
      <c r="J480" t="s">
        <v>731</v>
      </c>
      <c r="K480" t="s">
        <v>1211</v>
      </c>
      <c r="L480">
        <v>1039.03</v>
      </c>
      <c r="M480">
        <v>2545.81</v>
      </c>
      <c r="N480">
        <v>0.216</v>
      </c>
      <c r="O480">
        <v>21</v>
      </c>
    </row>
    <row r="481" spans="1:15" x14ac:dyDescent="0.35">
      <c r="A481" t="s">
        <v>493</v>
      </c>
      <c r="B481" s="2">
        <v>45032</v>
      </c>
      <c r="C481" s="2">
        <v>45035</v>
      </c>
      <c r="D481" t="s">
        <v>649</v>
      </c>
      <c r="E481" t="s">
        <v>656</v>
      </c>
      <c r="F481" t="s">
        <v>684</v>
      </c>
      <c r="G481" t="s">
        <v>701</v>
      </c>
      <c r="H481" t="s">
        <v>711</v>
      </c>
      <c r="I481" t="s">
        <v>717</v>
      </c>
      <c r="J481" t="s">
        <v>733</v>
      </c>
      <c r="K481" t="s">
        <v>1212</v>
      </c>
      <c r="L481">
        <v>553.61</v>
      </c>
      <c r="M481">
        <v>699.47</v>
      </c>
      <c r="N481">
        <v>0.02</v>
      </c>
      <c r="O481">
        <v>33</v>
      </c>
    </row>
    <row r="482" spans="1:15" x14ac:dyDescent="0.35">
      <c r="A482" t="s">
        <v>494</v>
      </c>
      <c r="B482" s="2">
        <v>45293</v>
      </c>
      <c r="C482" s="2">
        <v>45306</v>
      </c>
      <c r="D482" t="s">
        <v>647</v>
      </c>
      <c r="E482" t="s">
        <v>652</v>
      </c>
      <c r="F482" t="s">
        <v>694</v>
      </c>
      <c r="G482" t="s">
        <v>705</v>
      </c>
      <c r="H482" t="s">
        <v>709</v>
      </c>
      <c r="I482" t="s">
        <v>715</v>
      </c>
      <c r="J482" t="s">
        <v>729</v>
      </c>
      <c r="K482" t="s">
        <v>1213</v>
      </c>
      <c r="L482">
        <v>1219.06</v>
      </c>
      <c r="M482">
        <v>2738.69</v>
      </c>
      <c r="N482">
        <v>7.5999999999999998E-2</v>
      </c>
      <c r="O482">
        <v>16</v>
      </c>
    </row>
    <row r="483" spans="1:15" x14ac:dyDescent="0.35">
      <c r="A483" t="s">
        <v>495</v>
      </c>
      <c r="B483" s="2">
        <v>45538</v>
      </c>
      <c r="C483" s="2">
        <v>45542</v>
      </c>
      <c r="D483" t="s">
        <v>647</v>
      </c>
      <c r="E483" t="s">
        <v>652</v>
      </c>
      <c r="F483" t="s">
        <v>689</v>
      </c>
      <c r="G483" t="s">
        <v>705</v>
      </c>
      <c r="H483" t="s">
        <v>710</v>
      </c>
      <c r="I483" t="s">
        <v>725</v>
      </c>
      <c r="J483" t="s">
        <v>728</v>
      </c>
      <c r="K483" t="s">
        <v>1214</v>
      </c>
      <c r="L483">
        <v>43.23</v>
      </c>
      <c r="M483">
        <v>94.78</v>
      </c>
      <c r="N483">
        <v>9.0999999999999998E-2</v>
      </c>
      <c r="O483">
        <v>55</v>
      </c>
    </row>
    <row r="484" spans="1:15" x14ac:dyDescent="0.35">
      <c r="A484" t="s">
        <v>496</v>
      </c>
      <c r="B484" s="2">
        <v>45899</v>
      </c>
      <c r="C484" s="2">
        <v>45903</v>
      </c>
      <c r="D484" t="s">
        <v>649</v>
      </c>
      <c r="E484" t="s">
        <v>657</v>
      </c>
      <c r="F484" t="s">
        <v>673</v>
      </c>
      <c r="G484" t="s">
        <v>705</v>
      </c>
      <c r="H484" t="s">
        <v>709</v>
      </c>
      <c r="I484" t="s">
        <v>713</v>
      </c>
      <c r="J484" t="s">
        <v>731</v>
      </c>
      <c r="K484" t="s">
        <v>1215</v>
      </c>
      <c r="L484">
        <v>1286.56</v>
      </c>
      <c r="M484">
        <v>2777.35</v>
      </c>
      <c r="N484">
        <v>0.13200000000000001</v>
      </c>
      <c r="O484">
        <v>15</v>
      </c>
    </row>
    <row r="485" spans="1:15" x14ac:dyDescent="0.35">
      <c r="A485" t="s">
        <v>497</v>
      </c>
      <c r="B485" s="2">
        <v>45775</v>
      </c>
      <c r="C485" s="2">
        <v>45796</v>
      </c>
      <c r="D485" t="s">
        <v>649</v>
      </c>
      <c r="E485" t="s">
        <v>656</v>
      </c>
      <c r="F485" t="s">
        <v>671</v>
      </c>
      <c r="G485" t="s">
        <v>701</v>
      </c>
      <c r="H485" t="s">
        <v>710</v>
      </c>
      <c r="I485" t="s">
        <v>717</v>
      </c>
      <c r="J485" t="s">
        <v>730</v>
      </c>
      <c r="K485" t="s">
        <v>1216</v>
      </c>
      <c r="L485">
        <v>350.76</v>
      </c>
      <c r="M485">
        <v>492.18</v>
      </c>
      <c r="N485">
        <v>5.2999999999999999E-2</v>
      </c>
      <c r="O485">
        <v>11</v>
      </c>
    </row>
    <row r="486" spans="1:15" x14ac:dyDescent="0.35">
      <c r="A486" t="s">
        <v>498</v>
      </c>
      <c r="B486" s="2">
        <v>45148</v>
      </c>
      <c r="C486" s="2">
        <v>45153</v>
      </c>
      <c r="D486" t="s">
        <v>648</v>
      </c>
      <c r="E486" t="s">
        <v>655</v>
      </c>
      <c r="F486" t="s">
        <v>670</v>
      </c>
      <c r="G486" t="s">
        <v>702</v>
      </c>
      <c r="H486" t="s">
        <v>711</v>
      </c>
      <c r="I486" t="s">
        <v>715</v>
      </c>
      <c r="J486" t="s">
        <v>729</v>
      </c>
      <c r="K486" t="s">
        <v>1217</v>
      </c>
      <c r="L486">
        <v>1307.52</v>
      </c>
      <c r="M486">
        <v>1921.65</v>
      </c>
      <c r="N486">
        <v>0.123</v>
      </c>
      <c r="O486">
        <v>13</v>
      </c>
    </row>
    <row r="487" spans="1:15" x14ac:dyDescent="0.35">
      <c r="A487" t="s">
        <v>499</v>
      </c>
      <c r="B487" s="2">
        <v>45634</v>
      </c>
      <c r="C487" s="2">
        <v>45634</v>
      </c>
      <c r="D487" t="s">
        <v>649</v>
      </c>
      <c r="E487" t="s">
        <v>657</v>
      </c>
      <c r="F487" t="s">
        <v>679</v>
      </c>
      <c r="G487" t="s">
        <v>706</v>
      </c>
      <c r="H487" t="s">
        <v>707</v>
      </c>
      <c r="I487" t="s">
        <v>722</v>
      </c>
      <c r="J487" t="s">
        <v>727</v>
      </c>
      <c r="K487" t="s">
        <v>1218</v>
      </c>
      <c r="L487">
        <v>257.44</v>
      </c>
      <c r="M487">
        <v>290.33</v>
      </c>
      <c r="N487">
        <v>9.1999999999999998E-2</v>
      </c>
      <c r="O487">
        <v>23</v>
      </c>
    </row>
    <row r="488" spans="1:15" x14ac:dyDescent="0.35">
      <c r="A488" t="s">
        <v>500</v>
      </c>
      <c r="B488" s="2">
        <v>45224</v>
      </c>
      <c r="C488" s="2">
        <v>45254</v>
      </c>
      <c r="D488" t="s">
        <v>649</v>
      </c>
      <c r="E488" t="s">
        <v>657</v>
      </c>
      <c r="F488" t="s">
        <v>690</v>
      </c>
      <c r="G488" t="s">
        <v>706</v>
      </c>
      <c r="H488" t="s">
        <v>710</v>
      </c>
      <c r="I488" t="s">
        <v>712</v>
      </c>
      <c r="J488" t="s">
        <v>730</v>
      </c>
      <c r="K488" t="s">
        <v>1219</v>
      </c>
      <c r="L488">
        <v>287.85000000000002</v>
      </c>
      <c r="M488">
        <v>602.91999999999996</v>
      </c>
      <c r="N488">
        <v>0.222</v>
      </c>
      <c r="O488">
        <v>11</v>
      </c>
    </row>
    <row r="489" spans="1:15" x14ac:dyDescent="0.35">
      <c r="A489" t="s">
        <v>501</v>
      </c>
      <c r="B489" s="2">
        <v>45613</v>
      </c>
      <c r="C489" s="2">
        <v>45624</v>
      </c>
      <c r="D489" t="s">
        <v>648</v>
      </c>
      <c r="E489" t="s">
        <v>653</v>
      </c>
      <c r="G489" t="s">
        <v>704</v>
      </c>
      <c r="H489" t="s">
        <v>710</v>
      </c>
      <c r="I489" t="s">
        <v>720</v>
      </c>
      <c r="J489" t="s">
        <v>728</v>
      </c>
      <c r="K489" t="s">
        <v>1220</v>
      </c>
      <c r="L489">
        <v>1008.16</v>
      </c>
      <c r="M489">
        <v>2077.5</v>
      </c>
      <c r="N489">
        <v>7.3999999999999996E-2</v>
      </c>
      <c r="O489">
        <v>15</v>
      </c>
    </row>
    <row r="490" spans="1:15" x14ac:dyDescent="0.35">
      <c r="A490" t="s">
        <v>502</v>
      </c>
      <c r="B490" s="2">
        <v>45424</v>
      </c>
      <c r="C490" s="2">
        <v>45436</v>
      </c>
      <c r="D490" t="s">
        <v>649</v>
      </c>
      <c r="E490" t="s">
        <v>658</v>
      </c>
      <c r="F490" t="s">
        <v>693</v>
      </c>
      <c r="G490" t="s">
        <v>702</v>
      </c>
      <c r="H490" t="s">
        <v>709</v>
      </c>
      <c r="I490" t="s">
        <v>723</v>
      </c>
      <c r="J490" t="s">
        <v>728</v>
      </c>
      <c r="K490" t="s">
        <v>1221</v>
      </c>
      <c r="L490">
        <v>111.02</v>
      </c>
      <c r="M490">
        <v>172.88</v>
      </c>
      <c r="N490">
        <v>0.19700000000000001</v>
      </c>
      <c r="O490">
        <v>29</v>
      </c>
    </row>
    <row r="491" spans="1:15" x14ac:dyDescent="0.35">
      <c r="A491" t="s">
        <v>503</v>
      </c>
      <c r="B491" s="2">
        <v>45792</v>
      </c>
      <c r="C491" s="2">
        <v>45813</v>
      </c>
      <c r="D491" t="s">
        <v>647</v>
      </c>
      <c r="E491" t="s">
        <v>652</v>
      </c>
      <c r="F491" t="s">
        <v>666</v>
      </c>
      <c r="G491" t="s">
        <v>706</v>
      </c>
      <c r="H491" t="s">
        <v>711</v>
      </c>
      <c r="I491" t="s">
        <v>722</v>
      </c>
      <c r="J491" t="s">
        <v>730</v>
      </c>
      <c r="K491" t="s">
        <v>1222</v>
      </c>
      <c r="L491">
        <v>1466.5</v>
      </c>
      <c r="M491">
        <v>2778.74</v>
      </c>
      <c r="N491">
        <v>0.13500000000000001</v>
      </c>
      <c r="O491">
        <v>4</v>
      </c>
    </row>
    <row r="492" spans="1:15" x14ac:dyDescent="0.35">
      <c r="A492" t="s">
        <v>504</v>
      </c>
      <c r="B492" s="2">
        <v>45403</v>
      </c>
      <c r="C492" s="2">
        <v>45431</v>
      </c>
      <c r="D492" t="s">
        <v>646</v>
      </c>
      <c r="E492" t="s">
        <v>651</v>
      </c>
      <c r="F492" t="s">
        <v>665</v>
      </c>
      <c r="G492" t="s">
        <v>701</v>
      </c>
      <c r="H492" t="s">
        <v>710</v>
      </c>
      <c r="I492" t="s">
        <v>720</v>
      </c>
      <c r="J492" t="s">
        <v>733</v>
      </c>
      <c r="K492" t="s">
        <v>1223</v>
      </c>
      <c r="L492">
        <v>187.22</v>
      </c>
      <c r="M492">
        <v>309.47000000000003</v>
      </c>
      <c r="N492">
        <v>0</v>
      </c>
      <c r="O492">
        <v>5</v>
      </c>
    </row>
    <row r="493" spans="1:15" x14ac:dyDescent="0.35">
      <c r="A493" t="s">
        <v>505</v>
      </c>
      <c r="B493" s="2">
        <v>45523</v>
      </c>
      <c r="C493" s="2">
        <v>45542</v>
      </c>
      <c r="D493" t="s">
        <v>649</v>
      </c>
      <c r="E493" t="s">
        <v>657</v>
      </c>
      <c r="F493" t="s">
        <v>679</v>
      </c>
      <c r="G493" t="s">
        <v>701</v>
      </c>
      <c r="H493" t="s">
        <v>711</v>
      </c>
      <c r="I493" t="s">
        <v>713</v>
      </c>
      <c r="J493" t="s">
        <v>727</v>
      </c>
      <c r="K493" t="s">
        <v>1224</v>
      </c>
      <c r="L493">
        <v>297.58999999999997</v>
      </c>
      <c r="M493">
        <v>666.41</v>
      </c>
      <c r="N493">
        <v>0</v>
      </c>
      <c r="O493">
        <v>10</v>
      </c>
    </row>
    <row r="494" spans="1:15" x14ac:dyDescent="0.35">
      <c r="A494" t="s">
        <v>506</v>
      </c>
      <c r="B494" s="2">
        <v>45861</v>
      </c>
      <c r="C494" s="2">
        <v>45888</v>
      </c>
      <c r="D494" t="s">
        <v>647</v>
      </c>
      <c r="E494" t="s">
        <v>652</v>
      </c>
      <c r="F494" t="s">
        <v>694</v>
      </c>
      <c r="G494" t="s">
        <v>704</v>
      </c>
      <c r="H494" t="s">
        <v>709</v>
      </c>
      <c r="I494" t="s">
        <v>717</v>
      </c>
      <c r="J494" t="s">
        <v>733</v>
      </c>
      <c r="K494" t="s">
        <v>1225</v>
      </c>
      <c r="L494">
        <v>896.09</v>
      </c>
      <c r="M494">
        <v>744.27</v>
      </c>
      <c r="N494">
        <v>8.3000000000000004E-2</v>
      </c>
      <c r="O494">
        <v>11</v>
      </c>
    </row>
    <row r="495" spans="1:15" x14ac:dyDescent="0.35">
      <c r="A495" t="s">
        <v>507</v>
      </c>
      <c r="B495" s="2">
        <v>45352</v>
      </c>
      <c r="C495" s="2">
        <v>45351</v>
      </c>
      <c r="D495" t="s">
        <v>648</v>
      </c>
      <c r="E495" t="s">
        <v>655</v>
      </c>
      <c r="F495" t="s">
        <v>670</v>
      </c>
      <c r="G495" t="s">
        <v>703</v>
      </c>
      <c r="H495" t="s">
        <v>711</v>
      </c>
      <c r="I495" t="s">
        <v>714</v>
      </c>
      <c r="J495" t="s">
        <v>730</v>
      </c>
      <c r="K495" t="s">
        <v>1226</v>
      </c>
      <c r="L495">
        <v>5.34</v>
      </c>
      <c r="M495">
        <v>12.69</v>
      </c>
      <c r="N495">
        <v>0.13200000000000001</v>
      </c>
      <c r="O495">
        <v>10</v>
      </c>
    </row>
    <row r="496" spans="1:15" x14ac:dyDescent="0.35">
      <c r="A496" t="s">
        <v>508</v>
      </c>
      <c r="B496" s="2">
        <v>45439</v>
      </c>
      <c r="C496" s="2">
        <v>45460</v>
      </c>
      <c r="D496" t="s">
        <v>647</v>
      </c>
      <c r="E496" t="s">
        <v>654</v>
      </c>
      <c r="F496" t="s">
        <v>680</v>
      </c>
      <c r="G496" t="s">
        <v>705</v>
      </c>
      <c r="H496" t="s">
        <v>708</v>
      </c>
      <c r="I496" t="s">
        <v>722</v>
      </c>
      <c r="J496" t="s">
        <v>733</v>
      </c>
      <c r="K496" t="s">
        <v>1227</v>
      </c>
      <c r="L496">
        <v>465.02</v>
      </c>
      <c r="M496">
        <v>651.55999999999995</v>
      </c>
      <c r="N496">
        <v>4.2000000000000003E-2</v>
      </c>
      <c r="O496">
        <v>19</v>
      </c>
    </row>
    <row r="497" spans="1:15" x14ac:dyDescent="0.35">
      <c r="A497" t="s">
        <v>509</v>
      </c>
      <c r="B497" s="2">
        <v>45508</v>
      </c>
      <c r="C497" s="2">
        <v>45521</v>
      </c>
      <c r="D497" t="s">
        <v>648</v>
      </c>
      <c r="E497" t="s">
        <v>660</v>
      </c>
      <c r="F497" t="s">
        <v>697</v>
      </c>
      <c r="G497" t="s">
        <v>704</v>
      </c>
      <c r="H497" t="s">
        <v>707</v>
      </c>
      <c r="I497" t="s">
        <v>726</v>
      </c>
      <c r="J497" t="s">
        <v>732</v>
      </c>
      <c r="K497" t="s">
        <v>1228</v>
      </c>
      <c r="L497">
        <v>352.79</v>
      </c>
      <c r="M497">
        <v>754.22</v>
      </c>
      <c r="N497">
        <v>0.113</v>
      </c>
      <c r="O497">
        <v>7</v>
      </c>
    </row>
    <row r="498" spans="1:15" x14ac:dyDescent="0.35">
      <c r="A498" t="s">
        <v>510</v>
      </c>
      <c r="B498" s="2">
        <v>45097</v>
      </c>
      <c r="C498" s="2">
        <v>45111</v>
      </c>
      <c r="D498" t="s">
        <v>648</v>
      </c>
      <c r="E498" t="s">
        <v>655</v>
      </c>
      <c r="F498" t="s">
        <v>672</v>
      </c>
      <c r="G498" t="s">
        <v>703</v>
      </c>
      <c r="H498" t="s">
        <v>711</v>
      </c>
      <c r="I498" t="s">
        <v>712</v>
      </c>
      <c r="J498" t="s">
        <v>729</v>
      </c>
      <c r="K498" t="s">
        <v>1229</v>
      </c>
      <c r="L498">
        <v>1292.8599999999999</v>
      </c>
      <c r="M498">
        <v>2981.01</v>
      </c>
      <c r="N498">
        <v>0.14199999999999999</v>
      </c>
      <c r="O498">
        <v>12</v>
      </c>
    </row>
    <row r="499" spans="1:15" x14ac:dyDescent="0.35">
      <c r="A499" t="s">
        <v>511</v>
      </c>
      <c r="B499" s="2">
        <v>45544</v>
      </c>
      <c r="C499" s="2">
        <v>45548</v>
      </c>
      <c r="D499" t="s">
        <v>649</v>
      </c>
      <c r="E499" t="s">
        <v>658</v>
      </c>
      <c r="F499" t="s">
        <v>683</v>
      </c>
      <c r="G499" t="s">
        <v>704</v>
      </c>
      <c r="H499" t="s">
        <v>709</v>
      </c>
      <c r="I499" t="s">
        <v>721</v>
      </c>
      <c r="J499" t="s">
        <v>729</v>
      </c>
      <c r="K499" t="s">
        <v>1230</v>
      </c>
      <c r="L499">
        <v>1133.08</v>
      </c>
      <c r="M499">
        <v>976.17</v>
      </c>
      <c r="N499">
        <v>4.2000000000000003E-2</v>
      </c>
      <c r="O499">
        <v>27</v>
      </c>
    </row>
    <row r="500" spans="1:15" x14ac:dyDescent="0.35">
      <c r="A500" t="s">
        <v>512</v>
      </c>
      <c r="B500" s="2">
        <v>45224</v>
      </c>
      <c r="C500" s="2">
        <v>45227</v>
      </c>
      <c r="D500" t="s">
        <v>648</v>
      </c>
      <c r="E500" t="s">
        <v>655</v>
      </c>
      <c r="F500" t="s">
        <v>672</v>
      </c>
      <c r="G500" t="s">
        <v>701</v>
      </c>
      <c r="H500" t="s">
        <v>710</v>
      </c>
      <c r="I500" t="s">
        <v>716</v>
      </c>
      <c r="J500" t="s">
        <v>733</v>
      </c>
      <c r="K500" t="s">
        <v>1231</v>
      </c>
      <c r="L500">
        <v>509.31</v>
      </c>
      <c r="M500">
        <v>1145.9000000000001</v>
      </c>
      <c r="N500">
        <v>5.7000000000000002E-2</v>
      </c>
      <c r="O500">
        <v>8</v>
      </c>
    </row>
    <row r="501" spans="1:15" x14ac:dyDescent="0.35">
      <c r="A501" t="s">
        <v>513</v>
      </c>
      <c r="B501" s="2">
        <v>45908</v>
      </c>
      <c r="C501" s="2">
        <v>45935</v>
      </c>
      <c r="D501" t="s">
        <v>648</v>
      </c>
      <c r="E501" t="s">
        <v>655</v>
      </c>
      <c r="F501" t="s">
        <v>692</v>
      </c>
      <c r="G501" t="s">
        <v>702</v>
      </c>
      <c r="H501" t="s">
        <v>708</v>
      </c>
      <c r="I501" t="s">
        <v>712</v>
      </c>
      <c r="J501" t="s">
        <v>732</v>
      </c>
      <c r="K501" t="s">
        <v>1232</v>
      </c>
      <c r="L501">
        <v>660.78</v>
      </c>
      <c r="M501">
        <v>1630.39</v>
      </c>
      <c r="N501">
        <v>0.218</v>
      </c>
      <c r="O501">
        <v>13</v>
      </c>
    </row>
    <row r="502" spans="1:15" x14ac:dyDescent="0.35">
      <c r="A502" t="s">
        <v>514</v>
      </c>
      <c r="B502" s="2">
        <v>45048</v>
      </c>
      <c r="C502" s="2">
        <v>45062</v>
      </c>
      <c r="D502" t="s">
        <v>647</v>
      </c>
      <c r="E502" t="s">
        <v>654</v>
      </c>
      <c r="F502" t="s">
        <v>668</v>
      </c>
      <c r="G502" t="s">
        <v>703</v>
      </c>
      <c r="H502" t="s">
        <v>707</v>
      </c>
      <c r="I502" t="s">
        <v>716</v>
      </c>
      <c r="J502" t="s">
        <v>732</v>
      </c>
      <c r="K502" t="s">
        <v>1233</v>
      </c>
      <c r="L502">
        <v>475.37</v>
      </c>
      <c r="M502">
        <v>963.73</v>
      </c>
      <c r="N502">
        <v>4.1000000000000002E-2</v>
      </c>
      <c r="O502">
        <v>22</v>
      </c>
    </row>
    <row r="503" spans="1:15" x14ac:dyDescent="0.35">
      <c r="A503" t="s">
        <v>515</v>
      </c>
      <c r="B503" s="2">
        <v>45408</v>
      </c>
      <c r="C503" s="2">
        <v>45406</v>
      </c>
      <c r="D503" t="s">
        <v>649</v>
      </c>
      <c r="E503" t="s">
        <v>658</v>
      </c>
      <c r="F503" t="s">
        <v>683</v>
      </c>
      <c r="G503" t="s">
        <v>703</v>
      </c>
      <c r="H503" t="s">
        <v>710</v>
      </c>
      <c r="I503" t="s">
        <v>725</v>
      </c>
      <c r="J503" t="s">
        <v>730</v>
      </c>
      <c r="K503" t="s">
        <v>1234</v>
      </c>
      <c r="L503">
        <v>1232.77</v>
      </c>
      <c r="M503">
        <v>891.73</v>
      </c>
      <c r="N503">
        <v>0.16700000000000001</v>
      </c>
      <c r="O503">
        <v>10</v>
      </c>
    </row>
    <row r="504" spans="1:15" x14ac:dyDescent="0.35">
      <c r="A504" t="s">
        <v>516</v>
      </c>
      <c r="B504" s="2">
        <v>44980</v>
      </c>
      <c r="C504" s="2">
        <v>45003</v>
      </c>
      <c r="D504" t="s">
        <v>647</v>
      </c>
      <c r="E504" t="s">
        <v>659</v>
      </c>
      <c r="F504" t="s">
        <v>699</v>
      </c>
      <c r="G504" t="s">
        <v>702</v>
      </c>
      <c r="H504" t="s">
        <v>710</v>
      </c>
      <c r="I504" t="s">
        <v>723</v>
      </c>
      <c r="J504" t="s">
        <v>728</v>
      </c>
      <c r="K504" t="s">
        <v>1235</v>
      </c>
      <c r="L504">
        <v>770.11</v>
      </c>
      <c r="M504">
        <v>1667.82</v>
      </c>
      <c r="N504">
        <v>6.9000000000000006E-2</v>
      </c>
      <c r="O504">
        <v>7</v>
      </c>
    </row>
    <row r="505" spans="1:15" x14ac:dyDescent="0.35">
      <c r="A505" t="s">
        <v>517</v>
      </c>
      <c r="B505" s="2">
        <v>45740</v>
      </c>
      <c r="C505" s="2">
        <v>45741</v>
      </c>
      <c r="D505" t="s">
        <v>647</v>
      </c>
      <c r="E505" t="s">
        <v>659</v>
      </c>
      <c r="F505" t="s">
        <v>699</v>
      </c>
      <c r="G505" t="s">
        <v>703</v>
      </c>
      <c r="H505" t="s">
        <v>708</v>
      </c>
      <c r="I505" t="s">
        <v>715</v>
      </c>
      <c r="J505" t="s">
        <v>729</v>
      </c>
      <c r="K505" t="s">
        <v>1236</v>
      </c>
      <c r="L505">
        <v>1133.03</v>
      </c>
      <c r="M505">
        <v>1921.51</v>
      </c>
      <c r="N505">
        <v>0.10100000000000001</v>
      </c>
      <c r="O505">
        <v>5</v>
      </c>
    </row>
    <row r="506" spans="1:15" x14ac:dyDescent="0.35">
      <c r="A506" t="s">
        <v>518</v>
      </c>
      <c r="B506" s="2">
        <v>45726</v>
      </c>
      <c r="C506" s="2">
        <v>45743</v>
      </c>
      <c r="D506" t="s">
        <v>648</v>
      </c>
      <c r="E506" t="s">
        <v>655</v>
      </c>
      <c r="F506" t="s">
        <v>692</v>
      </c>
      <c r="G506" t="s">
        <v>706</v>
      </c>
      <c r="H506" t="s">
        <v>711</v>
      </c>
      <c r="I506" t="s">
        <v>721</v>
      </c>
      <c r="J506" t="s">
        <v>729</v>
      </c>
      <c r="K506" t="s">
        <v>1237</v>
      </c>
      <c r="L506">
        <v>996.73</v>
      </c>
      <c r="M506">
        <v>1217.43</v>
      </c>
      <c r="N506">
        <v>7.0000000000000007E-2</v>
      </c>
      <c r="O506">
        <v>9</v>
      </c>
    </row>
    <row r="507" spans="1:15" x14ac:dyDescent="0.35">
      <c r="A507" t="s">
        <v>519</v>
      </c>
      <c r="B507" s="2">
        <v>45387</v>
      </c>
      <c r="C507" s="2">
        <v>45391</v>
      </c>
      <c r="D507" t="s">
        <v>646</v>
      </c>
      <c r="E507" t="s">
        <v>651</v>
      </c>
      <c r="F507" t="s">
        <v>665</v>
      </c>
      <c r="G507" t="s">
        <v>703</v>
      </c>
      <c r="H507" t="s">
        <v>711</v>
      </c>
      <c r="I507" t="s">
        <v>723</v>
      </c>
      <c r="J507" t="s">
        <v>727</v>
      </c>
      <c r="K507" t="s">
        <v>1238</v>
      </c>
      <c r="L507">
        <v>395.07</v>
      </c>
      <c r="M507">
        <v>970.27</v>
      </c>
      <c r="N507">
        <v>0.123</v>
      </c>
      <c r="O507">
        <v>38</v>
      </c>
    </row>
    <row r="508" spans="1:15" x14ac:dyDescent="0.35">
      <c r="A508" t="s">
        <v>520</v>
      </c>
      <c r="B508" s="2">
        <v>45774</v>
      </c>
      <c r="C508" s="2">
        <v>45794</v>
      </c>
      <c r="D508" t="s">
        <v>648</v>
      </c>
      <c r="E508" t="s">
        <v>660</v>
      </c>
      <c r="F508" t="s">
        <v>697</v>
      </c>
      <c r="G508" t="s">
        <v>701</v>
      </c>
      <c r="H508" t="s">
        <v>711</v>
      </c>
      <c r="I508" t="s">
        <v>725</v>
      </c>
      <c r="J508" t="s">
        <v>730</v>
      </c>
      <c r="K508" t="s">
        <v>1239</v>
      </c>
      <c r="L508">
        <v>932.26</v>
      </c>
      <c r="M508">
        <v>1624.67</v>
      </c>
      <c r="N508">
        <v>0.23499999999999999</v>
      </c>
      <c r="O508">
        <v>28</v>
      </c>
    </row>
    <row r="509" spans="1:15" x14ac:dyDescent="0.35">
      <c r="A509" t="s">
        <v>521</v>
      </c>
      <c r="B509" s="2">
        <v>45589</v>
      </c>
      <c r="C509" s="2">
        <v>45593</v>
      </c>
      <c r="D509" t="s">
        <v>647</v>
      </c>
      <c r="E509" t="s">
        <v>659</v>
      </c>
      <c r="F509" t="s">
        <v>685</v>
      </c>
      <c r="G509" t="s">
        <v>705</v>
      </c>
      <c r="H509" t="s">
        <v>710</v>
      </c>
      <c r="I509" t="s">
        <v>714</v>
      </c>
      <c r="J509" t="s">
        <v>729</v>
      </c>
      <c r="K509" t="s">
        <v>1240</v>
      </c>
      <c r="L509">
        <v>1331.77</v>
      </c>
      <c r="M509">
        <v>2606.11</v>
      </c>
      <c r="N509">
        <v>0.02</v>
      </c>
      <c r="O509">
        <v>6</v>
      </c>
    </row>
    <row r="510" spans="1:15" x14ac:dyDescent="0.35">
      <c r="A510" t="s">
        <v>522</v>
      </c>
      <c r="B510" s="2">
        <v>45029</v>
      </c>
      <c r="C510" s="2">
        <v>45036</v>
      </c>
      <c r="D510" t="s">
        <v>649</v>
      </c>
      <c r="E510" t="s">
        <v>657</v>
      </c>
      <c r="F510" t="s">
        <v>679</v>
      </c>
      <c r="G510" t="s">
        <v>705</v>
      </c>
      <c r="H510" t="s">
        <v>708</v>
      </c>
      <c r="I510" t="s">
        <v>720</v>
      </c>
      <c r="J510" t="s">
        <v>731</v>
      </c>
      <c r="K510" t="s">
        <v>1241</v>
      </c>
      <c r="L510">
        <v>227.02</v>
      </c>
      <c r="M510">
        <v>434.72</v>
      </c>
      <c r="N510">
        <v>9.8000000000000004E-2</v>
      </c>
      <c r="O510">
        <v>10</v>
      </c>
    </row>
    <row r="511" spans="1:15" x14ac:dyDescent="0.35">
      <c r="A511" t="s">
        <v>523</v>
      </c>
      <c r="B511" s="2">
        <v>45608</v>
      </c>
      <c r="C511" s="2">
        <v>45617</v>
      </c>
      <c r="D511" t="s">
        <v>647</v>
      </c>
      <c r="E511" t="s">
        <v>654</v>
      </c>
      <c r="F511" t="s">
        <v>691</v>
      </c>
      <c r="G511" t="s">
        <v>701</v>
      </c>
      <c r="H511" t="s">
        <v>711</v>
      </c>
      <c r="I511" t="s">
        <v>722</v>
      </c>
      <c r="J511" t="s">
        <v>731</v>
      </c>
      <c r="K511" t="s">
        <v>1242</v>
      </c>
      <c r="L511">
        <v>903.41</v>
      </c>
      <c r="M511">
        <v>1860.41</v>
      </c>
      <c r="N511">
        <v>0.108</v>
      </c>
      <c r="O511">
        <v>5</v>
      </c>
    </row>
    <row r="512" spans="1:15" x14ac:dyDescent="0.35">
      <c r="A512" t="s">
        <v>524</v>
      </c>
      <c r="B512" s="2">
        <v>45056</v>
      </c>
      <c r="C512" s="2">
        <v>45060</v>
      </c>
      <c r="D512" t="s">
        <v>647</v>
      </c>
      <c r="E512" t="s">
        <v>654</v>
      </c>
      <c r="F512" t="s">
        <v>680</v>
      </c>
      <c r="G512" t="s">
        <v>703</v>
      </c>
      <c r="H512" t="s">
        <v>710</v>
      </c>
      <c r="I512" t="s">
        <v>712</v>
      </c>
      <c r="J512" t="s">
        <v>732</v>
      </c>
      <c r="K512" t="s">
        <v>1243</v>
      </c>
      <c r="L512">
        <v>622.6</v>
      </c>
      <c r="M512">
        <v>833.69</v>
      </c>
      <c r="N512">
        <v>0.20899999999999999</v>
      </c>
      <c r="O512">
        <v>14</v>
      </c>
    </row>
    <row r="513" spans="1:15" x14ac:dyDescent="0.35">
      <c r="A513" t="s">
        <v>525</v>
      </c>
      <c r="B513" s="2">
        <v>45353</v>
      </c>
      <c r="C513" s="2">
        <v>45374</v>
      </c>
      <c r="D513" t="s">
        <v>648</v>
      </c>
      <c r="E513" t="s">
        <v>660</v>
      </c>
      <c r="F513" t="s">
        <v>677</v>
      </c>
      <c r="G513" t="s">
        <v>705</v>
      </c>
      <c r="H513" t="s">
        <v>708</v>
      </c>
      <c r="I513" t="s">
        <v>721</v>
      </c>
      <c r="J513" t="s">
        <v>727</v>
      </c>
      <c r="K513" t="s">
        <v>1244</v>
      </c>
      <c r="L513">
        <v>225.01</v>
      </c>
      <c r="M513">
        <v>333.48</v>
      </c>
      <c r="N513">
        <v>0.11899999999999999</v>
      </c>
      <c r="O513">
        <v>12</v>
      </c>
    </row>
    <row r="514" spans="1:15" x14ac:dyDescent="0.35">
      <c r="A514" t="s">
        <v>526</v>
      </c>
      <c r="B514" s="2">
        <v>45575</v>
      </c>
      <c r="C514" s="2">
        <v>45576</v>
      </c>
      <c r="D514" t="s">
        <v>649</v>
      </c>
      <c r="E514" t="s">
        <v>658</v>
      </c>
      <c r="F514" t="s">
        <v>693</v>
      </c>
      <c r="G514" t="s">
        <v>703</v>
      </c>
      <c r="H514" t="s">
        <v>710</v>
      </c>
      <c r="I514" t="s">
        <v>716</v>
      </c>
      <c r="J514" t="s">
        <v>727</v>
      </c>
      <c r="K514" t="s">
        <v>1245</v>
      </c>
      <c r="L514">
        <v>1389.46</v>
      </c>
      <c r="M514">
        <v>1784.7</v>
      </c>
      <c r="N514">
        <v>0.14599999999999999</v>
      </c>
      <c r="O514">
        <v>33</v>
      </c>
    </row>
    <row r="515" spans="1:15" x14ac:dyDescent="0.35">
      <c r="A515" t="s">
        <v>527</v>
      </c>
      <c r="B515" s="2">
        <v>45078</v>
      </c>
      <c r="C515" s="2">
        <v>45085</v>
      </c>
      <c r="D515" t="s">
        <v>649</v>
      </c>
      <c r="E515" t="s">
        <v>656</v>
      </c>
      <c r="F515" t="s">
        <v>698</v>
      </c>
      <c r="G515" t="s">
        <v>704</v>
      </c>
      <c r="H515" t="s">
        <v>708</v>
      </c>
      <c r="I515" t="s">
        <v>720</v>
      </c>
      <c r="J515" t="s">
        <v>730</v>
      </c>
      <c r="K515" t="s">
        <v>1246</v>
      </c>
      <c r="L515">
        <v>804.17</v>
      </c>
      <c r="M515">
        <v>1072.29</v>
      </c>
      <c r="N515">
        <v>3.2000000000000001E-2</v>
      </c>
      <c r="O515">
        <v>5</v>
      </c>
    </row>
    <row r="516" spans="1:15" x14ac:dyDescent="0.35">
      <c r="A516" t="s">
        <v>528</v>
      </c>
      <c r="B516" s="2">
        <v>45661</v>
      </c>
      <c r="C516" s="2">
        <v>45662</v>
      </c>
      <c r="D516" t="s">
        <v>647</v>
      </c>
      <c r="E516" t="s">
        <v>654</v>
      </c>
      <c r="F516" t="s">
        <v>680</v>
      </c>
      <c r="G516" t="s">
        <v>702</v>
      </c>
      <c r="H516" t="s">
        <v>707</v>
      </c>
      <c r="I516" t="s">
        <v>714</v>
      </c>
      <c r="J516" t="s">
        <v>727</v>
      </c>
      <c r="K516" t="s">
        <v>1247</v>
      </c>
      <c r="L516">
        <v>1428.33</v>
      </c>
      <c r="M516">
        <v>3028.05</v>
      </c>
      <c r="N516">
        <v>0</v>
      </c>
      <c r="O516">
        <v>11</v>
      </c>
    </row>
    <row r="517" spans="1:15" x14ac:dyDescent="0.35">
      <c r="A517" t="s">
        <v>529</v>
      </c>
      <c r="B517" s="2">
        <v>45874</v>
      </c>
      <c r="C517" s="2">
        <v>45897</v>
      </c>
      <c r="D517" t="s">
        <v>647</v>
      </c>
      <c r="E517" t="s">
        <v>654</v>
      </c>
      <c r="F517" t="s">
        <v>691</v>
      </c>
      <c r="G517" t="s">
        <v>703</v>
      </c>
      <c r="H517" t="s">
        <v>710</v>
      </c>
      <c r="I517" t="s">
        <v>725</v>
      </c>
      <c r="J517" t="s">
        <v>731</v>
      </c>
      <c r="K517" t="s">
        <v>1248</v>
      </c>
      <c r="L517">
        <v>638.54</v>
      </c>
      <c r="M517">
        <v>987.24</v>
      </c>
      <c r="N517">
        <v>0</v>
      </c>
      <c r="O517">
        <v>11</v>
      </c>
    </row>
    <row r="518" spans="1:15" x14ac:dyDescent="0.35">
      <c r="A518" t="s">
        <v>530</v>
      </c>
      <c r="B518" s="2">
        <v>45199</v>
      </c>
      <c r="C518" s="2">
        <v>45229</v>
      </c>
      <c r="D518" t="s">
        <v>647</v>
      </c>
      <c r="E518" t="s">
        <v>652</v>
      </c>
      <c r="F518" t="s">
        <v>689</v>
      </c>
      <c r="G518" t="s">
        <v>706</v>
      </c>
      <c r="H518" t="s">
        <v>708</v>
      </c>
      <c r="I518" t="s">
        <v>726</v>
      </c>
      <c r="J518" t="s">
        <v>728</v>
      </c>
      <c r="K518" t="s">
        <v>1249</v>
      </c>
      <c r="L518">
        <v>649.13</v>
      </c>
      <c r="M518">
        <v>975.43</v>
      </c>
      <c r="N518">
        <v>0.157</v>
      </c>
      <c r="O518">
        <v>27</v>
      </c>
    </row>
    <row r="519" spans="1:15" x14ac:dyDescent="0.35">
      <c r="A519" t="s">
        <v>531</v>
      </c>
      <c r="B519" s="2">
        <v>45794</v>
      </c>
      <c r="C519" s="2">
        <v>45807</v>
      </c>
      <c r="D519" t="s">
        <v>646</v>
      </c>
      <c r="E519" t="s">
        <v>651</v>
      </c>
      <c r="F519" t="s">
        <v>665</v>
      </c>
      <c r="G519" t="s">
        <v>704</v>
      </c>
      <c r="H519" t="s">
        <v>710</v>
      </c>
      <c r="I519" t="s">
        <v>721</v>
      </c>
      <c r="J519" t="s">
        <v>733</v>
      </c>
      <c r="K519" t="s">
        <v>1250</v>
      </c>
      <c r="L519">
        <v>66.400000000000006</v>
      </c>
      <c r="M519">
        <v>141.43</v>
      </c>
      <c r="N519">
        <v>0.107</v>
      </c>
      <c r="O519">
        <v>8</v>
      </c>
    </row>
    <row r="520" spans="1:15" x14ac:dyDescent="0.35">
      <c r="A520" t="s">
        <v>532</v>
      </c>
      <c r="B520" s="2">
        <v>45413</v>
      </c>
      <c r="C520" s="2">
        <v>45438</v>
      </c>
      <c r="D520" t="s">
        <v>649</v>
      </c>
      <c r="E520" t="s">
        <v>656</v>
      </c>
      <c r="F520" t="s">
        <v>671</v>
      </c>
      <c r="G520" t="s">
        <v>703</v>
      </c>
      <c r="H520" t="s">
        <v>707</v>
      </c>
      <c r="I520" t="s">
        <v>717</v>
      </c>
      <c r="J520" t="s">
        <v>729</v>
      </c>
      <c r="K520" t="s">
        <v>1251</v>
      </c>
      <c r="L520">
        <v>930.71</v>
      </c>
      <c r="M520">
        <v>1625.42</v>
      </c>
      <c r="N520">
        <v>0.13800000000000001</v>
      </c>
      <c r="O520">
        <v>7</v>
      </c>
    </row>
    <row r="521" spans="1:15" x14ac:dyDescent="0.35">
      <c r="A521" t="s">
        <v>533</v>
      </c>
      <c r="B521" s="2">
        <v>45047</v>
      </c>
      <c r="C521" s="2">
        <v>45064</v>
      </c>
      <c r="D521" t="s">
        <v>646</v>
      </c>
      <c r="E521" t="s">
        <v>651</v>
      </c>
      <c r="F521" t="s">
        <v>663</v>
      </c>
      <c r="G521" t="s">
        <v>701</v>
      </c>
      <c r="H521" t="s">
        <v>711</v>
      </c>
      <c r="I521" t="s">
        <v>721</v>
      </c>
      <c r="J521" t="s">
        <v>727</v>
      </c>
      <c r="K521" t="s">
        <v>1252</v>
      </c>
      <c r="L521">
        <v>327.97</v>
      </c>
      <c r="M521">
        <v>299.94</v>
      </c>
      <c r="N521">
        <v>4.9000000000000002E-2</v>
      </c>
      <c r="O521">
        <v>3</v>
      </c>
    </row>
    <row r="522" spans="1:15" x14ac:dyDescent="0.35">
      <c r="A522" t="s">
        <v>534</v>
      </c>
      <c r="B522" s="2">
        <v>45482</v>
      </c>
      <c r="C522" s="2">
        <v>45512</v>
      </c>
      <c r="D522" t="s">
        <v>649</v>
      </c>
      <c r="E522" t="s">
        <v>657</v>
      </c>
      <c r="F522" t="s">
        <v>673</v>
      </c>
      <c r="G522" t="s">
        <v>701</v>
      </c>
      <c r="H522" t="s">
        <v>711</v>
      </c>
      <c r="I522" t="s">
        <v>713</v>
      </c>
      <c r="J522" t="s">
        <v>727</v>
      </c>
      <c r="K522" t="s">
        <v>1253</v>
      </c>
      <c r="L522">
        <v>1062.3800000000001</v>
      </c>
      <c r="M522">
        <v>1503.96</v>
      </c>
      <c r="N522">
        <v>0.18</v>
      </c>
      <c r="O522">
        <v>6</v>
      </c>
    </row>
    <row r="523" spans="1:15" x14ac:dyDescent="0.35">
      <c r="A523" t="s">
        <v>535</v>
      </c>
      <c r="B523" s="2">
        <v>45056</v>
      </c>
      <c r="C523" s="2">
        <v>45073</v>
      </c>
      <c r="D523" t="s">
        <v>647</v>
      </c>
      <c r="E523" t="s">
        <v>654</v>
      </c>
      <c r="F523" t="s">
        <v>691</v>
      </c>
      <c r="G523" t="s">
        <v>704</v>
      </c>
      <c r="H523" t="s">
        <v>707</v>
      </c>
      <c r="I523" t="s">
        <v>724</v>
      </c>
      <c r="J523" t="s">
        <v>731</v>
      </c>
      <c r="K523" t="s">
        <v>1254</v>
      </c>
      <c r="L523">
        <v>1286.1600000000001</v>
      </c>
      <c r="M523">
        <v>3101.11</v>
      </c>
      <c r="N523">
        <v>0.1</v>
      </c>
      <c r="O523">
        <v>23</v>
      </c>
    </row>
    <row r="524" spans="1:15" x14ac:dyDescent="0.35">
      <c r="A524" t="s">
        <v>536</v>
      </c>
      <c r="B524" s="2">
        <v>45482</v>
      </c>
      <c r="C524" s="2">
        <v>45485</v>
      </c>
      <c r="D524" t="s">
        <v>647</v>
      </c>
      <c r="E524" t="s">
        <v>659</v>
      </c>
      <c r="F524" t="s">
        <v>685</v>
      </c>
      <c r="G524" t="s">
        <v>705</v>
      </c>
      <c r="H524" t="s">
        <v>707</v>
      </c>
      <c r="I524" t="s">
        <v>726</v>
      </c>
      <c r="J524" t="s">
        <v>733</v>
      </c>
      <c r="K524" t="s">
        <v>1255</v>
      </c>
      <c r="L524">
        <v>748.39</v>
      </c>
      <c r="M524">
        <v>979.42</v>
      </c>
      <c r="N524">
        <v>0</v>
      </c>
      <c r="O524">
        <v>23</v>
      </c>
    </row>
    <row r="525" spans="1:15" x14ac:dyDescent="0.35">
      <c r="A525" t="s">
        <v>537</v>
      </c>
      <c r="B525" s="2">
        <v>45406</v>
      </c>
      <c r="C525" s="2">
        <v>45422</v>
      </c>
      <c r="D525" t="s">
        <v>646</v>
      </c>
      <c r="E525" t="s">
        <v>650</v>
      </c>
      <c r="F525" t="s">
        <v>662</v>
      </c>
      <c r="G525" t="s">
        <v>703</v>
      </c>
      <c r="H525" t="s">
        <v>708</v>
      </c>
      <c r="I525" t="s">
        <v>725</v>
      </c>
      <c r="J525" t="s">
        <v>732</v>
      </c>
      <c r="K525" t="s">
        <v>1256</v>
      </c>
      <c r="L525">
        <v>513.30999999999995</v>
      </c>
      <c r="M525">
        <v>1186.26</v>
      </c>
      <c r="N525">
        <v>9.4E-2</v>
      </c>
      <c r="O525">
        <v>15</v>
      </c>
    </row>
    <row r="526" spans="1:15" x14ac:dyDescent="0.35">
      <c r="A526" t="s">
        <v>538</v>
      </c>
      <c r="B526" s="2">
        <v>45304</v>
      </c>
      <c r="C526" s="2">
        <v>45306</v>
      </c>
      <c r="D526" t="s">
        <v>648</v>
      </c>
      <c r="E526" t="s">
        <v>660</v>
      </c>
      <c r="F526" t="s">
        <v>686</v>
      </c>
      <c r="G526" t="s">
        <v>703</v>
      </c>
      <c r="H526" t="s">
        <v>711</v>
      </c>
      <c r="I526" t="s">
        <v>718</v>
      </c>
      <c r="J526" t="s">
        <v>727</v>
      </c>
      <c r="K526" t="s">
        <v>1257</v>
      </c>
      <c r="L526">
        <v>1061.3699999999999</v>
      </c>
      <c r="M526">
        <v>1938.33</v>
      </c>
      <c r="N526">
        <v>0.17</v>
      </c>
      <c r="O526">
        <v>4</v>
      </c>
    </row>
    <row r="527" spans="1:15" x14ac:dyDescent="0.35">
      <c r="A527" t="s">
        <v>539</v>
      </c>
      <c r="B527" s="2">
        <v>45398</v>
      </c>
      <c r="C527" s="2">
        <v>45409</v>
      </c>
      <c r="D527" t="s">
        <v>646</v>
      </c>
      <c r="E527" t="s">
        <v>650</v>
      </c>
      <c r="F527" t="s">
        <v>678</v>
      </c>
      <c r="G527" t="s">
        <v>706</v>
      </c>
      <c r="H527" t="s">
        <v>708</v>
      </c>
      <c r="I527" t="s">
        <v>726</v>
      </c>
      <c r="J527" t="s">
        <v>728</v>
      </c>
      <c r="K527" t="s">
        <v>1258</v>
      </c>
      <c r="L527">
        <v>401.3</v>
      </c>
      <c r="M527">
        <v>826.47</v>
      </c>
      <c r="N527">
        <v>0.22500000000000001</v>
      </c>
      <c r="O527">
        <v>13</v>
      </c>
    </row>
    <row r="528" spans="1:15" x14ac:dyDescent="0.35">
      <c r="A528" t="s">
        <v>540</v>
      </c>
      <c r="B528" s="2">
        <v>45695</v>
      </c>
      <c r="C528" s="2">
        <v>45704</v>
      </c>
      <c r="D528" t="s">
        <v>646</v>
      </c>
      <c r="E528" t="s">
        <v>651</v>
      </c>
      <c r="F528" t="s">
        <v>665</v>
      </c>
      <c r="G528" t="s">
        <v>705</v>
      </c>
      <c r="H528" t="s">
        <v>710</v>
      </c>
      <c r="I528" t="s">
        <v>712</v>
      </c>
      <c r="J528" t="s">
        <v>728</v>
      </c>
      <c r="K528" t="s">
        <v>1259</v>
      </c>
      <c r="L528">
        <v>90.68</v>
      </c>
      <c r="M528">
        <v>118.17</v>
      </c>
      <c r="N528">
        <v>0.13500000000000001</v>
      </c>
      <c r="O528">
        <v>21</v>
      </c>
    </row>
    <row r="529" spans="1:15" x14ac:dyDescent="0.35">
      <c r="A529" t="s">
        <v>541</v>
      </c>
      <c r="B529" s="2">
        <v>44938</v>
      </c>
      <c r="C529" s="2">
        <v>44952</v>
      </c>
      <c r="D529" t="s">
        <v>647</v>
      </c>
      <c r="E529" t="s">
        <v>659</v>
      </c>
      <c r="F529" t="s">
        <v>676</v>
      </c>
      <c r="G529" t="s">
        <v>703</v>
      </c>
      <c r="H529" t="s">
        <v>707</v>
      </c>
      <c r="I529" t="s">
        <v>724</v>
      </c>
      <c r="J529" t="s">
        <v>728</v>
      </c>
      <c r="K529" t="s">
        <v>1260</v>
      </c>
      <c r="L529">
        <v>1083.0899999999999</v>
      </c>
      <c r="M529">
        <v>1425.87</v>
      </c>
      <c r="N529">
        <v>0</v>
      </c>
      <c r="O529">
        <v>8</v>
      </c>
    </row>
    <row r="530" spans="1:15" x14ac:dyDescent="0.35">
      <c r="A530" t="s">
        <v>542</v>
      </c>
      <c r="B530" s="2">
        <v>45448</v>
      </c>
      <c r="C530" s="2">
        <v>45466</v>
      </c>
      <c r="D530" t="s">
        <v>646</v>
      </c>
      <c r="E530" t="s">
        <v>650</v>
      </c>
      <c r="F530" t="s">
        <v>664</v>
      </c>
      <c r="G530" t="s">
        <v>704</v>
      </c>
      <c r="H530" t="s">
        <v>710</v>
      </c>
      <c r="I530" t="s">
        <v>726</v>
      </c>
      <c r="J530" t="s">
        <v>731</v>
      </c>
      <c r="K530" t="s">
        <v>1261</v>
      </c>
      <c r="L530">
        <v>1208.74</v>
      </c>
      <c r="M530">
        <v>1594.78</v>
      </c>
      <c r="N530">
        <v>5.8999999999999997E-2</v>
      </c>
      <c r="O530">
        <v>39</v>
      </c>
    </row>
    <row r="531" spans="1:15" x14ac:dyDescent="0.35">
      <c r="A531" t="s">
        <v>543</v>
      </c>
      <c r="B531" s="2">
        <v>45162</v>
      </c>
      <c r="C531" s="2">
        <v>45189</v>
      </c>
      <c r="D531" t="s">
        <v>646</v>
      </c>
      <c r="E531" t="s">
        <v>661</v>
      </c>
      <c r="F531" t="s">
        <v>687</v>
      </c>
      <c r="G531" t="s">
        <v>705</v>
      </c>
      <c r="H531" t="s">
        <v>709</v>
      </c>
      <c r="I531" t="s">
        <v>724</v>
      </c>
      <c r="J531" t="s">
        <v>728</v>
      </c>
      <c r="K531" t="s">
        <v>1262</v>
      </c>
      <c r="L531">
        <v>1399.64</v>
      </c>
      <c r="M531">
        <v>3342.11</v>
      </c>
      <c r="N531">
        <v>0</v>
      </c>
      <c r="O531">
        <v>10</v>
      </c>
    </row>
    <row r="532" spans="1:15" x14ac:dyDescent="0.35">
      <c r="A532" t="s">
        <v>544</v>
      </c>
      <c r="B532" s="2">
        <v>45316</v>
      </c>
      <c r="C532" s="2">
        <v>45330</v>
      </c>
      <c r="D532" t="s">
        <v>647</v>
      </c>
      <c r="E532" t="s">
        <v>652</v>
      </c>
      <c r="F532" t="s">
        <v>666</v>
      </c>
      <c r="G532" t="s">
        <v>704</v>
      </c>
      <c r="H532" t="s">
        <v>709</v>
      </c>
      <c r="I532" t="s">
        <v>714</v>
      </c>
      <c r="J532" t="s">
        <v>729</v>
      </c>
      <c r="K532" t="s">
        <v>1263</v>
      </c>
      <c r="L532">
        <v>937.16</v>
      </c>
      <c r="M532">
        <v>1069.77</v>
      </c>
      <c r="N532">
        <v>3.7999999999999999E-2</v>
      </c>
      <c r="O532">
        <v>9</v>
      </c>
    </row>
    <row r="533" spans="1:15" x14ac:dyDescent="0.35">
      <c r="A533" t="s">
        <v>545</v>
      </c>
      <c r="B533" s="2">
        <v>45727</v>
      </c>
      <c r="C533" s="2">
        <v>45742</v>
      </c>
      <c r="D533" t="s">
        <v>649</v>
      </c>
      <c r="E533" t="s">
        <v>656</v>
      </c>
      <c r="F533" t="s">
        <v>671</v>
      </c>
      <c r="G533" t="s">
        <v>705</v>
      </c>
      <c r="H533" t="s">
        <v>708</v>
      </c>
      <c r="I533" t="s">
        <v>714</v>
      </c>
      <c r="J533" t="s">
        <v>730</v>
      </c>
      <c r="K533" t="s">
        <v>1264</v>
      </c>
      <c r="L533">
        <v>116.97</v>
      </c>
      <c r="M533">
        <v>140.82</v>
      </c>
      <c r="N533">
        <v>0.122</v>
      </c>
      <c r="O533">
        <v>5</v>
      </c>
    </row>
    <row r="534" spans="1:15" x14ac:dyDescent="0.35">
      <c r="A534" t="s">
        <v>546</v>
      </c>
      <c r="B534" s="2">
        <v>45769</v>
      </c>
      <c r="C534" s="2">
        <v>45789</v>
      </c>
      <c r="D534" t="s">
        <v>649</v>
      </c>
      <c r="E534" t="s">
        <v>657</v>
      </c>
      <c r="F534" t="s">
        <v>679</v>
      </c>
      <c r="G534" t="s">
        <v>706</v>
      </c>
      <c r="H534" t="s">
        <v>709</v>
      </c>
      <c r="I534" t="s">
        <v>723</v>
      </c>
      <c r="J534" t="s">
        <v>732</v>
      </c>
      <c r="K534" t="s">
        <v>1265</v>
      </c>
      <c r="L534">
        <v>59.51</v>
      </c>
      <c r="M534">
        <v>67.040000000000006</v>
      </c>
      <c r="N534">
        <v>0.114</v>
      </c>
      <c r="O534">
        <v>9</v>
      </c>
    </row>
    <row r="535" spans="1:15" x14ac:dyDescent="0.35">
      <c r="A535" t="s">
        <v>547</v>
      </c>
      <c r="B535" s="2">
        <v>45155</v>
      </c>
      <c r="C535" s="2">
        <v>45172</v>
      </c>
      <c r="D535" t="s">
        <v>646</v>
      </c>
      <c r="E535" t="s">
        <v>661</v>
      </c>
      <c r="F535" t="s">
        <v>687</v>
      </c>
      <c r="G535" t="s">
        <v>706</v>
      </c>
      <c r="H535" t="s">
        <v>707</v>
      </c>
      <c r="I535" t="s">
        <v>720</v>
      </c>
      <c r="J535" t="s">
        <v>730</v>
      </c>
      <c r="K535" t="s">
        <v>1266</v>
      </c>
      <c r="L535">
        <v>676.37</v>
      </c>
      <c r="M535">
        <v>1276.67</v>
      </c>
      <c r="N535">
        <v>6.6000000000000003E-2</v>
      </c>
      <c r="O535">
        <v>10</v>
      </c>
    </row>
    <row r="536" spans="1:15" x14ac:dyDescent="0.35">
      <c r="A536" t="s">
        <v>548</v>
      </c>
      <c r="B536" s="2">
        <v>45832</v>
      </c>
      <c r="C536" s="2">
        <v>45852</v>
      </c>
      <c r="D536" t="s">
        <v>646</v>
      </c>
      <c r="E536" t="s">
        <v>661</v>
      </c>
      <c r="F536" t="s">
        <v>682</v>
      </c>
      <c r="G536" t="s">
        <v>706</v>
      </c>
      <c r="H536" t="s">
        <v>709</v>
      </c>
      <c r="I536" t="s">
        <v>713</v>
      </c>
      <c r="J536" t="s">
        <v>731</v>
      </c>
      <c r="K536" t="s">
        <v>1267</v>
      </c>
      <c r="L536">
        <v>1151.06</v>
      </c>
      <c r="M536">
        <v>2821.36</v>
      </c>
      <c r="N536">
        <v>0.248</v>
      </c>
      <c r="O536">
        <v>20</v>
      </c>
    </row>
    <row r="537" spans="1:15" x14ac:dyDescent="0.35">
      <c r="A537" t="s">
        <v>549</v>
      </c>
      <c r="B537" s="2">
        <v>45667</v>
      </c>
      <c r="C537" s="2">
        <v>45694</v>
      </c>
      <c r="D537" t="s">
        <v>648</v>
      </c>
      <c r="E537" t="s">
        <v>655</v>
      </c>
      <c r="F537" t="s">
        <v>672</v>
      </c>
      <c r="G537" t="s">
        <v>703</v>
      </c>
      <c r="H537" t="s">
        <v>707</v>
      </c>
      <c r="I537" t="s">
        <v>717</v>
      </c>
      <c r="J537" t="s">
        <v>731</v>
      </c>
      <c r="K537" t="s">
        <v>1268</v>
      </c>
      <c r="L537">
        <v>725.62</v>
      </c>
      <c r="M537">
        <v>1559.19</v>
      </c>
      <c r="N537">
        <v>0.19</v>
      </c>
      <c r="O537">
        <v>12</v>
      </c>
    </row>
    <row r="538" spans="1:15" x14ac:dyDescent="0.35">
      <c r="A538" t="s">
        <v>550</v>
      </c>
      <c r="B538" s="2">
        <v>45108</v>
      </c>
      <c r="C538" s="2">
        <v>45118</v>
      </c>
      <c r="D538" t="s">
        <v>649</v>
      </c>
      <c r="E538" t="s">
        <v>657</v>
      </c>
      <c r="F538" t="s">
        <v>690</v>
      </c>
      <c r="G538" t="s">
        <v>701</v>
      </c>
      <c r="H538" t="s">
        <v>711</v>
      </c>
      <c r="I538" t="s">
        <v>721</v>
      </c>
      <c r="J538" t="s">
        <v>729</v>
      </c>
      <c r="K538" t="s">
        <v>1269</v>
      </c>
      <c r="L538">
        <v>479.5</v>
      </c>
      <c r="M538">
        <v>656.66</v>
      </c>
      <c r="N538">
        <v>0.14899999999999999</v>
      </c>
      <c r="O538">
        <v>14</v>
      </c>
    </row>
    <row r="539" spans="1:15" x14ac:dyDescent="0.35">
      <c r="A539" t="s">
        <v>551</v>
      </c>
      <c r="B539" s="2">
        <v>45520</v>
      </c>
      <c r="C539" s="2">
        <v>45530</v>
      </c>
      <c r="D539" t="s">
        <v>648</v>
      </c>
      <c r="E539" t="s">
        <v>660</v>
      </c>
      <c r="F539" t="s">
        <v>677</v>
      </c>
      <c r="G539" t="s">
        <v>701</v>
      </c>
      <c r="H539" t="s">
        <v>710</v>
      </c>
      <c r="I539" t="s">
        <v>716</v>
      </c>
      <c r="J539" t="s">
        <v>731</v>
      </c>
      <c r="K539" t="s">
        <v>1121</v>
      </c>
      <c r="L539">
        <v>1291.7</v>
      </c>
      <c r="M539">
        <v>2657.84</v>
      </c>
      <c r="N539">
        <v>8.6999999999999994E-2</v>
      </c>
      <c r="O539">
        <v>21</v>
      </c>
    </row>
    <row r="540" spans="1:15" x14ac:dyDescent="0.35">
      <c r="A540" t="s">
        <v>552</v>
      </c>
      <c r="B540" s="2">
        <v>45114</v>
      </c>
      <c r="C540" s="2">
        <v>45120</v>
      </c>
      <c r="D540" t="s">
        <v>646</v>
      </c>
      <c r="E540" t="s">
        <v>661</v>
      </c>
      <c r="F540" t="s">
        <v>695</v>
      </c>
      <c r="G540" t="s">
        <v>705</v>
      </c>
      <c r="H540" t="s">
        <v>709</v>
      </c>
      <c r="I540" t="s">
        <v>717</v>
      </c>
      <c r="J540" t="s">
        <v>733</v>
      </c>
      <c r="K540" t="s">
        <v>1270</v>
      </c>
      <c r="L540">
        <v>612.59</v>
      </c>
      <c r="M540">
        <v>1424.74</v>
      </c>
      <c r="N540">
        <v>4.3999999999999997E-2</v>
      </c>
      <c r="O540">
        <v>15</v>
      </c>
    </row>
    <row r="541" spans="1:15" x14ac:dyDescent="0.35">
      <c r="A541" t="s">
        <v>553</v>
      </c>
      <c r="B541" s="2">
        <v>45288</v>
      </c>
      <c r="C541" s="2">
        <v>45292</v>
      </c>
      <c r="D541" t="s">
        <v>646</v>
      </c>
      <c r="E541" t="s">
        <v>661</v>
      </c>
      <c r="F541" t="s">
        <v>695</v>
      </c>
      <c r="G541" t="s">
        <v>702</v>
      </c>
      <c r="H541" t="s">
        <v>710</v>
      </c>
      <c r="I541" t="s">
        <v>720</v>
      </c>
      <c r="J541" t="s">
        <v>728</v>
      </c>
      <c r="K541" t="s">
        <v>1271</v>
      </c>
      <c r="L541">
        <v>1141.8</v>
      </c>
      <c r="M541">
        <v>2318.7399999999998</v>
      </c>
      <c r="N541">
        <v>0.107</v>
      </c>
      <c r="O541">
        <v>32</v>
      </c>
    </row>
    <row r="542" spans="1:15" x14ac:dyDescent="0.35">
      <c r="A542" t="s">
        <v>554</v>
      </c>
      <c r="B542" s="2">
        <v>44952</v>
      </c>
      <c r="C542" s="2">
        <v>44972</v>
      </c>
      <c r="D542" t="s">
        <v>649</v>
      </c>
      <c r="E542" t="s">
        <v>656</v>
      </c>
      <c r="F542" t="s">
        <v>671</v>
      </c>
      <c r="G542" t="s">
        <v>705</v>
      </c>
      <c r="H542" t="s">
        <v>708</v>
      </c>
      <c r="I542" t="s">
        <v>719</v>
      </c>
      <c r="J542" t="s">
        <v>729</v>
      </c>
      <c r="K542" t="s">
        <v>1272</v>
      </c>
      <c r="L542">
        <v>492.62</v>
      </c>
      <c r="M542">
        <v>366.7</v>
      </c>
      <c r="N542">
        <v>8.8999999999999996E-2</v>
      </c>
      <c r="O542">
        <v>10</v>
      </c>
    </row>
    <row r="543" spans="1:15" x14ac:dyDescent="0.35">
      <c r="A543" t="s">
        <v>555</v>
      </c>
      <c r="B543" s="2">
        <v>45115</v>
      </c>
      <c r="C543" s="2">
        <v>45116</v>
      </c>
      <c r="D543" t="s">
        <v>646</v>
      </c>
      <c r="E543" t="s">
        <v>650</v>
      </c>
      <c r="F543" t="s">
        <v>664</v>
      </c>
      <c r="G543" t="s">
        <v>704</v>
      </c>
      <c r="H543" t="s">
        <v>708</v>
      </c>
      <c r="I543" t="s">
        <v>726</v>
      </c>
      <c r="J543" t="s">
        <v>731</v>
      </c>
      <c r="K543" t="s">
        <v>1273</v>
      </c>
      <c r="L543">
        <v>1258.72</v>
      </c>
      <c r="M543">
        <v>2797.41</v>
      </c>
      <c r="N543">
        <v>0</v>
      </c>
      <c r="O543">
        <v>7</v>
      </c>
    </row>
    <row r="544" spans="1:15" x14ac:dyDescent="0.35">
      <c r="A544" t="s">
        <v>556</v>
      </c>
      <c r="B544" s="2">
        <v>45450</v>
      </c>
      <c r="C544" s="2">
        <v>45452</v>
      </c>
      <c r="D544" t="s">
        <v>647</v>
      </c>
      <c r="E544" t="s">
        <v>659</v>
      </c>
      <c r="F544" t="s">
        <v>685</v>
      </c>
      <c r="G544" t="s">
        <v>701</v>
      </c>
      <c r="H544" t="s">
        <v>707</v>
      </c>
      <c r="I544" t="s">
        <v>719</v>
      </c>
      <c r="J544" t="s">
        <v>732</v>
      </c>
      <c r="K544" t="s">
        <v>1274</v>
      </c>
      <c r="L544">
        <v>1370.28</v>
      </c>
      <c r="M544">
        <v>2209.66</v>
      </c>
      <c r="N544">
        <v>0.13300000000000001</v>
      </c>
      <c r="O544">
        <v>16</v>
      </c>
    </row>
    <row r="545" spans="1:15" x14ac:dyDescent="0.35">
      <c r="A545" t="s">
        <v>557</v>
      </c>
      <c r="B545" s="2">
        <v>44968</v>
      </c>
      <c r="C545" s="2">
        <v>44969</v>
      </c>
      <c r="D545" t="s">
        <v>646</v>
      </c>
      <c r="E545" t="s">
        <v>651</v>
      </c>
      <c r="F545" t="s">
        <v>663</v>
      </c>
      <c r="G545" t="s">
        <v>703</v>
      </c>
      <c r="H545" t="s">
        <v>711</v>
      </c>
      <c r="I545" t="s">
        <v>726</v>
      </c>
      <c r="J545" t="s">
        <v>733</v>
      </c>
      <c r="K545" t="s">
        <v>1275</v>
      </c>
      <c r="L545">
        <v>944.61</v>
      </c>
      <c r="M545">
        <v>839.04</v>
      </c>
      <c r="N545">
        <v>5.8999999999999997E-2</v>
      </c>
      <c r="O545">
        <v>6</v>
      </c>
    </row>
    <row r="546" spans="1:15" x14ac:dyDescent="0.35">
      <c r="A546" t="s">
        <v>558</v>
      </c>
      <c r="B546" s="2">
        <v>45108</v>
      </c>
      <c r="C546" s="2">
        <v>45115</v>
      </c>
      <c r="D546" t="s">
        <v>649</v>
      </c>
      <c r="E546" t="s">
        <v>656</v>
      </c>
      <c r="F546" t="s">
        <v>698</v>
      </c>
      <c r="G546" t="s">
        <v>705</v>
      </c>
      <c r="H546" t="s">
        <v>710</v>
      </c>
      <c r="I546" t="s">
        <v>725</v>
      </c>
      <c r="J546" t="s">
        <v>731</v>
      </c>
      <c r="K546" t="s">
        <v>1276</v>
      </c>
      <c r="L546">
        <v>460.21</v>
      </c>
      <c r="M546">
        <v>1139.1500000000001</v>
      </c>
      <c r="N546">
        <v>0.115</v>
      </c>
      <c r="O546">
        <v>14</v>
      </c>
    </row>
    <row r="547" spans="1:15" x14ac:dyDescent="0.35">
      <c r="A547" t="s">
        <v>559</v>
      </c>
      <c r="B547" s="2">
        <v>45889</v>
      </c>
      <c r="C547" s="2">
        <v>45895</v>
      </c>
      <c r="D547" t="s">
        <v>648</v>
      </c>
      <c r="E547" t="s">
        <v>660</v>
      </c>
      <c r="F547" t="s">
        <v>700</v>
      </c>
      <c r="G547" t="s">
        <v>701</v>
      </c>
      <c r="H547" t="s">
        <v>707</v>
      </c>
      <c r="I547" t="s">
        <v>724</v>
      </c>
      <c r="J547" t="s">
        <v>729</v>
      </c>
      <c r="K547" t="s">
        <v>1277</v>
      </c>
      <c r="L547">
        <v>1304.95</v>
      </c>
      <c r="M547">
        <v>1712.03</v>
      </c>
      <c r="N547">
        <v>0.21199999999999999</v>
      </c>
      <c r="O547">
        <v>8</v>
      </c>
    </row>
    <row r="548" spans="1:15" x14ac:dyDescent="0.35">
      <c r="A548" t="s">
        <v>560</v>
      </c>
      <c r="B548" s="2">
        <v>45355</v>
      </c>
      <c r="C548" s="2">
        <v>45367</v>
      </c>
      <c r="D548" t="s">
        <v>646</v>
      </c>
      <c r="E548" t="s">
        <v>661</v>
      </c>
      <c r="F548" t="s">
        <v>682</v>
      </c>
      <c r="G548" t="s">
        <v>706</v>
      </c>
      <c r="H548" t="s">
        <v>710</v>
      </c>
      <c r="I548" t="s">
        <v>724</v>
      </c>
      <c r="J548" t="s">
        <v>732</v>
      </c>
      <c r="K548" t="s">
        <v>1278</v>
      </c>
      <c r="L548">
        <v>441.08</v>
      </c>
      <c r="M548">
        <v>1054.29</v>
      </c>
      <c r="N548">
        <v>0.23699999999999999</v>
      </c>
      <c r="O548">
        <v>6</v>
      </c>
    </row>
    <row r="549" spans="1:15" x14ac:dyDescent="0.35">
      <c r="A549" t="s">
        <v>561</v>
      </c>
      <c r="B549" s="2">
        <v>45177</v>
      </c>
      <c r="C549" s="2">
        <v>45201</v>
      </c>
      <c r="D549" t="s">
        <v>648</v>
      </c>
      <c r="E549" t="s">
        <v>653</v>
      </c>
      <c r="F549" t="s">
        <v>667</v>
      </c>
      <c r="G549" t="s">
        <v>702</v>
      </c>
      <c r="H549" t="s">
        <v>711</v>
      </c>
      <c r="I549" t="s">
        <v>720</v>
      </c>
      <c r="J549" t="s">
        <v>733</v>
      </c>
      <c r="K549" t="s">
        <v>1279</v>
      </c>
      <c r="L549">
        <v>1299.03</v>
      </c>
      <c r="M549">
        <v>2451.2199999999998</v>
      </c>
      <c r="N549">
        <v>0.20799999999999999</v>
      </c>
      <c r="O549">
        <v>8</v>
      </c>
    </row>
    <row r="550" spans="1:15" x14ac:dyDescent="0.35">
      <c r="A550" t="s">
        <v>562</v>
      </c>
      <c r="B550" s="2">
        <v>44985</v>
      </c>
      <c r="C550" s="2">
        <v>44991</v>
      </c>
      <c r="D550" t="s">
        <v>649</v>
      </c>
      <c r="E550" t="s">
        <v>656</v>
      </c>
      <c r="F550" t="s">
        <v>698</v>
      </c>
      <c r="G550" t="s">
        <v>705</v>
      </c>
      <c r="H550" t="s">
        <v>709</v>
      </c>
      <c r="I550" t="s">
        <v>726</v>
      </c>
      <c r="J550" t="s">
        <v>728</v>
      </c>
      <c r="K550" t="s">
        <v>1280</v>
      </c>
      <c r="L550">
        <v>880.02</v>
      </c>
      <c r="M550">
        <v>1251.21</v>
      </c>
      <c r="N550">
        <v>0.123</v>
      </c>
      <c r="O550">
        <v>29</v>
      </c>
    </row>
    <row r="551" spans="1:15" x14ac:dyDescent="0.35">
      <c r="A551" t="s">
        <v>563</v>
      </c>
      <c r="B551" s="2">
        <v>45486</v>
      </c>
      <c r="C551" s="2">
        <v>45507</v>
      </c>
      <c r="D551" t="s">
        <v>648</v>
      </c>
      <c r="E551" t="s">
        <v>655</v>
      </c>
      <c r="F551" t="s">
        <v>692</v>
      </c>
      <c r="G551" t="s">
        <v>701</v>
      </c>
      <c r="H551" t="s">
        <v>709</v>
      </c>
      <c r="I551" t="s">
        <v>724</v>
      </c>
      <c r="J551" t="s">
        <v>732</v>
      </c>
      <c r="K551" t="s">
        <v>1281</v>
      </c>
      <c r="L551">
        <v>702.98</v>
      </c>
      <c r="M551">
        <v>1104.8</v>
      </c>
      <c r="N551">
        <v>0.17499999999999999</v>
      </c>
      <c r="O551">
        <v>12</v>
      </c>
    </row>
    <row r="552" spans="1:15" x14ac:dyDescent="0.35">
      <c r="A552" t="s">
        <v>564</v>
      </c>
      <c r="B552" s="2">
        <v>45633</v>
      </c>
      <c r="C552" s="2">
        <v>45652</v>
      </c>
      <c r="D552" t="s">
        <v>649</v>
      </c>
      <c r="E552" t="s">
        <v>658</v>
      </c>
      <c r="F552" t="s">
        <v>683</v>
      </c>
      <c r="G552" t="s">
        <v>706</v>
      </c>
      <c r="H552" t="s">
        <v>708</v>
      </c>
      <c r="I552" t="s">
        <v>726</v>
      </c>
      <c r="J552" t="s">
        <v>729</v>
      </c>
      <c r="K552" t="s">
        <v>1282</v>
      </c>
      <c r="L552">
        <v>1035.24</v>
      </c>
      <c r="M552">
        <v>2383.41</v>
      </c>
      <c r="N552">
        <v>0.17</v>
      </c>
      <c r="O552">
        <v>15</v>
      </c>
    </row>
    <row r="553" spans="1:15" x14ac:dyDescent="0.35">
      <c r="A553" t="s">
        <v>565</v>
      </c>
      <c r="B553" s="2">
        <v>45875</v>
      </c>
      <c r="C553" s="2">
        <v>45892</v>
      </c>
      <c r="D553" t="s">
        <v>648</v>
      </c>
      <c r="E553" t="s">
        <v>655</v>
      </c>
      <c r="F553" t="s">
        <v>672</v>
      </c>
      <c r="G553" t="s">
        <v>704</v>
      </c>
      <c r="H553" t="s">
        <v>710</v>
      </c>
      <c r="I553" t="s">
        <v>720</v>
      </c>
      <c r="J553" t="s">
        <v>732</v>
      </c>
      <c r="K553" t="s">
        <v>1283</v>
      </c>
      <c r="L553">
        <v>86.64</v>
      </c>
      <c r="M553">
        <v>213.06</v>
      </c>
      <c r="N553">
        <v>0.21199999999999999</v>
      </c>
      <c r="O553">
        <v>11</v>
      </c>
    </row>
    <row r="554" spans="1:15" x14ac:dyDescent="0.35">
      <c r="A554" t="s">
        <v>566</v>
      </c>
      <c r="B554" s="2">
        <v>44988</v>
      </c>
      <c r="C554" s="2">
        <v>45005</v>
      </c>
      <c r="D554" t="s">
        <v>647</v>
      </c>
      <c r="E554" t="s">
        <v>652</v>
      </c>
      <c r="F554" t="s">
        <v>694</v>
      </c>
      <c r="G554" t="s">
        <v>705</v>
      </c>
      <c r="H554" t="s">
        <v>708</v>
      </c>
      <c r="I554" t="s">
        <v>726</v>
      </c>
      <c r="J554" t="s">
        <v>729</v>
      </c>
      <c r="K554" t="s">
        <v>1284</v>
      </c>
      <c r="L554">
        <v>1171.17</v>
      </c>
      <c r="M554">
        <v>2030.64</v>
      </c>
      <c r="N554">
        <v>0.157</v>
      </c>
      <c r="O554">
        <v>11</v>
      </c>
    </row>
    <row r="555" spans="1:15" x14ac:dyDescent="0.35">
      <c r="A555" t="s">
        <v>567</v>
      </c>
      <c r="B555" s="2">
        <v>45704</v>
      </c>
      <c r="C555" s="2">
        <v>45733</v>
      </c>
      <c r="D555" t="s">
        <v>649</v>
      </c>
      <c r="E555" t="s">
        <v>656</v>
      </c>
      <c r="F555" t="s">
        <v>684</v>
      </c>
      <c r="G555" t="s">
        <v>704</v>
      </c>
      <c r="H555" t="s">
        <v>707</v>
      </c>
      <c r="I555" t="s">
        <v>716</v>
      </c>
      <c r="J555" t="s">
        <v>733</v>
      </c>
      <c r="K555" t="s">
        <v>1285</v>
      </c>
      <c r="L555">
        <v>730.42</v>
      </c>
      <c r="M555">
        <v>956.7</v>
      </c>
      <c r="N555">
        <v>4.2000000000000003E-2</v>
      </c>
      <c r="O555">
        <v>22</v>
      </c>
    </row>
    <row r="556" spans="1:15" x14ac:dyDescent="0.35">
      <c r="A556" t="s">
        <v>568</v>
      </c>
      <c r="B556" s="2">
        <v>45703</v>
      </c>
      <c r="C556" s="2">
        <v>45717</v>
      </c>
      <c r="D556" t="s">
        <v>646</v>
      </c>
      <c r="E556" t="s">
        <v>650</v>
      </c>
      <c r="F556" t="s">
        <v>675</v>
      </c>
      <c r="G556" t="s">
        <v>702</v>
      </c>
      <c r="H556" t="s">
        <v>711</v>
      </c>
      <c r="I556" t="s">
        <v>716</v>
      </c>
      <c r="J556" t="s">
        <v>733</v>
      </c>
      <c r="K556" t="s">
        <v>1286</v>
      </c>
      <c r="L556">
        <v>1162.8599999999999</v>
      </c>
      <c r="M556">
        <v>1447.68</v>
      </c>
      <c r="N556">
        <v>8.6999999999999994E-2</v>
      </c>
      <c r="O556">
        <v>12</v>
      </c>
    </row>
    <row r="557" spans="1:15" x14ac:dyDescent="0.35">
      <c r="A557" t="s">
        <v>569</v>
      </c>
      <c r="B557" s="2">
        <v>45535</v>
      </c>
      <c r="C557" s="2">
        <v>45561</v>
      </c>
      <c r="D557" t="s">
        <v>647</v>
      </c>
      <c r="E557" t="s">
        <v>652</v>
      </c>
      <c r="F557" t="s">
        <v>689</v>
      </c>
      <c r="G557" t="s">
        <v>702</v>
      </c>
      <c r="H557" t="s">
        <v>708</v>
      </c>
      <c r="I557" t="s">
        <v>714</v>
      </c>
      <c r="J557" t="s">
        <v>730</v>
      </c>
      <c r="K557" t="s">
        <v>1287</v>
      </c>
      <c r="L557">
        <v>1189.03</v>
      </c>
      <c r="M557">
        <v>2949.62</v>
      </c>
      <c r="N557">
        <v>0.125</v>
      </c>
      <c r="O557">
        <v>13</v>
      </c>
    </row>
    <row r="558" spans="1:15" x14ac:dyDescent="0.35">
      <c r="A558" t="s">
        <v>570</v>
      </c>
      <c r="B558" s="2">
        <v>45053</v>
      </c>
      <c r="C558" s="2">
        <v>45066</v>
      </c>
      <c r="D558" t="s">
        <v>647</v>
      </c>
      <c r="E558" t="s">
        <v>654</v>
      </c>
      <c r="F558" t="s">
        <v>691</v>
      </c>
      <c r="G558" t="s">
        <v>706</v>
      </c>
      <c r="H558" t="s">
        <v>707</v>
      </c>
      <c r="I558" t="s">
        <v>726</v>
      </c>
      <c r="J558" t="s">
        <v>733</v>
      </c>
      <c r="K558" t="s">
        <v>1288</v>
      </c>
      <c r="L558">
        <v>1443.28</v>
      </c>
      <c r="M558">
        <v>2580.5700000000002</v>
      </c>
      <c r="N558">
        <v>0</v>
      </c>
      <c r="O558">
        <v>18</v>
      </c>
    </row>
    <row r="559" spans="1:15" x14ac:dyDescent="0.35">
      <c r="A559" t="s">
        <v>571</v>
      </c>
      <c r="B559" s="2">
        <v>45791</v>
      </c>
      <c r="C559" s="2">
        <v>45789</v>
      </c>
      <c r="D559" t="s">
        <v>648</v>
      </c>
      <c r="E559" t="s">
        <v>653</v>
      </c>
      <c r="F559" t="s">
        <v>688</v>
      </c>
      <c r="G559" t="s">
        <v>703</v>
      </c>
      <c r="H559" t="s">
        <v>710</v>
      </c>
      <c r="I559" t="s">
        <v>721</v>
      </c>
      <c r="J559" t="s">
        <v>728</v>
      </c>
      <c r="K559" t="s">
        <v>1289</v>
      </c>
      <c r="L559">
        <v>883.5</v>
      </c>
      <c r="M559">
        <v>1978.91</v>
      </c>
      <c r="N559">
        <v>5.3999999999999999E-2</v>
      </c>
      <c r="O559">
        <v>27</v>
      </c>
    </row>
    <row r="560" spans="1:15" x14ac:dyDescent="0.35">
      <c r="A560" t="s">
        <v>572</v>
      </c>
      <c r="B560" s="2">
        <v>45362</v>
      </c>
      <c r="C560" s="2">
        <v>45380</v>
      </c>
      <c r="D560" t="s">
        <v>648</v>
      </c>
      <c r="E560" t="s">
        <v>660</v>
      </c>
      <c r="F560" t="s">
        <v>700</v>
      </c>
      <c r="G560" t="s">
        <v>701</v>
      </c>
      <c r="H560" t="s">
        <v>707</v>
      </c>
      <c r="I560" t="s">
        <v>724</v>
      </c>
      <c r="J560" t="s">
        <v>732</v>
      </c>
      <c r="K560" t="s">
        <v>1290</v>
      </c>
      <c r="L560">
        <v>710.98</v>
      </c>
      <c r="M560">
        <v>1481.45</v>
      </c>
      <c r="N560">
        <v>0.21099999999999999</v>
      </c>
      <c r="O560">
        <v>9</v>
      </c>
    </row>
    <row r="561" spans="1:15" x14ac:dyDescent="0.35">
      <c r="A561" t="s">
        <v>573</v>
      </c>
      <c r="B561" s="2">
        <v>45430</v>
      </c>
      <c r="C561" s="2">
        <v>45434</v>
      </c>
      <c r="D561" t="s">
        <v>646</v>
      </c>
      <c r="E561" t="s">
        <v>650</v>
      </c>
      <c r="F561" t="s">
        <v>664</v>
      </c>
      <c r="G561" t="s">
        <v>701</v>
      </c>
      <c r="H561" t="s">
        <v>711</v>
      </c>
      <c r="I561" t="s">
        <v>722</v>
      </c>
      <c r="J561" t="s">
        <v>733</v>
      </c>
      <c r="K561" t="s">
        <v>1291</v>
      </c>
      <c r="L561">
        <v>857.42</v>
      </c>
      <c r="M561">
        <v>1658.92</v>
      </c>
      <c r="N561">
        <v>0.122</v>
      </c>
      <c r="O561">
        <v>9</v>
      </c>
    </row>
    <row r="562" spans="1:15" x14ac:dyDescent="0.35">
      <c r="A562" t="s">
        <v>574</v>
      </c>
      <c r="B562" s="2">
        <v>45299</v>
      </c>
      <c r="C562" s="2">
        <v>45303</v>
      </c>
      <c r="D562" t="s">
        <v>647</v>
      </c>
      <c r="E562" t="s">
        <v>654</v>
      </c>
      <c r="F562" t="s">
        <v>668</v>
      </c>
      <c r="G562" t="s">
        <v>701</v>
      </c>
      <c r="H562" t="s">
        <v>711</v>
      </c>
      <c r="I562" t="s">
        <v>718</v>
      </c>
      <c r="J562" t="s">
        <v>728</v>
      </c>
      <c r="K562" t="s">
        <v>1292</v>
      </c>
      <c r="L562">
        <v>802.32</v>
      </c>
      <c r="M562">
        <v>602.34</v>
      </c>
      <c r="N562">
        <v>0.12</v>
      </c>
      <c r="O562">
        <v>25</v>
      </c>
    </row>
    <row r="563" spans="1:15" x14ac:dyDescent="0.35">
      <c r="A563" t="s">
        <v>575</v>
      </c>
      <c r="B563" s="2">
        <v>45590</v>
      </c>
      <c r="C563" s="2">
        <v>45601</v>
      </c>
      <c r="D563" t="s">
        <v>648</v>
      </c>
      <c r="E563" t="s">
        <v>660</v>
      </c>
      <c r="F563" t="s">
        <v>700</v>
      </c>
      <c r="G563" t="s">
        <v>701</v>
      </c>
      <c r="H563" t="s">
        <v>710</v>
      </c>
      <c r="I563" t="s">
        <v>725</v>
      </c>
      <c r="J563" t="s">
        <v>727</v>
      </c>
      <c r="K563" t="s">
        <v>1293</v>
      </c>
      <c r="L563">
        <v>446.66</v>
      </c>
      <c r="M563">
        <v>527.64</v>
      </c>
      <c r="N563">
        <v>0.14499999999999999</v>
      </c>
      <c r="O563">
        <v>15</v>
      </c>
    </row>
    <row r="564" spans="1:15" x14ac:dyDescent="0.35">
      <c r="A564" t="s">
        <v>576</v>
      </c>
      <c r="B564" s="2">
        <v>45626</v>
      </c>
      <c r="C564" s="2">
        <v>45645</v>
      </c>
      <c r="D564" t="s">
        <v>646</v>
      </c>
      <c r="E564" t="s">
        <v>650</v>
      </c>
      <c r="F564" t="s">
        <v>662</v>
      </c>
      <c r="G564" t="s">
        <v>701</v>
      </c>
      <c r="H564" t="s">
        <v>708</v>
      </c>
      <c r="I564" t="s">
        <v>716</v>
      </c>
      <c r="J564" t="s">
        <v>730</v>
      </c>
      <c r="K564" t="s">
        <v>1294</v>
      </c>
      <c r="L564">
        <v>1195.98</v>
      </c>
      <c r="M564">
        <v>1841.9</v>
      </c>
      <c r="N564">
        <v>5.5E-2</v>
      </c>
      <c r="O564">
        <v>19</v>
      </c>
    </row>
    <row r="565" spans="1:15" x14ac:dyDescent="0.35">
      <c r="A565" t="s">
        <v>577</v>
      </c>
      <c r="B565" s="2">
        <v>45029</v>
      </c>
      <c r="C565" s="2">
        <v>45048</v>
      </c>
      <c r="D565" t="s">
        <v>648</v>
      </c>
      <c r="E565" t="s">
        <v>653</v>
      </c>
      <c r="F565" t="s">
        <v>681</v>
      </c>
      <c r="G565" t="s">
        <v>704</v>
      </c>
      <c r="H565" t="s">
        <v>710</v>
      </c>
      <c r="I565" t="s">
        <v>718</v>
      </c>
      <c r="J565" t="s">
        <v>732</v>
      </c>
      <c r="K565" t="s">
        <v>1295</v>
      </c>
      <c r="L565">
        <v>671.05</v>
      </c>
      <c r="M565">
        <v>1645.48</v>
      </c>
      <c r="N565">
        <v>0.13700000000000001</v>
      </c>
      <c r="O565">
        <v>6</v>
      </c>
    </row>
    <row r="566" spans="1:15" x14ac:dyDescent="0.35">
      <c r="A566" t="s">
        <v>578</v>
      </c>
      <c r="B566" s="2">
        <v>45692</v>
      </c>
      <c r="C566" s="2">
        <v>45696</v>
      </c>
      <c r="D566" t="s">
        <v>649</v>
      </c>
      <c r="E566" t="s">
        <v>658</v>
      </c>
      <c r="F566" t="s">
        <v>693</v>
      </c>
      <c r="G566" t="s">
        <v>706</v>
      </c>
      <c r="H566" t="s">
        <v>709</v>
      </c>
      <c r="I566" t="s">
        <v>716</v>
      </c>
      <c r="J566" t="s">
        <v>729</v>
      </c>
      <c r="K566" t="s">
        <v>1296</v>
      </c>
      <c r="L566">
        <v>586.21</v>
      </c>
      <c r="M566">
        <v>727.22</v>
      </c>
      <c r="N566">
        <v>6.8000000000000005E-2</v>
      </c>
      <c r="O566">
        <v>15</v>
      </c>
    </row>
    <row r="567" spans="1:15" x14ac:dyDescent="0.35">
      <c r="A567" t="s">
        <v>579</v>
      </c>
      <c r="B567" s="2">
        <v>45315</v>
      </c>
      <c r="C567" s="2">
        <v>45326</v>
      </c>
      <c r="D567" t="s">
        <v>649</v>
      </c>
      <c r="E567" t="s">
        <v>658</v>
      </c>
      <c r="F567" t="s">
        <v>693</v>
      </c>
      <c r="G567" t="s">
        <v>704</v>
      </c>
      <c r="H567" t="s">
        <v>707</v>
      </c>
      <c r="I567" t="s">
        <v>717</v>
      </c>
      <c r="J567" t="s">
        <v>731</v>
      </c>
      <c r="K567" t="s">
        <v>1297</v>
      </c>
      <c r="L567">
        <v>525.34</v>
      </c>
      <c r="M567">
        <v>1233.79</v>
      </c>
      <c r="N567">
        <v>0.14299999999999999</v>
      </c>
      <c r="O567">
        <v>4</v>
      </c>
    </row>
    <row r="568" spans="1:15" x14ac:dyDescent="0.35">
      <c r="A568" t="s">
        <v>580</v>
      </c>
      <c r="B568" s="2">
        <v>45330</v>
      </c>
      <c r="C568" s="2">
        <v>45331</v>
      </c>
      <c r="D568" t="s">
        <v>646</v>
      </c>
      <c r="E568" t="s">
        <v>650</v>
      </c>
      <c r="F568" t="s">
        <v>675</v>
      </c>
      <c r="G568" t="s">
        <v>701</v>
      </c>
      <c r="H568" t="s">
        <v>711</v>
      </c>
      <c r="I568" t="s">
        <v>721</v>
      </c>
      <c r="J568" t="s">
        <v>727</v>
      </c>
      <c r="K568" t="s">
        <v>1298</v>
      </c>
      <c r="L568">
        <v>1233.52</v>
      </c>
      <c r="M568">
        <v>1543.76</v>
      </c>
      <c r="N568">
        <v>0.126</v>
      </c>
      <c r="O568">
        <v>13</v>
      </c>
    </row>
    <row r="569" spans="1:15" x14ac:dyDescent="0.35">
      <c r="A569" t="s">
        <v>581</v>
      </c>
      <c r="B569" s="2">
        <v>45834</v>
      </c>
      <c r="C569" s="2">
        <v>45849</v>
      </c>
      <c r="D569" t="s">
        <v>646</v>
      </c>
      <c r="E569" t="s">
        <v>651</v>
      </c>
      <c r="F569" t="s">
        <v>663</v>
      </c>
      <c r="G569" t="s">
        <v>705</v>
      </c>
      <c r="H569" t="s">
        <v>708</v>
      </c>
      <c r="I569" t="s">
        <v>720</v>
      </c>
      <c r="J569" t="s">
        <v>731</v>
      </c>
      <c r="K569" t="s">
        <v>1299</v>
      </c>
      <c r="L569">
        <v>1170.1500000000001</v>
      </c>
      <c r="M569">
        <v>2115.19</v>
      </c>
      <c r="N569">
        <v>9.1999999999999998E-2</v>
      </c>
      <c r="O569">
        <v>23</v>
      </c>
    </row>
    <row r="570" spans="1:15" x14ac:dyDescent="0.35">
      <c r="A570" t="s">
        <v>582</v>
      </c>
      <c r="B570" s="2">
        <v>45600</v>
      </c>
      <c r="C570" s="2">
        <v>45603</v>
      </c>
      <c r="D570" t="s">
        <v>649</v>
      </c>
      <c r="E570" t="s">
        <v>657</v>
      </c>
      <c r="F570" t="s">
        <v>679</v>
      </c>
      <c r="G570" t="s">
        <v>701</v>
      </c>
      <c r="H570" t="s">
        <v>708</v>
      </c>
      <c r="I570" t="s">
        <v>719</v>
      </c>
      <c r="J570" t="s">
        <v>732</v>
      </c>
      <c r="K570" t="s">
        <v>1300</v>
      </c>
      <c r="L570">
        <v>740.68</v>
      </c>
      <c r="M570">
        <v>1837.19</v>
      </c>
      <c r="N570">
        <v>0.19700000000000001</v>
      </c>
      <c r="O570">
        <v>17</v>
      </c>
    </row>
    <row r="571" spans="1:15" x14ac:dyDescent="0.35">
      <c r="A571" t="s">
        <v>583</v>
      </c>
      <c r="B571" s="2">
        <v>45342</v>
      </c>
      <c r="C571" s="2">
        <v>45342</v>
      </c>
      <c r="D571" t="s">
        <v>648</v>
      </c>
      <c r="E571" t="s">
        <v>660</v>
      </c>
      <c r="F571" t="s">
        <v>700</v>
      </c>
      <c r="G571" t="s">
        <v>706</v>
      </c>
      <c r="H571" t="s">
        <v>708</v>
      </c>
      <c r="I571" t="s">
        <v>712</v>
      </c>
      <c r="J571" t="s">
        <v>729</v>
      </c>
      <c r="K571" t="s">
        <v>1301</v>
      </c>
      <c r="L571">
        <v>1407.05</v>
      </c>
      <c r="M571">
        <v>2858.93</v>
      </c>
      <c r="N571">
        <v>0</v>
      </c>
      <c r="O571">
        <v>12</v>
      </c>
    </row>
    <row r="572" spans="1:15" x14ac:dyDescent="0.35">
      <c r="A572" t="s">
        <v>584</v>
      </c>
      <c r="B572" s="2">
        <v>45760</v>
      </c>
      <c r="C572" s="2">
        <v>45761</v>
      </c>
      <c r="D572" t="s">
        <v>647</v>
      </c>
      <c r="E572" t="s">
        <v>652</v>
      </c>
      <c r="F572" t="s">
        <v>666</v>
      </c>
      <c r="G572" t="s">
        <v>706</v>
      </c>
      <c r="H572" t="s">
        <v>708</v>
      </c>
      <c r="I572" t="s">
        <v>715</v>
      </c>
      <c r="J572" t="s">
        <v>727</v>
      </c>
      <c r="K572" t="s">
        <v>1302</v>
      </c>
      <c r="L572">
        <v>138.9</v>
      </c>
      <c r="M572">
        <v>289.92</v>
      </c>
      <c r="N572">
        <v>2.9000000000000001E-2</v>
      </c>
      <c r="O572">
        <v>12</v>
      </c>
    </row>
    <row r="573" spans="1:15" x14ac:dyDescent="0.35">
      <c r="A573" t="s">
        <v>585</v>
      </c>
      <c r="B573" s="2">
        <v>45078</v>
      </c>
      <c r="C573" s="2">
        <v>45078</v>
      </c>
      <c r="D573" t="s">
        <v>647</v>
      </c>
      <c r="E573" t="s">
        <v>654</v>
      </c>
      <c r="F573" t="s">
        <v>668</v>
      </c>
      <c r="G573" t="s">
        <v>701</v>
      </c>
      <c r="H573" t="s">
        <v>707</v>
      </c>
      <c r="I573" t="s">
        <v>718</v>
      </c>
      <c r="J573" t="s">
        <v>733</v>
      </c>
      <c r="K573" t="s">
        <v>1303</v>
      </c>
      <c r="L573">
        <v>669.37</v>
      </c>
      <c r="M573">
        <v>997.2</v>
      </c>
      <c r="N573">
        <v>8.2000000000000003E-2</v>
      </c>
      <c r="O573">
        <v>5</v>
      </c>
    </row>
    <row r="574" spans="1:15" x14ac:dyDescent="0.35">
      <c r="A574" t="s">
        <v>586</v>
      </c>
      <c r="B574" s="2">
        <v>45740</v>
      </c>
      <c r="C574" s="2">
        <v>45751</v>
      </c>
      <c r="D574" t="s">
        <v>647</v>
      </c>
      <c r="E574" t="s">
        <v>654</v>
      </c>
      <c r="F574" t="s">
        <v>691</v>
      </c>
      <c r="G574" t="s">
        <v>702</v>
      </c>
      <c r="H574" t="s">
        <v>709</v>
      </c>
      <c r="I574" t="s">
        <v>713</v>
      </c>
      <c r="J574" t="s">
        <v>730</v>
      </c>
      <c r="K574" t="s">
        <v>1304</v>
      </c>
      <c r="L574">
        <v>23.83</v>
      </c>
      <c r="M574">
        <v>47.29</v>
      </c>
      <c r="N574">
        <v>6.4000000000000001E-2</v>
      </c>
      <c r="O574">
        <v>19</v>
      </c>
    </row>
    <row r="575" spans="1:15" x14ac:dyDescent="0.35">
      <c r="A575" t="s">
        <v>587</v>
      </c>
      <c r="B575" s="2">
        <v>45293</v>
      </c>
      <c r="C575" s="2">
        <v>45293</v>
      </c>
      <c r="D575" t="s">
        <v>648</v>
      </c>
      <c r="E575" t="s">
        <v>653</v>
      </c>
      <c r="F575" t="s">
        <v>688</v>
      </c>
      <c r="G575" t="s">
        <v>702</v>
      </c>
      <c r="H575" t="s">
        <v>711</v>
      </c>
      <c r="I575" t="s">
        <v>720</v>
      </c>
      <c r="J575" t="s">
        <v>731</v>
      </c>
      <c r="K575" t="s">
        <v>1305</v>
      </c>
      <c r="L575">
        <v>444.41</v>
      </c>
      <c r="M575">
        <v>754.24</v>
      </c>
      <c r="N575">
        <v>0.20699999999999999</v>
      </c>
      <c r="O575">
        <v>32</v>
      </c>
    </row>
    <row r="576" spans="1:15" x14ac:dyDescent="0.35">
      <c r="A576" t="s">
        <v>588</v>
      </c>
      <c r="B576" s="2">
        <v>45279</v>
      </c>
      <c r="C576" s="2">
        <v>45292</v>
      </c>
      <c r="D576" t="s">
        <v>648</v>
      </c>
      <c r="E576" t="s">
        <v>653</v>
      </c>
      <c r="F576" t="s">
        <v>667</v>
      </c>
      <c r="G576" t="s">
        <v>706</v>
      </c>
      <c r="H576" t="s">
        <v>707</v>
      </c>
      <c r="I576" t="s">
        <v>723</v>
      </c>
      <c r="J576" t="s">
        <v>732</v>
      </c>
      <c r="K576" t="s">
        <v>1306</v>
      </c>
      <c r="L576">
        <v>856.1</v>
      </c>
      <c r="M576">
        <v>901.48</v>
      </c>
      <c r="N576">
        <v>5.6000000000000001E-2</v>
      </c>
      <c r="O576">
        <v>17</v>
      </c>
    </row>
    <row r="577" spans="1:15" x14ac:dyDescent="0.35">
      <c r="A577" t="s">
        <v>589</v>
      </c>
      <c r="B577" s="2">
        <v>45042</v>
      </c>
      <c r="C577" s="2">
        <v>45042</v>
      </c>
      <c r="D577" t="s">
        <v>649</v>
      </c>
      <c r="E577" t="s">
        <v>657</v>
      </c>
      <c r="F577" t="s">
        <v>673</v>
      </c>
      <c r="G577" t="s">
        <v>704</v>
      </c>
      <c r="H577" t="s">
        <v>711</v>
      </c>
      <c r="I577" t="s">
        <v>724</v>
      </c>
      <c r="J577" t="s">
        <v>727</v>
      </c>
      <c r="K577" t="s">
        <v>1307</v>
      </c>
      <c r="L577">
        <v>81.489999999999995</v>
      </c>
      <c r="M577">
        <v>113.08</v>
      </c>
      <c r="N577">
        <v>0.121</v>
      </c>
      <c r="O577">
        <v>5</v>
      </c>
    </row>
    <row r="578" spans="1:15" x14ac:dyDescent="0.35">
      <c r="A578" t="s">
        <v>590</v>
      </c>
      <c r="B578" s="2">
        <v>45872</v>
      </c>
      <c r="C578" s="2">
        <v>45885</v>
      </c>
      <c r="D578" t="s">
        <v>648</v>
      </c>
      <c r="E578" t="s">
        <v>653</v>
      </c>
      <c r="F578" t="s">
        <v>681</v>
      </c>
      <c r="G578" t="s">
        <v>706</v>
      </c>
      <c r="H578" t="s">
        <v>710</v>
      </c>
      <c r="I578" t="s">
        <v>719</v>
      </c>
      <c r="J578" t="s">
        <v>729</v>
      </c>
      <c r="K578" t="s">
        <v>1308</v>
      </c>
      <c r="L578">
        <v>698.66</v>
      </c>
      <c r="M578">
        <v>868.62</v>
      </c>
      <c r="N578">
        <v>7.1999999999999995E-2</v>
      </c>
      <c r="O578">
        <v>15</v>
      </c>
    </row>
    <row r="579" spans="1:15" x14ac:dyDescent="0.35">
      <c r="A579" t="s">
        <v>591</v>
      </c>
      <c r="B579" s="2">
        <v>45140</v>
      </c>
      <c r="C579" s="2">
        <v>45157</v>
      </c>
      <c r="D579" t="s">
        <v>648</v>
      </c>
      <c r="E579" t="s">
        <v>653</v>
      </c>
      <c r="F579" t="s">
        <v>688</v>
      </c>
      <c r="G579" t="s">
        <v>701</v>
      </c>
      <c r="H579" t="s">
        <v>708</v>
      </c>
      <c r="I579" t="s">
        <v>721</v>
      </c>
      <c r="J579" t="s">
        <v>729</v>
      </c>
      <c r="K579" t="s">
        <v>1309</v>
      </c>
      <c r="L579">
        <v>175.38</v>
      </c>
      <c r="M579">
        <v>347.9</v>
      </c>
      <c r="N579">
        <v>7.1999999999999995E-2</v>
      </c>
      <c r="O579">
        <v>43</v>
      </c>
    </row>
    <row r="580" spans="1:15" x14ac:dyDescent="0.35">
      <c r="A580" t="s">
        <v>592</v>
      </c>
      <c r="B580" s="2">
        <v>45092</v>
      </c>
      <c r="C580" s="2">
        <v>45119</v>
      </c>
      <c r="D580" t="s">
        <v>649</v>
      </c>
      <c r="E580" t="s">
        <v>658</v>
      </c>
      <c r="F580" t="s">
        <v>693</v>
      </c>
      <c r="G580" t="s">
        <v>704</v>
      </c>
      <c r="H580" t="s">
        <v>711</v>
      </c>
      <c r="I580" t="s">
        <v>714</v>
      </c>
      <c r="J580" t="s">
        <v>733</v>
      </c>
      <c r="K580" t="s">
        <v>1310</v>
      </c>
      <c r="L580">
        <v>751.28</v>
      </c>
      <c r="M580">
        <v>1111.8800000000001</v>
      </c>
      <c r="N580">
        <v>0.13500000000000001</v>
      </c>
      <c r="O580">
        <v>7</v>
      </c>
    </row>
    <row r="581" spans="1:15" x14ac:dyDescent="0.35">
      <c r="A581" t="s">
        <v>593</v>
      </c>
      <c r="B581" s="2">
        <v>45607</v>
      </c>
      <c r="C581" s="2">
        <v>45620</v>
      </c>
      <c r="D581" t="s">
        <v>649</v>
      </c>
      <c r="E581" t="s">
        <v>658</v>
      </c>
      <c r="F581" t="s">
        <v>683</v>
      </c>
      <c r="G581" t="s">
        <v>701</v>
      </c>
      <c r="H581" t="s">
        <v>707</v>
      </c>
      <c r="I581" t="s">
        <v>718</v>
      </c>
      <c r="J581" t="s">
        <v>729</v>
      </c>
      <c r="K581" t="s">
        <v>1311</v>
      </c>
      <c r="L581">
        <v>164.53</v>
      </c>
      <c r="M581">
        <v>327.72</v>
      </c>
      <c r="N581">
        <v>6.7000000000000004E-2</v>
      </c>
      <c r="O581">
        <v>14</v>
      </c>
    </row>
    <row r="582" spans="1:15" x14ac:dyDescent="0.35">
      <c r="A582" t="s">
        <v>594</v>
      </c>
      <c r="B582" s="2">
        <v>45849</v>
      </c>
      <c r="C582" s="2">
        <v>45872</v>
      </c>
      <c r="D582" t="s">
        <v>646</v>
      </c>
      <c r="E582" t="s">
        <v>650</v>
      </c>
      <c r="F582" t="s">
        <v>678</v>
      </c>
      <c r="G582" t="s">
        <v>705</v>
      </c>
      <c r="H582" t="s">
        <v>707</v>
      </c>
      <c r="I582" t="s">
        <v>712</v>
      </c>
      <c r="J582" t="s">
        <v>730</v>
      </c>
      <c r="K582" t="s">
        <v>1312</v>
      </c>
      <c r="L582">
        <v>389.93</v>
      </c>
      <c r="M582">
        <v>486.13</v>
      </c>
      <c r="N582">
        <v>0.13200000000000001</v>
      </c>
      <c r="O582">
        <v>17</v>
      </c>
    </row>
    <row r="583" spans="1:15" x14ac:dyDescent="0.35">
      <c r="A583" t="s">
        <v>595</v>
      </c>
      <c r="B583" s="2">
        <v>45080</v>
      </c>
      <c r="C583" s="2">
        <v>45108</v>
      </c>
      <c r="D583" t="s">
        <v>648</v>
      </c>
      <c r="E583" t="s">
        <v>655</v>
      </c>
      <c r="F583" t="s">
        <v>672</v>
      </c>
      <c r="G583" t="s">
        <v>705</v>
      </c>
      <c r="H583" t="s">
        <v>709</v>
      </c>
      <c r="I583" t="s">
        <v>720</v>
      </c>
      <c r="J583" t="s">
        <v>727</v>
      </c>
      <c r="K583" t="s">
        <v>1313</v>
      </c>
      <c r="L583">
        <v>860.4</v>
      </c>
      <c r="M583">
        <v>2066.6</v>
      </c>
      <c r="N583">
        <v>0.01</v>
      </c>
      <c r="O583">
        <v>3</v>
      </c>
    </row>
    <row r="584" spans="1:15" x14ac:dyDescent="0.35">
      <c r="A584" t="s">
        <v>596</v>
      </c>
      <c r="B584" s="2">
        <v>44955</v>
      </c>
      <c r="C584" s="2">
        <v>44963</v>
      </c>
      <c r="D584" t="s">
        <v>648</v>
      </c>
      <c r="E584" t="s">
        <v>655</v>
      </c>
      <c r="F584" t="s">
        <v>672</v>
      </c>
      <c r="G584" t="s">
        <v>701</v>
      </c>
      <c r="H584" t="s">
        <v>709</v>
      </c>
      <c r="I584" t="s">
        <v>726</v>
      </c>
      <c r="J584" t="s">
        <v>732</v>
      </c>
      <c r="K584" t="s">
        <v>1314</v>
      </c>
      <c r="L584">
        <v>41.84</v>
      </c>
      <c r="M584">
        <v>86.2</v>
      </c>
      <c r="N584">
        <v>0.22600000000000001</v>
      </c>
      <c r="O584">
        <v>27</v>
      </c>
    </row>
    <row r="585" spans="1:15" x14ac:dyDescent="0.35">
      <c r="A585" t="s">
        <v>597</v>
      </c>
      <c r="B585" s="2">
        <v>45541</v>
      </c>
      <c r="C585" s="2">
        <v>45539</v>
      </c>
      <c r="D585" t="s">
        <v>647</v>
      </c>
      <c r="E585" t="s">
        <v>652</v>
      </c>
      <c r="F585" t="s">
        <v>666</v>
      </c>
      <c r="G585" t="s">
        <v>701</v>
      </c>
      <c r="H585" t="s">
        <v>711</v>
      </c>
      <c r="I585" t="s">
        <v>720</v>
      </c>
      <c r="J585" t="s">
        <v>731</v>
      </c>
      <c r="K585" t="s">
        <v>1315</v>
      </c>
      <c r="L585">
        <v>1368.17</v>
      </c>
      <c r="M585">
        <v>2307.75</v>
      </c>
      <c r="N585">
        <v>0.16300000000000001</v>
      </c>
      <c r="O585">
        <v>21</v>
      </c>
    </row>
    <row r="586" spans="1:15" x14ac:dyDescent="0.35">
      <c r="A586" t="s">
        <v>598</v>
      </c>
      <c r="B586" s="2">
        <v>45507</v>
      </c>
      <c r="C586" s="2">
        <v>45513</v>
      </c>
      <c r="D586" t="s">
        <v>646</v>
      </c>
      <c r="E586" t="s">
        <v>650</v>
      </c>
      <c r="F586" t="s">
        <v>675</v>
      </c>
      <c r="G586" t="s">
        <v>704</v>
      </c>
      <c r="H586" t="s">
        <v>709</v>
      </c>
      <c r="I586" t="s">
        <v>722</v>
      </c>
      <c r="J586" t="s">
        <v>731</v>
      </c>
      <c r="K586" t="s">
        <v>1316</v>
      </c>
      <c r="L586">
        <v>643.21</v>
      </c>
      <c r="M586">
        <v>1112.81</v>
      </c>
      <c r="N586">
        <v>0.14099999999999999</v>
      </c>
      <c r="O586">
        <v>4</v>
      </c>
    </row>
    <row r="587" spans="1:15" x14ac:dyDescent="0.35">
      <c r="A587" t="s">
        <v>599</v>
      </c>
      <c r="B587" s="2">
        <v>45764</v>
      </c>
      <c r="C587" s="2">
        <v>45764</v>
      </c>
      <c r="D587" t="s">
        <v>648</v>
      </c>
      <c r="E587" t="s">
        <v>655</v>
      </c>
      <c r="F587" t="s">
        <v>670</v>
      </c>
      <c r="G587" t="s">
        <v>701</v>
      </c>
      <c r="H587" t="s">
        <v>710</v>
      </c>
      <c r="I587" t="s">
        <v>716</v>
      </c>
      <c r="J587" t="s">
        <v>730</v>
      </c>
      <c r="K587" t="s">
        <v>1317</v>
      </c>
      <c r="L587">
        <v>719.41</v>
      </c>
      <c r="M587">
        <v>1125.99</v>
      </c>
      <c r="N587">
        <v>4.1000000000000002E-2</v>
      </c>
      <c r="O587">
        <v>21</v>
      </c>
    </row>
    <row r="588" spans="1:15" x14ac:dyDescent="0.35">
      <c r="A588" t="s">
        <v>600</v>
      </c>
      <c r="B588" s="2">
        <v>45049</v>
      </c>
      <c r="C588" s="2">
        <v>45062</v>
      </c>
      <c r="D588" t="s">
        <v>648</v>
      </c>
      <c r="E588" t="s">
        <v>660</v>
      </c>
      <c r="F588" t="s">
        <v>700</v>
      </c>
      <c r="G588" t="s">
        <v>701</v>
      </c>
      <c r="H588" t="s">
        <v>709</v>
      </c>
      <c r="I588" t="s">
        <v>716</v>
      </c>
      <c r="J588" t="s">
        <v>730</v>
      </c>
      <c r="K588" t="s">
        <v>1318</v>
      </c>
      <c r="L588">
        <v>64.5</v>
      </c>
      <c r="M588">
        <v>123.62</v>
      </c>
      <c r="N588">
        <v>0</v>
      </c>
      <c r="O588">
        <v>3</v>
      </c>
    </row>
    <row r="589" spans="1:15" x14ac:dyDescent="0.35">
      <c r="A589" t="s">
        <v>601</v>
      </c>
      <c r="B589" s="2">
        <v>45364</v>
      </c>
      <c r="C589" s="2">
        <v>45388</v>
      </c>
      <c r="D589" t="s">
        <v>646</v>
      </c>
      <c r="E589" t="s">
        <v>651</v>
      </c>
      <c r="F589" t="s">
        <v>669</v>
      </c>
      <c r="G589" t="s">
        <v>704</v>
      </c>
      <c r="H589" t="s">
        <v>710</v>
      </c>
      <c r="I589" t="s">
        <v>716</v>
      </c>
      <c r="J589" t="s">
        <v>727</v>
      </c>
      <c r="K589" t="s">
        <v>1319</v>
      </c>
      <c r="L589">
        <v>1232.78</v>
      </c>
      <c r="M589">
        <v>1731.75</v>
      </c>
      <c r="N589">
        <v>9.2999999999999999E-2</v>
      </c>
      <c r="O589">
        <v>16</v>
      </c>
    </row>
    <row r="590" spans="1:15" x14ac:dyDescent="0.35">
      <c r="A590" t="s">
        <v>602</v>
      </c>
      <c r="B590" s="2">
        <v>45459</v>
      </c>
      <c r="C590" s="2">
        <v>45464</v>
      </c>
      <c r="D590" t="s">
        <v>647</v>
      </c>
      <c r="E590" t="s">
        <v>652</v>
      </c>
      <c r="F590" t="s">
        <v>689</v>
      </c>
      <c r="G590" t="s">
        <v>705</v>
      </c>
      <c r="H590" t="s">
        <v>710</v>
      </c>
      <c r="I590" t="s">
        <v>721</v>
      </c>
      <c r="J590" t="s">
        <v>730</v>
      </c>
      <c r="K590" t="s">
        <v>1320</v>
      </c>
      <c r="L590">
        <v>1367.13</v>
      </c>
      <c r="M590">
        <v>3062.01</v>
      </c>
      <c r="N590">
        <v>0.10299999999999999</v>
      </c>
      <c r="O590">
        <v>25</v>
      </c>
    </row>
    <row r="591" spans="1:15" x14ac:dyDescent="0.35">
      <c r="A591" t="s">
        <v>603</v>
      </c>
      <c r="B591" s="2">
        <v>45703</v>
      </c>
      <c r="C591" s="2">
        <v>45715</v>
      </c>
      <c r="D591" t="s">
        <v>649</v>
      </c>
      <c r="E591" t="s">
        <v>657</v>
      </c>
      <c r="F591" t="s">
        <v>679</v>
      </c>
      <c r="G591" t="s">
        <v>703</v>
      </c>
      <c r="H591" t="s">
        <v>711</v>
      </c>
      <c r="I591" t="s">
        <v>723</v>
      </c>
      <c r="J591" t="s">
        <v>733</v>
      </c>
      <c r="K591" t="s">
        <v>1321</v>
      </c>
      <c r="L591">
        <v>1027.26</v>
      </c>
      <c r="M591">
        <v>2200.41</v>
      </c>
      <c r="N591">
        <v>8.7999999999999995E-2</v>
      </c>
      <c r="O591">
        <v>6</v>
      </c>
    </row>
    <row r="592" spans="1:15" x14ac:dyDescent="0.35">
      <c r="A592" t="s">
        <v>604</v>
      </c>
      <c r="B592" s="2">
        <v>45019</v>
      </c>
      <c r="C592" s="2">
        <v>45032</v>
      </c>
      <c r="D592" t="s">
        <v>649</v>
      </c>
      <c r="E592" t="s">
        <v>657</v>
      </c>
      <c r="F592" t="s">
        <v>673</v>
      </c>
      <c r="G592" t="s">
        <v>703</v>
      </c>
      <c r="H592" t="s">
        <v>709</v>
      </c>
      <c r="I592" t="s">
        <v>724</v>
      </c>
      <c r="J592" t="s">
        <v>733</v>
      </c>
      <c r="K592" t="s">
        <v>1322</v>
      </c>
      <c r="L592">
        <v>790.54</v>
      </c>
      <c r="M592">
        <v>601.49</v>
      </c>
      <c r="N592">
        <v>0</v>
      </c>
      <c r="O592">
        <v>15</v>
      </c>
    </row>
    <row r="593" spans="1:15" x14ac:dyDescent="0.35">
      <c r="A593" t="s">
        <v>605</v>
      </c>
      <c r="B593" s="2">
        <v>45899</v>
      </c>
      <c r="C593" s="2">
        <v>45922</v>
      </c>
      <c r="D593" t="s">
        <v>649</v>
      </c>
      <c r="E593" t="s">
        <v>657</v>
      </c>
      <c r="F593" t="s">
        <v>673</v>
      </c>
      <c r="G593" t="s">
        <v>701</v>
      </c>
      <c r="H593" t="s">
        <v>711</v>
      </c>
      <c r="I593" t="s">
        <v>718</v>
      </c>
      <c r="J593" t="s">
        <v>727</v>
      </c>
      <c r="K593" t="s">
        <v>1323</v>
      </c>
      <c r="L593">
        <v>663.9</v>
      </c>
      <c r="M593">
        <v>947.77</v>
      </c>
      <c r="N593">
        <v>0.17399999999999999</v>
      </c>
      <c r="O593">
        <v>15</v>
      </c>
    </row>
    <row r="594" spans="1:15" x14ac:dyDescent="0.35">
      <c r="A594" t="s">
        <v>606</v>
      </c>
      <c r="B594" s="2">
        <v>44984</v>
      </c>
      <c r="C594" s="2">
        <v>44983</v>
      </c>
      <c r="D594" t="s">
        <v>648</v>
      </c>
      <c r="E594" t="s">
        <v>660</v>
      </c>
      <c r="F594" t="s">
        <v>686</v>
      </c>
      <c r="G594" t="s">
        <v>703</v>
      </c>
      <c r="H594" t="s">
        <v>708</v>
      </c>
      <c r="I594" t="s">
        <v>716</v>
      </c>
      <c r="J594" t="s">
        <v>729</v>
      </c>
      <c r="K594" t="s">
        <v>1324</v>
      </c>
      <c r="L594">
        <v>1015.91</v>
      </c>
      <c r="M594">
        <v>2331.48</v>
      </c>
      <c r="N594">
        <v>0.14599999999999999</v>
      </c>
      <c r="O594">
        <v>26</v>
      </c>
    </row>
    <row r="595" spans="1:15" x14ac:dyDescent="0.35">
      <c r="A595" t="s">
        <v>607</v>
      </c>
      <c r="B595" s="2">
        <v>45504</v>
      </c>
      <c r="C595" s="2">
        <v>45519</v>
      </c>
      <c r="D595" t="s">
        <v>647</v>
      </c>
      <c r="E595" t="s">
        <v>652</v>
      </c>
      <c r="F595" t="s">
        <v>689</v>
      </c>
      <c r="G595" t="s">
        <v>701</v>
      </c>
      <c r="H595" t="s">
        <v>709</v>
      </c>
      <c r="I595" t="s">
        <v>721</v>
      </c>
      <c r="J595" t="s">
        <v>732</v>
      </c>
      <c r="K595" t="s">
        <v>1325</v>
      </c>
      <c r="L595">
        <v>1252.52</v>
      </c>
      <c r="M595">
        <v>1417.24</v>
      </c>
      <c r="N595">
        <v>0.192</v>
      </c>
      <c r="O595">
        <v>5</v>
      </c>
    </row>
    <row r="596" spans="1:15" x14ac:dyDescent="0.35">
      <c r="A596" t="s">
        <v>608</v>
      </c>
      <c r="B596" s="2">
        <v>45823</v>
      </c>
      <c r="C596" s="2">
        <v>45850</v>
      </c>
      <c r="D596" t="s">
        <v>649</v>
      </c>
      <c r="E596" t="s">
        <v>657</v>
      </c>
      <c r="F596" t="s">
        <v>673</v>
      </c>
      <c r="G596" t="s">
        <v>704</v>
      </c>
      <c r="H596" t="s">
        <v>711</v>
      </c>
      <c r="I596" t="s">
        <v>712</v>
      </c>
      <c r="J596" t="s">
        <v>733</v>
      </c>
      <c r="K596" t="s">
        <v>1326</v>
      </c>
      <c r="L596">
        <v>318.83</v>
      </c>
      <c r="M596">
        <v>699.5</v>
      </c>
      <c r="N596">
        <v>0.08</v>
      </c>
      <c r="O596">
        <v>13</v>
      </c>
    </row>
    <row r="597" spans="1:15" x14ac:dyDescent="0.35">
      <c r="A597" t="s">
        <v>609</v>
      </c>
      <c r="B597" s="2">
        <v>45473</v>
      </c>
      <c r="C597" s="2">
        <v>45494</v>
      </c>
      <c r="D597" t="s">
        <v>646</v>
      </c>
      <c r="E597" t="s">
        <v>650</v>
      </c>
      <c r="F597" t="s">
        <v>662</v>
      </c>
      <c r="G597" t="s">
        <v>705</v>
      </c>
      <c r="H597" t="s">
        <v>707</v>
      </c>
      <c r="I597" t="s">
        <v>723</v>
      </c>
      <c r="J597" t="s">
        <v>731</v>
      </c>
      <c r="K597" t="s">
        <v>1327</v>
      </c>
      <c r="L597">
        <v>753.43</v>
      </c>
      <c r="M597">
        <v>1787.2</v>
      </c>
      <c r="N597">
        <v>7.2999999999999995E-2</v>
      </c>
      <c r="O597">
        <v>9</v>
      </c>
    </row>
    <row r="598" spans="1:15" x14ac:dyDescent="0.35">
      <c r="A598" t="s">
        <v>610</v>
      </c>
      <c r="B598" s="2">
        <v>45705</v>
      </c>
      <c r="C598" s="2">
        <v>45703</v>
      </c>
      <c r="D598" t="s">
        <v>648</v>
      </c>
      <c r="E598" t="s">
        <v>653</v>
      </c>
      <c r="F598" t="s">
        <v>667</v>
      </c>
      <c r="G598" t="s">
        <v>705</v>
      </c>
      <c r="H598" t="s">
        <v>707</v>
      </c>
      <c r="I598" t="s">
        <v>726</v>
      </c>
      <c r="J598" t="s">
        <v>727</v>
      </c>
      <c r="K598" t="s">
        <v>1328</v>
      </c>
      <c r="L598">
        <v>1133.47</v>
      </c>
      <c r="M598">
        <v>1698.75</v>
      </c>
      <c r="N598">
        <v>4.2999999999999997E-2</v>
      </c>
      <c r="O598">
        <v>5</v>
      </c>
    </row>
    <row r="599" spans="1:15" x14ac:dyDescent="0.35">
      <c r="A599" t="s">
        <v>611</v>
      </c>
      <c r="B599" s="2">
        <v>44933</v>
      </c>
      <c r="C599" s="2">
        <v>44956</v>
      </c>
      <c r="D599" t="s">
        <v>646</v>
      </c>
      <c r="E599" t="s">
        <v>661</v>
      </c>
      <c r="F599" t="s">
        <v>695</v>
      </c>
      <c r="G599" t="s">
        <v>704</v>
      </c>
      <c r="H599" t="s">
        <v>708</v>
      </c>
      <c r="I599" t="s">
        <v>720</v>
      </c>
      <c r="J599" t="s">
        <v>728</v>
      </c>
      <c r="K599" t="s">
        <v>1329</v>
      </c>
      <c r="L599">
        <v>299.02</v>
      </c>
      <c r="M599">
        <v>724.7</v>
      </c>
      <c r="N599">
        <v>0.14000000000000001</v>
      </c>
      <c r="O599">
        <v>5</v>
      </c>
    </row>
    <row r="600" spans="1:15" x14ac:dyDescent="0.35">
      <c r="A600" t="s">
        <v>612</v>
      </c>
      <c r="B600" s="2">
        <v>45726</v>
      </c>
      <c r="C600" s="2">
        <v>45751</v>
      </c>
      <c r="D600" t="s">
        <v>647</v>
      </c>
      <c r="E600" t="s">
        <v>652</v>
      </c>
      <c r="F600" t="s">
        <v>666</v>
      </c>
      <c r="G600" t="s">
        <v>701</v>
      </c>
      <c r="H600" t="s">
        <v>711</v>
      </c>
      <c r="I600" t="s">
        <v>722</v>
      </c>
      <c r="J600" t="s">
        <v>728</v>
      </c>
      <c r="K600" t="s">
        <v>1330</v>
      </c>
      <c r="L600">
        <v>783.72</v>
      </c>
      <c r="M600">
        <v>1355.94</v>
      </c>
      <c r="N600">
        <v>0.187</v>
      </c>
      <c r="O600">
        <v>4</v>
      </c>
    </row>
    <row r="601" spans="1:15" x14ac:dyDescent="0.35">
      <c r="A601" t="s">
        <v>613</v>
      </c>
      <c r="B601" s="2">
        <v>45521</v>
      </c>
      <c r="C601" s="2">
        <v>45519</v>
      </c>
      <c r="D601" t="s">
        <v>648</v>
      </c>
      <c r="E601" t="s">
        <v>655</v>
      </c>
      <c r="F601" t="s">
        <v>692</v>
      </c>
      <c r="G601" t="s">
        <v>704</v>
      </c>
      <c r="H601" t="s">
        <v>711</v>
      </c>
      <c r="I601" t="s">
        <v>724</v>
      </c>
      <c r="J601" t="s">
        <v>732</v>
      </c>
      <c r="K601" t="s">
        <v>1331</v>
      </c>
      <c r="L601">
        <v>165.3</v>
      </c>
      <c r="M601">
        <v>275.07</v>
      </c>
      <c r="N601">
        <v>0.13300000000000001</v>
      </c>
      <c r="O601">
        <v>25</v>
      </c>
    </row>
    <row r="602" spans="1:15" x14ac:dyDescent="0.35">
      <c r="A602" t="s">
        <v>614</v>
      </c>
      <c r="B602" s="2">
        <v>45360</v>
      </c>
      <c r="C602" s="2">
        <v>45373</v>
      </c>
      <c r="D602" t="s">
        <v>649</v>
      </c>
      <c r="E602" t="s">
        <v>658</v>
      </c>
      <c r="F602" t="s">
        <v>693</v>
      </c>
      <c r="G602" t="s">
        <v>704</v>
      </c>
      <c r="H602" t="s">
        <v>708</v>
      </c>
      <c r="I602" t="s">
        <v>718</v>
      </c>
      <c r="J602" t="s">
        <v>731</v>
      </c>
      <c r="K602" t="s">
        <v>1332</v>
      </c>
      <c r="L602">
        <v>985.45</v>
      </c>
      <c r="M602">
        <v>1802.44</v>
      </c>
      <c r="N602">
        <v>8.9999999999999993E-3</v>
      </c>
      <c r="O602">
        <v>19</v>
      </c>
    </row>
    <row r="603" spans="1:15" x14ac:dyDescent="0.35">
      <c r="A603" t="s">
        <v>615</v>
      </c>
      <c r="B603" s="2">
        <v>45523</v>
      </c>
      <c r="C603" s="2">
        <v>45537</v>
      </c>
      <c r="D603" t="s">
        <v>648</v>
      </c>
      <c r="E603" t="s">
        <v>653</v>
      </c>
      <c r="F603" t="s">
        <v>667</v>
      </c>
      <c r="G603" t="s">
        <v>704</v>
      </c>
      <c r="H603" t="s">
        <v>710</v>
      </c>
      <c r="I603" t="s">
        <v>712</v>
      </c>
      <c r="J603" t="s">
        <v>728</v>
      </c>
      <c r="K603" t="s">
        <v>1333</v>
      </c>
      <c r="L603">
        <v>1337.01</v>
      </c>
      <c r="M603">
        <v>1269.78</v>
      </c>
      <c r="N603">
        <v>0.16</v>
      </c>
      <c r="O603">
        <v>7</v>
      </c>
    </row>
    <row r="604" spans="1:15" x14ac:dyDescent="0.35">
      <c r="A604" t="s">
        <v>616</v>
      </c>
      <c r="B604" s="2">
        <v>45880</v>
      </c>
      <c r="C604" s="2">
        <v>45897</v>
      </c>
      <c r="D604" t="s">
        <v>649</v>
      </c>
      <c r="E604" t="s">
        <v>657</v>
      </c>
      <c r="F604" t="s">
        <v>690</v>
      </c>
      <c r="G604" t="s">
        <v>702</v>
      </c>
      <c r="H604" t="s">
        <v>708</v>
      </c>
      <c r="I604" t="s">
        <v>721</v>
      </c>
      <c r="J604" t="s">
        <v>729</v>
      </c>
      <c r="K604" t="s">
        <v>1334</v>
      </c>
      <c r="L604">
        <v>416.16</v>
      </c>
      <c r="M604">
        <v>571.9</v>
      </c>
      <c r="N604">
        <v>7.0999999999999994E-2</v>
      </c>
      <c r="O604">
        <v>2</v>
      </c>
    </row>
    <row r="605" spans="1:15" x14ac:dyDescent="0.35">
      <c r="A605" t="s">
        <v>617</v>
      </c>
      <c r="B605" s="2">
        <v>45793</v>
      </c>
      <c r="C605" s="2">
        <v>45795</v>
      </c>
      <c r="D605" t="s">
        <v>647</v>
      </c>
      <c r="E605" t="s">
        <v>652</v>
      </c>
      <c r="F605" t="s">
        <v>689</v>
      </c>
      <c r="G605" t="s">
        <v>706</v>
      </c>
      <c r="H605" t="s">
        <v>707</v>
      </c>
      <c r="I605" t="s">
        <v>713</v>
      </c>
      <c r="J605" t="s">
        <v>728</v>
      </c>
      <c r="K605" t="s">
        <v>1335</v>
      </c>
      <c r="L605">
        <v>1144.3800000000001</v>
      </c>
      <c r="M605">
        <v>2755.04</v>
      </c>
      <c r="N605">
        <v>0.15</v>
      </c>
      <c r="O605">
        <v>17</v>
      </c>
    </row>
    <row r="606" spans="1:15" x14ac:dyDescent="0.35">
      <c r="A606" t="s">
        <v>618</v>
      </c>
      <c r="B606" s="2">
        <v>45026</v>
      </c>
      <c r="C606" s="2">
        <v>45041</v>
      </c>
      <c r="D606" t="s">
        <v>649</v>
      </c>
      <c r="E606" t="s">
        <v>658</v>
      </c>
      <c r="F606" t="s">
        <v>683</v>
      </c>
      <c r="G606" t="s">
        <v>705</v>
      </c>
      <c r="H606" t="s">
        <v>707</v>
      </c>
      <c r="I606" t="s">
        <v>726</v>
      </c>
      <c r="J606" t="s">
        <v>728</v>
      </c>
      <c r="K606" t="s">
        <v>1336</v>
      </c>
      <c r="L606">
        <v>405.66</v>
      </c>
      <c r="M606">
        <v>962.51</v>
      </c>
      <c r="N606">
        <v>0.19</v>
      </c>
      <c r="O606">
        <v>7</v>
      </c>
    </row>
    <row r="607" spans="1:15" x14ac:dyDescent="0.35">
      <c r="A607" t="s">
        <v>619</v>
      </c>
      <c r="B607" s="2">
        <v>45186</v>
      </c>
      <c r="C607" s="2">
        <v>45201</v>
      </c>
      <c r="D607" t="s">
        <v>648</v>
      </c>
      <c r="E607" t="s">
        <v>655</v>
      </c>
      <c r="F607" t="s">
        <v>692</v>
      </c>
      <c r="G607" t="s">
        <v>705</v>
      </c>
      <c r="H607" t="s">
        <v>707</v>
      </c>
      <c r="I607" t="s">
        <v>717</v>
      </c>
      <c r="J607" t="s">
        <v>731</v>
      </c>
      <c r="K607" t="s">
        <v>1337</v>
      </c>
      <c r="L607">
        <v>689.33</v>
      </c>
      <c r="M607">
        <v>668.27</v>
      </c>
      <c r="N607">
        <v>0.186</v>
      </c>
      <c r="O607">
        <v>13</v>
      </c>
    </row>
    <row r="608" spans="1:15" x14ac:dyDescent="0.35">
      <c r="A608" t="s">
        <v>620</v>
      </c>
      <c r="B608" s="2">
        <v>45038</v>
      </c>
      <c r="C608" s="2">
        <v>45060</v>
      </c>
      <c r="D608" t="s">
        <v>647</v>
      </c>
      <c r="E608" t="s">
        <v>652</v>
      </c>
      <c r="F608" t="s">
        <v>694</v>
      </c>
      <c r="G608" t="s">
        <v>706</v>
      </c>
      <c r="H608" t="s">
        <v>707</v>
      </c>
      <c r="I608" t="s">
        <v>720</v>
      </c>
      <c r="J608" t="s">
        <v>733</v>
      </c>
      <c r="K608" t="s">
        <v>1338</v>
      </c>
      <c r="L608">
        <v>1209.22</v>
      </c>
      <c r="M608">
        <v>1404.33</v>
      </c>
      <c r="N608">
        <v>0.10299999999999999</v>
      </c>
      <c r="O608">
        <v>11</v>
      </c>
    </row>
    <row r="609" spans="1:15" x14ac:dyDescent="0.35">
      <c r="A609" t="s">
        <v>621</v>
      </c>
      <c r="B609" s="2">
        <v>45827</v>
      </c>
      <c r="C609" s="2">
        <v>45829</v>
      </c>
      <c r="D609" t="s">
        <v>646</v>
      </c>
      <c r="E609" t="s">
        <v>661</v>
      </c>
      <c r="F609" t="s">
        <v>682</v>
      </c>
      <c r="G609" t="s">
        <v>705</v>
      </c>
      <c r="I609" t="s">
        <v>722</v>
      </c>
      <c r="J609" t="s">
        <v>730</v>
      </c>
      <c r="K609" t="s">
        <v>1339</v>
      </c>
      <c r="L609">
        <v>1466.27</v>
      </c>
      <c r="M609">
        <v>3589.89</v>
      </c>
      <c r="N609">
        <v>9.7000000000000003E-2</v>
      </c>
      <c r="O609">
        <v>9</v>
      </c>
    </row>
    <row r="610" spans="1:15" x14ac:dyDescent="0.35">
      <c r="A610" t="s">
        <v>622</v>
      </c>
      <c r="B610" s="2">
        <v>45623</v>
      </c>
      <c r="C610" s="2">
        <v>45650</v>
      </c>
      <c r="D610" t="s">
        <v>646</v>
      </c>
      <c r="E610" t="s">
        <v>650</v>
      </c>
      <c r="F610" t="s">
        <v>675</v>
      </c>
      <c r="G610" t="s">
        <v>701</v>
      </c>
      <c r="H610" t="s">
        <v>710</v>
      </c>
      <c r="I610" t="s">
        <v>717</v>
      </c>
      <c r="J610" t="s">
        <v>728</v>
      </c>
      <c r="K610" t="s">
        <v>1340</v>
      </c>
      <c r="L610">
        <v>143.33000000000001</v>
      </c>
      <c r="M610">
        <v>233.51</v>
      </c>
      <c r="N610">
        <v>0.16300000000000001</v>
      </c>
      <c r="O610">
        <v>14</v>
      </c>
    </row>
    <row r="611" spans="1:15" x14ac:dyDescent="0.35">
      <c r="A611" t="s">
        <v>623</v>
      </c>
      <c r="B611" s="2">
        <v>45319</v>
      </c>
      <c r="C611" s="2">
        <v>45318</v>
      </c>
      <c r="D611" t="s">
        <v>646</v>
      </c>
      <c r="E611" t="s">
        <v>661</v>
      </c>
      <c r="F611" t="s">
        <v>695</v>
      </c>
      <c r="G611" t="s">
        <v>706</v>
      </c>
      <c r="H611" t="s">
        <v>711</v>
      </c>
      <c r="I611" t="s">
        <v>719</v>
      </c>
      <c r="J611" t="s">
        <v>727</v>
      </c>
      <c r="K611" t="s">
        <v>1341</v>
      </c>
      <c r="L611">
        <v>109.75</v>
      </c>
      <c r="M611">
        <v>124.25</v>
      </c>
      <c r="N611">
        <v>0.12</v>
      </c>
      <c r="O611">
        <v>19</v>
      </c>
    </row>
    <row r="612" spans="1:15" x14ac:dyDescent="0.35">
      <c r="A612" t="s">
        <v>624</v>
      </c>
      <c r="B612" s="2">
        <v>45032</v>
      </c>
      <c r="C612" s="2">
        <v>45039</v>
      </c>
      <c r="D612" t="s">
        <v>648</v>
      </c>
      <c r="E612" t="s">
        <v>660</v>
      </c>
      <c r="F612" t="s">
        <v>697</v>
      </c>
      <c r="G612" t="s">
        <v>701</v>
      </c>
      <c r="H612" t="s">
        <v>710</v>
      </c>
      <c r="I612" t="s">
        <v>719</v>
      </c>
      <c r="J612" t="s">
        <v>728</v>
      </c>
      <c r="K612" t="s">
        <v>1342</v>
      </c>
      <c r="L612">
        <v>1099.1500000000001</v>
      </c>
      <c r="M612">
        <v>1431.37</v>
      </c>
      <c r="N612">
        <v>0.104</v>
      </c>
      <c r="O612">
        <v>8</v>
      </c>
    </row>
    <row r="613" spans="1:15" x14ac:dyDescent="0.35">
      <c r="A613" t="s">
        <v>625</v>
      </c>
      <c r="B613" s="2">
        <v>45323</v>
      </c>
      <c r="C613" s="2">
        <v>45323</v>
      </c>
      <c r="D613" t="s">
        <v>648</v>
      </c>
      <c r="E613" t="s">
        <v>660</v>
      </c>
      <c r="F613" t="s">
        <v>697</v>
      </c>
      <c r="G613" t="s">
        <v>704</v>
      </c>
      <c r="H613" t="s">
        <v>710</v>
      </c>
      <c r="I613" t="s">
        <v>722</v>
      </c>
      <c r="J613" t="s">
        <v>728</v>
      </c>
      <c r="K613" t="s">
        <v>1343</v>
      </c>
      <c r="L613">
        <v>714.43</v>
      </c>
      <c r="M613">
        <v>1595.52</v>
      </c>
      <c r="N613">
        <v>0.19400000000000001</v>
      </c>
      <c r="O613">
        <v>14</v>
      </c>
    </row>
    <row r="614" spans="1:15" x14ac:dyDescent="0.35">
      <c r="A614" t="s">
        <v>626</v>
      </c>
      <c r="B614" s="2">
        <v>45584</v>
      </c>
      <c r="C614" s="2">
        <v>45602</v>
      </c>
      <c r="D614" t="s">
        <v>648</v>
      </c>
      <c r="E614" t="s">
        <v>660</v>
      </c>
      <c r="F614" t="s">
        <v>677</v>
      </c>
      <c r="G614" t="s">
        <v>702</v>
      </c>
      <c r="I614" t="s">
        <v>712</v>
      </c>
      <c r="J614" t="s">
        <v>732</v>
      </c>
      <c r="K614" t="s">
        <v>1344</v>
      </c>
      <c r="L614">
        <v>942.02</v>
      </c>
      <c r="M614">
        <v>1028.46</v>
      </c>
      <c r="N614">
        <v>0</v>
      </c>
      <c r="O614">
        <v>9</v>
      </c>
    </row>
    <row r="615" spans="1:15" x14ac:dyDescent="0.35">
      <c r="A615" t="s">
        <v>627</v>
      </c>
      <c r="B615" s="2">
        <v>45468</v>
      </c>
      <c r="C615" s="2">
        <v>45473</v>
      </c>
      <c r="D615" t="s">
        <v>646</v>
      </c>
      <c r="E615" t="s">
        <v>650</v>
      </c>
      <c r="F615" t="s">
        <v>662</v>
      </c>
      <c r="G615" t="s">
        <v>702</v>
      </c>
      <c r="H615" t="s">
        <v>711</v>
      </c>
      <c r="I615" t="s">
        <v>724</v>
      </c>
      <c r="J615" t="s">
        <v>729</v>
      </c>
      <c r="K615" t="s">
        <v>1345</v>
      </c>
      <c r="L615">
        <v>1323.55</v>
      </c>
      <c r="M615">
        <v>3230.35</v>
      </c>
      <c r="N615">
        <v>2.1999999999999999E-2</v>
      </c>
      <c r="O615">
        <v>26</v>
      </c>
    </row>
    <row r="616" spans="1:15" x14ac:dyDescent="0.35">
      <c r="A616" t="s">
        <v>628</v>
      </c>
      <c r="B616" s="2">
        <v>45137</v>
      </c>
      <c r="C616" s="2">
        <v>45157</v>
      </c>
      <c r="D616" t="s">
        <v>649</v>
      </c>
      <c r="E616" t="s">
        <v>657</v>
      </c>
      <c r="F616" t="s">
        <v>690</v>
      </c>
      <c r="G616" t="s">
        <v>706</v>
      </c>
      <c r="H616" t="s">
        <v>709</v>
      </c>
      <c r="I616" t="s">
        <v>715</v>
      </c>
      <c r="J616" t="s">
        <v>729</v>
      </c>
      <c r="K616" t="s">
        <v>1346</v>
      </c>
      <c r="L616">
        <v>1418.51</v>
      </c>
      <c r="M616">
        <v>2789.61</v>
      </c>
      <c r="N616">
        <v>0.17100000000000001</v>
      </c>
      <c r="O616">
        <v>8</v>
      </c>
    </row>
    <row r="617" spans="1:15" x14ac:dyDescent="0.35">
      <c r="A617" t="s">
        <v>629</v>
      </c>
      <c r="B617" s="2">
        <v>45727</v>
      </c>
      <c r="C617" s="2">
        <v>45743</v>
      </c>
      <c r="D617" t="s">
        <v>647</v>
      </c>
      <c r="E617" t="s">
        <v>652</v>
      </c>
      <c r="F617" t="s">
        <v>689</v>
      </c>
      <c r="G617" t="s">
        <v>706</v>
      </c>
      <c r="H617" t="s">
        <v>710</v>
      </c>
      <c r="I617" t="s">
        <v>717</v>
      </c>
      <c r="J617" t="s">
        <v>728</v>
      </c>
      <c r="K617" t="s">
        <v>1347</v>
      </c>
      <c r="L617">
        <v>1317.58</v>
      </c>
      <c r="M617">
        <v>1897.74</v>
      </c>
      <c r="N617">
        <v>8.1000000000000003E-2</v>
      </c>
      <c r="O617">
        <v>6</v>
      </c>
    </row>
    <row r="618" spans="1:15" x14ac:dyDescent="0.35">
      <c r="A618" t="s">
        <v>630</v>
      </c>
      <c r="B618" s="2">
        <v>45208</v>
      </c>
      <c r="C618" s="2">
        <v>45210</v>
      </c>
      <c r="D618" t="s">
        <v>646</v>
      </c>
      <c r="E618" t="s">
        <v>651</v>
      </c>
      <c r="F618" t="s">
        <v>663</v>
      </c>
      <c r="G618" t="s">
        <v>702</v>
      </c>
      <c r="H618" t="s">
        <v>709</v>
      </c>
      <c r="I618" t="s">
        <v>723</v>
      </c>
      <c r="J618" t="s">
        <v>729</v>
      </c>
      <c r="K618" t="s">
        <v>1348</v>
      </c>
      <c r="L618">
        <v>391.16</v>
      </c>
      <c r="M618">
        <v>902.47</v>
      </c>
      <c r="N618">
        <v>4.0000000000000001E-3</v>
      </c>
      <c r="O618">
        <v>12</v>
      </c>
    </row>
    <row r="619" spans="1:15" x14ac:dyDescent="0.35">
      <c r="A619" t="s">
        <v>631</v>
      </c>
      <c r="B619" s="2">
        <v>45643</v>
      </c>
      <c r="C619" s="2">
        <v>45673</v>
      </c>
      <c r="D619" t="s">
        <v>649</v>
      </c>
      <c r="E619" t="s">
        <v>658</v>
      </c>
      <c r="F619" t="s">
        <v>693</v>
      </c>
      <c r="G619" t="s">
        <v>701</v>
      </c>
      <c r="H619" t="s">
        <v>707</v>
      </c>
      <c r="I619" t="s">
        <v>726</v>
      </c>
      <c r="J619" t="s">
        <v>732</v>
      </c>
      <c r="K619" t="s">
        <v>1349</v>
      </c>
      <c r="L619">
        <v>722.87</v>
      </c>
      <c r="M619">
        <v>-33.659999999999997</v>
      </c>
      <c r="N619">
        <v>0.10199999999999999</v>
      </c>
      <c r="O619">
        <v>28</v>
      </c>
    </row>
    <row r="620" spans="1:15" x14ac:dyDescent="0.35">
      <c r="A620" t="s">
        <v>632</v>
      </c>
      <c r="B620" s="2">
        <v>45849</v>
      </c>
      <c r="C620" s="2">
        <v>45854</v>
      </c>
      <c r="D620" t="s">
        <v>649</v>
      </c>
      <c r="E620" t="s">
        <v>658</v>
      </c>
      <c r="F620" t="s">
        <v>683</v>
      </c>
      <c r="G620" t="s">
        <v>706</v>
      </c>
      <c r="H620" t="s">
        <v>708</v>
      </c>
      <c r="I620" t="s">
        <v>723</v>
      </c>
      <c r="J620" t="s">
        <v>728</v>
      </c>
      <c r="K620" t="s">
        <v>1350</v>
      </c>
      <c r="L620">
        <v>930.03</v>
      </c>
      <c r="M620">
        <v>1086.68</v>
      </c>
      <c r="N620">
        <v>0.109</v>
      </c>
      <c r="O620">
        <v>26</v>
      </c>
    </row>
    <row r="621" spans="1:15" x14ac:dyDescent="0.35">
      <c r="A621" t="s">
        <v>633</v>
      </c>
      <c r="B621" s="2">
        <v>45578</v>
      </c>
      <c r="C621" s="2">
        <v>45589</v>
      </c>
      <c r="D621" t="s">
        <v>649</v>
      </c>
      <c r="E621" t="s">
        <v>657</v>
      </c>
      <c r="F621" t="s">
        <v>690</v>
      </c>
      <c r="G621" t="s">
        <v>702</v>
      </c>
      <c r="H621" t="s">
        <v>710</v>
      </c>
      <c r="I621" t="s">
        <v>721</v>
      </c>
      <c r="J621" t="s">
        <v>727</v>
      </c>
      <c r="K621" t="s">
        <v>1351</v>
      </c>
      <c r="L621">
        <v>816.7</v>
      </c>
      <c r="M621">
        <v>1010.75</v>
      </c>
      <c r="N621">
        <v>4.7E-2</v>
      </c>
      <c r="O621">
        <v>43</v>
      </c>
    </row>
    <row r="622" spans="1:15" x14ac:dyDescent="0.35">
      <c r="A622" t="s">
        <v>634</v>
      </c>
      <c r="B622" s="2">
        <v>45177</v>
      </c>
      <c r="C622" s="2">
        <v>45183</v>
      </c>
      <c r="D622" t="s">
        <v>646</v>
      </c>
      <c r="E622" t="s">
        <v>650</v>
      </c>
      <c r="F622" t="s">
        <v>678</v>
      </c>
      <c r="G622" t="s">
        <v>702</v>
      </c>
      <c r="H622" t="s">
        <v>711</v>
      </c>
      <c r="I622" t="s">
        <v>714</v>
      </c>
      <c r="J622" t="s">
        <v>733</v>
      </c>
      <c r="K622" t="s">
        <v>1352</v>
      </c>
      <c r="L622">
        <v>251.03</v>
      </c>
      <c r="M622">
        <v>411.48</v>
      </c>
      <c r="N622">
        <v>0.16500000000000001</v>
      </c>
      <c r="O622">
        <v>3</v>
      </c>
    </row>
    <row r="623" spans="1:15" x14ac:dyDescent="0.35">
      <c r="A623" t="s">
        <v>635</v>
      </c>
      <c r="B623" s="2">
        <v>45764</v>
      </c>
      <c r="C623" s="2">
        <v>45780</v>
      </c>
      <c r="D623" t="s">
        <v>648</v>
      </c>
      <c r="E623" t="s">
        <v>655</v>
      </c>
      <c r="F623" t="s">
        <v>692</v>
      </c>
      <c r="G623" t="s">
        <v>704</v>
      </c>
      <c r="H623" t="s">
        <v>709</v>
      </c>
      <c r="I623" t="s">
        <v>713</v>
      </c>
      <c r="J623" t="s">
        <v>729</v>
      </c>
      <c r="K623" t="s">
        <v>1353</v>
      </c>
      <c r="L623">
        <v>168.68</v>
      </c>
      <c r="M623">
        <v>413.34</v>
      </c>
      <c r="N623">
        <v>0.186</v>
      </c>
      <c r="O623">
        <v>7</v>
      </c>
    </row>
    <row r="624" spans="1:15" x14ac:dyDescent="0.35">
      <c r="A624" t="s">
        <v>636</v>
      </c>
      <c r="B624" s="2">
        <v>45501</v>
      </c>
      <c r="C624" s="2">
        <v>45527</v>
      </c>
      <c r="D624" t="s">
        <v>647</v>
      </c>
      <c r="E624" t="s">
        <v>654</v>
      </c>
      <c r="F624" t="s">
        <v>696</v>
      </c>
      <c r="G624" t="s">
        <v>701</v>
      </c>
      <c r="H624" t="s">
        <v>707</v>
      </c>
      <c r="I624" t="s">
        <v>713</v>
      </c>
      <c r="J624" t="s">
        <v>729</v>
      </c>
      <c r="K624" t="s">
        <v>1354</v>
      </c>
      <c r="L624">
        <v>1339.24</v>
      </c>
      <c r="M624">
        <v>1558.89</v>
      </c>
      <c r="N624">
        <v>0.192</v>
      </c>
      <c r="O624">
        <v>24</v>
      </c>
    </row>
    <row r="625" spans="1:15" x14ac:dyDescent="0.35">
      <c r="A625" t="s">
        <v>637</v>
      </c>
      <c r="B625" s="2">
        <v>45857</v>
      </c>
      <c r="C625" s="2">
        <v>45869</v>
      </c>
      <c r="D625" t="s">
        <v>646</v>
      </c>
      <c r="E625" t="s">
        <v>650</v>
      </c>
      <c r="F625" t="s">
        <v>664</v>
      </c>
      <c r="G625" t="s">
        <v>705</v>
      </c>
      <c r="H625" t="s">
        <v>709</v>
      </c>
      <c r="I625" t="s">
        <v>719</v>
      </c>
      <c r="J625" t="s">
        <v>733</v>
      </c>
      <c r="K625" t="s">
        <v>1355</v>
      </c>
      <c r="L625">
        <v>619.64</v>
      </c>
      <c r="M625">
        <v>861.16</v>
      </c>
      <c r="N625">
        <v>0.113</v>
      </c>
      <c r="O625">
        <v>14</v>
      </c>
    </row>
    <row r="626" spans="1:15" x14ac:dyDescent="0.35">
      <c r="A626" t="s">
        <v>638</v>
      </c>
      <c r="B626" s="2">
        <v>45141</v>
      </c>
      <c r="C626" s="2">
        <v>45140</v>
      </c>
      <c r="D626" t="s">
        <v>647</v>
      </c>
      <c r="E626" t="s">
        <v>659</v>
      </c>
      <c r="F626" t="s">
        <v>685</v>
      </c>
      <c r="G626" t="s">
        <v>703</v>
      </c>
      <c r="H626" t="s">
        <v>711</v>
      </c>
      <c r="I626" t="s">
        <v>713</v>
      </c>
      <c r="J626" t="s">
        <v>729</v>
      </c>
      <c r="K626" t="s">
        <v>1356</v>
      </c>
      <c r="L626">
        <v>1021.97</v>
      </c>
      <c r="M626">
        <v>2296.25</v>
      </c>
      <c r="N626">
        <v>0.161</v>
      </c>
      <c r="O626">
        <v>26</v>
      </c>
    </row>
    <row r="627" spans="1:15" x14ac:dyDescent="0.35">
      <c r="A627" t="s">
        <v>639</v>
      </c>
      <c r="B627" s="2">
        <v>45249</v>
      </c>
      <c r="C627" s="2">
        <v>45272</v>
      </c>
      <c r="D627" t="s">
        <v>647</v>
      </c>
      <c r="E627" t="s">
        <v>654</v>
      </c>
      <c r="F627" t="s">
        <v>680</v>
      </c>
      <c r="G627" t="s">
        <v>705</v>
      </c>
      <c r="H627" t="s">
        <v>711</v>
      </c>
      <c r="I627" t="s">
        <v>712</v>
      </c>
      <c r="J627" t="s">
        <v>729</v>
      </c>
      <c r="K627" t="s">
        <v>1357</v>
      </c>
      <c r="L627">
        <v>1349.04</v>
      </c>
      <c r="M627">
        <v>2636.6</v>
      </c>
      <c r="N627">
        <v>0.114</v>
      </c>
      <c r="O627">
        <v>14</v>
      </c>
    </row>
    <row r="628" spans="1:15" x14ac:dyDescent="0.35">
      <c r="A628" t="s">
        <v>640</v>
      </c>
      <c r="B628" s="2">
        <v>45282</v>
      </c>
      <c r="C628" s="2">
        <v>45307</v>
      </c>
      <c r="D628" t="s">
        <v>647</v>
      </c>
      <c r="E628" t="s">
        <v>654</v>
      </c>
      <c r="F628" t="s">
        <v>696</v>
      </c>
      <c r="G628" t="s">
        <v>705</v>
      </c>
      <c r="H628" t="s">
        <v>707</v>
      </c>
      <c r="I628" t="s">
        <v>720</v>
      </c>
      <c r="J628" t="s">
        <v>727</v>
      </c>
      <c r="K628" t="s">
        <v>1358</v>
      </c>
      <c r="L628">
        <v>1346.81</v>
      </c>
      <c r="M628">
        <v>978.09</v>
      </c>
      <c r="N628">
        <v>0.159</v>
      </c>
      <c r="O628">
        <v>17</v>
      </c>
    </row>
    <row r="629" spans="1:15" x14ac:dyDescent="0.35">
      <c r="A629" t="s">
        <v>641</v>
      </c>
      <c r="B629" s="2">
        <v>45141</v>
      </c>
      <c r="C629" s="2">
        <v>45168</v>
      </c>
      <c r="D629" t="s">
        <v>647</v>
      </c>
      <c r="E629" t="s">
        <v>659</v>
      </c>
      <c r="F629" t="s">
        <v>685</v>
      </c>
      <c r="G629" t="s">
        <v>704</v>
      </c>
      <c r="H629" t="s">
        <v>710</v>
      </c>
      <c r="I629" t="s">
        <v>725</v>
      </c>
      <c r="J629" t="s">
        <v>732</v>
      </c>
      <c r="K629" t="s">
        <v>1359</v>
      </c>
      <c r="L629">
        <v>226.04</v>
      </c>
      <c r="M629">
        <v>545.72</v>
      </c>
      <c r="N629">
        <v>0.151</v>
      </c>
      <c r="O629">
        <v>11</v>
      </c>
    </row>
    <row r="630" spans="1:15" x14ac:dyDescent="0.35">
      <c r="A630" t="s">
        <v>642</v>
      </c>
      <c r="B630" s="2">
        <v>45100</v>
      </c>
      <c r="C630" s="2">
        <v>45125</v>
      </c>
      <c r="D630" t="s">
        <v>648</v>
      </c>
      <c r="E630" t="s">
        <v>653</v>
      </c>
      <c r="F630" t="s">
        <v>688</v>
      </c>
      <c r="G630" t="s">
        <v>706</v>
      </c>
      <c r="H630" t="s">
        <v>708</v>
      </c>
      <c r="I630" t="s">
        <v>725</v>
      </c>
      <c r="J630" t="s">
        <v>730</v>
      </c>
      <c r="K630" t="s">
        <v>1360</v>
      </c>
      <c r="L630">
        <v>807.02</v>
      </c>
      <c r="M630">
        <v>1435.54</v>
      </c>
      <c r="N630">
        <v>0</v>
      </c>
      <c r="O630">
        <v>23</v>
      </c>
    </row>
    <row r="631" spans="1:15" x14ac:dyDescent="0.35">
      <c r="A631" t="s">
        <v>643</v>
      </c>
      <c r="B631" s="2">
        <v>45267</v>
      </c>
      <c r="C631" s="2">
        <v>45293</v>
      </c>
      <c r="D631" t="s">
        <v>649</v>
      </c>
      <c r="E631" t="s">
        <v>656</v>
      </c>
      <c r="F631" t="s">
        <v>698</v>
      </c>
      <c r="G631" t="s">
        <v>706</v>
      </c>
      <c r="H631" t="s">
        <v>710</v>
      </c>
      <c r="I631" t="s">
        <v>718</v>
      </c>
      <c r="J631" t="s">
        <v>727</v>
      </c>
      <c r="K631" t="s">
        <v>1361</v>
      </c>
      <c r="L631">
        <v>1071.99</v>
      </c>
      <c r="M631">
        <v>2397.3000000000002</v>
      </c>
      <c r="N631">
        <v>6.2E-2</v>
      </c>
      <c r="O631">
        <v>18</v>
      </c>
    </row>
    <row r="632" spans="1:15" x14ac:dyDescent="0.35">
      <c r="A632" t="s">
        <v>644</v>
      </c>
      <c r="B632" s="2">
        <v>45249</v>
      </c>
      <c r="C632" s="2">
        <v>45279</v>
      </c>
      <c r="D632" t="s">
        <v>647</v>
      </c>
      <c r="E632" t="s">
        <v>652</v>
      </c>
      <c r="F632" t="s">
        <v>694</v>
      </c>
      <c r="G632" t="s">
        <v>704</v>
      </c>
      <c r="H632" t="s">
        <v>707</v>
      </c>
      <c r="J632" t="s">
        <v>730</v>
      </c>
      <c r="K632" t="s">
        <v>1362</v>
      </c>
      <c r="L632">
        <v>807.11</v>
      </c>
      <c r="M632">
        <v>1853.86</v>
      </c>
      <c r="N632">
        <v>0.13900000000000001</v>
      </c>
      <c r="O632">
        <v>8</v>
      </c>
    </row>
    <row r="633" spans="1:15" x14ac:dyDescent="0.35">
      <c r="A633" t="s">
        <v>645</v>
      </c>
      <c r="B633" s="2">
        <v>45716</v>
      </c>
      <c r="C633" s="2">
        <v>45726</v>
      </c>
      <c r="D633" t="s">
        <v>647</v>
      </c>
      <c r="E633" t="s">
        <v>652</v>
      </c>
      <c r="F633" t="s">
        <v>666</v>
      </c>
      <c r="G633" t="s">
        <v>702</v>
      </c>
      <c r="H633" t="s">
        <v>710</v>
      </c>
      <c r="I633" t="s">
        <v>725</v>
      </c>
      <c r="J633" t="s">
        <v>731</v>
      </c>
      <c r="K633" t="s">
        <v>1363</v>
      </c>
      <c r="L633">
        <v>51.86</v>
      </c>
      <c r="M633">
        <v>45.98</v>
      </c>
      <c r="N633">
        <v>0.17299999999999999</v>
      </c>
      <c r="O63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3"/>
  <sheetViews>
    <sheetView topLeftCell="A38" workbookViewId="0">
      <selection activeCell="A17" sqref="A16:A17"/>
    </sheetView>
  </sheetViews>
  <sheetFormatPr defaultRowHeight="14.5" x14ac:dyDescent="0.35"/>
  <cols>
    <col min="1" max="1" width="142.90625" bestFit="1" customWidth="1"/>
  </cols>
  <sheetData>
    <row r="1" spans="1:1" x14ac:dyDescent="0.35">
      <c r="A1" s="3" t="s">
        <v>1421</v>
      </c>
    </row>
    <row r="2" spans="1:1" x14ac:dyDescent="0.35">
      <c r="A2" s="3"/>
    </row>
    <row r="3" spans="1:1" x14ac:dyDescent="0.35">
      <c r="A3" s="1" t="s">
        <v>1364</v>
      </c>
    </row>
    <row r="4" spans="1:1" x14ac:dyDescent="0.35">
      <c r="A4" t="s">
        <v>1365</v>
      </c>
    </row>
    <row r="6" spans="1:1" x14ac:dyDescent="0.35">
      <c r="A6" t="s">
        <v>1366</v>
      </c>
    </row>
    <row r="7" spans="1:1" x14ac:dyDescent="0.35">
      <c r="A7" t="s">
        <v>1367</v>
      </c>
    </row>
    <row r="8" spans="1:1" x14ac:dyDescent="0.35">
      <c r="A8" t="s">
        <v>1368</v>
      </c>
    </row>
    <row r="10" spans="1:1" x14ac:dyDescent="0.35">
      <c r="A10" t="s">
        <v>1369</v>
      </c>
    </row>
    <row r="11" spans="1:1" x14ac:dyDescent="0.35">
      <c r="A11" t="s">
        <v>1370</v>
      </c>
    </row>
    <row r="12" spans="1:1" x14ac:dyDescent="0.35">
      <c r="A12" t="s">
        <v>1371</v>
      </c>
    </row>
    <row r="13" spans="1:1" x14ac:dyDescent="0.35">
      <c r="A13" t="s">
        <v>1372</v>
      </c>
    </row>
    <row r="14" spans="1:1" x14ac:dyDescent="0.35">
      <c r="A14" t="s">
        <v>1373</v>
      </c>
    </row>
    <row r="15" spans="1:1" x14ac:dyDescent="0.35">
      <c r="A15" t="s">
        <v>1374</v>
      </c>
    </row>
    <row r="16" spans="1:1" x14ac:dyDescent="0.35">
      <c r="A16" t="s">
        <v>1375</v>
      </c>
    </row>
    <row r="17" spans="1:1" x14ac:dyDescent="0.35">
      <c r="A17" t="s">
        <v>1376</v>
      </c>
    </row>
    <row r="19" spans="1:1" x14ac:dyDescent="0.35">
      <c r="A19" t="s">
        <v>1377</v>
      </c>
    </row>
    <row r="20" spans="1:1" x14ac:dyDescent="0.35">
      <c r="A20" t="s">
        <v>1378</v>
      </c>
    </row>
    <row r="21" spans="1:1" x14ac:dyDescent="0.35">
      <c r="A21" t="s">
        <v>1379</v>
      </c>
    </row>
    <row r="22" spans="1:1" x14ac:dyDescent="0.35">
      <c r="A22" t="s">
        <v>1380</v>
      </c>
    </row>
    <row r="23" spans="1:1" x14ac:dyDescent="0.35">
      <c r="A23" t="s">
        <v>1381</v>
      </c>
    </row>
    <row r="25" spans="1:1" x14ac:dyDescent="0.35">
      <c r="A25" t="s">
        <v>1382</v>
      </c>
    </row>
    <row r="26" spans="1:1" x14ac:dyDescent="0.35">
      <c r="A26" t="s">
        <v>1383</v>
      </c>
    </row>
    <row r="27" spans="1:1" x14ac:dyDescent="0.35">
      <c r="A27" t="s">
        <v>1384</v>
      </c>
    </row>
    <row r="28" spans="1:1" x14ac:dyDescent="0.35">
      <c r="A28" t="s">
        <v>1385</v>
      </c>
    </row>
    <row r="29" spans="1:1" x14ac:dyDescent="0.35">
      <c r="A29" t="s">
        <v>1386</v>
      </c>
    </row>
    <row r="31" spans="1:1" x14ac:dyDescent="0.35">
      <c r="A31" t="s">
        <v>1387</v>
      </c>
    </row>
    <row r="32" spans="1:1" x14ac:dyDescent="0.35">
      <c r="A32" t="s">
        <v>1388</v>
      </c>
    </row>
    <row r="33" spans="1:1" x14ac:dyDescent="0.35">
      <c r="A33" t="s">
        <v>1389</v>
      </c>
    </row>
    <row r="34" spans="1:1" x14ac:dyDescent="0.35">
      <c r="A34" t="s">
        <v>1390</v>
      </c>
    </row>
    <row r="35" spans="1:1" x14ac:dyDescent="0.35">
      <c r="A35" t="s">
        <v>1391</v>
      </c>
    </row>
    <row r="36" spans="1:1" x14ac:dyDescent="0.35">
      <c r="A36" t="s">
        <v>1392</v>
      </c>
    </row>
    <row r="37" spans="1:1" x14ac:dyDescent="0.35">
      <c r="A37" t="s">
        <v>1393</v>
      </c>
    </row>
    <row r="38" spans="1:1" x14ac:dyDescent="0.35">
      <c r="A38" t="s">
        <v>1394</v>
      </c>
    </row>
    <row r="39" spans="1:1" x14ac:dyDescent="0.35">
      <c r="A39" t="s">
        <v>1395</v>
      </c>
    </row>
    <row r="40" spans="1:1" x14ac:dyDescent="0.35">
      <c r="A40" t="s">
        <v>1396</v>
      </c>
    </row>
    <row r="41" spans="1:1" x14ac:dyDescent="0.35">
      <c r="A41" t="s">
        <v>1397</v>
      </c>
    </row>
    <row r="42" spans="1:1" x14ac:dyDescent="0.35">
      <c r="A42" t="s">
        <v>1398</v>
      </c>
    </row>
    <row r="43" spans="1:1" x14ac:dyDescent="0.35">
      <c r="A43" t="s">
        <v>1399</v>
      </c>
    </row>
    <row r="45" spans="1:1" x14ac:dyDescent="0.35">
      <c r="A45" t="s">
        <v>1400</v>
      </c>
    </row>
    <row r="46" spans="1:1" x14ac:dyDescent="0.35">
      <c r="A46" t="s">
        <v>1401</v>
      </c>
    </row>
    <row r="47" spans="1:1" x14ac:dyDescent="0.35">
      <c r="A47" t="s">
        <v>1402</v>
      </c>
    </row>
    <row r="48" spans="1:1" x14ac:dyDescent="0.35">
      <c r="A48" t="s">
        <v>1403</v>
      </c>
    </row>
    <row r="49" spans="1:1" x14ac:dyDescent="0.35">
      <c r="A49" t="s">
        <v>1404</v>
      </c>
    </row>
    <row r="50" spans="1:1" x14ac:dyDescent="0.35">
      <c r="A50" t="s">
        <v>1405</v>
      </c>
    </row>
    <row r="52" spans="1:1" x14ac:dyDescent="0.35">
      <c r="A52" t="s">
        <v>1406</v>
      </c>
    </row>
    <row r="53" spans="1:1" x14ac:dyDescent="0.35">
      <c r="A53" t="s">
        <v>1407</v>
      </c>
    </row>
    <row r="54" spans="1:1" x14ac:dyDescent="0.35">
      <c r="A54" t="s">
        <v>1408</v>
      </c>
    </row>
    <row r="55" spans="1:1" x14ac:dyDescent="0.35">
      <c r="A55" t="s">
        <v>1409</v>
      </c>
    </row>
    <row r="56" spans="1:1" x14ac:dyDescent="0.35">
      <c r="A56" t="s">
        <v>1410</v>
      </c>
    </row>
    <row r="57" spans="1:1" x14ac:dyDescent="0.35">
      <c r="A57" t="s">
        <v>1411</v>
      </c>
    </row>
    <row r="58" spans="1:1" x14ac:dyDescent="0.35">
      <c r="A58" t="s">
        <v>1412</v>
      </c>
    </row>
    <row r="59" spans="1:1" x14ac:dyDescent="0.35">
      <c r="A59" t="s">
        <v>1413</v>
      </c>
    </row>
    <row r="60" spans="1:1" x14ac:dyDescent="0.35">
      <c r="A60" t="s">
        <v>1414</v>
      </c>
    </row>
    <row r="62" spans="1:1" x14ac:dyDescent="0.35">
      <c r="A62" t="s">
        <v>1415</v>
      </c>
    </row>
    <row r="63" spans="1:1" x14ac:dyDescent="0.35">
      <c r="A63" t="s">
        <v>1416</v>
      </c>
    </row>
    <row r="65" spans="1:1" x14ac:dyDescent="0.35">
      <c r="A65" t="s">
        <v>1417</v>
      </c>
    </row>
    <row r="66" spans="1:1" x14ac:dyDescent="0.35">
      <c r="A66" t="s">
        <v>1418</v>
      </c>
    </row>
    <row r="67" spans="1:1" x14ac:dyDescent="0.35">
      <c r="A67" t="s">
        <v>1419</v>
      </c>
    </row>
    <row r="68" spans="1:1" x14ac:dyDescent="0.35">
      <c r="A68" t="s">
        <v>1420</v>
      </c>
    </row>
    <row r="69" spans="1:1" x14ac:dyDescent="0.35">
      <c r="A69" t="s">
        <v>1424</v>
      </c>
    </row>
    <row r="71" spans="1:1" ht="15.5" x14ac:dyDescent="0.35">
      <c r="A71" s="4" t="s">
        <v>1422</v>
      </c>
    </row>
    <row r="72" spans="1:1" x14ac:dyDescent="0.35">
      <c r="A72" t="s">
        <v>1423</v>
      </c>
    </row>
    <row r="73" spans="1:1" x14ac:dyDescent="0.35">
      <c r="A73" t="s">
        <v>1425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7B7C-1680-4CB8-9761-71D169E50959}">
  <dimension ref="A1:AG639"/>
  <sheetViews>
    <sheetView tabSelected="1" topLeftCell="J1" zoomScale="91" workbookViewId="0">
      <pane ySplit="1" topLeftCell="A2" activePane="bottomLeft" state="frozen"/>
      <selection activeCell="T1" sqref="T1"/>
      <selection pane="bottomLeft" activeCell="P2" sqref="P2:P633"/>
    </sheetView>
  </sheetViews>
  <sheetFormatPr defaultRowHeight="14.5" x14ac:dyDescent="0.35"/>
  <cols>
    <col min="1" max="1" width="16.08984375" style="8" customWidth="1"/>
    <col min="2" max="3" width="11.90625" style="6" customWidth="1"/>
    <col min="4" max="4" width="21.1796875" style="6" customWidth="1"/>
    <col min="5" max="5" width="12.36328125" style="6" bestFit="1" customWidth="1"/>
    <col min="6" max="6" width="17.1796875" style="10" customWidth="1"/>
    <col min="7" max="7" width="11" customWidth="1"/>
    <col min="8" max="8" width="14.54296875" customWidth="1"/>
    <col min="9" max="9" width="11.7265625" customWidth="1"/>
    <col min="10" max="10" width="18.26953125" customWidth="1"/>
    <col min="11" max="11" width="15.54296875" customWidth="1"/>
    <col min="12" max="12" width="11.26953125" customWidth="1"/>
    <col min="13" max="14" width="22.6328125" customWidth="1"/>
    <col min="15" max="15" width="8.7265625" style="10"/>
    <col min="16" max="17" width="20.90625" style="10" customWidth="1"/>
    <col min="18" max="18" width="10.453125" customWidth="1"/>
    <col min="19" max="19" width="16.90625" customWidth="1"/>
    <col min="20" max="20" width="19.36328125" customWidth="1"/>
    <col min="21" max="21" width="10.26953125" style="10" customWidth="1"/>
    <col min="22" max="22" width="8.7265625" style="10"/>
    <col min="23" max="23" width="12.81640625" customWidth="1"/>
    <col min="24" max="24" width="11.6328125" customWidth="1"/>
    <col min="25" max="25" width="10.6328125" customWidth="1"/>
    <col min="26" max="26" width="9.6328125" customWidth="1"/>
    <col min="29" max="29" width="34.7265625" customWidth="1"/>
    <col min="31" max="31" width="20.453125" style="6" customWidth="1"/>
    <col min="32" max="32" width="13.90625" customWidth="1"/>
    <col min="33" max="33" width="13.26953125" style="13" customWidth="1"/>
  </cols>
  <sheetData>
    <row r="1" spans="1:33" x14ac:dyDescent="0.35">
      <c r="A1" s="7" t="s">
        <v>1426</v>
      </c>
      <c r="B1" s="5" t="s">
        <v>1</v>
      </c>
      <c r="C1" s="5" t="s">
        <v>1435</v>
      </c>
      <c r="D1" s="5" t="s">
        <v>1434</v>
      </c>
      <c r="E1" s="5" t="s">
        <v>2</v>
      </c>
      <c r="F1" s="9" t="s">
        <v>1436</v>
      </c>
      <c r="G1" s="1" t="s">
        <v>3</v>
      </c>
      <c r="H1" s="1" t="s">
        <v>4</v>
      </c>
      <c r="I1" s="1" t="s">
        <v>5</v>
      </c>
      <c r="J1" s="16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9" t="s">
        <v>11</v>
      </c>
      <c r="P1" s="9" t="s">
        <v>1464</v>
      </c>
      <c r="Q1" s="9" t="s">
        <v>1432</v>
      </c>
      <c r="R1" t="s">
        <v>12</v>
      </c>
      <c r="S1" s="1" t="s">
        <v>1431</v>
      </c>
      <c r="T1" s="1" t="s">
        <v>1433</v>
      </c>
      <c r="U1" s="9" t="s">
        <v>13</v>
      </c>
      <c r="V1" s="9" t="s">
        <v>14</v>
      </c>
      <c r="W1" s="11" t="s">
        <v>1437</v>
      </c>
      <c r="X1" s="11" t="s">
        <v>1438</v>
      </c>
      <c r="Y1" s="11" t="s">
        <v>1439</v>
      </c>
      <c r="Z1" s="11" t="s">
        <v>1440</v>
      </c>
      <c r="AA1" s="11" t="s">
        <v>1441</v>
      </c>
      <c r="AB1" s="11" t="s">
        <v>1442</v>
      </c>
      <c r="AC1" s="11" t="s">
        <v>1443</v>
      </c>
      <c r="AD1" s="11" t="s">
        <v>1444</v>
      </c>
      <c r="AE1" s="15" t="s">
        <v>1446</v>
      </c>
      <c r="AF1" s="11" t="s">
        <v>1445</v>
      </c>
      <c r="AG1" s="14" t="s">
        <v>1447</v>
      </c>
    </row>
    <row r="2" spans="1:33" x14ac:dyDescent="0.35">
      <c r="A2" s="8" t="s">
        <v>631</v>
      </c>
      <c r="B2" s="6">
        <v>45979</v>
      </c>
      <c r="C2" s="6" t="str">
        <f>IF(OR(E2="",E2&lt;B2),"INVALID","OK")</f>
        <v>INVALID</v>
      </c>
      <c r="D2" s="6">
        <f t="shared" ref="D2:D65" si="0">IF(OR(E2="",E2&lt;B2),B2+7,E2)</f>
        <v>45986</v>
      </c>
      <c r="E2" s="6">
        <v>45673</v>
      </c>
      <c r="F2" s="10">
        <f>D2-B2</f>
        <v>7</v>
      </c>
      <c r="G2" t="s">
        <v>649</v>
      </c>
      <c r="H2" t="s">
        <v>658</v>
      </c>
      <c r="I2" t="s">
        <v>693</v>
      </c>
      <c r="J2" t="s">
        <v>701</v>
      </c>
      <c r="K2" t="s">
        <v>707</v>
      </c>
      <c r="L2" t="s">
        <v>726</v>
      </c>
      <c r="M2" t="s">
        <v>732</v>
      </c>
      <c r="N2" t="s">
        <v>1349</v>
      </c>
      <c r="O2" s="10">
        <v>722.87</v>
      </c>
      <c r="P2" s="10" t="str">
        <f>IF(ABS((R2)-(Q2))&gt;1,"Suspicious","OK")</f>
        <v>OK</v>
      </c>
      <c r="Q2" s="10">
        <f>IF(OR(R2&lt;0,R2&gt;3800),AVERAGEIF($M:$M,$M2,$R:$R),R2)</f>
        <v>608.9</v>
      </c>
      <c r="R2">
        <v>608.9</v>
      </c>
      <c r="S2" t="str">
        <f>IF(U2&gt;0.3,"Suspicious","Ok")</f>
        <v>Ok</v>
      </c>
      <c r="T2">
        <f>IF(U2&lt;0,0,IF(U2&gt;0.3,0.3,U2))</f>
        <v>0.10199999999999999</v>
      </c>
      <c r="U2" s="10">
        <v>0.10199999999999999</v>
      </c>
      <c r="V2" s="10">
        <v>28</v>
      </c>
      <c r="W2">
        <f>R2*V2*(1-U2)</f>
        <v>15310.181600000002</v>
      </c>
      <c r="X2" s="10">
        <f>O2*V2</f>
        <v>20240.36</v>
      </c>
      <c r="Y2" s="10">
        <f>W2-X2</f>
        <v>-4930.1783999999989</v>
      </c>
      <c r="Z2">
        <f>IF(W2=0,0,Y2/W2)</f>
        <v>-0.32201958989173574</v>
      </c>
      <c r="AA2" t="str">
        <f>TEXT(B2,"MMM-YYYY")</f>
        <v>Nov-2025</v>
      </c>
      <c r="AB2" t="str">
        <f>"Q"&amp;INT((MONTH(B2)-1)/3+1)&amp;"-"&amp;YEAR(B2)</f>
        <v>Q4-2025</v>
      </c>
      <c r="AC2" t="str">
        <f>G2&amp;"-"&amp;H2&amp;"-"&amp;I2</f>
        <v>Europe-United Kingdom-Manchester</v>
      </c>
      <c r="AD2" t="str">
        <f>IF(Q2&lt;100,"LOW",IF(Q2&lt;=500,"MEDIUM","HIGH"))</f>
        <v>HIGH</v>
      </c>
      <c r="AE2" s="15" t="str">
        <f>TEXT(_xlfn.MINIFS(B2,H2,(H2)),"mmm-yyyy")</f>
        <v>Nov-2025</v>
      </c>
      <c r="AF2" t="str">
        <f>IF((F2)&lt;=7,"YES","NO")</f>
        <v>YES</v>
      </c>
    </row>
    <row r="3" spans="1:33" x14ac:dyDescent="0.35">
      <c r="A3" s="8" t="s">
        <v>17</v>
      </c>
      <c r="B3" s="6">
        <v>45364</v>
      </c>
      <c r="C3" s="6" t="str">
        <f t="shared" ref="C3:C66" si="1">IF(OR(E3="",E3&lt;B3),"INVALID","OK")</f>
        <v>INVALID</v>
      </c>
      <c r="D3" s="6">
        <f t="shared" si="0"/>
        <v>45371</v>
      </c>
      <c r="E3" s="6">
        <v>45010</v>
      </c>
      <c r="F3" s="10">
        <f t="shared" ref="F3:F66" si="2">D3-B3</f>
        <v>7</v>
      </c>
      <c r="G3" t="s">
        <v>646</v>
      </c>
      <c r="H3" t="s">
        <v>650</v>
      </c>
      <c r="I3" t="s">
        <v>664</v>
      </c>
      <c r="J3" t="s">
        <v>701</v>
      </c>
      <c r="K3" t="s">
        <v>707</v>
      </c>
      <c r="L3" t="s">
        <v>714</v>
      </c>
      <c r="M3" t="s">
        <v>729</v>
      </c>
      <c r="N3" t="s">
        <v>736</v>
      </c>
      <c r="O3" s="10">
        <v>1460.76</v>
      </c>
      <c r="P3" s="10" t="str">
        <f t="shared" ref="P3:P66" si="3">IF(ABS((R3)-(Q3))&gt;1,"Suspicious","OK")</f>
        <v>OK</v>
      </c>
      <c r="Q3" s="10">
        <f t="shared" ref="Q3:Q66" si="4">IF(OR(R3&lt;0,R3&gt;3800),AVERAGEIF($M:$M,$M3,$R:$R),R3)</f>
        <v>759.33</v>
      </c>
      <c r="R3">
        <v>759.33</v>
      </c>
      <c r="S3" t="str">
        <f t="shared" ref="S3:S66" si="5">IF(U3&gt;0.3,"Suspicious","Ok")</f>
        <v>Ok</v>
      </c>
      <c r="T3">
        <f t="shared" ref="T3:T66" si="6">IF(U3&lt;0,0,IF(U3&gt;0.3,0.3,U3))</f>
        <v>0.13100000000000001</v>
      </c>
      <c r="U3" s="10">
        <v>0.13100000000000001</v>
      </c>
      <c r="V3" s="10">
        <v>12</v>
      </c>
      <c r="W3">
        <f t="shared" ref="W3:W66" si="7">R3*V3*(1-U3)</f>
        <v>7918.2932400000009</v>
      </c>
      <c r="X3" s="10">
        <f t="shared" ref="X3:X66" si="8">O3*V3</f>
        <v>17529.12</v>
      </c>
      <c r="Y3" s="10">
        <f t="shared" ref="Y3:Y66" si="9">W3-X3</f>
        <v>-9610.8267599999981</v>
      </c>
      <c r="Z3">
        <f t="shared" ref="Z3:Z66" si="10">IF(W3=0,0,Y3/W3)</f>
        <v>-1.2137497903525478</v>
      </c>
      <c r="AA3" t="str">
        <f t="shared" ref="AA3:AA66" si="11">TEXT(B3,"MMM-YYYY")</f>
        <v>Mar-2024</v>
      </c>
      <c r="AB3" t="str">
        <f t="shared" ref="AB3:AB66" si="12">"Q"&amp;INT((MONTH(B3)-1)/3+1)&amp;"-"&amp;YEAR(B3)</f>
        <v>Q1-2024</v>
      </c>
      <c r="AC3" t="str">
        <f t="shared" ref="AC3:AC66" si="13">G3&amp;"-"&amp;H3&amp;"-"&amp;I3</f>
        <v>Africa-Kenya-Nairobi</v>
      </c>
      <c r="AD3" t="str">
        <f t="shared" ref="AD3:AD66" si="14">IF(Q3&lt;100,"LOW",IF(Q3&lt;=500,"MEDIUM","HIGH"))</f>
        <v>HIGH</v>
      </c>
      <c r="AE3" s="15" t="str">
        <f t="shared" ref="AE3:AE66" si="15">TEXT(_xlfn.MINIFS(B3,H3,(H3)),"mmm-yyyy")</f>
        <v>Mar-2024</v>
      </c>
      <c r="AF3" t="str">
        <f t="shared" ref="AF3:AF66" si="16">IF((F3)&lt;=7,"YES","NO")</f>
        <v>YES</v>
      </c>
    </row>
    <row r="4" spans="1:33" x14ac:dyDescent="0.35">
      <c r="A4" s="8" t="s">
        <v>73</v>
      </c>
      <c r="B4" s="6">
        <v>45420</v>
      </c>
      <c r="C4" s="6" t="str">
        <f t="shared" si="1"/>
        <v>OK</v>
      </c>
      <c r="D4" s="6">
        <f t="shared" si="0"/>
        <v>45826</v>
      </c>
      <c r="E4" s="6">
        <v>45826</v>
      </c>
      <c r="F4" s="10">
        <f t="shared" si="2"/>
        <v>406</v>
      </c>
      <c r="G4" t="s">
        <v>649</v>
      </c>
      <c r="H4" t="s">
        <v>657</v>
      </c>
      <c r="I4" t="s">
        <v>673</v>
      </c>
      <c r="J4" t="s">
        <v>705</v>
      </c>
      <c r="K4" t="s">
        <v>709</v>
      </c>
      <c r="L4" t="s">
        <v>722</v>
      </c>
      <c r="M4" t="s">
        <v>733</v>
      </c>
      <c r="N4" t="s">
        <v>792</v>
      </c>
      <c r="O4" s="10">
        <v>1225.5</v>
      </c>
      <c r="P4" s="10" t="str">
        <f t="shared" si="3"/>
        <v>Suspicious</v>
      </c>
      <c r="Q4" s="10">
        <f t="shared" si="4"/>
        <v>1318.6880681818177</v>
      </c>
      <c r="R4">
        <v>-30.66</v>
      </c>
      <c r="S4" t="str">
        <f t="shared" si="5"/>
        <v>Ok</v>
      </c>
      <c r="T4">
        <f t="shared" si="6"/>
        <v>7.4999999999999997E-2</v>
      </c>
      <c r="U4" s="10">
        <v>7.4999999999999997E-2</v>
      </c>
      <c r="V4" s="10">
        <v>56</v>
      </c>
      <c r="W4">
        <f t="shared" si="7"/>
        <v>-1588.1880000000001</v>
      </c>
      <c r="X4" s="10">
        <f t="shared" si="8"/>
        <v>68628</v>
      </c>
      <c r="Y4" s="10">
        <f t="shared" si="9"/>
        <v>-70216.187999999995</v>
      </c>
      <c r="Z4">
        <f t="shared" si="10"/>
        <v>44.211508964933614</v>
      </c>
      <c r="AA4" t="str">
        <f t="shared" si="11"/>
        <v>May-2024</v>
      </c>
      <c r="AB4" t="str">
        <f t="shared" si="12"/>
        <v>Q2-2024</v>
      </c>
      <c r="AC4" t="str">
        <f t="shared" si="13"/>
        <v>Europe-France-Marseille</v>
      </c>
      <c r="AD4" t="str">
        <f t="shared" si="14"/>
        <v>HIGH</v>
      </c>
      <c r="AE4" s="15" t="str">
        <f t="shared" si="15"/>
        <v>May-2024</v>
      </c>
      <c r="AF4" t="str">
        <f t="shared" si="16"/>
        <v>NO</v>
      </c>
    </row>
    <row r="5" spans="1:33" x14ac:dyDescent="0.35">
      <c r="A5" s="8" t="s">
        <v>312</v>
      </c>
      <c r="B5" s="6">
        <v>45660</v>
      </c>
      <c r="C5" s="6" t="str">
        <f t="shared" si="1"/>
        <v>INVALID</v>
      </c>
      <c r="D5" s="6">
        <f t="shared" si="0"/>
        <v>45667</v>
      </c>
      <c r="E5" s="6">
        <v>45387</v>
      </c>
      <c r="F5" s="10">
        <f t="shared" si="2"/>
        <v>7</v>
      </c>
      <c r="G5" t="s">
        <v>648</v>
      </c>
      <c r="H5" t="s">
        <v>660</v>
      </c>
      <c r="I5" t="s">
        <v>697</v>
      </c>
      <c r="J5" t="s">
        <v>704</v>
      </c>
      <c r="K5" t="s">
        <v>711</v>
      </c>
      <c r="L5" t="s">
        <v>713</v>
      </c>
      <c r="M5" t="s">
        <v>732</v>
      </c>
      <c r="N5" t="s">
        <v>1032</v>
      </c>
      <c r="O5" s="10">
        <v>5.66</v>
      </c>
      <c r="P5" s="10" t="str">
        <f t="shared" si="3"/>
        <v>OK</v>
      </c>
      <c r="Q5" s="10">
        <f t="shared" si="4"/>
        <v>255.94</v>
      </c>
      <c r="R5">
        <v>255.94</v>
      </c>
      <c r="S5" t="str">
        <f t="shared" si="5"/>
        <v>Ok</v>
      </c>
      <c r="T5">
        <f t="shared" si="6"/>
        <v>0.11899999999999999</v>
      </c>
      <c r="U5" s="10">
        <v>0.11899999999999999</v>
      </c>
      <c r="V5" s="10">
        <v>18</v>
      </c>
      <c r="W5">
        <f t="shared" si="7"/>
        <v>4058.69652</v>
      </c>
      <c r="X5" s="10">
        <f t="shared" si="8"/>
        <v>101.88</v>
      </c>
      <c r="Y5" s="10">
        <f t="shared" si="9"/>
        <v>3956.8165199999999</v>
      </c>
      <c r="Z5">
        <f t="shared" si="10"/>
        <v>0.97489834494942729</v>
      </c>
      <c r="AA5" t="str">
        <f t="shared" si="11"/>
        <v>Jan-2025</v>
      </c>
      <c r="AB5" t="str">
        <f t="shared" si="12"/>
        <v>Q1-2025</v>
      </c>
      <c r="AC5" t="str">
        <f t="shared" si="13"/>
        <v>Americas-USA-Austin</v>
      </c>
      <c r="AD5" t="str">
        <f t="shared" si="14"/>
        <v>MEDIUM</v>
      </c>
      <c r="AE5" s="15" t="str">
        <f t="shared" si="15"/>
        <v>Jan-2025</v>
      </c>
      <c r="AF5" t="str">
        <f t="shared" si="16"/>
        <v>YES</v>
      </c>
    </row>
    <row r="6" spans="1:33" x14ac:dyDescent="0.35">
      <c r="A6" s="8" t="s">
        <v>127</v>
      </c>
      <c r="B6" s="6">
        <v>45474</v>
      </c>
      <c r="C6" s="6" t="str">
        <f t="shared" si="1"/>
        <v>OK</v>
      </c>
      <c r="D6" s="6">
        <f t="shared" si="0"/>
        <v>45499</v>
      </c>
      <c r="E6" s="6">
        <v>45499</v>
      </c>
      <c r="F6" s="10">
        <f t="shared" si="2"/>
        <v>25</v>
      </c>
      <c r="G6" t="s">
        <v>646</v>
      </c>
      <c r="H6" t="s">
        <v>661</v>
      </c>
      <c r="I6" t="s">
        <v>687</v>
      </c>
      <c r="J6" t="s">
        <v>706</v>
      </c>
      <c r="K6" t="s">
        <v>710</v>
      </c>
      <c r="L6" t="s">
        <v>717</v>
      </c>
      <c r="M6" t="s">
        <v>729</v>
      </c>
      <c r="N6" t="s">
        <v>846</v>
      </c>
      <c r="O6" s="10">
        <v>5.36</v>
      </c>
      <c r="P6" s="10" t="str">
        <f t="shared" si="3"/>
        <v>OK</v>
      </c>
      <c r="Q6" s="10">
        <f t="shared" si="4"/>
        <v>813.51</v>
      </c>
      <c r="R6">
        <v>813.51</v>
      </c>
      <c r="S6" t="str">
        <f t="shared" si="5"/>
        <v>Ok</v>
      </c>
      <c r="T6">
        <f t="shared" si="6"/>
        <v>0.11799999999999999</v>
      </c>
      <c r="U6" s="10">
        <v>0.11799999999999999</v>
      </c>
      <c r="V6" s="10">
        <v>9</v>
      </c>
      <c r="W6">
        <f t="shared" si="7"/>
        <v>6457.6423800000002</v>
      </c>
      <c r="X6" s="10">
        <f t="shared" si="8"/>
        <v>48.24</v>
      </c>
      <c r="Y6" s="10">
        <f t="shared" si="9"/>
        <v>6409.4023800000004</v>
      </c>
      <c r="Z6">
        <f t="shared" si="10"/>
        <v>0.9925297814339481</v>
      </c>
      <c r="AA6" t="str">
        <f t="shared" si="11"/>
        <v>Jul-2024</v>
      </c>
      <c r="AB6" t="str">
        <f t="shared" si="12"/>
        <v>Q3-2024</v>
      </c>
      <c r="AC6" t="str">
        <f t="shared" si="13"/>
        <v>Africa-South Africa-Durban</v>
      </c>
      <c r="AD6" t="str">
        <f t="shared" si="14"/>
        <v>HIGH</v>
      </c>
      <c r="AE6" s="15" t="str">
        <f t="shared" si="15"/>
        <v>Jul-2024</v>
      </c>
      <c r="AF6" t="str">
        <f t="shared" si="16"/>
        <v>NO</v>
      </c>
    </row>
    <row r="7" spans="1:33" x14ac:dyDescent="0.35">
      <c r="A7" s="8" t="s">
        <v>195</v>
      </c>
      <c r="B7" s="6">
        <v>45542</v>
      </c>
      <c r="C7" s="6" t="str">
        <f t="shared" si="1"/>
        <v>OK</v>
      </c>
      <c r="D7" s="6">
        <f t="shared" si="0"/>
        <v>45918</v>
      </c>
      <c r="E7" s="6">
        <v>45918</v>
      </c>
      <c r="F7" s="10">
        <f t="shared" si="2"/>
        <v>376</v>
      </c>
      <c r="G7" t="s">
        <v>648</v>
      </c>
      <c r="H7" t="s">
        <v>655</v>
      </c>
      <c r="I7" t="s">
        <v>692</v>
      </c>
      <c r="J7" t="s">
        <v>703</v>
      </c>
      <c r="K7" t="s">
        <v>711</v>
      </c>
      <c r="L7" t="s">
        <v>716</v>
      </c>
      <c r="M7" t="s">
        <v>733</v>
      </c>
      <c r="N7" t="s">
        <v>914</v>
      </c>
      <c r="O7" s="10">
        <v>5.5</v>
      </c>
      <c r="P7" s="10" t="str">
        <f t="shared" si="3"/>
        <v>OK</v>
      </c>
      <c r="Q7" s="10">
        <f t="shared" si="4"/>
        <v>591.67999999999995</v>
      </c>
      <c r="R7">
        <v>591.67999999999995</v>
      </c>
      <c r="S7" t="str">
        <f t="shared" si="5"/>
        <v>Ok</v>
      </c>
      <c r="T7">
        <f t="shared" si="6"/>
        <v>0.21199999999999999</v>
      </c>
      <c r="U7" s="10">
        <v>0.21199999999999999</v>
      </c>
      <c r="V7" s="10">
        <v>4</v>
      </c>
      <c r="W7">
        <f t="shared" si="7"/>
        <v>1864.9753599999999</v>
      </c>
      <c r="X7" s="10">
        <f t="shared" si="8"/>
        <v>22</v>
      </c>
      <c r="Y7" s="10">
        <f t="shared" si="9"/>
        <v>1842.9753599999999</v>
      </c>
      <c r="Z7">
        <f t="shared" si="10"/>
        <v>0.98820359749954012</v>
      </c>
      <c r="AA7" t="str">
        <f t="shared" si="11"/>
        <v>Sept-2024</v>
      </c>
      <c r="AB7" t="str">
        <f t="shared" si="12"/>
        <v>Q3-2024</v>
      </c>
      <c r="AC7" t="str">
        <f t="shared" si="13"/>
        <v>Americas-Brazil-Rio de Janeiro</v>
      </c>
      <c r="AD7" t="str">
        <f t="shared" si="14"/>
        <v>HIGH</v>
      </c>
      <c r="AE7" s="15" t="str">
        <f t="shared" si="15"/>
        <v>Sept-2024</v>
      </c>
      <c r="AF7" t="str">
        <f t="shared" si="16"/>
        <v>NO</v>
      </c>
    </row>
    <row r="8" spans="1:33" x14ac:dyDescent="0.35">
      <c r="A8" s="8" t="s">
        <v>300</v>
      </c>
      <c r="B8" s="6">
        <v>45648</v>
      </c>
      <c r="C8" s="6" t="str">
        <f t="shared" si="1"/>
        <v>OK</v>
      </c>
      <c r="D8" s="6">
        <f t="shared" si="0"/>
        <v>45760</v>
      </c>
      <c r="E8" s="6">
        <v>45760</v>
      </c>
      <c r="F8" s="10">
        <f t="shared" si="2"/>
        <v>112</v>
      </c>
      <c r="G8" t="s">
        <v>649</v>
      </c>
      <c r="H8" t="s">
        <v>656</v>
      </c>
      <c r="I8" t="s">
        <v>684</v>
      </c>
      <c r="J8" t="s">
        <v>704</v>
      </c>
      <c r="K8" t="s">
        <v>709</v>
      </c>
      <c r="L8" t="s">
        <v>721</v>
      </c>
      <c r="M8" t="s">
        <v>730</v>
      </c>
      <c r="N8" t="s">
        <v>1020</v>
      </c>
      <c r="O8" s="10">
        <v>7.02</v>
      </c>
      <c r="P8" s="10" t="str">
        <f t="shared" si="3"/>
        <v>OK</v>
      </c>
      <c r="Q8" s="10">
        <f t="shared" si="4"/>
        <v>845.97</v>
      </c>
      <c r="R8">
        <v>845.97</v>
      </c>
      <c r="S8" t="str">
        <f t="shared" si="5"/>
        <v>Ok</v>
      </c>
      <c r="T8">
        <f t="shared" si="6"/>
        <v>0.13400000000000001</v>
      </c>
      <c r="U8" s="10">
        <v>0.13400000000000001</v>
      </c>
      <c r="V8" s="10">
        <v>14</v>
      </c>
      <c r="W8">
        <f t="shared" si="7"/>
        <v>10256.540279999999</v>
      </c>
      <c r="X8" s="10">
        <f t="shared" si="8"/>
        <v>98.28</v>
      </c>
      <c r="Y8" s="10">
        <f t="shared" si="9"/>
        <v>10158.260279999999</v>
      </c>
      <c r="Z8">
        <f t="shared" si="10"/>
        <v>0.99041782147615176</v>
      </c>
      <c r="AA8" t="str">
        <f t="shared" si="11"/>
        <v>Dec-2024</v>
      </c>
      <c r="AB8" t="str">
        <f t="shared" si="12"/>
        <v>Q4-2024</v>
      </c>
      <c r="AC8" t="str">
        <f t="shared" si="13"/>
        <v>Europe-Germany-Munich</v>
      </c>
      <c r="AD8" t="str">
        <f t="shared" si="14"/>
        <v>HIGH</v>
      </c>
      <c r="AE8" s="15" t="str">
        <f t="shared" si="15"/>
        <v>Dec-2024</v>
      </c>
      <c r="AF8" t="str">
        <f t="shared" si="16"/>
        <v>NO</v>
      </c>
    </row>
    <row r="9" spans="1:33" x14ac:dyDescent="0.35">
      <c r="A9" s="8" t="s">
        <v>187</v>
      </c>
      <c r="B9" s="6">
        <v>45534</v>
      </c>
      <c r="C9" s="6" t="str">
        <f t="shared" si="1"/>
        <v>INVALID</v>
      </c>
      <c r="D9" s="6">
        <f t="shared" si="0"/>
        <v>45541</v>
      </c>
      <c r="E9" s="6">
        <v>44994</v>
      </c>
      <c r="F9" s="10">
        <f t="shared" si="2"/>
        <v>7</v>
      </c>
      <c r="G9" t="s">
        <v>648</v>
      </c>
      <c r="H9" t="s">
        <v>660</v>
      </c>
      <c r="I9" t="s">
        <v>700</v>
      </c>
      <c r="J9" t="s">
        <v>706</v>
      </c>
      <c r="K9" t="s">
        <v>708</v>
      </c>
      <c r="L9" t="s">
        <v>724</v>
      </c>
      <c r="M9" t="s">
        <v>727</v>
      </c>
      <c r="N9" t="s">
        <v>906</v>
      </c>
      <c r="O9" s="10">
        <v>6.85</v>
      </c>
      <c r="P9" s="10" t="str">
        <f t="shared" si="3"/>
        <v>OK</v>
      </c>
      <c r="Q9" s="10">
        <f t="shared" si="4"/>
        <v>47.22</v>
      </c>
      <c r="R9">
        <v>47.22</v>
      </c>
      <c r="S9" t="str">
        <f t="shared" si="5"/>
        <v>Ok</v>
      </c>
      <c r="T9">
        <f t="shared" si="6"/>
        <v>4.7E-2</v>
      </c>
      <c r="U9" s="10">
        <v>4.7E-2</v>
      </c>
      <c r="V9" s="10">
        <v>10</v>
      </c>
      <c r="W9">
        <f t="shared" si="7"/>
        <v>450.00659999999999</v>
      </c>
      <c r="X9" s="10">
        <f t="shared" si="8"/>
        <v>68.5</v>
      </c>
      <c r="Y9" s="10">
        <f t="shared" si="9"/>
        <v>381.50659999999999</v>
      </c>
      <c r="Z9">
        <f t="shared" si="10"/>
        <v>0.84778001033762618</v>
      </c>
      <c r="AA9" t="str">
        <f t="shared" si="11"/>
        <v>Aug-2024</v>
      </c>
      <c r="AB9" t="str">
        <f t="shared" si="12"/>
        <v>Q3-2024</v>
      </c>
      <c r="AC9" t="str">
        <f t="shared" si="13"/>
        <v>Americas-USA-New York</v>
      </c>
      <c r="AD9" t="str">
        <f t="shared" si="14"/>
        <v>LOW</v>
      </c>
      <c r="AE9" s="15" t="str">
        <f t="shared" si="15"/>
        <v>Aug-2024</v>
      </c>
      <c r="AF9" t="str">
        <f t="shared" si="16"/>
        <v>YES</v>
      </c>
    </row>
    <row r="10" spans="1:33" x14ac:dyDescent="0.35">
      <c r="A10" s="8" t="s">
        <v>507</v>
      </c>
      <c r="B10" s="6">
        <v>45855</v>
      </c>
      <c r="C10" s="6" t="str">
        <f t="shared" si="1"/>
        <v>INVALID</v>
      </c>
      <c r="D10" s="6">
        <f t="shared" si="0"/>
        <v>45862</v>
      </c>
      <c r="E10" s="6">
        <v>45351</v>
      </c>
      <c r="F10" s="10">
        <f t="shared" si="2"/>
        <v>7</v>
      </c>
      <c r="G10" t="s">
        <v>648</v>
      </c>
      <c r="H10" t="s">
        <v>655</v>
      </c>
      <c r="I10" t="s">
        <v>670</v>
      </c>
      <c r="J10" t="s">
        <v>703</v>
      </c>
      <c r="K10" t="s">
        <v>711</v>
      </c>
      <c r="L10" t="s">
        <v>714</v>
      </c>
      <c r="M10" t="s">
        <v>730</v>
      </c>
      <c r="N10" t="s">
        <v>1226</v>
      </c>
      <c r="O10" s="10">
        <v>5.34</v>
      </c>
      <c r="P10" s="10" t="str">
        <f t="shared" si="3"/>
        <v>OK</v>
      </c>
      <c r="Q10" s="10">
        <f t="shared" si="4"/>
        <v>2530.81</v>
      </c>
      <c r="R10">
        <v>2530.81</v>
      </c>
      <c r="S10" t="str">
        <f t="shared" si="5"/>
        <v>Ok</v>
      </c>
      <c r="T10">
        <f t="shared" si="6"/>
        <v>0.13200000000000001</v>
      </c>
      <c r="U10" s="10">
        <v>0.13200000000000001</v>
      </c>
      <c r="V10" s="10">
        <v>10</v>
      </c>
      <c r="W10">
        <f t="shared" si="7"/>
        <v>21967.430799999998</v>
      </c>
      <c r="X10" s="10">
        <f t="shared" si="8"/>
        <v>53.4</v>
      </c>
      <c r="Y10" s="10">
        <f t="shared" si="9"/>
        <v>21914.030799999997</v>
      </c>
      <c r="Z10">
        <f t="shared" si="10"/>
        <v>0.9975691285664593</v>
      </c>
      <c r="AA10" t="str">
        <f t="shared" si="11"/>
        <v>Jul-2025</v>
      </c>
      <c r="AB10" t="str">
        <f t="shared" si="12"/>
        <v>Q3-2025</v>
      </c>
      <c r="AC10" t="str">
        <f t="shared" si="13"/>
        <v>Americas-Brazil-São Paulo</v>
      </c>
      <c r="AD10" t="str">
        <f t="shared" si="14"/>
        <v>HIGH</v>
      </c>
      <c r="AE10" s="15" t="str">
        <f t="shared" si="15"/>
        <v>Jul-2025</v>
      </c>
      <c r="AF10" t="str">
        <f t="shared" si="16"/>
        <v>YES</v>
      </c>
    </row>
    <row r="11" spans="1:33" x14ac:dyDescent="0.35">
      <c r="A11" s="8" t="s">
        <v>121</v>
      </c>
      <c r="B11" s="6">
        <v>45468</v>
      </c>
      <c r="C11" s="6" t="str">
        <f t="shared" si="1"/>
        <v>INVALID</v>
      </c>
      <c r="D11" s="6">
        <f t="shared" si="0"/>
        <v>45475</v>
      </c>
      <c r="E11" s="6">
        <v>45084</v>
      </c>
      <c r="F11" s="10">
        <f t="shared" si="2"/>
        <v>7</v>
      </c>
      <c r="G11" t="s">
        <v>646</v>
      </c>
      <c r="H11" t="s">
        <v>650</v>
      </c>
      <c r="I11" t="s">
        <v>675</v>
      </c>
      <c r="J11" t="s">
        <v>701</v>
      </c>
      <c r="K11" t="s">
        <v>708</v>
      </c>
      <c r="L11" t="s">
        <v>713</v>
      </c>
      <c r="M11" t="s">
        <v>730</v>
      </c>
      <c r="N11" t="s">
        <v>840</v>
      </c>
      <c r="O11" s="10">
        <v>12.85</v>
      </c>
      <c r="P11" s="10" t="str">
        <f t="shared" si="3"/>
        <v>OK</v>
      </c>
      <c r="Q11" s="10">
        <f t="shared" si="4"/>
        <v>2309.56</v>
      </c>
      <c r="R11">
        <v>2309.56</v>
      </c>
      <c r="S11" t="str">
        <f t="shared" si="5"/>
        <v>Ok</v>
      </c>
      <c r="T11">
        <f t="shared" si="6"/>
        <v>0.13700000000000001</v>
      </c>
      <c r="U11" s="10">
        <v>0.13700000000000001</v>
      </c>
      <c r="V11" s="10">
        <v>39</v>
      </c>
      <c r="W11">
        <f t="shared" si="7"/>
        <v>77732.860919999992</v>
      </c>
      <c r="X11" s="10">
        <f t="shared" si="8"/>
        <v>501.15</v>
      </c>
      <c r="Y11" s="10">
        <f t="shared" si="9"/>
        <v>77231.710919999998</v>
      </c>
      <c r="Z11">
        <f t="shared" si="10"/>
        <v>0.99355291965240078</v>
      </c>
      <c r="AA11" t="str">
        <f t="shared" si="11"/>
        <v>Jun-2024</v>
      </c>
      <c r="AB11" t="str">
        <f t="shared" si="12"/>
        <v>Q2-2024</v>
      </c>
      <c r="AC11" t="str">
        <f t="shared" si="13"/>
        <v>Africa-Kenya-Mombasa</v>
      </c>
      <c r="AD11" t="str">
        <f t="shared" si="14"/>
        <v>HIGH</v>
      </c>
      <c r="AE11" s="15" t="str">
        <f t="shared" si="15"/>
        <v>Jun-2024</v>
      </c>
      <c r="AF11" t="str">
        <f t="shared" si="16"/>
        <v>YES</v>
      </c>
    </row>
    <row r="12" spans="1:33" x14ac:dyDescent="0.35">
      <c r="A12" s="8" t="s">
        <v>111</v>
      </c>
      <c r="B12" s="6">
        <v>45458</v>
      </c>
      <c r="C12" s="6" t="str">
        <f t="shared" si="1"/>
        <v>OK</v>
      </c>
      <c r="D12" s="6">
        <f t="shared" si="0"/>
        <v>45885</v>
      </c>
      <c r="E12" s="6">
        <v>45885</v>
      </c>
      <c r="F12" s="10">
        <f t="shared" si="2"/>
        <v>427</v>
      </c>
      <c r="G12" t="s">
        <v>647</v>
      </c>
      <c r="H12" t="s">
        <v>654</v>
      </c>
      <c r="I12" t="s">
        <v>1429</v>
      </c>
      <c r="J12" t="s">
        <v>706</v>
      </c>
      <c r="K12" t="s">
        <v>711</v>
      </c>
      <c r="L12" t="s">
        <v>719</v>
      </c>
      <c r="M12" t="s">
        <v>732</v>
      </c>
      <c r="N12" t="s">
        <v>830</v>
      </c>
      <c r="O12" s="10">
        <v>24.44</v>
      </c>
      <c r="P12" s="10" t="str">
        <f t="shared" si="3"/>
        <v>OK</v>
      </c>
      <c r="Q12" s="10">
        <f t="shared" si="4"/>
        <v>700.12</v>
      </c>
      <c r="R12">
        <v>700.12</v>
      </c>
      <c r="S12" t="str">
        <f t="shared" si="5"/>
        <v>Ok</v>
      </c>
      <c r="T12">
        <f t="shared" si="6"/>
        <v>0.14599999999999999</v>
      </c>
      <c r="U12" s="10">
        <v>0.14599999999999999</v>
      </c>
      <c r="V12" s="10">
        <v>6</v>
      </c>
      <c r="W12">
        <f t="shared" si="7"/>
        <v>3587.4148800000003</v>
      </c>
      <c r="X12" s="10">
        <f t="shared" si="8"/>
        <v>146.64000000000001</v>
      </c>
      <c r="Y12" s="10">
        <f t="shared" si="9"/>
        <v>3440.7748800000004</v>
      </c>
      <c r="Z12">
        <f t="shared" si="10"/>
        <v>0.95912376881259975</v>
      </c>
      <c r="AA12" t="str">
        <f t="shared" si="11"/>
        <v>Jun-2024</v>
      </c>
      <c r="AB12" t="str">
        <f t="shared" si="12"/>
        <v>Q2-2024</v>
      </c>
      <c r="AC12" t="str">
        <f t="shared" si="13"/>
        <v>Asia-India-unkown</v>
      </c>
      <c r="AD12" t="str">
        <f t="shared" si="14"/>
        <v>HIGH</v>
      </c>
      <c r="AE12" s="15" t="str">
        <f t="shared" si="15"/>
        <v>Jun-2024</v>
      </c>
      <c r="AF12" t="str">
        <f t="shared" si="16"/>
        <v>NO</v>
      </c>
    </row>
    <row r="13" spans="1:33" x14ac:dyDescent="0.35">
      <c r="A13" s="8" t="s">
        <v>192</v>
      </c>
      <c r="B13" s="6">
        <v>45539</v>
      </c>
      <c r="C13" s="6" t="str">
        <f t="shared" si="1"/>
        <v>INVALID</v>
      </c>
      <c r="D13" s="6">
        <f t="shared" si="0"/>
        <v>45546</v>
      </c>
      <c r="E13" s="6">
        <v>45343</v>
      </c>
      <c r="F13" s="10">
        <f t="shared" si="2"/>
        <v>7</v>
      </c>
      <c r="G13" t="s">
        <v>649</v>
      </c>
      <c r="H13" t="s">
        <v>656</v>
      </c>
      <c r="I13" t="s">
        <v>698</v>
      </c>
      <c r="J13" t="s">
        <v>701</v>
      </c>
      <c r="K13" t="s">
        <v>707</v>
      </c>
      <c r="L13" t="s">
        <v>722</v>
      </c>
      <c r="M13" t="s">
        <v>727</v>
      </c>
      <c r="N13" t="s">
        <v>911</v>
      </c>
      <c r="O13" s="10">
        <v>39.229999999999997</v>
      </c>
      <c r="P13" s="10" t="str">
        <f t="shared" si="3"/>
        <v>OK</v>
      </c>
      <c r="Q13" s="10">
        <f t="shared" si="4"/>
        <v>691.37</v>
      </c>
      <c r="R13">
        <v>691.37</v>
      </c>
      <c r="S13" t="str">
        <f t="shared" si="5"/>
        <v>Ok</v>
      </c>
      <c r="T13">
        <f t="shared" si="6"/>
        <v>0.17699999999999999</v>
      </c>
      <c r="U13" s="10">
        <v>0.17699999999999999</v>
      </c>
      <c r="V13" s="10">
        <v>13</v>
      </c>
      <c r="W13">
        <f t="shared" si="7"/>
        <v>7396.9676299999992</v>
      </c>
      <c r="X13" s="10">
        <f t="shared" si="8"/>
        <v>509.98999999999995</v>
      </c>
      <c r="Y13" s="10">
        <f t="shared" si="9"/>
        <v>6886.9776299999994</v>
      </c>
      <c r="Z13">
        <f t="shared" si="10"/>
        <v>0.93105417983287841</v>
      </c>
      <c r="AA13" t="str">
        <f t="shared" si="11"/>
        <v>Sept-2024</v>
      </c>
      <c r="AB13" t="str">
        <f t="shared" si="12"/>
        <v>Q3-2024</v>
      </c>
      <c r="AC13" t="str">
        <f t="shared" si="13"/>
        <v>Europe-Germany-Frankfurt</v>
      </c>
      <c r="AD13" t="str">
        <f t="shared" si="14"/>
        <v>HIGH</v>
      </c>
      <c r="AE13" s="15" t="str">
        <f t="shared" si="15"/>
        <v>Sept-2024</v>
      </c>
      <c r="AF13" t="str">
        <f t="shared" si="16"/>
        <v>YES</v>
      </c>
    </row>
    <row r="14" spans="1:33" x14ac:dyDescent="0.35">
      <c r="A14" s="8" t="s">
        <v>261</v>
      </c>
      <c r="B14" s="6">
        <v>45609</v>
      </c>
      <c r="C14" s="6" t="str">
        <f t="shared" si="1"/>
        <v>OK</v>
      </c>
      <c r="D14" s="6">
        <f t="shared" si="0"/>
        <v>45779</v>
      </c>
      <c r="E14" s="6">
        <v>45779</v>
      </c>
      <c r="F14" s="10">
        <f t="shared" si="2"/>
        <v>170</v>
      </c>
      <c r="G14" t="s">
        <v>649</v>
      </c>
      <c r="H14" t="s">
        <v>656</v>
      </c>
      <c r="I14" t="s">
        <v>671</v>
      </c>
      <c r="J14" t="s">
        <v>701</v>
      </c>
      <c r="K14" t="s">
        <v>709</v>
      </c>
      <c r="L14" t="s">
        <v>712</v>
      </c>
      <c r="M14" t="s">
        <v>732</v>
      </c>
      <c r="N14" t="s">
        <v>981</v>
      </c>
      <c r="O14" s="10">
        <v>20.149999999999999</v>
      </c>
      <c r="P14" s="10" t="str">
        <f t="shared" si="3"/>
        <v>OK</v>
      </c>
      <c r="Q14" s="10">
        <f t="shared" si="4"/>
        <v>548.4</v>
      </c>
      <c r="R14">
        <v>548.4</v>
      </c>
      <c r="S14" t="str">
        <f t="shared" si="5"/>
        <v>Ok</v>
      </c>
      <c r="T14">
        <f t="shared" si="6"/>
        <v>0.151</v>
      </c>
      <c r="U14" s="10">
        <v>0.151</v>
      </c>
      <c r="V14" s="10">
        <v>18</v>
      </c>
      <c r="W14">
        <f t="shared" si="7"/>
        <v>8380.648799999999</v>
      </c>
      <c r="X14" s="10">
        <f t="shared" si="8"/>
        <v>362.7</v>
      </c>
      <c r="Y14" s="10">
        <f t="shared" si="9"/>
        <v>8017.9487999999992</v>
      </c>
      <c r="Z14">
        <f t="shared" si="10"/>
        <v>0.95672172779749465</v>
      </c>
      <c r="AA14" t="str">
        <f t="shared" si="11"/>
        <v>Nov-2024</v>
      </c>
      <c r="AB14" t="str">
        <f t="shared" si="12"/>
        <v>Q4-2024</v>
      </c>
      <c r="AC14" t="str">
        <f t="shared" si="13"/>
        <v>Europe-Germany-Berlin</v>
      </c>
      <c r="AD14" t="str">
        <f t="shared" si="14"/>
        <v>HIGH</v>
      </c>
      <c r="AE14" s="15" t="str">
        <f t="shared" si="15"/>
        <v>Nov-2024</v>
      </c>
      <c r="AF14" t="str">
        <f t="shared" si="16"/>
        <v>NO</v>
      </c>
    </row>
    <row r="15" spans="1:33" x14ac:dyDescent="0.35">
      <c r="A15" s="8" t="s">
        <v>69</v>
      </c>
      <c r="B15" s="6">
        <v>45416</v>
      </c>
      <c r="C15" s="6" t="str">
        <f t="shared" si="1"/>
        <v>INVALID</v>
      </c>
      <c r="D15" s="6">
        <f t="shared" si="0"/>
        <v>45423</v>
      </c>
      <c r="E15" s="6">
        <v>45170</v>
      </c>
      <c r="F15" s="10">
        <f t="shared" si="2"/>
        <v>7</v>
      </c>
      <c r="G15" t="s">
        <v>649</v>
      </c>
      <c r="H15" t="s">
        <v>656</v>
      </c>
      <c r="I15" t="s">
        <v>684</v>
      </c>
      <c r="J15" t="s">
        <v>701</v>
      </c>
      <c r="K15" t="s">
        <v>711</v>
      </c>
      <c r="L15" t="s">
        <v>725</v>
      </c>
      <c r="M15" t="s">
        <v>729</v>
      </c>
      <c r="N15" t="s">
        <v>788</v>
      </c>
      <c r="O15" s="10">
        <v>44.42</v>
      </c>
      <c r="P15" s="10" t="str">
        <f t="shared" si="3"/>
        <v>OK</v>
      </c>
      <c r="Q15" s="10">
        <f t="shared" si="4"/>
        <v>1439.01</v>
      </c>
      <c r="R15">
        <v>1439.01</v>
      </c>
      <c r="S15" t="str">
        <f t="shared" si="5"/>
        <v>Ok</v>
      </c>
      <c r="T15">
        <f t="shared" si="6"/>
        <v>0.14399999999999999</v>
      </c>
      <c r="U15" s="10">
        <v>0.14399999999999999</v>
      </c>
      <c r="V15" s="10">
        <v>6</v>
      </c>
      <c r="W15">
        <f t="shared" si="7"/>
        <v>7390.7553599999992</v>
      </c>
      <c r="X15" s="10">
        <f t="shared" si="8"/>
        <v>266.52</v>
      </c>
      <c r="Y15" s="10">
        <f t="shared" si="9"/>
        <v>7124.2353599999988</v>
      </c>
      <c r="Z15">
        <f t="shared" si="10"/>
        <v>0.96393873332048696</v>
      </c>
      <c r="AA15" t="str">
        <f t="shared" si="11"/>
        <v>May-2024</v>
      </c>
      <c r="AB15" t="str">
        <f t="shared" si="12"/>
        <v>Q2-2024</v>
      </c>
      <c r="AC15" t="str">
        <f t="shared" si="13"/>
        <v>Europe-Germany-Munich</v>
      </c>
      <c r="AD15" t="str">
        <f t="shared" si="14"/>
        <v>HIGH</v>
      </c>
      <c r="AE15" s="15" t="str">
        <f t="shared" si="15"/>
        <v>May-2024</v>
      </c>
      <c r="AF15" t="str">
        <f t="shared" si="16"/>
        <v>YES</v>
      </c>
    </row>
    <row r="16" spans="1:33" x14ac:dyDescent="0.35">
      <c r="A16" s="8" t="s">
        <v>403</v>
      </c>
      <c r="B16" s="6">
        <v>45751</v>
      </c>
      <c r="C16" s="6" t="str">
        <f t="shared" si="1"/>
        <v>INVALID</v>
      </c>
      <c r="D16" s="6">
        <f t="shared" si="0"/>
        <v>45758</v>
      </c>
      <c r="E16" s="6">
        <v>45235</v>
      </c>
      <c r="F16" s="10">
        <f t="shared" si="2"/>
        <v>7</v>
      </c>
      <c r="G16" t="s">
        <v>646</v>
      </c>
      <c r="H16" t="s">
        <v>661</v>
      </c>
      <c r="I16" t="s">
        <v>695</v>
      </c>
      <c r="J16" t="s">
        <v>703</v>
      </c>
      <c r="K16" t="s">
        <v>708</v>
      </c>
      <c r="L16" t="s">
        <v>714</v>
      </c>
      <c r="M16" t="s">
        <v>731</v>
      </c>
      <c r="N16" t="s">
        <v>1122</v>
      </c>
      <c r="O16" s="10">
        <v>20.38</v>
      </c>
      <c r="P16" s="10" t="str">
        <f t="shared" si="3"/>
        <v>OK</v>
      </c>
      <c r="Q16" s="10">
        <f t="shared" si="4"/>
        <v>631.57000000000005</v>
      </c>
      <c r="R16">
        <v>631.57000000000005</v>
      </c>
      <c r="S16" t="str">
        <f t="shared" si="5"/>
        <v>Ok</v>
      </c>
      <c r="T16">
        <f t="shared" si="6"/>
        <v>7.1999999999999995E-2</v>
      </c>
      <c r="U16" s="10">
        <v>7.1999999999999995E-2</v>
      </c>
      <c r="V16" s="10">
        <v>11</v>
      </c>
      <c r="W16">
        <f t="shared" si="7"/>
        <v>6447.0665600000011</v>
      </c>
      <c r="X16" s="10">
        <f t="shared" si="8"/>
        <v>224.17999999999998</v>
      </c>
      <c r="Y16" s="10">
        <f t="shared" si="9"/>
        <v>6222.8865600000008</v>
      </c>
      <c r="Z16">
        <f t="shared" si="10"/>
        <v>0.96522759647140977</v>
      </c>
      <c r="AA16" t="str">
        <f t="shared" si="11"/>
        <v>Apr-2025</v>
      </c>
      <c r="AB16" t="str">
        <f t="shared" si="12"/>
        <v>Q2-2025</v>
      </c>
      <c r="AC16" t="str">
        <f t="shared" si="13"/>
        <v>Africa-South Africa-Cape Town</v>
      </c>
      <c r="AD16" t="str">
        <f t="shared" si="14"/>
        <v>HIGH</v>
      </c>
      <c r="AE16" s="15" t="str">
        <f t="shared" si="15"/>
        <v>Apr-2025</v>
      </c>
      <c r="AF16" t="str">
        <f t="shared" si="16"/>
        <v>YES</v>
      </c>
    </row>
    <row r="17" spans="1:32" x14ac:dyDescent="0.35">
      <c r="A17" s="8" t="s">
        <v>98</v>
      </c>
      <c r="B17" s="6">
        <v>45445</v>
      </c>
      <c r="C17" s="6" t="str">
        <f t="shared" si="1"/>
        <v>OK</v>
      </c>
      <c r="D17" s="6">
        <f t="shared" si="0"/>
        <v>45769</v>
      </c>
      <c r="E17" s="6">
        <v>45769</v>
      </c>
      <c r="F17" s="10">
        <f t="shared" si="2"/>
        <v>324</v>
      </c>
      <c r="G17" t="s">
        <v>648</v>
      </c>
      <c r="H17" t="s">
        <v>660</v>
      </c>
      <c r="I17" t="s">
        <v>686</v>
      </c>
      <c r="J17" t="s">
        <v>703</v>
      </c>
      <c r="K17" t="s">
        <v>710</v>
      </c>
      <c r="L17" t="s">
        <v>726</v>
      </c>
      <c r="M17" t="s">
        <v>732</v>
      </c>
      <c r="N17" t="s">
        <v>817</v>
      </c>
      <c r="O17" s="10">
        <v>23.24</v>
      </c>
      <c r="P17" s="10" t="str">
        <f t="shared" si="3"/>
        <v>OK</v>
      </c>
      <c r="Q17" s="10">
        <f t="shared" si="4"/>
        <v>850.8</v>
      </c>
      <c r="R17">
        <v>850.8</v>
      </c>
      <c r="S17" t="str">
        <f t="shared" si="5"/>
        <v>Ok</v>
      </c>
      <c r="T17">
        <f t="shared" si="6"/>
        <v>0.215</v>
      </c>
      <c r="U17" s="10">
        <v>0.215</v>
      </c>
      <c r="V17" s="10">
        <v>15</v>
      </c>
      <c r="W17">
        <f t="shared" si="7"/>
        <v>10018.17</v>
      </c>
      <c r="X17" s="10">
        <f t="shared" si="8"/>
        <v>348.59999999999997</v>
      </c>
      <c r="Y17" s="10">
        <f t="shared" si="9"/>
        <v>9669.57</v>
      </c>
      <c r="Z17">
        <f t="shared" si="10"/>
        <v>0.96520322573883255</v>
      </c>
      <c r="AA17" t="str">
        <f t="shared" si="11"/>
        <v>Jun-2024</v>
      </c>
      <c r="AB17" t="str">
        <f t="shared" si="12"/>
        <v>Q2-2024</v>
      </c>
      <c r="AC17" t="str">
        <f t="shared" si="13"/>
        <v>Americas-USA-San Francisco</v>
      </c>
      <c r="AD17" t="str">
        <f t="shared" si="14"/>
        <v>HIGH</v>
      </c>
      <c r="AE17" s="15" t="str">
        <f t="shared" si="15"/>
        <v>Jun-2024</v>
      </c>
      <c r="AF17" t="str">
        <f t="shared" si="16"/>
        <v>NO</v>
      </c>
    </row>
    <row r="18" spans="1:32" x14ac:dyDescent="0.35">
      <c r="A18" s="8" t="s">
        <v>142</v>
      </c>
      <c r="B18" s="6">
        <v>45489</v>
      </c>
      <c r="C18" s="6" t="str">
        <f t="shared" si="1"/>
        <v>OK</v>
      </c>
      <c r="D18" s="6">
        <f t="shared" si="0"/>
        <v>45883</v>
      </c>
      <c r="E18" s="6">
        <v>45883</v>
      </c>
      <c r="F18" s="10">
        <f t="shared" si="2"/>
        <v>394</v>
      </c>
      <c r="G18" t="s">
        <v>649</v>
      </c>
      <c r="H18" t="s">
        <v>658</v>
      </c>
      <c r="I18" t="s">
        <v>683</v>
      </c>
      <c r="J18" t="s">
        <v>703</v>
      </c>
      <c r="K18" t="s">
        <v>711</v>
      </c>
      <c r="L18" t="s">
        <v>718</v>
      </c>
      <c r="M18" t="s">
        <v>727</v>
      </c>
      <c r="N18" t="s">
        <v>861</v>
      </c>
      <c r="O18" s="10">
        <v>41.76</v>
      </c>
      <c r="P18" s="10" t="str">
        <f t="shared" si="3"/>
        <v>OK</v>
      </c>
      <c r="Q18" s="10">
        <f t="shared" si="4"/>
        <v>1040.0999999999999</v>
      </c>
      <c r="R18">
        <v>1040.0999999999999</v>
      </c>
      <c r="S18" t="str">
        <f t="shared" si="5"/>
        <v>Ok</v>
      </c>
      <c r="T18">
        <f t="shared" si="6"/>
        <v>0.17899999999999999</v>
      </c>
      <c r="U18" s="10">
        <v>0.17899999999999999</v>
      </c>
      <c r="V18" s="10">
        <v>23</v>
      </c>
      <c r="W18">
        <f t="shared" si="7"/>
        <v>19640.208299999998</v>
      </c>
      <c r="X18" s="10">
        <f t="shared" si="8"/>
        <v>960.4799999999999</v>
      </c>
      <c r="Y18" s="10">
        <f t="shared" si="9"/>
        <v>18679.728299999999</v>
      </c>
      <c r="Z18">
        <f t="shared" si="10"/>
        <v>0.95109624168293572</v>
      </c>
      <c r="AA18" t="str">
        <f t="shared" si="11"/>
        <v>Jul-2024</v>
      </c>
      <c r="AB18" t="str">
        <f t="shared" si="12"/>
        <v>Q3-2024</v>
      </c>
      <c r="AC18" t="str">
        <f t="shared" si="13"/>
        <v>Europe-United Kingdom-London</v>
      </c>
      <c r="AD18" t="str">
        <f t="shared" si="14"/>
        <v>HIGH</v>
      </c>
      <c r="AE18" s="15" t="str">
        <f t="shared" si="15"/>
        <v>Jul-2024</v>
      </c>
      <c r="AF18" t="str">
        <f t="shared" si="16"/>
        <v>NO</v>
      </c>
    </row>
    <row r="19" spans="1:32" x14ac:dyDescent="0.35">
      <c r="A19" s="8" t="s">
        <v>645</v>
      </c>
      <c r="B19" s="6">
        <v>45993</v>
      </c>
      <c r="C19" s="6" t="str">
        <f t="shared" si="1"/>
        <v>INVALID</v>
      </c>
      <c r="D19" s="6">
        <f t="shared" si="0"/>
        <v>46000</v>
      </c>
      <c r="E19" s="6">
        <v>45726</v>
      </c>
      <c r="F19" s="10">
        <f t="shared" si="2"/>
        <v>7</v>
      </c>
      <c r="G19" t="s">
        <v>647</v>
      </c>
      <c r="H19" t="s">
        <v>652</v>
      </c>
      <c r="I19" t="s">
        <v>666</v>
      </c>
      <c r="J19" t="s">
        <v>702</v>
      </c>
      <c r="K19" t="s">
        <v>710</v>
      </c>
      <c r="L19" t="s">
        <v>725</v>
      </c>
      <c r="M19" t="s">
        <v>731</v>
      </c>
      <c r="N19" t="s">
        <v>1363</v>
      </c>
      <c r="O19" s="10">
        <v>51.86</v>
      </c>
      <c r="P19" s="10" t="str">
        <f t="shared" si="3"/>
        <v>OK</v>
      </c>
      <c r="Q19" s="10">
        <f t="shared" si="4"/>
        <v>2705.57</v>
      </c>
      <c r="R19">
        <v>2705.57</v>
      </c>
      <c r="S19" t="str">
        <f t="shared" si="5"/>
        <v>Ok</v>
      </c>
      <c r="T19">
        <f t="shared" si="6"/>
        <v>0.17299999999999999</v>
      </c>
      <c r="U19" s="10">
        <v>0.17299999999999999</v>
      </c>
      <c r="V19" s="10">
        <v>7</v>
      </c>
      <c r="W19">
        <f t="shared" si="7"/>
        <v>15662.54473</v>
      </c>
      <c r="X19" s="10">
        <f t="shared" si="8"/>
        <v>363.02</v>
      </c>
      <c r="Y19" s="10">
        <f t="shared" si="9"/>
        <v>15299.524729999999</v>
      </c>
      <c r="Z19">
        <f t="shared" si="10"/>
        <v>0.97682241256079716</v>
      </c>
      <c r="AA19" t="str">
        <f t="shared" si="11"/>
        <v>Dec-2025</v>
      </c>
      <c r="AB19" t="str">
        <f t="shared" si="12"/>
        <v>Q4-2025</v>
      </c>
      <c r="AC19" t="str">
        <f t="shared" si="13"/>
        <v>Asia-Japan-Osaka</v>
      </c>
      <c r="AD19" t="str">
        <f t="shared" si="14"/>
        <v>HIGH</v>
      </c>
      <c r="AE19" s="15" t="str">
        <f t="shared" si="15"/>
        <v>Dec-2025</v>
      </c>
      <c r="AF19" t="str">
        <f t="shared" si="16"/>
        <v>YES</v>
      </c>
    </row>
    <row r="20" spans="1:32" x14ac:dyDescent="0.35">
      <c r="A20" s="8" t="s">
        <v>22</v>
      </c>
      <c r="B20" s="6">
        <v>45369</v>
      </c>
      <c r="C20" s="6" t="str">
        <f t="shared" si="1"/>
        <v>INVALID</v>
      </c>
      <c r="D20" s="6">
        <f t="shared" si="0"/>
        <v>45376</v>
      </c>
      <c r="E20" s="6">
        <v>44939</v>
      </c>
      <c r="F20" s="10">
        <f t="shared" si="2"/>
        <v>7</v>
      </c>
      <c r="G20" t="s">
        <v>646</v>
      </c>
      <c r="H20" t="s">
        <v>651</v>
      </c>
      <c r="I20" t="s">
        <v>669</v>
      </c>
      <c r="J20" t="s">
        <v>702</v>
      </c>
      <c r="K20" t="s">
        <v>708</v>
      </c>
      <c r="L20" t="s">
        <v>719</v>
      </c>
      <c r="M20" t="s">
        <v>728</v>
      </c>
      <c r="N20" t="s">
        <v>741</v>
      </c>
      <c r="O20" s="10">
        <v>28.38</v>
      </c>
      <c r="P20" s="10" t="str">
        <f t="shared" si="3"/>
        <v>OK</v>
      </c>
      <c r="Q20" s="10">
        <f t="shared" si="4"/>
        <v>2375.37</v>
      </c>
      <c r="R20">
        <v>2375.37</v>
      </c>
      <c r="S20" t="str">
        <f t="shared" si="5"/>
        <v>Ok</v>
      </c>
      <c r="T20">
        <f t="shared" si="6"/>
        <v>0.19400000000000001</v>
      </c>
      <c r="U20" s="10">
        <v>0.19400000000000001</v>
      </c>
      <c r="V20" s="10">
        <v>18</v>
      </c>
      <c r="W20">
        <f t="shared" si="7"/>
        <v>34461.867959999996</v>
      </c>
      <c r="X20" s="10">
        <f t="shared" si="8"/>
        <v>510.84</v>
      </c>
      <c r="Y20" s="10">
        <f t="shared" si="9"/>
        <v>33951.027959999999</v>
      </c>
      <c r="Z20">
        <f t="shared" si="10"/>
        <v>0.98517665958812994</v>
      </c>
      <c r="AA20" t="str">
        <f t="shared" si="11"/>
        <v>Mar-2024</v>
      </c>
      <c r="AB20" t="str">
        <f t="shared" si="12"/>
        <v>Q1-2024</v>
      </c>
      <c r="AC20" t="str">
        <f t="shared" si="13"/>
        <v>Africa-Nigeria-Abuja</v>
      </c>
      <c r="AD20" t="str">
        <f t="shared" si="14"/>
        <v>HIGH</v>
      </c>
      <c r="AE20" s="15" t="str">
        <f t="shared" si="15"/>
        <v>Mar-2024</v>
      </c>
      <c r="AF20" t="str">
        <f t="shared" si="16"/>
        <v>YES</v>
      </c>
    </row>
    <row r="21" spans="1:32" x14ac:dyDescent="0.35">
      <c r="A21" s="8" t="s">
        <v>586</v>
      </c>
      <c r="B21" s="6">
        <v>45934</v>
      </c>
      <c r="C21" s="6" t="str">
        <f t="shared" si="1"/>
        <v>INVALID</v>
      </c>
      <c r="D21" s="6">
        <f t="shared" si="0"/>
        <v>45941</v>
      </c>
      <c r="E21" s="6">
        <v>45751</v>
      </c>
      <c r="F21" s="10">
        <f t="shared" si="2"/>
        <v>7</v>
      </c>
      <c r="G21" t="s">
        <v>647</v>
      </c>
      <c r="H21" t="s">
        <v>654</v>
      </c>
      <c r="I21" t="s">
        <v>691</v>
      </c>
      <c r="J21" t="s">
        <v>702</v>
      </c>
      <c r="K21" t="s">
        <v>709</v>
      </c>
      <c r="L21" t="s">
        <v>713</v>
      </c>
      <c r="M21" t="s">
        <v>730</v>
      </c>
      <c r="N21" t="s">
        <v>1304</v>
      </c>
      <c r="O21" s="10">
        <v>23.83</v>
      </c>
      <c r="P21" s="10" t="str">
        <f t="shared" si="3"/>
        <v>OK</v>
      </c>
      <c r="Q21" s="10">
        <f t="shared" si="4"/>
        <v>2148.14</v>
      </c>
      <c r="R21">
        <v>2148.14</v>
      </c>
      <c r="S21" t="str">
        <f t="shared" si="5"/>
        <v>Ok</v>
      </c>
      <c r="T21">
        <f t="shared" si="6"/>
        <v>6.4000000000000001E-2</v>
      </c>
      <c r="U21" s="10">
        <v>6.4000000000000001E-2</v>
      </c>
      <c r="V21" s="10">
        <v>19</v>
      </c>
      <c r="W21">
        <f t="shared" si="7"/>
        <v>38202.521759999996</v>
      </c>
      <c r="X21" s="10">
        <f t="shared" si="8"/>
        <v>452.77</v>
      </c>
      <c r="Y21" s="10">
        <f t="shared" si="9"/>
        <v>37749.751759999999</v>
      </c>
      <c r="Z21">
        <f t="shared" si="10"/>
        <v>0.98814816459383392</v>
      </c>
      <c r="AA21" t="str">
        <f t="shared" si="11"/>
        <v>Oct-2025</v>
      </c>
      <c r="AB21" t="str">
        <f t="shared" si="12"/>
        <v>Q4-2025</v>
      </c>
      <c r="AC21" t="str">
        <f t="shared" si="13"/>
        <v>Asia-India-Mumbai</v>
      </c>
      <c r="AD21" t="str">
        <f t="shared" si="14"/>
        <v>HIGH</v>
      </c>
      <c r="AE21" s="15" t="str">
        <f t="shared" si="15"/>
        <v>Oct-2025</v>
      </c>
      <c r="AF21" t="str">
        <f t="shared" si="16"/>
        <v>YES</v>
      </c>
    </row>
    <row r="22" spans="1:32" x14ac:dyDescent="0.35">
      <c r="A22" s="8" t="s">
        <v>244</v>
      </c>
      <c r="B22" s="6">
        <v>45592</v>
      </c>
      <c r="C22" s="6" t="str">
        <f t="shared" si="1"/>
        <v>INVALID</v>
      </c>
      <c r="D22" s="6">
        <f t="shared" si="0"/>
        <v>45599</v>
      </c>
      <c r="E22" s="6">
        <v>45087</v>
      </c>
      <c r="F22" s="10">
        <f t="shared" si="2"/>
        <v>7</v>
      </c>
      <c r="G22" t="s">
        <v>647</v>
      </c>
      <c r="H22" t="s">
        <v>659</v>
      </c>
      <c r="I22" t="s">
        <v>685</v>
      </c>
      <c r="J22" t="s">
        <v>701</v>
      </c>
      <c r="K22" t="s">
        <v>710</v>
      </c>
      <c r="L22" t="s">
        <v>718</v>
      </c>
      <c r="M22" t="s">
        <v>727</v>
      </c>
      <c r="N22" t="s">
        <v>964</v>
      </c>
      <c r="O22" s="10">
        <v>54.62</v>
      </c>
      <c r="P22" s="10" t="str">
        <f t="shared" si="3"/>
        <v>OK</v>
      </c>
      <c r="Q22" s="10">
        <f t="shared" si="4"/>
        <v>3661.07</v>
      </c>
      <c r="R22">
        <v>3661.07</v>
      </c>
      <c r="S22" t="str">
        <f t="shared" si="5"/>
        <v>Ok</v>
      </c>
      <c r="T22">
        <f>IF(U22&lt;0,0,IF(U22&gt;0.3,0.3,U22))</f>
        <v>0.14799999999999999</v>
      </c>
      <c r="U22" s="10">
        <v>0.14799999999999999</v>
      </c>
      <c r="V22" s="10">
        <v>16</v>
      </c>
      <c r="W22">
        <f t="shared" si="7"/>
        <v>49907.70624</v>
      </c>
      <c r="X22" s="10">
        <f t="shared" si="8"/>
        <v>873.92</v>
      </c>
      <c r="Y22" s="10">
        <f t="shared" si="9"/>
        <v>49033.786240000001</v>
      </c>
      <c r="Z22">
        <f t="shared" si="10"/>
        <v>0.98248927739140279</v>
      </c>
      <c r="AA22" t="str">
        <f t="shared" si="11"/>
        <v>Oct-2024</v>
      </c>
      <c r="AB22" t="str">
        <f t="shared" si="12"/>
        <v>Q4-2024</v>
      </c>
      <c r="AC22" t="str">
        <f t="shared" si="13"/>
        <v>Asia-China-Shanghai</v>
      </c>
      <c r="AD22" t="str">
        <f t="shared" si="14"/>
        <v>HIGH</v>
      </c>
      <c r="AE22" s="15" t="str">
        <f t="shared" si="15"/>
        <v>Oct-2024</v>
      </c>
      <c r="AF22" t="str">
        <f t="shared" si="16"/>
        <v>YES</v>
      </c>
    </row>
    <row r="23" spans="1:32" x14ac:dyDescent="0.35">
      <c r="A23" s="8" t="s">
        <v>131</v>
      </c>
      <c r="B23" s="6">
        <v>45478</v>
      </c>
      <c r="C23" s="6" t="str">
        <f t="shared" si="1"/>
        <v>OK</v>
      </c>
      <c r="D23" s="6">
        <f t="shared" si="0"/>
        <v>45818</v>
      </c>
      <c r="E23" s="6">
        <v>45818</v>
      </c>
      <c r="F23" s="10">
        <f t="shared" si="2"/>
        <v>340</v>
      </c>
      <c r="G23" t="s">
        <v>648</v>
      </c>
      <c r="H23" t="s">
        <v>653</v>
      </c>
      <c r="I23" t="s">
        <v>667</v>
      </c>
      <c r="J23" t="s">
        <v>704</v>
      </c>
      <c r="K23" t="s">
        <v>710</v>
      </c>
      <c r="L23" t="s">
        <v>719</v>
      </c>
      <c r="M23" t="s">
        <v>728</v>
      </c>
      <c r="N23" t="s">
        <v>850</v>
      </c>
      <c r="O23" s="10">
        <v>75.180000000000007</v>
      </c>
      <c r="P23" s="10" t="str">
        <f t="shared" si="3"/>
        <v>OK</v>
      </c>
      <c r="Q23" s="10">
        <f t="shared" si="4"/>
        <v>2903.09</v>
      </c>
      <c r="R23">
        <v>2903.09</v>
      </c>
      <c r="S23" t="str">
        <f t="shared" si="5"/>
        <v>Ok</v>
      </c>
      <c r="T23">
        <f t="shared" si="6"/>
        <v>0.157</v>
      </c>
      <c r="U23" s="10">
        <v>0.157</v>
      </c>
      <c r="V23" s="10">
        <v>17</v>
      </c>
      <c r="W23">
        <f t="shared" si="7"/>
        <v>41604.182789999999</v>
      </c>
      <c r="X23" s="10">
        <f t="shared" si="8"/>
        <v>1278.0600000000002</v>
      </c>
      <c r="Y23" s="10">
        <f t="shared" si="9"/>
        <v>40326.122790000001</v>
      </c>
      <c r="Z23">
        <f t="shared" si="10"/>
        <v>0.9692804926261599</v>
      </c>
      <c r="AA23" t="str">
        <f t="shared" si="11"/>
        <v>Jul-2024</v>
      </c>
      <c r="AB23" t="str">
        <f t="shared" si="12"/>
        <v>Q3-2024</v>
      </c>
      <c r="AC23" t="str">
        <f t="shared" si="13"/>
        <v>Americas-Canada-Toronto</v>
      </c>
      <c r="AD23" t="str">
        <f t="shared" si="14"/>
        <v>HIGH</v>
      </c>
      <c r="AE23" s="15" t="str">
        <f t="shared" si="15"/>
        <v>Jul-2024</v>
      </c>
      <c r="AF23" t="str">
        <f t="shared" si="16"/>
        <v>NO</v>
      </c>
    </row>
    <row r="24" spans="1:32" x14ac:dyDescent="0.35">
      <c r="A24" s="8" t="s">
        <v>325</v>
      </c>
      <c r="B24" s="6">
        <v>45673</v>
      </c>
      <c r="C24" s="6" t="str">
        <f t="shared" si="1"/>
        <v>INVALID</v>
      </c>
      <c r="D24" s="6">
        <f t="shared" si="0"/>
        <v>45680</v>
      </c>
      <c r="E24" s="6">
        <v>45449</v>
      </c>
      <c r="F24" s="10">
        <f t="shared" si="2"/>
        <v>7</v>
      </c>
      <c r="G24" t="s">
        <v>648</v>
      </c>
      <c r="H24" t="s">
        <v>655</v>
      </c>
      <c r="I24" t="s">
        <v>692</v>
      </c>
      <c r="J24" t="s">
        <v>703</v>
      </c>
      <c r="K24" t="s">
        <v>708</v>
      </c>
      <c r="L24" t="s">
        <v>714</v>
      </c>
      <c r="M24" t="s">
        <v>729</v>
      </c>
      <c r="N24" t="s">
        <v>1045</v>
      </c>
      <c r="O24" s="10">
        <v>51.13</v>
      </c>
      <c r="P24" s="10" t="str">
        <f t="shared" si="3"/>
        <v>OK</v>
      </c>
      <c r="Q24" s="10">
        <f t="shared" si="4"/>
        <v>1242.8399999999999</v>
      </c>
      <c r="R24">
        <v>1242.8399999999999</v>
      </c>
      <c r="S24" t="str">
        <f t="shared" si="5"/>
        <v>Ok</v>
      </c>
      <c r="T24">
        <f t="shared" si="6"/>
        <v>4.4999999999999998E-2</v>
      </c>
      <c r="U24" s="10">
        <v>4.4999999999999998E-2</v>
      </c>
      <c r="V24" s="10">
        <v>16</v>
      </c>
      <c r="W24">
        <f t="shared" si="7"/>
        <v>18990.5952</v>
      </c>
      <c r="X24" s="10">
        <f t="shared" si="8"/>
        <v>818.08</v>
      </c>
      <c r="Y24" s="10">
        <f t="shared" si="9"/>
        <v>18172.515199999998</v>
      </c>
      <c r="Z24">
        <f t="shared" si="10"/>
        <v>0.95692183465634606</v>
      </c>
      <c r="AA24" t="str">
        <f t="shared" si="11"/>
        <v>Jan-2025</v>
      </c>
      <c r="AB24" t="str">
        <f t="shared" si="12"/>
        <v>Q1-2025</v>
      </c>
      <c r="AC24" t="str">
        <f t="shared" si="13"/>
        <v>Americas-Brazil-Rio de Janeiro</v>
      </c>
      <c r="AD24" t="str">
        <f t="shared" si="14"/>
        <v>HIGH</v>
      </c>
      <c r="AE24" s="15" t="str">
        <f t="shared" si="15"/>
        <v>Jan-2025</v>
      </c>
      <c r="AF24" t="str">
        <f t="shared" si="16"/>
        <v>YES</v>
      </c>
    </row>
    <row r="25" spans="1:32" x14ac:dyDescent="0.35">
      <c r="A25" s="8" t="s">
        <v>475</v>
      </c>
      <c r="B25" s="6">
        <v>45823</v>
      </c>
      <c r="C25" s="6" t="str">
        <f t="shared" si="1"/>
        <v>INVALID</v>
      </c>
      <c r="D25" s="6">
        <f t="shared" si="0"/>
        <v>45830</v>
      </c>
      <c r="E25" s="6">
        <v>45092</v>
      </c>
      <c r="F25" s="10">
        <f t="shared" si="2"/>
        <v>7</v>
      </c>
      <c r="G25" t="s">
        <v>646</v>
      </c>
      <c r="H25" t="s">
        <v>661</v>
      </c>
      <c r="I25" t="s">
        <v>687</v>
      </c>
      <c r="J25" t="s">
        <v>706</v>
      </c>
      <c r="K25" t="s">
        <v>707</v>
      </c>
      <c r="L25" t="s">
        <v>723</v>
      </c>
      <c r="M25" t="s">
        <v>733</v>
      </c>
      <c r="N25" t="s">
        <v>1194</v>
      </c>
      <c r="O25" s="10">
        <v>40.89</v>
      </c>
      <c r="P25" s="10" t="str">
        <f t="shared" si="3"/>
        <v>OK</v>
      </c>
      <c r="Q25" s="10">
        <f t="shared" si="4"/>
        <v>2553.69</v>
      </c>
      <c r="R25">
        <v>2553.69</v>
      </c>
      <c r="S25" t="str">
        <f t="shared" si="5"/>
        <v>Ok</v>
      </c>
      <c r="T25">
        <f t="shared" si="6"/>
        <v>0.129</v>
      </c>
      <c r="U25" s="10">
        <v>0.129</v>
      </c>
      <c r="V25" s="10">
        <v>17</v>
      </c>
      <c r="W25">
        <f t="shared" si="7"/>
        <v>37812.487830000005</v>
      </c>
      <c r="X25" s="10">
        <f t="shared" si="8"/>
        <v>695.13</v>
      </c>
      <c r="Y25" s="10">
        <f t="shared" si="9"/>
        <v>37117.357830000008</v>
      </c>
      <c r="Z25">
        <f t="shared" si="10"/>
        <v>0.98161639077742757</v>
      </c>
      <c r="AA25" t="str">
        <f t="shared" si="11"/>
        <v>Jun-2025</v>
      </c>
      <c r="AB25" t="str">
        <f t="shared" si="12"/>
        <v>Q2-2025</v>
      </c>
      <c r="AC25" t="str">
        <f t="shared" si="13"/>
        <v>Africa-South Africa-Durban</v>
      </c>
      <c r="AD25" t="str">
        <f t="shared" si="14"/>
        <v>HIGH</v>
      </c>
      <c r="AE25" s="15" t="str">
        <f t="shared" si="15"/>
        <v>Jun-2025</v>
      </c>
      <c r="AF25" t="str">
        <f t="shared" si="16"/>
        <v>YES</v>
      </c>
    </row>
    <row r="26" spans="1:32" x14ac:dyDescent="0.35">
      <c r="A26" s="8" t="s">
        <v>337</v>
      </c>
      <c r="B26" s="6">
        <v>45685</v>
      </c>
      <c r="C26" s="6" t="str">
        <f t="shared" si="1"/>
        <v>INVALID</v>
      </c>
      <c r="D26" s="6">
        <f t="shared" si="0"/>
        <v>45692</v>
      </c>
      <c r="E26" s="6">
        <v>45362</v>
      </c>
      <c r="F26" s="10">
        <f t="shared" si="2"/>
        <v>7</v>
      </c>
      <c r="G26" t="s">
        <v>648</v>
      </c>
      <c r="H26" t="s">
        <v>655</v>
      </c>
      <c r="I26" t="s">
        <v>670</v>
      </c>
      <c r="J26" t="s">
        <v>704</v>
      </c>
      <c r="K26" t="s">
        <v>708</v>
      </c>
      <c r="L26" t="s">
        <v>720</v>
      </c>
      <c r="M26" t="s">
        <v>727</v>
      </c>
      <c r="N26" t="s">
        <v>1057</v>
      </c>
      <c r="O26" s="10">
        <v>80.48</v>
      </c>
      <c r="P26" s="10" t="str">
        <f t="shared" si="3"/>
        <v>OK</v>
      </c>
      <c r="Q26" s="10">
        <f t="shared" si="4"/>
        <v>2089.16</v>
      </c>
      <c r="R26">
        <v>2089.16</v>
      </c>
      <c r="S26" t="str">
        <f t="shared" si="5"/>
        <v>Ok</v>
      </c>
      <c r="T26">
        <f t="shared" si="6"/>
        <v>0.17599999999999999</v>
      </c>
      <c r="U26" s="10">
        <v>0.17599999999999999</v>
      </c>
      <c r="V26" s="10">
        <v>13</v>
      </c>
      <c r="W26">
        <f t="shared" si="7"/>
        <v>22379.081920000001</v>
      </c>
      <c r="X26" s="10">
        <f t="shared" si="8"/>
        <v>1046.24</v>
      </c>
      <c r="Y26" s="10">
        <f t="shared" si="9"/>
        <v>21332.841919999999</v>
      </c>
      <c r="Z26">
        <f t="shared" si="10"/>
        <v>0.95324919924150309</v>
      </c>
      <c r="AA26" t="str">
        <f t="shared" si="11"/>
        <v>Jan-2025</v>
      </c>
      <c r="AB26" t="str">
        <f t="shared" si="12"/>
        <v>Q1-2025</v>
      </c>
      <c r="AC26" t="str">
        <f t="shared" si="13"/>
        <v>Americas-Brazil-São Paulo</v>
      </c>
      <c r="AD26" t="str">
        <f t="shared" si="14"/>
        <v>HIGH</v>
      </c>
      <c r="AE26" s="15" t="str">
        <f t="shared" si="15"/>
        <v>Jan-2025</v>
      </c>
      <c r="AF26" t="str">
        <f t="shared" si="16"/>
        <v>YES</v>
      </c>
    </row>
    <row r="27" spans="1:32" x14ac:dyDescent="0.35">
      <c r="A27" s="8" t="s">
        <v>546</v>
      </c>
      <c r="B27" s="6">
        <v>45894</v>
      </c>
      <c r="C27" s="6" t="str">
        <f t="shared" si="1"/>
        <v>INVALID</v>
      </c>
      <c r="D27" s="6">
        <f t="shared" si="0"/>
        <v>45901</v>
      </c>
      <c r="E27" s="6">
        <v>45789</v>
      </c>
      <c r="F27" s="10">
        <f t="shared" si="2"/>
        <v>7</v>
      </c>
      <c r="G27" t="s">
        <v>649</v>
      </c>
      <c r="H27" t="s">
        <v>657</v>
      </c>
      <c r="I27" t="s">
        <v>679</v>
      </c>
      <c r="J27" t="s">
        <v>706</v>
      </c>
      <c r="K27" t="s">
        <v>709</v>
      </c>
      <c r="L27" t="s">
        <v>723</v>
      </c>
      <c r="M27" t="s">
        <v>732</v>
      </c>
      <c r="N27" t="s">
        <v>1265</v>
      </c>
      <c r="O27" s="10">
        <v>59.51</v>
      </c>
      <c r="P27" s="10" t="str">
        <f t="shared" si="3"/>
        <v>OK</v>
      </c>
      <c r="Q27" s="10">
        <f t="shared" si="4"/>
        <v>2583.02</v>
      </c>
      <c r="R27">
        <v>2583.02</v>
      </c>
      <c r="S27" t="str">
        <f t="shared" si="5"/>
        <v>Ok</v>
      </c>
      <c r="T27">
        <f t="shared" si="6"/>
        <v>0.114</v>
      </c>
      <c r="U27" s="10">
        <v>0.114</v>
      </c>
      <c r="V27" s="10">
        <v>9</v>
      </c>
      <c r="W27">
        <f t="shared" si="7"/>
        <v>20597.001479999999</v>
      </c>
      <c r="X27" s="10">
        <f t="shared" si="8"/>
        <v>535.59</v>
      </c>
      <c r="Y27" s="10">
        <f t="shared" si="9"/>
        <v>20061.411479999999</v>
      </c>
      <c r="Z27">
        <f t="shared" si="10"/>
        <v>0.97399670041680264</v>
      </c>
      <c r="AA27" t="str">
        <f t="shared" si="11"/>
        <v>Aug-2025</v>
      </c>
      <c r="AB27" t="str">
        <f t="shared" si="12"/>
        <v>Q3-2025</v>
      </c>
      <c r="AC27" t="str">
        <f t="shared" si="13"/>
        <v>Europe-France-Lyon</v>
      </c>
      <c r="AD27" t="str">
        <f t="shared" si="14"/>
        <v>HIGH</v>
      </c>
      <c r="AE27" s="15" t="str">
        <f t="shared" si="15"/>
        <v>Aug-2025</v>
      </c>
      <c r="AF27" t="str">
        <f t="shared" si="16"/>
        <v>YES</v>
      </c>
    </row>
    <row r="28" spans="1:32" x14ac:dyDescent="0.35">
      <c r="A28" s="8" t="s">
        <v>355</v>
      </c>
      <c r="B28" s="6">
        <v>45703</v>
      </c>
      <c r="C28" s="6" t="str">
        <f t="shared" si="1"/>
        <v>INVALID</v>
      </c>
      <c r="D28" s="6">
        <f t="shared" si="0"/>
        <v>45710</v>
      </c>
      <c r="E28" s="6">
        <v>45027</v>
      </c>
      <c r="F28" s="10">
        <f t="shared" si="2"/>
        <v>7</v>
      </c>
      <c r="G28" t="s">
        <v>648</v>
      </c>
      <c r="H28" t="s">
        <v>660</v>
      </c>
      <c r="I28" t="s">
        <v>686</v>
      </c>
      <c r="J28" t="s">
        <v>702</v>
      </c>
      <c r="K28" t="s">
        <v>709</v>
      </c>
      <c r="L28" t="s">
        <v>715</v>
      </c>
      <c r="M28" t="s">
        <v>729</v>
      </c>
      <c r="N28" t="s">
        <v>1075</v>
      </c>
      <c r="O28" s="10">
        <v>32.1</v>
      </c>
      <c r="P28" s="10" t="str">
        <f t="shared" si="3"/>
        <v>OK</v>
      </c>
      <c r="Q28" s="10">
        <f t="shared" si="4"/>
        <v>175.67</v>
      </c>
      <c r="R28">
        <v>175.67</v>
      </c>
      <c r="S28" t="str">
        <f t="shared" si="5"/>
        <v>Ok</v>
      </c>
      <c r="T28">
        <f t="shared" si="6"/>
        <v>0.28199999999999997</v>
      </c>
      <c r="U28" s="10">
        <v>0.28199999999999997</v>
      </c>
      <c r="V28" s="10">
        <v>22</v>
      </c>
      <c r="W28">
        <f t="shared" si="7"/>
        <v>2774.8833199999999</v>
      </c>
      <c r="X28" s="10">
        <f t="shared" si="8"/>
        <v>706.2</v>
      </c>
      <c r="Y28" s="10">
        <f t="shared" si="9"/>
        <v>2068.6833200000001</v>
      </c>
      <c r="Z28">
        <f t="shared" si="10"/>
        <v>0.74550281270925656</v>
      </c>
      <c r="AA28" t="str">
        <f t="shared" si="11"/>
        <v>Feb-2025</v>
      </c>
      <c r="AB28" t="str">
        <f t="shared" si="12"/>
        <v>Q1-2025</v>
      </c>
      <c r="AC28" t="str">
        <f t="shared" si="13"/>
        <v>Americas-USA-San Francisco</v>
      </c>
      <c r="AD28" t="str">
        <f t="shared" si="14"/>
        <v>MEDIUM</v>
      </c>
      <c r="AE28" s="15" t="str">
        <f t="shared" si="15"/>
        <v>Feb-2025</v>
      </c>
      <c r="AF28" t="str">
        <f t="shared" si="16"/>
        <v>YES</v>
      </c>
    </row>
    <row r="29" spans="1:32" x14ac:dyDescent="0.35">
      <c r="A29" s="8" t="s">
        <v>104</v>
      </c>
      <c r="B29" s="6">
        <v>45451</v>
      </c>
      <c r="C29" s="6" t="str">
        <f t="shared" si="1"/>
        <v>INVALID</v>
      </c>
      <c r="D29" s="6">
        <f t="shared" si="0"/>
        <v>45458</v>
      </c>
      <c r="E29" s="6">
        <v>45109</v>
      </c>
      <c r="F29" s="10">
        <f t="shared" si="2"/>
        <v>7</v>
      </c>
      <c r="G29" t="s">
        <v>647</v>
      </c>
      <c r="H29" t="s">
        <v>652</v>
      </c>
      <c r="I29" t="s">
        <v>694</v>
      </c>
      <c r="J29" t="s">
        <v>702</v>
      </c>
      <c r="K29" t="s">
        <v>709</v>
      </c>
      <c r="L29" t="s">
        <v>721</v>
      </c>
      <c r="M29" t="s">
        <v>732</v>
      </c>
      <c r="N29" t="s">
        <v>823</v>
      </c>
      <c r="O29" s="10">
        <v>55.65</v>
      </c>
      <c r="P29" s="10" t="str">
        <f t="shared" si="3"/>
        <v>OK</v>
      </c>
      <c r="Q29" s="10">
        <f t="shared" si="4"/>
        <v>758.23</v>
      </c>
      <c r="R29">
        <v>758.23</v>
      </c>
      <c r="S29" t="str">
        <f t="shared" si="5"/>
        <v>Ok</v>
      </c>
      <c r="T29">
        <f t="shared" si="6"/>
        <v>6.6000000000000003E-2</v>
      </c>
      <c r="U29" s="10">
        <v>6.6000000000000003E-2</v>
      </c>
      <c r="V29" s="10">
        <v>8</v>
      </c>
      <c r="W29">
        <f t="shared" si="7"/>
        <v>5665.4945600000001</v>
      </c>
      <c r="X29" s="10">
        <f t="shared" si="8"/>
        <v>445.2</v>
      </c>
      <c r="Y29" s="10">
        <f t="shared" si="9"/>
        <v>5220.2945600000003</v>
      </c>
      <c r="Z29">
        <f t="shared" si="10"/>
        <v>0.92141904024703536</v>
      </c>
      <c r="AA29" t="str">
        <f t="shared" si="11"/>
        <v>Jun-2024</v>
      </c>
      <c r="AB29" t="str">
        <f t="shared" si="12"/>
        <v>Q2-2024</v>
      </c>
      <c r="AC29" t="str">
        <f t="shared" si="13"/>
        <v>Asia-Japan-Nagoya</v>
      </c>
      <c r="AD29" t="str">
        <f t="shared" si="14"/>
        <v>HIGH</v>
      </c>
      <c r="AE29" s="15" t="str">
        <f t="shared" si="15"/>
        <v>Jun-2024</v>
      </c>
      <c r="AF29" t="str">
        <f t="shared" si="16"/>
        <v>YES</v>
      </c>
    </row>
    <row r="30" spans="1:32" x14ac:dyDescent="0.35">
      <c r="A30" s="8" t="s">
        <v>154</v>
      </c>
      <c r="B30" s="6">
        <v>45501</v>
      </c>
      <c r="C30" s="6" t="str">
        <f t="shared" si="1"/>
        <v>INVALID</v>
      </c>
      <c r="D30" s="6">
        <f t="shared" si="0"/>
        <v>45508</v>
      </c>
      <c r="E30" s="6">
        <v>45336</v>
      </c>
      <c r="F30" s="10">
        <f t="shared" si="2"/>
        <v>7</v>
      </c>
      <c r="G30" t="s">
        <v>647</v>
      </c>
      <c r="H30" t="s">
        <v>659</v>
      </c>
      <c r="I30" t="s">
        <v>699</v>
      </c>
      <c r="J30" t="s">
        <v>701</v>
      </c>
      <c r="K30" t="s">
        <v>710</v>
      </c>
      <c r="L30" t="s">
        <v>716</v>
      </c>
      <c r="M30" t="s">
        <v>733</v>
      </c>
      <c r="N30" t="s">
        <v>873</v>
      </c>
      <c r="O30" s="10">
        <v>65.930000000000007</v>
      </c>
      <c r="P30" s="10" t="str">
        <f t="shared" si="3"/>
        <v>OK</v>
      </c>
      <c r="Q30" s="10">
        <f t="shared" si="4"/>
        <v>434.8</v>
      </c>
      <c r="R30">
        <v>434.8</v>
      </c>
      <c r="S30" t="str">
        <f t="shared" si="5"/>
        <v>Ok</v>
      </c>
      <c r="T30">
        <f t="shared" si="6"/>
        <v>0.25900000000000001</v>
      </c>
      <c r="U30" s="10">
        <v>0.25900000000000001</v>
      </c>
      <c r="V30" s="10">
        <v>23</v>
      </c>
      <c r="W30">
        <f t="shared" si="7"/>
        <v>7410.2963999999993</v>
      </c>
      <c r="X30" s="10">
        <f t="shared" si="8"/>
        <v>1516.39</v>
      </c>
      <c r="Y30" s="10">
        <f t="shared" si="9"/>
        <v>5893.9063999999989</v>
      </c>
      <c r="Z30">
        <f t="shared" si="10"/>
        <v>0.79536715967258742</v>
      </c>
      <c r="AA30" t="str">
        <f t="shared" si="11"/>
        <v>Jul-2024</v>
      </c>
      <c r="AB30" t="str">
        <f t="shared" si="12"/>
        <v>Q3-2024</v>
      </c>
      <c r="AC30" t="str">
        <f t="shared" si="13"/>
        <v>Asia-China-Beijing</v>
      </c>
      <c r="AD30" t="str">
        <f t="shared" si="14"/>
        <v>MEDIUM</v>
      </c>
      <c r="AE30" s="15" t="str">
        <f t="shared" si="15"/>
        <v>Jul-2024</v>
      </c>
      <c r="AF30" t="str">
        <f t="shared" si="16"/>
        <v>YES</v>
      </c>
    </row>
    <row r="31" spans="1:32" x14ac:dyDescent="0.35">
      <c r="A31" s="8" t="s">
        <v>596</v>
      </c>
      <c r="B31" s="6">
        <v>45944</v>
      </c>
      <c r="C31" s="6" t="str">
        <f t="shared" si="1"/>
        <v>INVALID</v>
      </c>
      <c r="D31" s="6">
        <f t="shared" si="0"/>
        <v>45951</v>
      </c>
      <c r="E31" s="6">
        <v>44963</v>
      </c>
      <c r="F31" s="10">
        <f t="shared" si="2"/>
        <v>7</v>
      </c>
      <c r="G31" t="s">
        <v>648</v>
      </c>
      <c r="H31" t="s">
        <v>655</v>
      </c>
      <c r="I31" t="s">
        <v>672</v>
      </c>
      <c r="J31" t="s">
        <v>701</v>
      </c>
      <c r="K31" t="s">
        <v>709</v>
      </c>
      <c r="L31" t="s">
        <v>726</v>
      </c>
      <c r="M31" t="s">
        <v>732</v>
      </c>
      <c r="N31" t="s">
        <v>1314</v>
      </c>
      <c r="O31" s="10">
        <v>41.84</v>
      </c>
      <c r="P31" s="10" t="str">
        <f t="shared" si="3"/>
        <v>OK</v>
      </c>
      <c r="Q31" s="10">
        <f t="shared" si="4"/>
        <v>1666.18</v>
      </c>
      <c r="R31">
        <v>1666.18</v>
      </c>
      <c r="S31" t="str">
        <f t="shared" si="5"/>
        <v>Ok</v>
      </c>
      <c r="T31">
        <f t="shared" si="6"/>
        <v>0.22600000000000001</v>
      </c>
      <c r="U31" s="10">
        <v>0.22600000000000001</v>
      </c>
      <c r="V31" s="10">
        <v>27</v>
      </c>
      <c r="W31">
        <f t="shared" si="7"/>
        <v>34819.829640000004</v>
      </c>
      <c r="X31" s="10">
        <f t="shared" si="8"/>
        <v>1129.68</v>
      </c>
      <c r="Y31" s="10">
        <f t="shared" si="9"/>
        <v>33690.149640000003</v>
      </c>
      <c r="Z31">
        <f t="shared" si="10"/>
        <v>0.96755641794690872</v>
      </c>
      <c r="AA31" t="str">
        <f t="shared" si="11"/>
        <v>Oct-2025</v>
      </c>
      <c r="AB31" t="str">
        <f t="shared" si="12"/>
        <v>Q4-2025</v>
      </c>
      <c r="AC31" t="str">
        <f t="shared" si="13"/>
        <v>Americas-Brazil-Brasília</v>
      </c>
      <c r="AD31" t="str">
        <f t="shared" si="14"/>
        <v>HIGH</v>
      </c>
      <c r="AE31" s="15" t="str">
        <f t="shared" si="15"/>
        <v>Oct-2025</v>
      </c>
      <c r="AF31" t="str">
        <f t="shared" si="16"/>
        <v>YES</v>
      </c>
    </row>
    <row r="32" spans="1:32" x14ac:dyDescent="0.35">
      <c r="A32" s="8" t="s">
        <v>134</v>
      </c>
      <c r="B32" s="6">
        <v>45481</v>
      </c>
      <c r="C32" s="6" t="str">
        <f t="shared" si="1"/>
        <v>OK</v>
      </c>
      <c r="D32" s="6">
        <f t="shared" si="0"/>
        <v>45856</v>
      </c>
      <c r="E32" s="6">
        <v>45856</v>
      </c>
      <c r="F32" s="10">
        <f t="shared" si="2"/>
        <v>375</v>
      </c>
      <c r="G32" t="s">
        <v>648</v>
      </c>
      <c r="H32" t="s">
        <v>653</v>
      </c>
      <c r="I32" t="s">
        <v>688</v>
      </c>
      <c r="J32" t="s">
        <v>702</v>
      </c>
      <c r="K32" t="s">
        <v>710</v>
      </c>
      <c r="L32" t="s">
        <v>714</v>
      </c>
      <c r="M32" t="s">
        <v>731</v>
      </c>
      <c r="N32" t="s">
        <v>853</v>
      </c>
      <c r="O32" s="10">
        <v>57.96</v>
      </c>
      <c r="P32" s="10" t="str">
        <f t="shared" si="3"/>
        <v>OK</v>
      </c>
      <c r="Q32" s="10">
        <f t="shared" si="4"/>
        <v>631.78</v>
      </c>
      <c r="R32">
        <v>631.78</v>
      </c>
      <c r="S32" t="str">
        <f t="shared" si="5"/>
        <v>Ok</v>
      </c>
      <c r="T32">
        <f t="shared" si="6"/>
        <v>4.2999999999999997E-2</v>
      </c>
      <c r="U32" s="10">
        <v>4.2999999999999997E-2</v>
      </c>
      <c r="V32" s="10">
        <v>7</v>
      </c>
      <c r="W32">
        <f t="shared" si="7"/>
        <v>4232.2942199999998</v>
      </c>
      <c r="X32" s="10">
        <f t="shared" si="8"/>
        <v>405.72</v>
      </c>
      <c r="Y32" s="10">
        <f t="shared" si="9"/>
        <v>3826.5742199999995</v>
      </c>
      <c r="Z32">
        <f t="shared" si="10"/>
        <v>0.90413709942878207</v>
      </c>
      <c r="AA32" t="str">
        <f t="shared" si="11"/>
        <v>Jul-2024</v>
      </c>
      <c r="AB32" t="str">
        <f t="shared" si="12"/>
        <v>Q3-2024</v>
      </c>
      <c r="AC32" t="str">
        <f t="shared" si="13"/>
        <v>Americas-Canada-Vancouver</v>
      </c>
      <c r="AD32" t="str">
        <f t="shared" si="14"/>
        <v>HIGH</v>
      </c>
      <c r="AE32" s="15" t="str">
        <f t="shared" si="15"/>
        <v>Jul-2024</v>
      </c>
      <c r="AF32" t="str">
        <f t="shared" si="16"/>
        <v>NO</v>
      </c>
    </row>
    <row r="33" spans="1:32" x14ac:dyDescent="0.35">
      <c r="A33" s="8" t="s">
        <v>495</v>
      </c>
      <c r="B33" s="6">
        <v>45843</v>
      </c>
      <c r="C33" s="6" t="str">
        <f t="shared" si="1"/>
        <v>INVALID</v>
      </c>
      <c r="D33" s="6">
        <f t="shared" si="0"/>
        <v>45850</v>
      </c>
      <c r="E33" s="6">
        <v>45542</v>
      </c>
      <c r="F33" s="10">
        <f t="shared" si="2"/>
        <v>7</v>
      </c>
      <c r="G33" t="s">
        <v>647</v>
      </c>
      <c r="H33" t="s">
        <v>652</v>
      </c>
      <c r="I33" t="s">
        <v>689</v>
      </c>
      <c r="J33" t="s">
        <v>705</v>
      </c>
      <c r="K33" t="s">
        <v>710</v>
      </c>
      <c r="L33" t="s">
        <v>725</v>
      </c>
      <c r="M33" t="s">
        <v>728</v>
      </c>
      <c r="N33" t="s">
        <v>1214</v>
      </c>
      <c r="O33" s="10">
        <v>43.23</v>
      </c>
      <c r="P33" s="10" t="str">
        <f t="shared" si="3"/>
        <v>OK</v>
      </c>
      <c r="Q33" s="10">
        <f t="shared" si="4"/>
        <v>1794.07</v>
      </c>
      <c r="R33">
        <v>1794.07</v>
      </c>
      <c r="S33" t="str">
        <f t="shared" si="5"/>
        <v>Ok</v>
      </c>
      <c r="T33">
        <f t="shared" si="6"/>
        <v>9.0999999999999998E-2</v>
      </c>
      <c r="U33" s="10">
        <v>9.0999999999999998E-2</v>
      </c>
      <c r="V33" s="10">
        <v>55</v>
      </c>
      <c r="W33">
        <f t="shared" si="7"/>
        <v>89694.529649999997</v>
      </c>
      <c r="X33" s="10">
        <f t="shared" si="8"/>
        <v>2377.6499999999996</v>
      </c>
      <c r="Y33" s="10">
        <f t="shared" si="9"/>
        <v>87316.879650000003</v>
      </c>
      <c r="Z33">
        <f t="shared" si="10"/>
        <v>0.97349169442910399</v>
      </c>
      <c r="AA33" t="str">
        <f t="shared" si="11"/>
        <v>Jul-2025</v>
      </c>
      <c r="AB33" t="str">
        <f t="shared" si="12"/>
        <v>Q3-2025</v>
      </c>
      <c r="AC33" t="str">
        <f t="shared" si="13"/>
        <v>Asia-Japan-Tokyo</v>
      </c>
      <c r="AD33" t="str">
        <f t="shared" si="14"/>
        <v>HIGH</v>
      </c>
      <c r="AE33" s="15" t="str">
        <f t="shared" si="15"/>
        <v>Jul-2025</v>
      </c>
      <c r="AF33" t="str">
        <f t="shared" si="16"/>
        <v>YES</v>
      </c>
    </row>
    <row r="34" spans="1:32" x14ac:dyDescent="0.35">
      <c r="A34" s="8" t="s">
        <v>277</v>
      </c>
      <c r="B34" s="6">
        <v>45625</v>
      </c>
      <c r="C34" s="6" t="str">
        <f t="shared" si="1"/>
        <v>OK</v>
      </c>
      <c r="D34" s="6">
        <f t="shared" si="0"/>
        <v>45835</v>
      </c>
      <c r="E34" s="6">
        <v>45835</v>
      </c>
      <c r="F34" s="10">
        <f t="shared" si="2"/>
        <v>210</v>
      </c>
      <c r="G34" t="s">
        <v>646</v>
      </c>
      <c r="H34" t="s">
        <v>661</v>
      </c>
      <c r="I34" t="s">
        <v>687</v>
      </c>
      <c r="J34" t="s">
        <v>706</v>
      </c>
      <c r="K34" t="s">
        <v>710</v>
      </c>
      <c r="L34" t="s">
        <v>725</v>
      </c>
      <c r="M34" t="s">
        <v>730</v>
      </c>
      <c r="N34" t="s">
        <v>997</v>
      </c>
      <c r="O34" s="10">
        <v>93.91</v>
      </c>
      <c r="P34" s="10" t="str">
        <f t="shared" si="3"/>
        <v>OK</v>
      </c>
      <c r="Q34" s="10">
        <f t="shared" si="4"/>
        <v>2633.02</v>
      </c>
      <c r="R34">
        <v>2633.02</v>
      </c>
      <c r="S34" t="str">
        <f t="shared" si="5"/>
        <v>Ok</v>
      </c>
      <c r="T34">
        <f t="shared" si="6"/>
        <v>5.7000000000000002E-2</v>
      </c>
      <c r="U34" s="10">
        <v>5.7000000000000002E-2</v>
      </c>
      <c r="V34" s="10">
        <v>6</v>
      </c>
      <c r="W34">
        <f t="shared" si="7"/>
        <v>14897.627159999998</v>
      </c>
      <c r="X34" s="10">
        <f t="shared" si="8"/>
        <v>563.46</v>
      </c>
      <c r="Y34" s="10">
        <f t="shared" si="9"/>
        <v>14334.167159999997</v>
      </c>
      <c r="Z34">
        <f t="shared" si="10"/>
        <v>0.96217786940507644</v>
      </c>
      <c r="AA34" t="str">
        <f t="shared" si="11"/>
        <v>Nov-2024</v>
      </c>
      <c r="AB34" t="str">
        <f t="shared" si="12"/>
        <v>Q4-2024</v>
      </c>
      <c r="AC34" t="str">
        <f t="shared" si="13"/>
        <v>Africa-South Africa-Durban</v>
      </c>
      <c r="AD34" t="str">
        <f t="shared" si="14"/>
        <v>HIGH</v>
      </c>
      <c r="AE34" s="15" t="str">
        <f t="shared" si="15"/>
        <v>Nov-2024</v>
      </c>
      <c r="AF34" t="str">
        <f t="shared" si="16"/>
        <v>NO</v>
      </c>
    </row>
    <row r="35" spans="1:32" x14ac:dyDescent="0.35">
      <c r="A35" s="8" t="s">
        <v>66</v>
      </c>
      <c r="B35" s="6">
        <v>45413</v>
      </c>
      <c r="C35" s="6" t="str">
        <f t="shared" si="1"/>
        <v>OK</v>
      </c>
      <c r="D35" s="6">
        <f t="shared" si="0"/>
        <v>45602</v>
      </c>
      <c r="E35" s="6">
        <v>45602</v>
      </c>
      <c r="F35" s="10">
        <f t="shared" si="2"/>
        <v>189</v>
      </c>
      <c r="G35" t="s">
        <v>647</v>
      </c>
      <c r="H35" t="s">
        <v>654</v>
      </c>
      <c r="I35" t="s">
        <v>668</v>
      </c>
      <c r="J35" t="s">
        <v>706</v>
      </c>
      <c r="K35" t="s">
        <v>710</v>
      </c>
      <c r="L35" t="s">
        <v>719</v>
      </c>
      <c r="M35" t="s">
        <v>732</v>
      </c>
      <c r="N35" t="s">
        <v>785</v>
      </c>
      <c r="O35" s="10">
        <v>72.94</v>
      </c>
      <c r="P35" s="10" t="str">
        <f t="shared" si="3"/>
        <v>OK</v>
      </c>
      <c r="Q35" s="10">
        <f t="shared" si="4"/>
        <v>1321.85</v>
      </c>
      <c r="R35">
        <v>1321.85</v>
      </c>
      <c r="S35" t="str">
        <f t="shared" si="5"/>
        <v>Ok</v>
      </c>
      <c r="T35">
        <f t="shared" si="6"/>
        <v>0.29499999999999998</v>
      </c>
      <c r="U35" s="10">
        <v>0.29499999999999998</v>
      </c>
      <c r="V35" s="10">
        <v>8</v>
      </c>
      <c r="W35">
        <f t="shared" si="7"/>
        <v>7455.2340000000004</v>
      </c>
      <c r="X35" s="10">
        <f t="shared" si="8"/>
        <v>583.52</v>
      </c>
      <c r="Y35" s="10">
        <f t="shared" si="9"/>
        <v>6871.7139999999999</v>
      </c>
      <c r="Z35">
        <f t="shared" si="10"/>
        <v>0.92173015629019817</v>
      </c>
      <c r="AA35" t="str">
        <f t="shared" si="11"/>
        <v>May-2024</v>
      </c>
      <c r="AB35" t="str">
        <f t="shared" si="12"/>
        <v>Q2-2024</v>
      </c>
      <c r="AC35" t="str">
        <f t="shared" si="13"/>
        <v>Asia-India-Bengaluru</v>
      </c>
      <c r="AD35" t="str">
        <f t="shared" si="14"/>
        <v>HIGH</v>
      </c>
      <c r="AE35" s="15" t="str">
        <f t="shared" si="15"/>
        <v>May-2024</v>
      </c>
      <c r="AF35" t="str">
        <f t="shared" si="16"/>
        <v>NO</v>
      </c>
    </row>
    <row r="36" spans="1:32" x14ac:dyDescent="0.35">
      <c r="A36" s="8" t="s">
        <v>296</v>
      </c>
      <c r="B36" s="6">
        <v>45644</v>
      </c>
      <c r="C36" s="6" t="str">
        <f t="shared" si="1"/>
        <v>INVALID</v>
      </c>
      <c r="D36" s="6">
        <f t="shared" si="0"/>
        <v>45651</v>
      </c>
      <c r="E36" s="6">
        <v>45163</v>
      </c>
      <c r="F36" s="10">
        <f t="shared" si="2"/>
        <v>7</v>
      </c>
      <c r="G36" t="s">
        <v>646</v>
      </c>
      <c r="H36" t="s">
        <v>650</v>
      </c>
      <c r="I36" t="s">
        <v>664</v>
      </c>
      <c r="J36" t="s">
        <v>705</v>
      </c>
      <c r="K36" t="s">
        <v>707</v>
      </c>
      <c r="L36" t="s">
        <v>725</v>
      </c>
      <c r="M36" t="s">
        <v>730</v>
      </c>
      <c r="N36" t="s">
        <v>1016</v>
      </c>
      <c r="O36" s="10">
        <v>91.85</v>
      </c>
      <c r="P36" s="10" t="str">
        <f t="shared" si="3"/>
        <v>OK</v>
      </c>
      <c r="Q36" s="10">
        <f t="shared" si="4"/>
        <v>3036.87</v>
      </c>
      <c r="R36">
        <v>3036.87</v>
      </c>
      <c r="S36" t="str">
        <f t="shared" si="5"/>
        <v>Ok</v>
      </c>
      <c r="T36">
        <f t="shared" si="6"/>
        <v>0</v>
      </c>
      <c r="U36" s="10">
        <v>0</v>
      </c>
      <c r="V36" s="10">
        <v>6</v>
      </c>
      <c r="W36">
        <f t="shared" si="7"/>
        <v>18221.22</v>
      </c>
      <c r="X36" s="10">
        <f t="shared" si="8"/>
        <v>551.09999999999991</v>
      </c>
      <c r="Y36" s="10">
        <f t="shared" si="9"/>
        <v>17670.120000000003</v>
      </c>
      <c r="Z36">
        <f t="shared" si="10"/>
        <v>0.96975504384448474</v>
      </c>
      <c r="AA36" t="str">
        <f t="shared" si="11"/>
        <v>Dec-2024</v>
      </c>
      <c r="AB36" t="str">
        <f t="shared" si="12"/>
        <v>Q4-2024</v>
      </c>
      <c r="AC36" t="str">
        <f t="shared" si="13"/>
        <v>Africa-Kenya-Nairobi</v>
      </c>
      <c r="AD36" t="str">
        <f t="shared" si="14"/>
        <v>HIGH</v>
      </c>
      <c r="AE36" s="15" t="str">
        <f t="shared" si="15"/>
        <v>Dec-2024</v>
      </c>
      <c r="AF36" t="str">
        <f t="shared" si="16"/>
        <v>YES</v>
      </c>
    </row>
    <row r="37" spans="1:32" x14ac:dyDescent="0.35">
      <c r="A37" s="8" t="s">
        <v>589</v>
      </c>
      <c r="B37" s="6">
        <v>45937</v>
      </c>
      <c r="C37" s="6" t="str">
        <f t="shared" si="1"/>
        <v>INVALID</v>
      </c>
      <c r="D37" s="6">
        <f t="shared" si="0"/>
        <v>45944</v>
      </c>
      <c r="E37" s="6">
        <v>45042</v>
      </c>
      <c r="F37" s="10">
        <f t="shared" si="2"/>
        <v>7</v>
      </c>
      <c r="G37" t="s">
        <v>649</v>
      </c>
      <c r="H37" t="s">
        <v>657</v>
      </c>
      <c r="I37" t="s">
        <v>673</v>
      </c>
      <c r="J37" t="s">
        <v>704</v>
      </c>
      <c r="K37" t="s">
        <v>711</v>
      </c>
      <c r="L37" t="s">
        <v>724</v>
      </c>
      <c r="M37" t="s">
        <v>727</v>
      </c>
      <c r="N37" t="s">
        <v>1307</v>
      </c>
      <c r="O37" s="10">
        <v>81.489999999999995</v>
      </c>
      <c r="P37" s="10" t="str">
        <f t="shared" si="3"/>
        <v>OK</v>
      </c>
      <c r="Q37" s="10">
        <f t="shared" si="4"/>
        <v>199.37</v>
      </c>
      <c r="R37">
        <v>199.37</v>
      </c>
      <c r="S37" t="str">
        <f t="shared" si="5"/>
        <v>Ok</v>
      </c>
      <c r="T37">
        <f t="shared" si="6"/>
        <v>0.121</v>
      </c>
      <c r="U37" s="10">
        <v>0.121</v>
      </c>
      <c r="V37" s="10">
        <v>5</v>
      </c>
      <c r="W37">
        <f t="shared" si="7"/>
        <v>876.23115000000007</v>
      </c>
      <c r="X37" s="10">
        <f t="shared" si="8"/>
        <v>407.45</v>
      </c>
      <c r="Y37" s="10">
        <f t="shared" si="9"/>
        <v>468.78115000000008</v>
      </c>
      <c r="Z37">
        <f t="shared" si="10"/>
        <v>0.53499712946749278</v>
      </c>
      <c r="AA37" t="str">
        <f t="shared" si="11"/>
        <v>Oct-2025</v>
      </c>
      <c r="AB37" t="str">
        <f t="shared" si="12"/>
        <v>Q4-2025</v>
      </c>
      <c r="AC37" t="str">
        <f t="shared" si="13"/>
        <v>Europe-France-Marseille</v>
      </c>
      <c r="AD37" t="str">
        <f t="shared" si="14"/>
        <v>MEDIUM</v>
      </c>
      <c r="AE37" s="15" t="str">
        <f t="shared" si="15"/>
        <v>Oct-2025</v>
      </c>
      <c r="AF37" t="str">
        <f t="shared" si="16"/>
        <v>YES</v>
      </c>
    </row>
    <row r="38" spans="1:32" x14ac:dyDescent="0.35">
      <c r="A38" s="8" t="s">
        <v>540</v>
      </c>
      <c r="B38" s="6">
        <v>45888</v>
      </c>
      <c r="C38" s="6" t="str">
        <f t="shared" si="1"/>
        <v>INVALID</v>
      </c>
      <c r="D38" s="6">
        <f t="shared" si="0"/>
        <v>45895</v>
      </c>
      <c r="E38" s="6">
        <v>45704</v>
      </c>
      <c r="F38" s="10">
        <f t="shared" si="2"/>
        <v>7</v>
      </c>
      <c r="G38" t="s">
        <v>646</v>
      </c>
      <c r="H38" t="s">
        <v>651</v>
      </c>
      <c r="I38" t="s">
        <v>665</v>
      </c>
      <c r="J38" t="s">
        <v>705</v>
      </c>
      <c r="K38" t="s">
        <v>710</v>
      </c>
      <c r="L38" t="s">
        <v>712</v>
      </c>
      <c r="M38" t="s">
        <v>728</v>
      </c>
      <c r="N38" t="s">
        <v>1259</v>
      </c>
      <c r="O38" s="10">
        <v>90.68</v>
      </c>
      <c r="P38" s="10" t="str">
        <f t="shared" si="3"/>
        <v>OK</v>
      </c>
      <c r="Q38" s="10">
        <f t="shared" si="4"/>
        <v>927.51</v>
      </c>
      <c r="R38">
        <v>927.51</v>
      </c>
      <c r="S38" t="str">
        <f t="shared" si="5"/>
        <v>Ok</v>
      </c>
      <c r="T38">
        <f t="shared" si="6"/>
        <v>0.13500000000000001</v>
      </c>
      <c r="U38" s="10">
        <v>0.13500000000000001</v>
      </c>
      <c r="V38" s="10">
        <v>21</v>
      </c>
      <c r="W38">
        <f t="shared" si="7"/>
        <v>16848.219150000001</v>
      </c>
      <c r="X38" s="10">
        <f t="shared" si="8"/>
        <v>1904.2800000000002</v>
      </c>
      <c r="Y38" s="10">
        <f t="shared" si="9"/>
        <v>14943.93915</v>
      </c>
      <c r="Z38">
        <f t="shared" si="10"/>
        <v>0.8869744046509509</v>
      </c>
      <c r="AA38" t="str">
        <f t="shared" si="11"/>
        <v>Aug-2025</v>
      </c>
      <c r="AB38" t="str">
        <f t="shared" si="12"/>
        <v>Q3-2025</v>
      </c>
      <c r="AC38" t="str">
        <f t="shared" si="13"/>
        <v>Africa-Nigeria-Lagos</v>
      </c>
      <c r="AD38" t="str">
        <f t="shared" si="14"/>
        <v>HIGH</v>
      </c>
      <c r="AE38" s="15" t="str">
        <f t="shared" si="15"/>
        <v>Aug-2025</v>
      </c>
      <c r="AF38" t="str">
        <f t="shared" si="16"/>
        <v>YES</v>
      </c>
    </row>
    <row r="39" spans="1:32" x14ac:dyDescent="0.35">
      <c r="A39" s="8" t="s">
        <v>305</v>
      </c>
      <c r="B39" s="6">
        <v>45653</v>
      </c>
      <c r="C39" s="6" t="str">
        <f t="shared" si="1"/>
        <v>OK</v>
      </c>
      <c r="D39" s="6">
        <f t="shared" si="0"/>
        <v>45754</v>
      </c>
      <c r="E39" s="6">
        <v>45754</v>
      </c>
      <c r="F39" s="10">
        <f t="shared" si="2"/>
        <v>101</v>
      </c>
      <c r="G39" t="s">
        <v>648</v>
      </c>
      <c r="H39" t="s">
        <v>655</v>
      </c>
      <c r="I39" t="s">
        <v>670</v>
      </c>
      <c r="J39" t="s">
        <v>703</v>
      </c>
      <c r="K39" t="s">
        <v>711</v>
      </c>
      <c r="L39" t="s">
        <v>716</v>
      </c>
      <c r="M39" t="s">
        <v>728</v>
      </c>
      <c r="N39" t="s">
        <v>1025</v>
      </c>
      <c r="O39" s="10">
        <v>71.62</v>
      </c>
      <c r="P39" s="10" t="str">
        <f t="shared" si="3"/>
        <v>OK</v>
      </c>
      <c r="Q39" s="10">
        <f t="shared" si="4"/>
        <v>1735.41</v>
      </c>
      <c r="R39">
        <v>1735.41</v>
      </c>
      <c r="S39" t="str">
        <f t="shared" si="5"/>
        <v>Ok</v>
      </c>
      <c r="T39">
        <f t="shared" si="6"/>
        <v>0.156</v>
      </c>
      <c r="U39" s="10">
        <v>0.156</v>
      </c>
      <c r="V39" s="10">
        <v>11</v>
      </c>
      <c r="W39">
        <f t="shared" si="7"/>
        <v>16111.546440000002</v>
      </c>
      <c r="X39" s="10">
        <f t="shared" si="8"/>
        <v>787.82</v>
      </c>
      <c r="Y39" s="10">
        <f t="shared" si="9"/>
        <v>15323.726440000002</v>
      </c>
      <c r="Z39">
        <f t="shared" si="10"/>
        <v>0.95110214882637922</v>
      </c>
      <c r="AA39" t="str">
        <f t="shared" si="11"/>
        <v>Dec-2024</v>
      </c>
      <c r="AB39" t="str">
        <f t="shared" si="12"/>
        <v>Q4-2024</v>
      </c>
      <c r="AC39" t="str">
        <f t="shared" si="13"/>
        <v>Americas-Brazil-São Paulo</v>
      </c>
      <c r="AD39" t="str">
        <f t="shared" si="14"/>
        <v>HIGH</v>
      </c>
      <c r="AE39" s="15" t="str">
        <f t="shared" si="15"/>
        <v>Dec-2024</v>
      </c>
      <c r="AF39" t="str">
        <f t="shared" si="16"/>
        <v>NO</v>
      </c>
    </row>
    <row r="40" spans="1:32" x14ac:dyDescent="0.35">
      <c r="A40" s="8" t="s">
        <v>257</v>
      </c>
      <c r="B40" s="6">
        <v>45605</v>
      </c>
      <c r="C40" s="6" t="str">
        <f t="shared" si="1"/>
        <v>OK</v>
      </c>
      <c r="D40" s="6">
        <f t="shared" si="0"/>
        <v>45638</v>
      </c>
      <c r="E40" s="6">
        <v>45638</v>
      </c>
      <c r="F40" s="10">
        <f t="shared" si="2"/>
        <v>33</v>
      </c>
      <c r="G40" t="s">
        <v>649</v>
      </c>
      <c r="H40" t="s">
        <v>656</v>
      </c>
      <c r="I40" t="s">
        <v>698</v>
      </c>
      <c r="J40" t="s">
        <v>706</v>
      </c>
      <c r="K40" t="s">
        <v>709</v>
      </c>
      <c r="L40" t="s">
        <v>717</v>
      </c>
      <c r="M40" t="s">
        <v>728</v>
      </c>
      <c r="N40" t="s">
        <v>977</v>
      </c>
      <c r="O40" s="10">
        <v>72.06</v>
      </c>
      <c r="P40" s="10" t="str">
        <f t="shared" si="3"/>
        <v>OK</v>
      </c>
      <c r="Q40" s="10">
        <f t="shared" si="4"/>
        <v>1395.64</v>
      </c>
      <c r="R40">
        <v>1395.64</v>
      </c>
      <c r="S40" t="str">
        <f t="shared" si="5"/>
        <v>Ok</v>
      </c>
      <c r="T40">
        <f t="shared" si="6"/>
        <v>0.23799999999999999</v>
      </c>
      <c r="U40" s="10">
        <v>0.23799999999999999</v>
      </c>
      <c r="V40" s="10">
        <v>8</v>
      </c>
      <c r="W40">
        <f t="shared" si="7"/>
        <v>8507.8214400000015</v>
      </c>
      <c r="X40" s="10">
        <f t="shared" si="8"/>
        <v>576.48</v>
      </c>
      <c r="Y40" s="10">
        <f t="shared" si="9"/>
        <v>7931.341440000002</v>
      </c>
      <c r="Z40">
        <f t="shared" si="10"/>
        <v>0.93224117312927535</v>
      </c>
      <c r="AA40" t="str">
        <f t="shared" si="11"/>
        <v>Nov-2024</v>
      </c>
      <c r="AB40" t="str">
        <f t="shared" si="12"/>
        <v>Q4-2024</v>
      </c>
      <c r="AC40" t="str">
        <f t="shared" si="13"/>
        <v>Europe-Germany-Frankfurt</v>
      </c>
      <c r="AD40" t="str">
        <f t="shared" si="14"/>
        <v>HIGH</v>
      </c>
      <c r="AE40" s="15" t="str">
        <f t="shared" si="15"/>
        <v>Nov-2024</v>
      </c>
      <c r="AF40" t="str">
        <f t="shared" si="16"/>
        <v>NO</v>
      </c>
    </row>
    <row r="41" spans="1:32" x14ac:dyDescent="0.35">
      <c r="A41" s="8" t="s">
        <v>600</v>
      </c>
      <c r="B41" s="6">
        <v>45948</v>
      </c>
      <c r="C41" s="6" t="str">
        <f t="shared" si="1"/>
        <v>INVALID</v>
      </c>
      <c r="D41" s="6">
        <f t="shared" si="0"/>
        <v>45955</v>
      </c>
      <c r="E41" s="6">
        <v>45062</v>
      </c>
      <c r="F41" s="10">
        <f t="shared" si="2"/>
        <v>7</v>
      </c>
      <c r="G41" t="s">
        <v>648</v>
      </c>
      <c r="H41" t="s">
        <v>660</v>
      </c>
      <c r="I41" t="s">
        <v>700</v>
      </c>
      <c r="J41" t="s">
        <v>701</v>
      </c>
      <c r="K41" t="s">
        <v>709</v>
      </c>
      <c r="L41" t="s">
        <v>716</v>
      </c>
      <c r="M41" t="s">
        <v>730</v>
      </c>
      <c r="N41" t="s">
        <v>1318</v>
      </c>
      <c r="O41" s="10">
        <v>64.5</v>
      </c>
      <c r="P41" s="10" t="str">
        <f t="shared" si="3"/>
        <v>OK</v>
      </c>
      <c r="Q41" s="10">
        <f t="shared" si="4"/>
        <v>454.42</v>
      </c>
      <c r="R41">
        <v>454.42</v>
      </c>
      <c r="S41" t="str">
        <f t="shared" si="5"/>
        <v>Ok</v>
      </c>
      <c r="T41">
        <f t="shared" si="6"/>
        <v>0</v>
      </c>
      <c r="U41" s="10">
        <v>0</v>
      </c>
      <c r="V41" s="10">
        <v>3</v>
      </c>
      <c r="W41">
        <f t="shared" si="7"/>
        <v>1363.26</v>
      </c>
      <c r="X41" s="10">
        <f t="shared" si="8"/>
        <v>193.5</v>
      </c>
      <c r="Y41" s="10">
        <f t="shared" si="9"/>
        <v>1169.76</v>
      </c>
      <c r="Z41">
        <f t="shared" si="10"/>
        <v>0.85806082478764134</v>
      </c>
      <c r="AA41" t="str">
        <f t="shared" si="11"/>
        <v>Oct-2025</v>
      </c>
      <c r="AB41" t="str">
        <f t="shared" si="12"/>
        <v>Q4-2025</v>
      </c>
      <c r="AC41" t="str">
        <f t="shared" si="13"/>
        <v>Americas-USA-New York</v>
      </c>
      <c r="AD41" t="str">
        <f t="shared" si="14"/>
        <v>MEDIUM</v>
      </c>
      <c r="AE41" s="15" t="str">
        <f t="shared" si="15"/>
        <v>Oct-2025</v>
      </c>
      <c r="AF41" t="str">
        <f t="shared" si="16"/>
        <v>YES</v>
      </c>
    </row>
    <row r="42" spans="1:32" x14ac:dyDescent="0.35">
      <c r="A42" s="8" t="s">
        <v>623</v>
      </c>
      <c r="B42" s="6">
        <v>45971</v>
      </c>
      <c r="C42" s="6" t="str">
        <f t="shared" si="1"/>
        <v>INVALID</v>
      </c>
      <c r="D42" s="6">
        <f t="shared" si="0"/>
        <v>45978</v>
      </c>
      <c r="E42" s="6">
        <v>45318</v>
      </c>
      <c r="F42" s="10">
        <f t="shared" si="2"/>
        <v>7</v>
      </c>
      <c r="G42" t="s">
        <v>646</v>
      </c>
      <c r="H42" t="s">
        <v>661</v>
      </c>
      <c r="I42" t="s">
        <v>695</v>
      </c>
      <c r="J42" t="s">
        <v>706</v>
      </c>
      <c r="K42" t="s">
        <v>711</v>
      </c>
      <c r="L42" t="s">
        <v>719</v>
      </c>
      <c r="M42" t="s">
        <v>727</v>
      </c>
      <c r="N42" t="s">
        <v>1341</v>
      </c>
      <c r="O42" s="10">
        <v>109.75</v>
      </c>
      <c r="P42" s="10" t="str">
        <f t="shared" si="3"/>
        <v>OK</v>
      </c>
      <c r="Q42" s="10">
        <f t="shared" si="4"/>
        <v>1580.97</v>
      </c>
      <c r="R42">
        <v>1580.97</v>
      </c>
      <c r="S42" t="str">
        <f t="shared" si="5"/>
        <v>Ok</v>
      </c>
      <c r="T42">
        <f t="shared" si="6"/>
        <v>0.12</v>
      </c>
      <c r="U42" s="10">
        <v>0.12</v>
      </c>
      <c r="V42" s="10">
        <v>19</v>
      </c>
      <c r="W42">
        <f t="shared" si="7"/>
        <v>26433.8184</v>
      </c>
      <c r="X42" s="10">
        <f t="shared" si="8"/>
        <v>2085.25</v>
      </c>
      <c r="Y42" s="10">
        <f t="shared" si="9"/>
        <v>24348.5684</v>
      </c>
      <c r="Z42">
        <f t="shared" si="10"/>
        <v>0.92111431014446254</v>
      </c>
      <c r="AA42" t="str">
        <f t="shared" si="11"/>
        <v>Nov-2025</v>
      </c>
      <c r="AB42" t="str">
        <f t="shared" si="12"/>
        <v>Q4-2025</v>
      </c>
      <c r="AC42" t="str">
        <f t="shared" si="13"/>
        <v>Africa-South Africa-Cape Town</v>
      </c>
      <c r="AD42" t="str">
        <f t="shared" si="14"/>
        <v>HIGH</v>
      </c>
      <c r="AE42" s="15" t="str">
        <f t="shared" si="15"/>
        <v>Nov-2025</v>
      </c>
      <c r="AF42" t="str">
        <f t="shared" si="16"/>
        <v>YES</v>
      </c>
    </row>
    <row r="43" spans="1:32" x14ac:dyDescent="0.35">
      <c r="A43" s="8" t="s">
        <v>368</v>
      </c>
      <c r="B43" s="6">
        <v>45716</v>
      </c>
      <c r="C43" s="6" t="str">
        <f t="shared" si="1"/>
        <v>INVALID</v>
      </c>
      <c r="D43" s="6">
        <f t="shared" si="0"/>
        <v>45723</v>
      </c>
      <c r="E43" s="6">
        <v>45622</v>
      </c>
      <c r="F43" s="10">
        <f t="shared" si="2"/>
        <v>7</v>
      </c>
      <c r="G43" t="s">
        <v>648</v>
      </c>
      <c r="H43" t="s">
        <v>655</v>
      </c>
      <c r="I43" t="s">
        <v>692</v>
      </c>
      <c r="J43" t="s">
        <v>703</v>
      </c>
      <c r="K43" t="s">
        <v>710</v>
      </c>
      <c r="L43" t="s">
        <v>713</v>
      </c>
      <c r="M43" t="s">
        <v>728</v>
      </c>
      <c r="N43" t="s">
        <v>1088</v>
      </c>
      <c r="O43" s="10">
        <v>55.35</v>
      </c>
      <c r="P43" s="10" t="str">
        <f t="shared" si="3"/>
        <v>OK</v>
      </c>
      <c r="Q43" s="10">
        <f t="shared" si="4"/>
        <v>1759.79</v>
      </c>
      <c r="R43">
        <v>1759.79</v>
      </c>
      <c r="S43" t="str">
        <f t="shared" si="5"/>
        <v>Ok</v>
      </c>
      <c r="T43">
        <f t="shared" si="6"/>
        <v>0.128</v>
      </c>
      <c r="U43" s="10">
        <v>0.128</v>
      </c>
      <c r="V43" s="10">
        <v>10</v>
      </c>
      <c r="W43">
        <f t="shared" si="7"/>
        <v>15345.368800000002</v>
      </c>
      <c r="X43" s="10">
        <f t="shared" si="8"/>
        <v>553.5</v>
      </c>
      <c r="Y43" s="10">
        <f t="shared" si="9"/>
        <v>14791.868800000002</v>
      </c>
      <c r="Z43">
        <f t="shared" si="10"/>
        <v>0.96393048565896966</v>
      </c>
      <c r="AA43" t="str">
        <f t="shared" si="11"/>
        <v>Feb-2025</v>
      </c>
      <c r="AB43" t="str">
        <f t="shared" si="12"/>
        <v>Q1-2025</v>
      </c>
      <c r="AC43" t="str">
        <f t="shared" si="13"/>
        <v>Americas-Brazil-Rio de Janeiro</v>
      </c>
      <c r="AD43" t="str">
        <f t="shared" si="14"/>
        <v>HIGH</v>
      </c>
      <c r="AE43" s="15" t="str">
        <f t="shared" si="15"/>
        <v>Feb-2025</v>
      </c>
      <c r="AF43" t="str">
        <f t="shared" si="16"/>
        <v>YES</v>
      </c>
    </row>
    <row r="44" spans="1:32" x14ac:dyDescent="0.35">
      <c r="A44" s="8" t="s">
        <v>225</v>
      </c>
      <c r="B44" s="6">
        <v>45573</v>
      </c>
      <c r="C44" s="6" t="str">
        <f t="shared" si="1"/>
        <v>OK</v>
      </c>
      <c r="D44" s="6">
        <f t="shared" si="0"/>
        <v>45873</v>
      </c>
      <c r="E44" s="6">
        <v>45873</v>
      </c>
      <c r="F44" s="10">
        <f t="shared" si="2"/>
        <v>300</v>
      </c>
      <c r="G44" t="s">
        <v>648</v>
      </c>
      <c r="H44" t="s">
        <v>653</v>
      </c>
      <c r="I44" t="s">
        <v>681</v>
      </c>
      <c r="J44" t="s">
        <v>704</v>
      </c>
      <c r="K44" t="s">
        <v>708</v>
      </c>
      <c r="L44" t="s">
        <v>722</v>
      </c>
      <c r="M44" t="s">
        <v>732</v>
      </c>
      <c r="N44" t="s">
        <v>945</v>
      </c>
      <c r="O44" s="10">
        <v>90.3</v>
      </c>
      <c r="P44" s="10" t="str">
        <f t="shared" si="3"/>
        <v>OK</v>
      </c>
      <c r="Q44" s="10">
        <f t="shared" si="4"/>
        <v>3204.5</v>
      </c>
      <c r="R44">
        <v>3204.5</v>
      </c>
      <c r="S44" t="str">
        <f t="shared" si="5"/>
        <v>Ok</v>
      </c>
      <c r="T44">
        <f t="shared" si="6"/>
        <v>0.10199999999999999</v>
      </c>
      <c r="U44" s="10">
        <v>0.10199999999999999</v>
      </c>
      <c r="V44" s="10">
        <v>15</v>
      </c>
      <c r="W44">
        <f t="shared" si="7"/>
        <v>43164.614999999998</v>
      </c>
      <c r="X44" s="10">
        <f t="shared" si="8"/>
        <v>1354.5</v>
      </c>
      <c r="Y44" s="10">
        <f t="shared" si="9"/>
        <v>41810.114999999998</v>
      </c>
      <c r="Z44">
        <f t="shared" si="10"/>
        <v>0.96862013016912119</v>
      </c>
      <c r="AA44" t="str">
        <f t="shared" si="11"/>
        <v>Oct-2024</v>
      </c>
      <c r="AB44" t="str">
        <f t="shared" si="12"/>
        <v>Q4-2024</v>
      </c>
      <c r="AC44" t="str">
        <f t="shared" si="13"/>
        <v>Americas-Canada-Montreal</v>
      </c>
      <c r="AD44" t="str">
        <f t="shared" si="14"/>
        <v>HIGH</v>
      </c>
      <c r="AE44" s="15" t="str">
        <f t="shared" si="15"/>
        <v>Oct-2024</v>
      </c>
      <c r="AF44" t="str">
        <f t="shared" si="16"/>
        <v>NO</v>
      </c>
    </row>
    <row r="45" spans="1:32" x14ac:dyDescent="0.35">
      <c r="A45" s="8" t="s">
        <v>545</v>
      </c>
      <c r="B45" s="6">
        <v>45893</v>
      </c>
      <c r="C45" s="6" t="str">
        <f t="shared" si="1"/>
        <v>INVALID</v>
      </c>
      <c r="D45" s="6">
        <f t="shared" si="0"/>
        <v>45900</v>
      </c>
      <c r="E45" s="6">
        <v>45742</v>
      </c>
      <c r="F45" s="10">
        <f t="shared" si="2"/>
        <v>7</v>
      </c>
      <c r="G45" t="s">
        <v>649</v>
      </c>
      <c r="H45" t="s">
        <v>656</v>
      </c>
      <c r="I45" t="s">
        <v>671</v>
      </c>
      <c r="J45" t="s">
        <v>705</v>
      </c>
      <c r="K45" t="s">
        <v>708</v>
      </c>
      <c r="L45" t="s">
        <v>714</v>
      </c>
      <c r="M45" t="s">
        <v>730</v>
      </c>
      <c r="N45" t="s">
        <v>1264</v>
      </c>
      <c r="O45" s="10">
        <v>116.97</v>
      </c>
      <c r="P45" s="10" t="str">
        <f t="shared" si="3"/>
        <v>OK</v>
      </c>
      <c r="Q45" s="10">
        <f t="shared" si="4"/>
        <v>1135.43</v>
      </c>
      <c r="R45">
        <v>1135.43</v>
      </c>
      <c r="S45" t="str">
        <f t="shared" si="5"/>
        <v>Ok</v>
      </c>
      <c r="T45">
        <f t="shared" si="6"/>
        <v>0.122</v>
      </c>
      <c r="U45" s="10">
        <v>0.122</v>
      </c>
      <c r="V45" s="10">
        <v>5</v>
      </c>
      <c r="W45">
        <f t="shared" si="7"/>
        <v>4984.5377000000008</v>
      </c>
      <c r="X45" s="10">
        <f t="shared" si="8"/>
        <v>584.85</v>
      </c>
      <c r="Y45" s="10">
        <f t="shared" si="9"/>
        <v>4399.6877000000004</v>
      </c>
      <c r="Z45">
        <f t="shared" si="10"/>
        <v>0.88266715286354436</v>
      </c>
      <c r="AA45" t="str">
        <f t="shared" si="11"/>
        <v>Aug-2025</v>
      </c>
      <c r="AB45" t="str">
        <f t="shared" si="12"/>
        <v>Q3-2025</v>
      </c>
      <c r="AC45" t="str">
        <f t="shared" si="13"/>
        <v>Europe-Germany-Berlin</v>
      </c>
      <c r="AD45" t="str">
        <f t="shared" si="14"/>
        <v>HIGH</v>
      </c>
      <c r="AE45" s="15" t="str">
        <f t="shared" si="15"/>
        <v>Aug-2025</v>
      </c>
      <c r="AF45" t="str">
        <f t="shared" si="16"/>
        <v>YES</v>
      </c>
    </row>
    <row r="46" spans="1:32" x14ac:dyDescent="0.35">
      <c r="A46" s="8" t="s">
        <v>531</v>
      </c>
      <c r="B46" s="6">
        <v>45879</v>
      </c>
      <c r="C46" s="6" t="str">
        <f t="shared" si="1"/>
        <v>INVALID</v>
      </c>
      <c r="D46" s="6">
        <f t="shared" si="0"/>
        <v>45886</v>
      </c>
      <c r="E46" s="6">
        <v>45807</v>
      </c>
      <c r="F46" s="10">
        <f t="shared" si="2"/>
        <v>7</v>
      </c>
      <c r="G46" t="s">
        <v>646</v>
      </c>
      <c r="H46" t="s">
        <v>651</v>
      </c>
      <c r="I46" t="s">
        <v>665</v>
      </c>
      <c r="J46" t="s">
        <v>704</v>
      </c>
      <c r="K46" t="s">
        <v>710</v>
      </c>
      <c r="L46" t="s">
        <v>721</v>
      </c>
      <c r="M46" t="s">
        <v>733</v>
      </c>
      <c r="N46" t="s">
        <v>1250</v>
      </c>
      <c r="O46" s="10">
        <v>66.400000000000006</v>
      </c>
      <c r="P46" s="10" t="str">
        <f t="shared" si="3"/>
        <v>OK</v>
      </c>
      <c r="Q46" s="10">
        <f t="shared" si="4"/>
        <v>996.36</v>
      </c>
      <c r="R46">
        <v>996.36</v>
      </c>
      <c r="S46" t="str">
        <f t="shared" si="5"/>
        <v>Ok</v>
      </c>
      <c r="T46">
        <f t="shared" si="6"/>
        <v>0.107</v>
      </c>
      <c r="U46" s="10">
        <v>0.107</v>
      </c>
      <c r="V46" s="10">
        <v>8</v>
      </c>
      <c r="W46">
        <f t="shared" si="7"/>
        <v>7117.9958400000005</v>
      </c>
      <c r="X46" s="10">
        <f t="shared" si="8"/>
        <v>531.20000000000005</v>
      </c>
      <c r="Y46" s="10">
        <f t="shared" si="9"/>
        <v>6586.7958400000007</v>
      </c>
      <c r="Z46">
        <f t="shared" si="10"/>
        <v>0.9253722519736679</v>
      </c>
      <c r="AA46" t="str">
        <f t="shared" si="11"/>
        <v>Aug-2025</v>
      </c>
      <c r="AB46" t="str">
        <f t="shared" si="12"/>
        <v>Q3-2025</v>
      </c>
      <c r="AC46" t="str">
        <f t="shared" si="13"/>
        <v>Africa-Nigeria-Lagos</v>
      </c>
      <c r="AD46" t="str">
        <f t="shared" si="14"/>
        <v>HIGH</v>
      </c>
      <c r="AE46" s="15" t="str">
        <f t="shared" si="15"/>
        <v>Aug-2025</v>
      </c>
      <c r="AF46" t="str">
        <f t="shared" si="16"/>
        <v>YES</v>
      </c>
    </row>
    <row r="47" spans="1:32" x14ac:dyDescent="0.35">
      <c r="A47" s="8" t="s">
        <v>361</v>
      </c>
      <c r="B47" s="6">
        <v>45709</v>
      </c>
      <c r="C47" s="6" t="str">
        <f t="shared" si="1"/>
        <v>INVALID</v>
      </c>
      <c r="D47" s="6">
        <f t="shared" si="0"/>
        <v>45716</v>
      </c>
      <c r="E47" s="6">
        <v>45062</v>
      </c>
      <c r="F47" s="10">
        <f t="shared" si="2"/>
        <v>7</v>
      </c>
      <c r="G47" t="s">
        <v>646</v>
      </c>
      <c r="H47" t="s">
        <v>651</v>
      </c>
      <c r="I47" t="s">
        <v>669</v>
      </c>
      <c r="J47" t="s">
        <v>705</v>
      </c>
      <c r="K47" t="s">
        <v>709</v>
      </c>
      <c r="L47" t="s">
        <v>713</v>
      </c>
      <c r="M47" t="s">
        <v>730</v>
      </c>
      <c r="N47" t="s">
        <v>1081</v>
      </c>
      <c r="O47" s="10">
        <v>77.739999999999995</v>
      </c>
      <c r="P47" s="10" t="str">
        <f t="shared" si="3"/>
        <v>OK</v>
      </c>
      <c r="Q47" s="10">
        <f t="shared" si="4"/>
        <v>1397.05</v>
      </c>
      <c r="R47">
        <v>1397.05</v>
      </c>
      <c r="S47" t="str">
        <f t="shared" si="5"/>
        <v>Ok</v>
      </c>
      <c r="T47">
        <f t="shared" si="6"/>
        <v>0</v>
      </c>
      <c r="U47" s="10">
        <v>0</v>
      </c>
      <c r="V47" s="10">
        <v>15</v>
      </c>
      <c r="W47">
        <f t="shared" si="7"/>
        <v>20955.75</v>
      </c>
      <c r="X47" s="10">
        <f t="shared" si="8"/>
        <v>1166.0999999999999</v>
      </c>
      <c r="Y47" s="10">
        <f t="shared" si="9"/>
        <v>19789.650000000001</v>
      </c>
      <c r="Z47">
        <f t="shared" si="10"/>
        <v>0.94435417486847295</v>
      </c>
      <c r="AA47" t="str">
        <f t="shared" si="11"/>
        <v>Feb-2025</v>
      </c>
      <c r="AB47" t="str">
        <f t="shared" si="12"/>
        <v>Q1-2025</v>
      </c>
      <c r="AC47" t="str">
        <f t="shared" si="13"/>
        <v>Africa-Nigeria-Abuja</v>
      </c>
      <c r="AD47" t="str">
        <f t="shared" si="14"/>
        <v>HIGH</v>
      </c>
      <c r="AE47" s="15" t="str">
        <f t="shared" si="15"/>
        <v>Feb-2025</v>
      </c>
      <c r="AF47" t="str">
        <f t="shared" si="16"/>
        <v>YES</v>
      </c>
    </row>
    <row r="48" spans="1:32" x14ac:dyDescent="0.35">
      <c r="A48" s="8" t="s">
        <v>259</v>
      </c>
      <c r="B48" s="6">
        <v>45607</v>
      </c>
      <c r="C48" s="6" t="str">
        <f t="shared" si="1"/>
        <v>INVALID</v>
      </c>
      <c r="D48" s="6">
        <f t="shared" si="0"/>
        <v>45614</v>
      </c>
      <c r="E48" s="6">
        <v>45377</v>
      </c>
      <c r="F48" s="10">
        <f t="shared" si="2"/>
        <v>7</v>
      </c>
      <c r="G48" t="s">
        <v>646</v>
      </c>
      <c r="H48" t="s">
        <v>651</v>
      </c>
      <c r="I48" t="s">
        <v>663</v>
      </c>
      <c r="J48" t="s">
        <v>704</v>
      </c>
      <c r="K48" t="s">
        <v>709</v>
      </c>
      <c r="L48" t="s">
        <v>714</v>
      </c>
      <c r="M48" t="s">
        <v>730</v>
      </c>
      <c r="N48" t="s">
        <v>979</v>
      </c>
      <c r="O48" s="10">
        <v>65.64</v>
      </c>
      <c r="P48" s="10" t="str">
        <f t="shared" si="3"/>
        <v>OK</v>
      </c>
      <c r="Q48" s="10">
        <f t="shared" si="4"/>
        <v>548.89</v>
      </c>
      <c r="R48">
        <v>548.89</v>
      </c>
      <c r="S48" t="str">
        <f t="shared" si="5"/>
        <v>Ok</v>
      </c>
      <c r="T48">
        <f t="shared" si="6"/>
        <v>0.16700000000000001</v>
      </c>
      <c r="U48" s="10">
        <v>0.16700000000000001</v>
      </c>
      <c r="V48" s="10">
        <v>23</v>
      </c>
      <c r="W48">
        <f t="shared" si="7"/>
        <v>10516.183509999999</v>
      </c>
      <c r="X48" s="10">
        <f t="shared" si="8"/>
        <v>1509.72</v>
      </c>
      <c r="Y48" s="10">
        <f t="shared" si="9"/>
        <v>9006.4635099999996</v>
      </c>
      <c r="Z48">
        <f t="shared" si="10"/>
        <v>0.85643841241792862</v>
      </c>
      <c r="AA48" t="str">
        <f t="shared" si="11"/>
        <v>Nov-2024</v>
      </c>
      <c r="AB48" t="str">
        <f t="shared" si="12"/>
        <v>Q4-2024</v>
      </c>
      <c r="AC48" t="str">
        <f t="shared" si="13"/>
        <v>Africa-Nigeria-Port Harcourt</v>
      </c>
      <c r="AD48" t="str">
        <f t="shared" si="14"/>
        <v>HIGH</v>
      </c>
      <c r="AE48" s="15" t="str">
        <f t="shared" si="15"/>
        <v>Nov-2024</v>
      </c>
      <c r="AF48" t="str">
        <f t="shared" si="16"/>
        <v>YES</v>
      </c>
    </row>
    <row r="49" spans="1:32" x14ac:dyDescent="0.35">
      <c r="A49" s="8" t="s">
        <v>432</v>
      </c>
      <c r="B49" s="6">
        <v>45780</v>
      </c>
      <c r="C49" s="6" t="str">
        <f t="shared" si="1"/>
        <v>INVALID</v>
      </c>
      <c r="D49" s="6">
        <f t="shared" si="0"/>
        <v>45787</v>
      </c>
      <c r="E49" s="6">
        <v>45755</v>
      </c>
      <c r="F49" s="10">
        <f t="shared" si="2"/>
        <v>7</v>
      </c>
      <c r="G49" t="s">
        <v>647</v>
      </c>
      <c r="H49" t="s">
        <v>659</v>
      </c>
      <c r="I49" t="s">
        <v>1429</v>
      </c>
      <c r="J49" t="s">
        <v>701</v>
      </c>
      <c r="K49" t="s">
        <v>710</v>
      </c>
      <c r="L49" t="s">
        <v>726</v>
      </c>
      <c r="M49" t="s">
        <v>728</v>
      </c>
      <c r="N49" t="s">
        <v>1151</v>
      </c>
      <c r="O49" s="10">
        <v>80.59</v>
      </c>
      <c r="P49" s="10" t="str">
        <f t="shared" si="3"/>
        <v>OK</v>
      </c>
      <c r="Q49" s="10">
        <f t="shared" si="4"/>
        <v>3524</v>
      </c>
      <c r="R49">
        <v>3524</v>
      </c>
      <c r="S49" t="str">
        <f t="shared" si="5"/>
        <v>Ok</v>
      </c>
      <c r="T49">
        <f t="shared" si="6"/>
        <v>0.217</v>
      </c>
      <c r="U49" s="10">
        <v>0.217</v>
      </c>
      <c r="V49" s="10">
        <v>6</v>
      </c>
      <c r="W49">
        <f t="shared" si="7"/>
        <v>16555.752</v>
      </c>
      <c r="X49" s="10">
        <f t="shared" si="8"/>
        <v>483.54</v>
      </c>
      <c r="Y49" s="10">
        <f t="shared" si="9"/>
        <v>16072.212</v>
      </c>
      <c r="Z49">
        <f t="shared" si="10"/>
        <v>0.9707932324668791</v>
      </c>
      <c r="AA49" t="str">
        <f t="shared" si="11"/>
        <v>May-2025</v>
      </c>
      <c r="AB49" t="str">
        <f t="shared" si="12"/>
        <v>Q2-2025</v>
      </c>
      <c r="AC49" t="str">
        <f t="shared" si="13"/>
        <v>Asia-China-unkown</v>
      </c>
      <c r="AD49" t="str">
        <f t="shared" si="14"/>
        <v>HIGH</v>
      </c>
      <c r="AE49" s="15" t="str">
        <f t="shared" si="15"/>
        <v>May-2025</v>
      </c>
      <c r="AF49" t="str">
        <f t="shared" si="16"/>
        <v>YES</v>
      </c>
    </row>
    <row r="50" spans="1:32" x14ac:dyDescent="0.35">
      <c r="A50" s="8" t="s">
        <v>477</v>
      </c>
      <c r="B50" s="6">
        <v>45825</v>
      </c>
      <c r="C50" s="6" t="str">
        <f t="shared" si="1"/>
        <v>INVALID</v>
      </c>
      <c r="D50" s="6">
        <f t="shared" si="0"/>
        <v>45832</v>
      </c>
      <c r="E50" s="6">
        <v>45766</v>
      </c>
      <c r="F50" s="10">
        <f t="shared" si="2"/>
        <v>7</v>
      </c>
      <c r="G50" t="s">
        <v>646</v>
      </c>
      <c r="H50" t="s">
        <v>661</v>
      </c>
      <c r="I50" t="s">
        <v>687</v>
      </c>
      <c r="J50" t="s">
        <v>706</v>
      </c>
      <c r="K50" t="s">
        <v>1428</v>
      </c>
      <c r="L50" t="s">
        <v>715</v>
      </c>
      <c r="M50" t="s">
        <v>729</v>
      </c>
      <c r="N50" t="s">
        <v>1196</v>
      </c>
      <c r="O50" s="10">
        <v>113.74</v>
      </c>
      <c r="P50" s="10" t="str">
        <f t="shared" si="3"/>
        <v>OK</v>
      </c>
      <c r="Q50" s="10">
        <f t="shared" si="4"/>
        <v>1825.61</v>
      </c>
      <c r="R50">
        <v>1825.61</v>
      </c>
      <c r="S50" t="str">
        <f t="shared" si="5"/>
        <v>Ok</v>
      </c>
      <c r="T50">
        <f t="shared" si="6"/>
        <v>0.124</v>
      </c>
      <c r="U50" s="10">
        <v>0.124</v>
      </c>
      <c r="V50" s="10">
        <v>13</v>
      </c>
      <c r="W50">
        <f t="shared" si="7"/>
        <v>20790.046679999999</v>
      </c>
      <c r="X50" s="10">
        <f t="shared" si="8"/>
        <v>1478.62</v>
      </c>
      <c r="Y50" s="10">
        <f t="shared" si="9"/>
        <v>19311.42668</v>
      </c>
      <c r="Z50">
        <f t="shared" si="10"/>
        <v>0.9288784665682146</v>
      </c>
      <c r="AA50" t="str">
        <f t="shared" si="11"/>
        <v>Jun-2025</v>
      </c>
      <c r="AB50" t="str">
        <f t="shared" si="12"/>
        <v>Q2-2025</v>
      </c>
      <c r="AC50" t="str">
        <f t="shared" si="13"/>
        <v>Africa-South Africa-Durban</v>
      </c>
      <c r="AD50" t="str">
        <f t="shared" si="14"/>
        <v>HIGH</v>
      </c>
      <c r="AE50" s="15" t="str">
        <f t="shared" si="15"/>
        <v>Jun-2025</v>
      </c>
      <c r="AF50" t="str">
        <f t="shared" si="16"/>
        <v>YES</v>
      </c>
    </row>
    <row r="51" spans="1:32" x14ac:dyDescent="0.35">
      <c r="A51" s="8" t="s">
        <v>123</v>
      </c>
      <c r="B51" s="6">
        <v>45470</v>
      </c>
      <c r="C51" s="6" t="str">
        <f t="shared" si="1"/>
        <v>OK</v>
      </c>
      <c r="D51" s="6">
        <f t="shared" si="0"/>
        <v>45604</v>
      </c>
      <c r="E51" s="6">
        <v>45604</v>
      </c>
      <c r="F51" s="10">
        <f t="shared" si="2"/>
        <v>134</v>
      </c>
      <c r="G51" t="s">
        <v>647</v>
      </c>
      <c r="H51" t="s">
        <v>652</v>
      </c>
      <c r="I51" t="s">
        <v>666</v>
      </c>
      <c r="J51" t="s">
        <v>705</v>
      </c>
      <c r="K51" t="s">
        <v>707</v>
      </c>
      <c r="L51" t="s">
        <v>713</v>
      </c>
      <c r="M51" t="s">
        <v>729</v>
      </c>
      <c r="N51" t="s">
        <v>842</v>
      </c>
      <c r="O51" s="10">
        <v>82.14</v>
      </c>
      <c r="P51" s="10" t="str">
        <f t="shared" si="3"/>
        <v>OK</v>
      </c>
      <c r="Q51" s="10">
        <f t="shared" si="4"/>
        <v>1791.37</v>
      </c>
      <c r="R51">
        <v>1791.37</v>
      </c>
      <c r="S51" t="str">
        <f t="shared" si="5"/>
        <v>Ok</v>
      </c>
      <c r="T51">
        <f t="shared" si="6"/>
        <v>0</v>
      </c>
      <c r="U51" s="10">
        <v>0</v>
      </c>
      <c r="V51" s="10">
        <v>10</v>
      </c>
      <c r="W51">
        <f t="shared" si="7"/>
        <v>17913.699999999997</v>
      </c>
      <c r="X51" s="10">
        <f t="shared" si="8"/>
        <v>821.4</v>
      </c>
      <c r="Y51" s="10">
        <f t="shared" si="9"/>
        <v>17092.299999999996</v>
      </c>
      <c r="Z51">
        <f t="shared" si="10"/>
        <v>0.95414682617214752</v>
      </c>
      <c r="AA51" t="str">
        <f t="shared" si="11"/>
        <v>Jun-2024</v>
      </c>
      <c r="AB51" t="str">
        <f t="shared" si="12"/>
        <v>Q2-2024</v>
      </c>
      <c r="AC51" t="str">
        <f t="shared" si="13"/>
        <v>Asia-Japan-Osaka</v>
      </c>
      <c r="AD51" t="str">
        <f t="shared" si="14"/>
        <v>HIGH</v>
      </c>
      <c r="AE51" s="15" t="str">
        <f t="shared" si="15"/>
        <v>Jun-2024</v>
      </c>
      <c r="AF51" t="str">
        <f t="shared" si="16"/>
        <v>NO</v>
      </c>
    </row>
    <row r="52" spans="1:32" x14ac:dyDescent="0.35">
      <c r="A52" s="8" t="s">
        <v>502</v>
      </c>
      <c r="B52" s="6">
        <v>45850</v>
      </c>
      <c r="C52" s="6" t="str">
        <f t="shared" si="1"/>
        <v>INVALID</v>
      </c>
      <c r="D52" s="6">
        <f t="shared" si="0"/>
        <v>45857</v>
      </c>
      <c r="E52" s="6">
        <v>45436</v>
      </c>
      <c r="F52" s="10">
        <f t="shared" si="2"/>
        <v>7</v>
      </c>
      <c r="G52" t="s">
        <v>649</v>
      </c>
      <c r="H52" t="s">
        <v>658</v>
      </c>
      <c r="I52" t="s">
        <v>693</v>
      </c>
      <c r="J52" t="s">
        <v>702</v>
      </c>
      <c r="K52" t="s">
        <v>709</v>
      </c>
      <c r="L52" t="s">
        <v>723</v>
      </c>
      <c r="M52" t="s">
        <v>728</v>
      </c>
      <c r="N52" t="s">
        <v>1221</v>
      </c>
      <c r="O52" s="10">
        <v>111.02</v>
      </c>
      <c r="P52" s="10" t="str">
        <f t="shared" si="3"/>
        <v>OK</v>
      </c>
      <c r="Q52" s="10">
        <f t="shared" si="4"/>
        <v>2629.75</v>
      </c>
      <c r="R52">
        <v>2629.75</v>
      </c>
      <c r="S52" t="str">
        <f t="shared" si="5"/>
        <v>Ok</v>
      </c>
      <c r="T52">
        <f t="shared" si="6"/>
        <v>0.19700000000000001</v>
      </c>
      <c r="U52" s="10">
        <v>0.19700000000000001</v>
      </c>
      <c r="V52" s="10">
        <v>29</v>
      </c>
      <c r="W52">
        <f t="shared" si="7"/>
        <v>61238.988249999995</v>
      </c>
      <c r="X52" s="10">
        <f t="shared" si="8"/>
        <v>3219.58</v>
      </c>
      <c r="Y52" s="10">
        <f t="shared" si="9"/>
        <v>58019.408249999993</v>
      </c>
      <c r="Z52">
        <f t="shared" si="10"/>
        <v>0.94742597662037631</v>
      </c>
      <c r="AA52" t="str">
        <f t="shared" si="11"/>
        <v>Jul-2025</v>
      </c>
      <c r="AB52" t="str">
        <f t="shared" si="12"/>
        <v>Q3-2025</v>
      </c>
      <c r="AC52" t="str">
        <f t="shared" si="13"/>
        <v>Europe-United Kingdom-Manchester</v>
      </c>
      <c r="AD52" t="str">
        <f t="shared" si="14"/>
        <v>HIGH</v>
      </c>
      <c r="AE52" s="15" t="str">
        <f t="shared" si="15"/>
        <v>Jul-2025</v>
      </c>
      <c r="AF52" t="str">
        <f t="shared" si="16"/>
        <v>YES</v>
      </c>
    </row>
    <row r="53" spans="1:32" x14ac:dyDescent="0.35">
      <c r="A53" s="8" t="s">
        <v>41</v>
      </c>
      <c r="B53" s="6">
        <v>45388</v>
      </c>
      <c r="C53" s="6" t="str">
        <f t="shared" si="1"/>
        <v>OK</v>
      </c>
      <c r="D53" s="6">
        <f t="shared" si="0"/>
        <v>45656</v>
      </c>
      <c r="E53" s="6">
        <v>45656</v>
      </c>
      <c r="F53" s="10">
        <f t="shared" si="2"/>
        <v>268</v>
      </c>
      <c r="G53" t="s">
        <v>649</v>
      </c>
      <c r="H53" t="s">
        <v>657</v>
      </c>
      <c r="I53" t="s">
        <v>673</v>
      </c>
      <c r="J53" t="s">
        <v>704</v>
      </c>
      <c r="K53" t="s">
        <v>709</v>
      </c>
      <c r="L53" t="s">
        <v>721</v>
      </c>
      <c r="M53" t="s">
        <v>728</v>
      </c>
      <c r="N53" t="s">
        <v>760</v>
      </c>
      <c r="O53" s="10">
        <v>117.64</v>
      </c>
      <c r="P53" s="10" t="str">
        <f t="shared" si="3"/>
        <v>OK</v>
      </c>
      <c r="Q53" s="10">
        <f t="shared" si="4"/>
        <v>106.3</v>
      </c>
      <c r="R53">
        <v>106.3</v>
      </c>
      <c r="S53" t="str">
        <f t="shared" si="5"/>
        <v>Ok</v>
      </c>
      <c r="T53">
        <f t="shared" si="6"/>
        <v>0</v>
      </c>
      <c r="U53" s="10">
        <v>0</v>
      </c>
      <c r="V53" s="10">
        <v>10</v>
      </c>
      <c r="W53">
        <f t="shared" si="7"/>
        <v>1063</v>
      </c>
      <c r="X53" s="10">
        <f t="shared" si="8"/>
        <v>1176.4000000000001</v>
      </c>
      <c r="Y53" s="10">
        <f t="shared" si="9"/>
        <v>-113.40000000000009</v>
      </c>
      <c r="Z53">
        <f t="shared" si="10"/>
        <v>-0.10667920978363132</v>
      </c>
      <c r="AA53" t="str">
        <f t="shared" si="11"/>
        <v>Apr-2024</v>
      </c>
      <c r="AB53" t="str">
        <f t="shared" si="12"/>
        <v>Q2-2024</v>
      </c>
      <c r="AC53" t="str">
        <f t="shared" si="13"/>
        <v>Europe-France-Marseille</v>
      </c>
      <c r="AD53" t="str">
        <f t="shared" si="14"/>
        <v>MEDIUM</v>
      </c>
      <c r="AE53" s="15" t="str">
        <f t="shared" si="15"/>
        <v>Apr-2024</v>
      </c>
      <c r="AF53" t="str">
        <f t="shared" si="16"/>
        <v>NO</v>
      </c>
    </row>
    <row r="54" spans="1:32" x14ac:dyDescent="0.35">
      <c r="A54" s="8" t="s">
        <v>220</v>
      </c>
      <c r="B54" s="6">
        <v>45568</v>
      </c>
      <c r="C54" s="6" t="str">
        <f t="shared" si="1"/>
        <v>INVALID</v>
      </c>
      <c r="D54" s="6">
        <f t="shared" si="0"/>
        <v>45575</v>
      </c>
      <c r="E54" s="6">
        <v>45139</v>
      </c>
      <c r="F54" s="10">
        <f t="shared" si="2"/>
        <v>7</v>
      </c>
      <c r="G54" t="s">
        <v>649</v>
      </c>
      <c r="H54" t="s">
        <v>658</v>
      </c>
      <c r="I54" t="s">
        <v>674</v>
      </c>
      <c r="J54" t="s">
        <v>705</v>
      </c>
      <c r="K54" t="s">
        <v>707</v>
      </c>
      <c r="L54" t="s">
        <v>717</v>
      </c>
      <c r="M54" t="s">
        <v>727</v>
      </c>
      <c r="N54" t="s">
        <v>940</v>
      </c>
      <c r="O54" s="10">
        <v>137.46</v>
      </c>
      <c r="P54" s="10" t="str">
        <f t="shared" si="3"/>
        <v>OK</v>
      </c>
      <c r="Q54" s="10">
        <f t="shared" si="4"/>
        <v>385.72</v>
      </c>
      <c r="R54">
        <v>385.72</v>
      </c>
      <c r="S54" t="str">
        <f t="shared" si="5"/>
        <v>Ok</v>
      </c>
      <c r="T54">
        <f t="shared" si="6"/>
        <v>3.7999999999999999E-2</v>
      </c>
      <c r="U54" s="10">
        <v>3.7999999999999999E-2</v>
      </c>
      <c r="V54" s="10">
        <v>37</v>
      </c>
      <c r="W54">
        <f t="shared" si="7"/>
        <v>13729.31768</v>
      </c>
      <c r="X54" s="10">
        <f t="shared" si="8"/>
        <v>5086.0200000000004</v>
      </c>
      <c r="Y54" s="10">
        <f t="shared" si="9"/>
        <v>8643.2976799999997</v>
      </c>
      <c r="Z54">
        <f t="shared" si="10"/>
        <v>0.62955041768688969</v>
      </c>
      <c r="AA54" t="str">
        <f t="shared" si="11"/>
        <v>Oct-2024</v>
      </c>
      <c r="AB54" t="str">
        <f t="shared" si="12"/>
        <v>Q4-2024</v>
      </c>
      <c r="AC54" t="str">
        <f t="shared" si="13"/>
        <v>Europe-United Kingdom-Birmingham</v>
      </c>
      <c r="AD54" t="str">
        <f t="shared" si="14"/>
        <v>MEDIUM</v>
      </c>
      <c r="AE54" s="15" t="str">
        <f t="shared" si="15"/>
        <v>Oct-2024</v>
      </c>
      <c r="AF54" t="str">
        <f t="shared" si="16"/>
        <v>YES</v>
      </c>
    </row>
    <row r="55" spans="1:32" x14ac:dyDescent="0.35">
      <c r="A55" s="8" t="s">
        <v>448</v>
      </c>
      <c r="B55" s="6">
        <v>45796</v>
      </c>
      <c r="C55" s="6" t="str">
        <f t="shared" si="1"/>
        <v>INVALID</v>
      </c>
      <c r="D55" s="6">
        <f t="shared" si="0"/>
        <v>45803</v>
      </c>
      <c r="E55" s="6">
        <v>45553</v>
      </c>
      <c r="F55" s="10">
        <f t="shared" si="2"/>
        <v>7</v>
      </c>
      <c r="G55" t="s">
        <v>647</v>
      </c>
      <c r="H55" t="s">
        <v>659</v>
      </c>
      <c r="I55" t="s">
        <v>699</v>
      </c>
      <c r="J55" t="s">
        <v>704</v>
      </c>
      <c r="K55" t="s">
        <v>710</v>
      </c>
      <c r="L55" t="s">
        <v>719</v>
      </c>
      <c r="M55" t="s">
        <v>729</v>
      </c>
      <c r="N55" t="s">
        <v>1167</v>
      </c>
      <c r="O55" s="10">
        <v>181.74</v>
      </c>
      <c r="P55" s="10" t="str">
        <f t="shared" si="3"/>
        <v>OK</v>
      </c>
      <c r="Q55" s="10">
        <f t="shared" si="4"/>
        <v>236.87</v>
      </c>
      <c r="R55">
        <v>236.87</v>
      </c>
      <c r="S55" t="str">
        <f t="shared" si="5"/>
        <v>Ok</v>
      </c>
      <c r="T55">
        <f t="shared" si="6"/>
        <v>0.214</v>
      </c>
      <c r="U55" s="10">
        <v>0.214</v>
      </c>
      <c r="V55" s="10">
        <v>13</v>
      </c>
      <c r="W55">
        <f t="shared" si="7"/>
        <v>2420.3376600000001</v>
      </c>
      <c r="X55" s="10">
        <f t="shared" si="8"/>
        <v>2362.62</v>
      </c>
      <c r="Y55" s="10">
        <f t="shared" si="9"/>
        <v>57.717660000000251</v>
      </c>
      <c r="Z55">
        <f t="shared" si="10"/>
        <v>2.3846945388603442E-2</v>
      </c>
      <c r="AA55" t="str">
        <f t="shared" si="11"/>
        <v>May-2025</v>
      </c>
      <c r="AB55" t="str">
        <f t="shared" si="12"/>
        <v>Q2-2025</v>
      </c>
      <c r="AC55" t="str">
        <f t="shared" si="13"/>
        <v>Asia-China-Beijing</v>
      </c>
      <c r="AD55" t="str">
        <f t="shared" si="14"/>
        <v>MEDIUM</v>
      </c>
      <c r="AE55" s="15" t="str">
        <f t="shared" si="15"/>
        <v>May-2025</v>
      </c>
      <c r="AF55" t="str">
        <f t="shared" si="16"/>
        <v>YES</v>
      </c>
    </row>
    <row r="56" spans="1:32" x14ac:dyDescent="0.35">
      <c r="A56" s="8" t="s">
        <v>457</v>
      </c>
      <c r="B56" s="6">
        <v>45805</v>
      </c>
      <c r="C56" s="6" t="str">
        <f t="shared" si="1"/>
        <v>INVALID</v>
      </c>
      <c r="D56" s="6">
        <f t="shared" si="0"/>
        <v>45812</v>
      </c>
      <c r="E56" s="6">
        <v>45539</v>
      </c>
      <c r="F56" s="10">
        <f t="shared" si="2"/>
        <v>7</v>
      </c>
      <c r="G56" t="s">
        <v>649</v>
      </c>
      <c r="H56" t="s">
        <v>656</v>
      </c>
      <c r="I56" t="s">
        <v>698</v>
      </c>
      <c r="J56" t="s">
        <v>703</v>
      </c>
      <c r="K56" t="s">
        <v>707</v>
      </c>
      <c r="L56" t="s">
        <v>716</v>
      </c>
      <c r="M56" t="s">
        <v>728</v>
      </c>
      <c r="N56" t="s">
        <v>1176</v>
      </c>
      <c r="O56" s="10">
        <v>90.04</v>
      </c>
      <c r="P56" s="10" t="str">
        <f t="shared" si="3"/>
        <v>OK</v>
      </c>
      <c r="Q56" s="10">
        <f t="shared" si="4"/>
        <v>41.9</v>
      </c>
      <c r="R56">
        <v>41.9</v>
      </c>
      <c r="S56" t="str">
        <f t="shared" si="5"/>
        <v>Ok</v>
      </c>
      <c r="T56">
        <f t="shared" si="6"/>
        <v>4.2999999999999997E-2</v>
      </c>
      <c r="U56" s="10">
        <v>4.2999999999999997E-2</v>
      </c>
      <c r="V56" s="10">
        <v>32</v>
      </c>
      <c r="W56">
        <f t="shared" si="7"/>
        <v>1283.1455999999998</v>
      </c>
      <c r="X56" s="10">
        <f t="shared" si="8"/>
        <v>2881.28</v>
      </c>
      <c r="Y56" s="10">
        <f t="shared" si="9"/>
        <v>-1598.1344000000004</v>
      </c>
      <c r="Z56">
        <f t="shared" si="10"/>
        <v>-1.2454817286518385</v>
      </c>
      <c r="AA56" t="str">
        <f t="shared" si="11"/>
        <v>May-2025</v>
      </c>
      <c r="AB56" t="str">
        <f t="shared" si="12"/>
        <v>Q2-2025</v>
      </c>
      <c r="AC56" t="str">
        <f t="shared" si="13"/>
        <v>Europe-Germany-Frankfurt</v>
      </c>
      <c r="AD56" t="str">
        <f t="shared" si="14"/>
        <v>LOW</v>
      </c>
      <c r="AE56" s="15" t="str">
        <f t="shared" si="15"/>
        <v>May-2025</v>
      </c>
      <c r="AF56" t="str">
        <f t="shared" si="16"/>
        <v>YES</v>
      </c>
    </row>
    <row r="57" spans="1:32" x14ac:dyDescent="0.35">
      <c r="A57" s="8" t="s">
        <v>50</v>
      </c>
      <c r="B57" s="6">
        <v>45397</v>
      </c>
      <c r="C57" s="6" t="str">
        <f t="shared" si="1"/>
        <v>INVALID</v>
      </c>
      <c r="D57" s="6">
        <f t="shared" si="0"/>
        <v>45404</v>
      </c>
      <c r="E57" s="6">
        <v>45038</v>
      </c>
      <c r="F57" s="10">
        <f t="shared" si="2"/>
        <v>7</v>
      </c>
      <c r="G57" t="s">
        <v>647</v>
      </c>
      <c r="H57" t="s">
        <v>654</v>
      </c>
      <c r="I57" t="s">
        <v>680</v>
      </c>
      <c r="J57" t="s">
        <v>703</v>
      </c>
      <c r="K57" t="s">
        <v>709</v>
      </c>
      <c r="L57" t="s">
        <v>713</v>
      </c>
      <c r="M57" t="s">
        <v>728</v>
      </c>
      <c r="N57" t="s">
        <v>769</v>
      </c>
      <c r="O57" s="10">
        <v>178.53</v>
      </c>
      <c r="P57" s="10" t="str">
        <f t="shared" si="3"/>
        <v>OK</v>
      </c>
      <c r="Q57" s="10">
        <f t="shared" si="4"/>
        <v>977.38</v>
      </c>
      <c r="R57">
        <v>977.38</v>
      </c>
      <c r="S57" t="str">
        <f t="shared" si="5"/>
        <v>Ok</v>
      </c>
      <c r="T57">
        <f t="shared" si="6"/>
        <v>0.10100000000000001</v>
      </c>
      <c r="U57" s="10">
        <v>0.10100000000000001</v>
      </c>
      <c r="V57" s="10">
        <v>37</v>
      </c>
      <c r="W57">
        <f t="shared" si="7"/>
        <v>32510.590939999998</v>
      </c>
      <c r="X57" s="10">
        <f t="shared" si="8"/>
        <v>6605.61</v>
      </c>
      <c r="Y57" s="10">
        <f t="shared" si="9"/>
        <v>25904.980939999998</v>
      </c>
      <c r="Z57">
        <f t="shared" si="10"/>
        <v>0.79681667392047717</v>
      </c>
      <c r="AA57" t="str">
        <f t="shared" si="11"/>
        <v>Apr-2024</v>
      </c>
      <c r="AB57" t="str">
        <f t="shared" si="12"/>
        <v>Q2-2024</v>
      </c>
      <c r="AC57" t="str">
        <f t="shared" si="13"/>
        <v>Asia-India-Delhi</v>
      </c>
      <c r="AD57" t="str">
        <f t="shared" si="14"/>
        <v>HIGH</v>
      </c>
      <c r="AE57" s="15" t="str">
        <f t="shared" si="15"/>
        <v>Apr-2024</v>
      </c>
      <c r="AF57" t="str">
        <f t="shared" si="16"/>
        <v>YES</v>
      </c>
    </row>
    <row r="58" spans="1:32" x14ac:dyDescent="0.35">
      <c r="A58" s="8" t="s">
        <v>474</v>
      </c>
      <c r="B58" s="6">
        <v>45822</v>
      </c>
      <c r="C58" s="6" t="str">
        <f t="shared" si="1"/>
        <v>INVALID</v>
      </c>
      <c r="D58" s="6">
        <f t="shared" si="0"/>
        <v>45829</v>
      </c>
      <c r="E58" s="6">
        <v>45126</v>
      </c>
      <c r="F58" s="10">
        <f t="shared" si="2"/>
        <v>7</v>
      </c>
      <c r="G58" t="s">
        <v>647</v>
      </c>
      <c r="H58" t="s">
        <v>652</v>
      </c>
      <c r="I58" t="s">
        <v>689</v>
      </c>
      <c r="J58" t="s">
        <v>706</v>
      </c>
      <c r="K58" t="s">
        <v>710</v>
      </c>
      <c r="L58" t="s">
        <v>725</v>
      </c>
      <c r="M58" t="s">
        <v>727</v>
      </c>
      <c r="N58" t="s">
        <v>1193</v>
      </c>
      <c r="O58" s="10">
        <v>141.26</v>
      </c>
      <c r="P58" s="10" t="str">
        <f t="shared" si="3"/>
        <v>OK</v>
      </c>
      <c r="Q58" s="10">
        <f t="shared" si="4"/>
        <v>2794.13</v>
      </c>
      <c r="R58">
        <v>2794.13</v>
      </c>
      <c r="S58" t="str">
        <f t="shared" si="5"/>
        <v>Ok</v>
      </c>
      <c r="T58">
        <f t="shared" si="6"/>
        <v>0.107</v>
      </c>
      <c r="U58" s="10">
        <v>0.107</v>
      </c>
      <c r="V58" s="10">
        <v>9</v>
      </c>
      <c r="W58">
        <f t="shared" si="7"/>
        <v>22456.422810000004</v>
      </c>
      <c r="X58" s="10">
        <f t="shared" si="8"/>
        <v>1271.3399999999999</v>
      </c>
      <c r="Y58" s="10">
        <f t="shared" si="9"/>
        <v>21185.082810000004</v>
      </c>
      <c r="Z58">
        <f t="shared" si="10"/>
        <v>0.94338635272605109</v>
      </c>
      <c r="AA58" t="str">
        <f t="shared" si="11"/>
        <v>Jun-2025</v>
      </c>
      <c r="AB58" t="str">
        <f t="shared" si="12"/>
        <v>Q2-2025</v>
      </c>
      <c r="AC58" t="str">
        <f t="shared" si="13"/>
        <v>Asia-Japan-Tokyo</v>
      </c>
      <c r="AD58" t="str">
        <f t="shared" si="14"/>
        <v>HIGH</v>
      </c>
      <c r="AE58" s="15" t="str">
        <f t="shared" si="15"/>
        <v>Jun-2025</v>
      </c>
      <c r="AF58" t="str">
        <f t="shared" si="16"/>
        <v>YES</v>
      </c>
    </row>
    <row r="59" spans="1:32" x14ac:dyDescent="0.35">
      <c r="A59" s="8" t="s">
        <v>565</v>
      </c>
      <c r="B59" s="6">
        <v>45913</v>
      </c>
      <c r="C59" s="6" t="str">
        <f t="shared" si="1"/>
        <v>INVALID</v>
      </c>
      <c r="D59" s="6">
        <f t="shared" si="0"/>
        <v>45920</v>
      </c>
      <c r="E59" s="6">
        <v>45892</v>
      </c>
      <c r="F59" s="10">
        <f t="shared" si="2"/>
        <v>7</v>
      </c>
      <c r="G59" t="s">
        <v>648</v>
      </c>
      <c r="H59" t="s">
        <v>655</v>
      </c>
      <c r="I59" t="s">
        <v>672</v>
      </c>
      <c r="J59" t="s">
        <v>704</v>
      </c>
      <c r="K59" t="s">
        <v>710</v>
      </c>
      <c r="L59" t="s">
        <v>720</v>
      </c>
      <c r="M59" t="s">
        <v>732</v>
      </c>
      <c r="N59" t="s">
        <v>1283</v>
      </c>
      <c r="O59" s="10">
        <v>86.64</v>
      </c>
      <c r="P59" s="10" t="str">
        <f t="shared" si="3"/>
        <v>OK</v>
      </c>
      <c r="Q59" s="10">
        <f t="shared" si="4"/>
        <v>701.95</v>
      </c>
      <c r="R59">
        <v>701.95</v>
      </c>
      <c r="S59" t="str">
        <f t="shared" si="5"/>
        <v>Ok</v>
      </c>
      <c r="T59">
        <f t="shared" si="6"/>
        <v>0.21199999999999999</v>
      </c>
      <c r="U59" s="10">
        <v>0.21199999999999999</v>
      </c>
      <c r="V59" s="10">
        <v>11</v>
      </c>
      <c r="W59">
        <f t="shared" si="7"/>
        <v>6084.5026000000007</v>
      </c>
      <c r="X59" s="10">
        <f t="shared" si="8"/>
        <v>953.04</v>
      </c>
      <c r="Y59" s="10">
        <f t="shared" si="9"/>
        <v>5131.4626000000007</v>
      </c>
      <c r="Z59">
        <f t="shared" si="10"/>
        <v>0.84336599675378565</v>
      </c>
      <c r="AA59" t="str">
        <f t="shared" si="11"/>
        <v>Sept-2025</v>
      </c>
      <c r="AB59" t="str">
        <f t="shared" si="12"/>
        <v>Q3-2025</v>
      </c>
      <c r="AC59" t="str">
        <f t="shared" si="13"/>
        <v>Americas-Brazil-Brasília</v>
      </c>
      <c r="AD59" t="str">
        <f t="shared" si="14"/>
        <v>HIGH</v>
      </c>
      <c r="AE59" s="15" t="str">
        <f t="shared" si="15"/>
        <v>Sept-2025</v>
      </c>
      <c r="AF59" t="str">
        <f t="shared" si="16"/>
        <v>YES</v>
      </c>
    </row>
    <row r="60" spans="1:32" x14ac:dyDescent="0.35">
      <c r="A60" s="8" t="s">
        <v>319</v>
      </c>
      <c r="B60" s="6">
        <v>45667</v>
      </c>
      <c r="C60" s="6" t="str">
        <f t="shared" si="1"/>
        <v>OK</v>
      </c>
      <c r="D60" s="6">
        <f t="shared" si="0"/>
        <v>45759</v>
      </c>
      <c r="E60" s="6">
        <v>45759</v>
      </c>
      <c r="F60" s="10">
        <f t="shared" si="2"/>
        <v>92</v>
      </c>
      <c r="G60" t="s">
        <v>649</v>
      </c>
      <c r="H60" t="s">
        <v>657</v>
      </c>
      <c r="I60" t="s">
        <v>679</v>
      </c>
      <c r="J60" t="s">
        <v>705</v>
      </c>
      <c r="K60" t="s">
        <v>710</v>
      </c>
      <c r="L60" t="s">
        <v>722</v>
      </c>
      <c r="M60" t="s">
        <v>732</v>
      </c>
      <c r="N60" t="s">
        <v>1039</v>
      </c>
      <c r="O60" s="10">
        <v>86.68</v>
      </c>
      <c r="P60" s="10" t="str">
        <f t="shared" si="3"/>
        <v>Suspicious</v>
      </c>
      <c r="Q60" s="10">
        <f t="shared" si="4"/>
        <v>1313.1554255319147</v>
      </c>
      <c r="R60">
        <v>-5.27</v>
      </c>
      <c r="S60" t="str">
        <f t="shared" si="5"/>
        <v>Ok</v>
      </c>
      <c r="T60">
        <f t="shared" si="6"/>
        <v>3.7999999999999999E-2</v>
      </c>
      <c r="U60" s="10">
        <v>3.7999999999999999E-2</v>
      </c>
      <c r="V60" s="10">
        <v>8</v>
      </c>
      <c r="W60">
        <f t="shared" si="7"/>
        <v>-40.557919999999996</v>
      </c>
      <c r="X60" s="10">
        <f t="shared" si="8"/>
        <v>693.44</v>
      </c>
      <c r="Y60" s="10">
        <f t="shared" si="9"/>
        <v>-733.99792000000002</v>
      </c>
      <c r="Z60">
        <f t="shared" si="10"/>
        <v>18.097523738889965</v>
      </c>
      <c r="AA60" t="str">
        <f t="shared" si="11"/>
        <v>Jan-2025</v>
      </c>
      <c r="AB60" t="str">
        <f t="shared" si="12"/>
        <v>Q1-2025</v>
      </c>
      <c r="AC60" t="str">
        <f t="shared" si="13"/>
        <v>Europe-France-Lyon</v>
      </c>
      <c r="AD60" t="str">
        <f t="shared" si="14"/>
        <v>HIGH</v>
      </c>
      <c r="AE60" s="15" t="str">
        <f t="shared" si="15"/>
        <v>Jan-2025</v>
      </c>
      <c r="AF60" t="str">
        <f t="shared" si="16"/>
        <v>NO</v>
      </c>
    </row>
    <row r="61" spans="1:32" x14ac:dyDescent="0.35">
      <c r="A61" s="8" t="s">
        <v>128</v>
      </c>
      <c r="B61" s="6">
        <v>45475</v>
      </c>
      <c r="C61" s="6" t="str">
        <f t="shared" si="1"/>
        <v>OK</v>
      </c>
      <c r="D61" s="6">
        <f t="shared" si="0"/>
        <v>45681</v>
      </c>
      <c r="E61" s="6">
        <v>45681</v>
      </c>
      <c r="F61" s="10">
        <f t="shared" si="2"/>
        <v>206</v>
      </c>
      <c r="G61" t="s">
        <v>648</v>
      </c>
      <c r="H61" t="s">
        <v>660</v>
      </c>
      <c r="I61" t="s">
        <v>697</v>
      </c>
      <c r="J61" t="s">
        <v>706</v>
      </c>
      <c r="K61" t="s">
        <v>708</v>
      </c>
      <c r="L61" t="s">
        <v>715</v>
      </c>
      <c r="M61" t="s">
        <v>733</v>
      </c>
      <c r="N61" t="s">
        <v>847</v>
      </c>
      <c r="O61" s="10">
        <v>142.09</v>
      </c>
      <c r="P61" s="10" t="str">
        <f t="shared" si="3"/>
        <v>OK</v>
      </c>
      <c r="Q61" s="10">
        <f t="shared" si="4"/>
        <v>1437.06</v>
      </c>
      <c r="R61">
        <v>1437.06</v>
      </c>
      <c r="S61" t="str">
        <f t="shared" si="5"/>
        <v>Ok</v>
      </c>
      <c r="T61">
        <f t="shared" si="6"/>
        <v>0.11899999999999999</v>
      </c>
      <c r="U61" s="10">
        <v>0.11899999999999999</v>
      </c>
      <c r="V61" s="10">
        <v>11</v>
      </c>
      <c r="W61">
        <f t="shared" si="7"/>
        <v>13926.54846</v>
      </c>
      <c r="X61" s="10">
        <f t="shared" si="8"/>
        <v>1562.99</v>
      </c>
      <c r="Y61" s="10">
        <f t="shared" si="9"/>
        <v>12363.55846</v>
      </c>
      <c r="Z61">
        <f t="shared" si="10"/>
        <v>0.88776903304582333</v>
      </c>
      <c r="AA61" t="str">
        <f t="shared" si="11"/>
        <v>Jul-2024</v>
      </c>
      <c r="AB61" t="str">
        <f t="shared" si="12"/>
        <v>Q3-2024</v>
      </c>
      <c r="AC61" t="str">
        <f t="shared" si="13"/>
        <v>Americas-USA-Austin</v>
      </c>
      <c r="AD61" t="str">
        <f t="shared" si="14"/>
        <v>HIGH</v>
      </c>
      <c r="AE61" s="15" t="str">
        <f t="shared" si="15"/>
        <v>Jul-2024</v>
      </c>
      <c r="AF61" t="str">
        <f t="shared" si="16"/>
        <v>NO</v>
      </c>
    </row>
    <row r="62" spans="1:32" x14ac:dyDescent="0.35">
      <c r="A62" s="8" t="s">
        <v>490</v>
      </c>
      <c r="B62" s="6">
        <v>45838</v>
      </c>
      <c r="C62" s="6" t="str">
        <f t="shared" si="1"/>
        <v>INVALID</v>
      </c>
      <c r="D62" s="6">
        <f t="shared" si="0"/>
        <v>45845</v>
      </c>
      <c r="E62" s="6">
        <v>45428</v>
      </c>
      <c r="F62" s="10">
        <f t="shared" si="2"/>
        <v>7</v>
      </c>
      <c r="G62" t="s">
        <v>649</v>
      </c>
      <c r="H62" t="s">
        <v>658</v>
      </c>
      <c r="I62" t="s">
        <v>674</v>
      </c>
      <c r="J62" t="s">
        <v>703</v>
      </c>
      <c r="K62" t="s">
        <v>711</v>
      </c>
      <c r="L62" t="s">
        <v>715</v>
      </c>
      <c r="M62" t="s">
        <v>731</v>
      </c>
      <c r="N62" t="s">
        <v>1209</v>
      </c>
      <c r="O62" s="10">
        <v>210.76</v>
      </c>
      <c r="P62" s="10" t="str">
        <f t="shared" si="3"/>
        <v>OK</v>
      </c>
      <c r="Q62" s="10">
        <f t="shared" si="4"/>
        <v>1911.89</v>
      </c>
      <c r="R62">
        <v>1911.89</v>
      </c>
      <c r="S62" t="str">
        <f t="shared" si="5"/>
        <v>Ok</v>
      </c>
      <c r="T62">
        <f t="shared" si="6"/>
        <v>8.8999999999999996E-2</v>
      </c>
      <c r="U62" s="10">
        <v>8.8999999999999996E-2</v>
      </c>
      <c r="V62" s="10">
        <v>5</v>
      </c>
      <c r="W62">
        <f t="shared" si="7"/>
        <v>8708.6589500000009</v>
      </c>
      <c r="X62" s="10">
        <f t="shared" si="8"/>
        <v>1053.8</v>
      </c>
      <c r="Y62" s="10">
        <f t="shared" si="9"/>
        <v>7654.8589500000007</v>
      </c>
      <c r="Z62">
        <f t="shared" si="10"/>
        <v>0.87899399826651836</v>
      </c>
      <c r="AA62" t="str">
        <f t="shared" si="11"/>
        <v>Jun-2025</v>
      </c>
      <c r="AB62" t="str">
        <f t="shared" si="12"/>
        <v>Q2-2025</v>
      </c>
      <c r="AC62" t="str">
        <f t="shared" si="13"/>
        <v>Europe-United Kingdom-Birmingham</v>
      </c>
      <c r="AD62" t="str">
        <f t="shared" si="14"/>
        <v>HIGH</v>
      </c>
      <c r="AE62" s="15" t="str">
        <f t="shared" si="15"/>
        <v>Jun-2025</v>
      </c>
      <c r="AF62" t="str">
        <f t="shared" si="16"/>
        <v>YES</v>
      </c>
    </row>
    <row r="63" spans="1:32" x14ac:dyDescent="0.35">
      <c r="A63" s="8" t="s">
        <v>322</v>
      </c>
      <c r="B63" s="6">
        <v>45670</v>
      </c>
      <c r="C63" s="6" t="str">
        <f t="shared" si="1"/>
        <v>OK</v>
      </c>
      <c r="D63" s="6">
        <f t="shared" si="0"/>
        <v>45692</v>
      </c>
      <c r="E63" s="6">
        <v>45692</v>
      </c>
      <c r="F63" s="10">
        <f t="shared" si="2"/>
        <v>22</v>
      </c>
      <c r="G63" t="s">
        <v>647</v>
      </c>
      <c r="H63" t="s">
        <v>652</v>
      </c>
      <c r="I63" t="s">
        <v>689</v>
      </c>
      <c r="J63" t="s">
        <v>705</v>
      </c>
      <c r="K63" t="s">
        <v>710</v>
      </c>
      <c r="L63" t="s">
        <v>716</v>
      </c>
      <c r="M63" t="s">
        <v>728</v>
      </c>
      <c r="N63" t="s">
        <v>1042</v>
      </c>
      <c r="O63" s="10">
        <v>122.29</v>
      </c>
      <c r="P63" s="10" t="str">
        <f t="shared" si="3"/>
        <v>OK</v>
      </c>
      <c r="Q63" s="10">
        <f t="shared" si="4"/>
        <v>2593.7800000000002</v>
      </c>
      <c r="R63">
        <v>2593.7800000000002</v>
      </c>
      <c r="S63" t="str">
        <f t="shared" si="5"/>
        <v>Ok</v>
      </c>
      <c r="T63">
        <f t="shared" si="6"/>
        <v>0.153</v>
      </c>
      <c r="U63" s="10">
        <v>0.153</v>
      </c>
      <c r="V63" s="10">
        <v>28</v>
      </c>
      <c r="W63">
        <f t="shared" si="7"/>
        <v>61514.086480000005</v>
      </c>
      <c r="X63" s="10">
        <f t="shared" si="8"/>
        <v>3424.1200000000003</v>
      </c>
      <c r="Y63" s="10">
        <f t="shared" si="9"/>
        <v>58089.966480000003</v>
      </c>
      <c r="Z63">
        <f t="shared" si="10"/>
        <v>0.94433600178532628</v>
      </c>
      <c r="AA63" t="str">
        <f t="shared" si="11"/>
        <v>Jan-2025</v>
      </c>
      <c r="AB63" t="str">
        <f t="shared" si="12"/>
        <v>Q1-2025</v>
      </c>
      <c r="AC63" t="str">
        <f t="shared" si="13"/>
        <v>Asia-Japan-Tokyo</v>
      </c>
      <c r="AD63" t="str">
        <f t="shared" si="14"/>
        <v>HIGH</v>
      </c>
      <c r="AE63" s="15" t="str">
        <f t="shared" si="15"/>
        <v>Jan-2025</v>
      </c>
      <c r="AF63" t="str">
        <f t="shared" si="16"/>
        <v>NO</v>
      </c>
    </row>
    <row r="64" spans="1:32" x14ac:dyDescent="0.35">
      <c r="A64" s="8" t="s">
        <v>344</v>
      </c>
      <c r="B64" s="6">
        <v>45692</v>
      </c>
      <c r="C64" s="6" t="str">
        <f t="shared" si="1"/>
        <v>INVALID</v>
      </c>
      <c r="D64" s="6">
        <f t="shared" si="0"/>
        <v>45699</v>
      </c>
      <c r="E64" s="6">
        <v>45680</v>
      </c>
      <c r="F64" s="10">
        <f t="shared" si="2"/>
        <v>7</v>
      </c>
      <c r="G64" t="s">
        <v>648</v>
      </c>
      <c r="H64" t="s">
        <v>660</v>
      </c>
      <c r="I64" t="s">
        <v>697</v>
      </c>
      <c r="J64" t="s">
        <v>704</v>
      </c>
      <c r="K64" t="s">
        <v>710</v>
      </c>
      <c r="L64" t="s">
        <v>722</v>
      </c>
      <c r="M64" t="s">
        <v>730</v>
      </c>
      <c r="N64" t="s">
        <v>1064</v>
      </c>
      <c r="O64" s="10">
        <v>100.69</v>
      </c>
      <c r="P64" s="10" t="str">
        <f t="shared" si="3"/>
        <v>OK</v>
      </c>
      <c r="Q64" s="10">
        <f t="shared" si="4"/>
        <v>1244.08</v>
      </c>
      <c r="R64">
        <v>1244.08</v>
      </c>
      <c r="S64" t="str">
        <f t="shared" si="5"/>
        <v>Ok</v>
      </c>
      <c r="T64">
        <f t="shared" si="6"/>
        <v>6.5000000000000002E-2</v>
      </c>
      <c r="U64" s="10">
        <v>6.5000000000000002E-2</v>
      </c>
      <c r="V64" s="10">
        <v>12</v>
      </c>
      <c r="W64">
        <f t="shared" si="7"/>
        <v>13958.577600000001</v>
      </c>
      <c r="X64" s="10">
        <f t="shared" si="8"/>
        <v>1208.28</v>
      </c>
      <c r="Y64" s="10">
        <f t="shared" si="9"/>
        <v>12750.2976</v>
      </c>
      <c r="Z64">
        <f t="shared" si="10"/>
        <v>0.91343817152257689</v>
      </c>
      <c r="AA64" t="str">
        <f t="shared" si="11"/>
        <v>Feb-2025</v>
      </c>
      <c r="AB64" t="str">
        <f t="shared" si="12"/>
        <v>Q1-2025</v>
      </c>
      <c r="AC64" t="str">
        <f t="shared" si="13"/>
        <v>Americas-USA-Austin</v>
      </c>
      <c r="AD64" t="str">
        <f t="shared" si="14"/>
        <v>HIGH</v>
      </c>
      <c r="AE64" s="15" t="str">
        <f t="shared" si="15"/>
        <v>Feb-2025</v>
      </c>
      <c r="AF64" t="str">
        <f t="shared" si="16"/>
        <v>YES</v>
      </c>
    </row>
    <row r="65" spans="1:32" x14ac:dyDescent="0.35">
      <c r="A65" s="8" t="s">
        <v>332</v>
      </c>
      <c r="B65" s="6">
        <v>45680</v>
      </c>
      <c r="C65" s="6" t="str">
        <f t="shared" si="1"/>
        <v>OK</v>
      </c>
      <c r="D65" s="6">
        <f t="shared" si="0"/>
        <v>45774</v>
      </c>
      <c r="E65" s="6">
        <v>45774</v>
      </c>
      <c r="F65" s="10">
        <f t="shared" si="2"/>
        <v>94</v>
      </c>
      <c r="G65" t="s">
        <v>648</v>
      </c>
      <c r="H65" t="s">
        <v>660</v>
      </c>
      <c r="I65" t="s">
        <v>686</v>
      </c>
      <c r="J65" t="s">
        <v>701</v>
      </c>
      <c r="K65" t="s">
        <v>711</v>
      </c>
      <c r="L65" t="s">
        <v>714</v>
      </c>
      <c r="M65" t="s">
        <v>732</v>
      </c>
      <c r="N65" t="s">
        <v>1052</v>
      </c>
      <c r="O65" s="10">
        <v>156.55000000000001</v>
      </c>
      <c r="P65" s="10" t="str">
        <f t="shared" si="3"/>
        <v>OK</v>
      </c>
      <c r="Q65" s="10">
        <f t="shared" si="4"/>
        <v>1912.51</v>
      </c>
      <c r="R65">
        <v>1912.51</v>
      </c>
      <c r="S65" t="str">
        <f t="shared" si="5"/>
        <v>Ok</v>
      </c>
      <c r="T65">
        <f t="shared" si="6"/>
        <v>1.4E-2</v>
      </c>
      <c r="U65" s="10">
        <v>1.4E-2</v>
      </c>
      <c r="V65" s="10">
        <v>13</v>
      </c>
      <c r="W65">
        <f t="shared" si="7"/>
        <v>24514.553179999999</v>
      </c>
      <c r="X65" s="10">
        <f t="shared" si="8"/>
        <v>2035.15</v>
      </c>
      <c r="Y65" s="10">
        <f t="shared" si="9"/>
        <v>22479.403179999998</v>
      </c>
      <c r="Z65">
        <f t="shared" si="10"/>
        <v>0.91698196638312124</v>
      </c>
      <c r="AA65" t="str">
        <f t="shared" si="11"/>
        <v>Jan-2025</v>
      </c>
      <c r="AB65" t="str">
        <f t="shared" si="12"/>
        <v>Q1-2025</v>
      </c>
      <c r="AC65" t="str">
        <f t="shared" si="13"/>
        <v>Americas-USA-San Francisco</v>
      </c>
      <c r="AD65" t="str">
        <f t="shared" si="14"/>
        <v>HIGH</v>
      </c>
      <c r="AE65" s="15" t="str">
        <f t="shared" si="15"/>
        <v>Jan-2025</v>
      </c>
      <c r="AF65" t="str">
        <f t="shared" si="16"/>
        <v>NO</v>
      </c>
    </row>
    <row r="66" spans="1:32" x14ac:dyDescent="0.35">
      <c r="A66" s="8" t="s">
        <v>235</v>
      </c>
      <c r="B66" s="6">
        <v>45583</v>
      </c>
      <c r="C66" s="6" t="str">
        <f t="shared" si="1"/>
        <v>INVALID</v>
      </c>
      <c r="D66" s="6">
        <f t="shared" ref="D66:D129" si="17">IF(OR(E66="",E66&lt;B66),B66+7,E66)</f>
        <v>45590</v>
      </c>
      <c r="E66" s="6">
        <v>45201</v>
      </c>
      <c r="F66" s="10">
        <f t="shared" si="2"/>
        <v>7</v>
      </c>
      <c r="G66" t="s">
        <v>648</v>
      </c>
      <c r="H66" t="s">
        <v>660</v>
      </c>
      <c r="I66" t="s">
        <v>700</v>
      </c>
      <c r="J66" t="s">
        <v>702</v>
      </c>
      <c r="K66" t="s">
        <v>709</v>
      </c>
      <c r="L66" t="s">
        <v>714</v>
      </c>
      <c r="M66" t="s">
        <v>733</v>
      </c>
      <c r="N66" t="s">
        <v>955</v>
      </c>
      <c r="O66" s="10">
        <v>145.58000000000001</v>
      </c>
      <c r="P66" s="10" t="str">
        <f t="shared" si="3"/>
        <v>OK</v>
      </c>
      <c r="Q66" s="10">
        <f t="shared" si="4"/>
        <v>755.87</v>
      </c>
      <c r="R66">
        <v>755.87</v>
      </c>
      <c r="S66" t="str">
        <f t="shared" si="5"/>
        <v>Ok</v>
      </c>
      <c r="T66">
        <f t="shared" si="6"/>
        <v>0.20399999999999999</v>
      </c>
      <c r="U66" s="10">
        <v>0.20399999999999999</v>
      </c>
      <c r="V66" s="10">
        <v>5</v>
      </c>
      <c r="W66">
        <f t="shared" si="7"/>
        <v>3008.3625999999999</v>
      </c>
      <c r="X66" s="10">
        <f t="shared" si="8"/>
        <v>727.90000000000009</v>
      </c>
      <c r="Y66" s="10">
        <f t="shared" si="9"/>
        <v>2280.4625999999998</v>
      </c>
      <c r="Z66">
        <f t="shared" si="10"/>
        <v>0.75804113506796023</v>
      </c>
      <c r="AA66" t="str">
        <f t="shared" si="11"/>
        <v>Oct-2024</v>
      </c>
      <c r="AB66" t="str">
        <f t="shared" si="12"/>
        <v>Q4-2024</v>
      </c>
      <c r="AC66" t="str">
        <f t="shared" si="13"/>
        <v>Americas-USA-New York</v>
      </c>
      <c r="AD66" t="str">
        <f t="shared" si="14"/>
        <v>HIGH</v>
      </c>
      <c r="AE66" s="15" t="str">
        <f t="shared" si="15"/>
        <v>Oct-2024</v>
      </c>
      <c r="AF66" t="str">
        <f t="shared" si="16"/>
        <v>YES</v>
      </c>
    </row>
    <row r="67" spans="1:32" x14ac:dyDescent="0.35">
      <c r="A67" s="8" t="s">
        <v>622</v>
      </c>
      <c r="B67" s="6">
        <v>45970</v>
      </c>
      <c r="C67" s="6" t="str">
        <f t="shared" ref="C67:C130" si="18">IF(OR(E67="",E67&lt;B67),"INVALID","OK")</f>
        <v>INVALID</v>
      </c>
      <c r="D67" s="6">
        <f t="shared" si="17"/>
        <v>45977</v>
      </c>
      <c r="E67" s="6">
        <v>45650</v>
      </c>
      <c r="F67" s="10">
        <f t="shared" ref="F67:F130" si="19">D67-B67</f>
        <v>7</v>
      </c>
      <c r="G67" t="s">
        <v>646</v>
      </c>
      <c r="H67" t="s">
        <v>650</v>
      </c>
      <c r="I67" t="s">
        <v>675</v>
      </c>
      <c r="J67" t="s">
        <v>701</v>
      </c>
      <c r="K67" t="s">
        <v>710</v>
      </c>
      <c r="L67" t="s">
        <v>717</v>
      </c>
      <c r="M67" t="s">
        <v>728</v>
      </c>
      <c r="N67" t="s">
        <v>1340</v>
      </c>
      <c r="O67" s="10">
        <v>143.33000000000001</v>
      </c>
      <c r="P67" s="10" t="str">
        <f t="shared" ref="P67:P130" si="20">IF(ABS((R67)-(Q67))&gt;1,"Suspicious","OK")</f>
        <v>OK</v>
      </c>
      <c r="Q67" s="10">
        <f t="shared" ref="Q67:Q130" si="21">IF(OR(R67&lt;0,R67&gt;3800),AVERAGEIF($M:$M,$M67,$R:$R),R67)</f>
        <v>1145.67</v>
      </c>
      <c r="R67">
        <v>1145.67</v>
      </c>
      <c r="S67" t="str">
        <f t="shared" ref="S67:S130" si="22">IF(U67&gt;0.3,"Suspicious","Ok")</f>
        <v>Ok</v>
      </c>
      <c r="T67">
        <f t="shared" ref="T67:T130" si="23">IF(U67&lt;0,0,IF(U67&gt;0.3,0.3,U67))</f>
        <v>0.16300000000000001</v>
      </c>
      <c r="U67" s="10">
        <v>0.16300000000000001</v>
      </c>
      <c r="V67" s="10">
        <v>14</v>
      </c>
      <c r="W67">
        <f t="shared" ref="W67:W130" si="24">R67*V67*(1-U67)</f>
        <v>13424.96106</v>
      </c>
      <c r="X67" s="10">
        <f t="shared" ref="X67:X130" si="25">O67*V67</f>
        <v>2006.6200000000001</v>
      </c>
      <c r="Y67" s="10">
        <f t="shared" ref="Y67:Y130" si="26">W67-X67</f>
        <v>11418.341059999999</v>
      </c>
      <c r="Z67">
        <f t="shared" ref="Z67:Z130" si="27">IF(W67=0,0,Y67/W67)</f>
        <v>0.85053066515188824</v>
      </c>
      <c r="AA67" t="str">
        <f t="shared" ref="AA67:AA130" si="28">TEXT(B67,"MMM-YYYY")</f>
        <v>Nov-2025</v>
      </c>
      <c r="AB67" t="str">
        <f t="shared" ref="AB67:AB130" si="29">"Q"&amp;INT((MONTH(B67)-1)/3+1)&amp;"-"&amp;YEAR(B67)</f>
        <v>Q4-2025</v>
      </c>
      <c r="AC67" t="str">
        <f t="shared" ref="AC67:AC130" si="30">G67&amp;"-"&amp;H67&amp;"-"&amp;I67</f>
        <v>Africa-Kenya-Mombasa</v>
      </c>
      <c r="AD67" t="str">
        <f t="shared" ref="AD67:AD130" si="31">IF(Q67&lt;100,"LOW",IF(Q67&lt;=500,"MEDIUM","HIGH"))</f>
        <v>HIGH</v>
      </c>
      <c r="AE67" s="15" t="str">
        <f t="shared" ref="AE67:AE130" si="32">TEXT(_xlfn.MINIFS(B67,H67,(H67)),"mmm-yyyy")</f>
        <v>Nov-2025</v>
      </c>
      <c r="AF67" t="str">
        <f t="shared" ref="AF67:AF130" si="33">IF((F67)&lt;=7,"YES","NO")</f>
        <v>YES</v>
      </c>
    </row>
    <row r="68" spans="1:32" x14ac:dyDescent="0.35">
      <c r="A68" s="8" t="s">
        <v>68</v>
      </c>
      <c r="B68" s="6">
        <v>45415</v>
      </c>
      <c r="C68" s="6" t="str">
        <f t="shared" si="18"/>
        <v>OK</v>
      </c>
      <c r="D68" s="6">
        <f t="shared" si="17"/>
        <v>45704</v>
      </c>
      <c r="E68" s="6">
        <v>45704</v>
      </c>
      <c r="F68" s="10">
        <f t="shared" si="19"/>
        <v>289</v>
      </c>
      <c r="G68" t="s">
        <v>649</v>
      </c>
      <c r="H68" t="s">
        <v>657</v>
      </c>
      <c r="I68" t="s">
        <v>679</v>
      </c>
      <c r="J68" t="s">
        <v>701</v>
      </c>
      <c r="K68" t="s">
        <v>710</v>
      </c>
      <c r="L68" t="s">
        <v>719</v>
      </c>
      <c r="M68" t="s">
        <v>731</v>
      </c>
      <c r="N68" t="s">
        <v>787</v>
      </c>
      <c r="O68" s="10">
        <v>204.11</v>
      </c>
      <c r="P68" s="10" t="str">
        <f t="shared" si="20"/>
        <v>OK</v>
      </c>
      <c r="Q68" s="10">
        <f t="shared" si="21"/>
        <v>1234.0999999999999</v>
      </c>
      <c r="R68">
        <v>1234.0999999999999</v>
      </c>
      <c r="S68" t="str">
        <f t="shared" si="22"/>
        <v>Ok</v>
      </c>
      <c r="T68">
        <f t="shared" si="23"/>
        <v>0.182</v>
      </c>
      <c r="U68" s="10">
        <v>0.182</v>
      </c>
      <c r="V68" s="10">
        <v>13</v>
      </c>
      <c r="W68">
        <f t="shared" si="24"/>
        <v>13123.419400000001</v>
      </c>
      <c r="X68" s="10">
        <f t="shared" si="25"/>
        <v>2653.4300000000003</v>
      </c>
      <c r="Y68" s="10">
        <f t="shared" si="26"/>
        <v>10469.9894</v>
      </c>
      <c r="Z68">
        <f t="shared" si="27"/>
        <v>0.7978095556406587</v>
      </c>
      <c r="AA68" t="str">
        <f t="shared" si="28"/>
        <v>May-2024</v>
      </c>
      <c r="AB68" t="str">
        <f t="shared" si="29"/>
        <v>Q2-2024</v>
      </c>
      <c r="AC68" t="str">
        <f t="shared" si="30"/>
        <v>Europe-France-Lyon</v>
      </c>
      <c r="AD68" t="str">
        <f t="shared" si="31"/>
        <v>HIGH</v>
      </c>
      <c r="AE68" s="15" t="str">
        <f t="shared" si="32"/>
        <v>May-2024</v>
      </c>
      <c r="AF68" t="str">
        <f t="shared" si="33"/>
        <v>NO</v>
      </c>
    </row>
    <row r="69" spans="1:32" x14ac:dyDescent="0.35">
      <c r="A69" s="8" t="s">
        <v>118</v>
      </c>
      <c r="B69" s="6">
        <v>45465</v>
      </c>
      <c r="C69" s="6" t="str">
        <f t="shared" si="18"/>
        <v>OK</v>
      </c>
      <c r="D69" s="6">
        <f t="shared" si="17"/>
        <v>45654</v>
      </c>
      <c r="E69" s="6">
        <v>45654</v>
      </c>
      <c r="F69" s="10">
        <f t="shared" si="19"/>
        <v>189</v>
      </c>
      <c r="G69" t="s">
        <v>648</v>
      </c>
      <c r="H69" t="s">
        <v>653</v>
      </c>
      <c r="I69" t="s">
        <v>688</v>
      </c>
      <c r="J69" t="s">
        <v>701</v>
      </c>
      <c r="K69" t="s">
        <v>711</v>
      </c>
      <c r="L69" t="s">
        <v>721</v>
      </c>
      <c r="M69" t="s">
        <v>733</v>
      </c>
      <c r="N69" t="s">
        <v>837</v>
      </c>
      <c r="O69" s="10">
        <v>107.03</v>
      </c>
      <c r="P69" s="10" t="str">
        <f t="shared" si="20"/>
        <v>OK</v>
      </c>
      <c r="Q69" s="10">
        <f t="shared" si="21"/>
        <v>1228.01</v>
      </c>
      <c r="R69">
        <v>1228.01</v>
      </c>
      <c r="S69" t="str">
        <f t="shared" si="22"/>
        <v>Ok</v>
      </c>
      <c r="T69">
        <f t="shared" si="23"/>
        <v>0.18</v>
      </c>
      <c r="U69" s="10">
        <v>0.18</v>
      </c>
      <c r="V69" s="10">
        <v>30</v>
      </c>
      <c r="W69">
        <f t="shared" si="24"/>
        <v>30209.046000000006</v>
      </c>
      <c r="X69" s="10">
        <f t="shared" si="25"/>
        <v>3210.9</v>
      </c>
      <c r="Y69" s="10">
        <f t="shared" si="26"/>
        <v>26998.146000000004</v>
      </c>
      <c r="Z69">
        <f t="shared" si="27"/>
        <v>0.8937106454801651</v>
      </c>
      <c r="AA69" t="str">
        <f t="shared" si="28"/>
        <v>Jun-2024</v>
      </c>
      <c r="AB69" t="str">
        <f t="shared" si="29"/>
        <v>Q2-2024</v>
      </c>
      <c r="AC69" t="str">
        <f t="shared" si="30"/>
        <v>Americas-Canada-Vancouver</v>
      </c>
      <c r="AD69" t="str">
        <f t="shared" si="31"/>
        <v>HIGH</v>
      </c>
      <c r="AE69" s="15" t="str">
        <f t="shared" si="32"/>
        <v>Jun-2024</v>
      </c>
      <c r="AF69" t="str">
        <f t="shared" si="33"/>
        <v>NO</v>
      </c>
    </row>
    <row r="70" spans="1:32" x14ac:dyDescent="0.35">
      <c r="A70" s="8" t="s">
        <v>358</v>
      </c>
      <c r="B70" s="6">
        <v>45706</v>
      </c>
      <c r="C70" s="6" t="str">
        <f t="shared" si="18"/>
        <v>INVALID</v>
      </c>
      <c r="D70" s="6">
        <f t="shared" si="17"/>
        <v>45713</v>
      </c>
      <c r="E70" s="6">
        <v>45485</v>
      </c>
      <c r="F70" s="10">
        <f t="shared" si="19"/>
        <v>7</v>
      </c>
      <c r="G70" t="s">
        <v>647</v>
      </c>
      <c r="H70" t="s">
        <v>652</v>
      </c>
      <c r="I70" t="s">
        <v>694</v>
      </c>
      <c r="J70" t="s">
        <v>705</v>
      </c>
      <c r="K70" t="s">
        <v>709</v>
      </c>
      <c r="L70" t="s">
        <v>721</v>
      </c>
      <c r="M70" t="s">
        <v>729</v>
      </c>
      <c r="N70" t="s">
        <v>1078</v>
      </c>
      <c r="O70" s="10">
        <v>105.13</v>
      </c>
      <c r="P70" s="10" t="str">
        <f t="shared" si="20"/>
        <v>OK</v>
      </c>
      <c r="Q70" s="10">
        <f t="shared" si="21"/>
        <v>605.23</v>
      </c>
      <c r="R70">
        <v>605.23</v>
      </c>
      <c r="S70" t="str">
        <f t="shared" si="22"/>
        <v>Ok</v>
      </c>
      <c r="T70">
        <f t="shared" si="23"/>
        <v>7.0999999999999994E-2</v>
      </c>
      <c r="U70" s="10">
        <v>7.0999999999999994E-2</v>
      </c>
      <c r="V70" s="10">
        <v>14</v>
      </c>
      <c r="W70">
        <f t="shared" si="24"/>
        <v>7871.6213800000014</v>
      </c>
      <c r="X70" s="10">
        <f t="shared" si="25"/>
        <v>1471.82</v>
      </c>
      <c r="Y70" s="10">
        <f t="shared" si="26"/>
        <v>6399.8013800000017</v>
      </c>
      <c r="Z70">
        <f t="shared" si="27"/>
        <v>0.81302200284434922</v>
      </c>
      <c r="AA70" t="str">
        <f t="shared" si="28"/>
        <v>Feb-2025</v>
      </c>
      <c r="AB70" t="str">
        <f t="shared" si="29"/>
        <v>Q1-2025</v>
      </c>
      <c r="AC70" t="str">
        <f t="shared" si="30"/>
        <v>Asia-Japan-Nagoya</v>
      </c>
      <c r="AD70" t="str">
        <f t="shared" si="31"/>
        <v>HIGH</v>
      </c>
      <c r="AE70" s="15" t="str">
        <f t="shared" si="32"/>
        <v>Feb-2025</v>
      </c>
      <c r="AF70" t="str">
        <f t="shared" si="33"/>
        <v>YES</v>
      </c>
    </row>
    <row r="71" spans="1:32" x14ac:dyDescent="0.35">
      <c r="A71" s="8" t="s">
        <v>189</v>
      </c>
      <c r="B71" s="6">
        <v>45536</v>
      </c>
      <c r="C71" s="6" t="str">
        <f t="shared" si="18"/>
        <v>INVALID</v>
      </c>
      <c r="D71" s="6">
        <f t="shared" si="17"/>
        <v>45543</v>
      </c>
      <c r="E71" s="6">
        <v>45446</v>
      </c>
      <c r="F71" s="10">
        <f t="shared" si="19"/>
        <v>7</v>
      </c>
      <c r="G71" t="s">
        <v>646</v>
      </c>
      <c r="H71" t="s">
        <v>661</v>
      </c>
      <c r="I71" t="s">
        <v>682</v>
      </c>
      <c r="J71" t="s">
        <v>705</v>
      </c>
      <c r="K71" t="s">
        <v>710</v>
      </c>
      <c r="L71" t="s">
        <v>721</v>
      </c>
      <c r="M71" t="s">
        <v>728</v>
      </c>
      <c r="N71" t="s">
        <v>908</v>
      </c>
      <c r="O71" s="10">
        <v>180.89</v>
      </c>
      <c r="P71" s="10" t="str">
        <f t="shared" si="20"/>
        <v>OK</v>
      </c>
      <c r="Q71" s="10">
        <f t="shared" si="21"/>
        <v>1880.15</v>
      </c>
      <c r="R71">
        <v>1880.15</v>
      </c>
      <c r="S71" t="str">
        <f t="shared" si="22"/>
        <v>Ok</v>
      </c>
      <c r="T71">
        <f t="shared" si="23"/>
        <v>2.1999999999999999E-2</v>
      </c>
      <c r="U71" s="10">
        <v>2.1999999999999999E-2</v>
      </c>
      <c r="V71" s="10">
        <v>8</v>
      </c>
      <c r="W71">
        <f t="shared" si="24"/>
        <v>14710.293600000001</v>
      </c>
      <c r="X71" s="10">
        <f t="shared" si="25"/>
        <v>1447.12</v>
      </c>
      <c r="Y71" s="10">
        <f t="shared" si="26"/>
        <v>13263.173600000002</v>
      </c>
      <c r="Z71">
        <f t="shared" si="27"/>
        <v>0.90162534893253254</v>
      </c>
      <c r="AA71" t="str">
        <f t="shared" si="28"/>
        <v>Sept-2024</v>
      </c>
      <c r="AB71" t="str">
        <f t="shared" si="29"/>
        <v>Q3-2024</v>
      </c>
      <c r="AC71" t="str">
        <f t="shared" si="30"/>
        <v>Africa-South Africa-Johannesburg</v>
      </c>
      <c r="AD71" t="str">
        <f t="shared" si="31"/>
        <v>HIGH</v>
      </c>
      <c r="AE71" s="15" t="str">
        <f t="shared" si="32"/>
        <v>Sept-2024</v>
      </c>
      <c r="AF71" t="str">
        <f t="shared" si="33"/>
        <v>YES</v>
      </c>
    </row>
    <row r="72" spans="1:32" x14ac:dyDescent="0.35">
      <c r="A72" s="8" t="s">
        <v>129</v>
      </c>
      <c r="B72" s="6">
        <v>45476</v>
      </c>
      <c r="C72" s="6" t="str">
        <f t="shared" si="18"/>
        <v>INVALID</v>
      </c>
      <c r="D72" s="6">
        <f t="shared" si="17"/>
        <v>45483</v>
      </c>
      <c r="E72" s="6">
        <v>45265</v>
      </c>
      <c r="F72" s="10">
        <f t="shared" si="19"/>
        <v>7</v>
      </c>
      <c r="G72" t="s">
        <v>647</v>
      </c>
      <c r="H72" t="s">
        <v>652</v>
      </c>
      <c r="I72" t="s">
        <v>689</v>
      </c>
      <c r="J72" t="s">
        <v>706</v>
      </c>
      <c r="K72" t="s">
        <v>707</v>
      </c>
      <c r="L72" t="s">
        <v>716</v>
      </c>
      <c r="M72" t="s">
        <v>729</v>
      </c>
      <c r="N72" t="s">
        <v>848</v>
      </c>
      <c r="O72" s="10">
        <v>354.24</v>
      </c>
      <c r="P72" s="10" t="str">
        <f t="shared" si="20"/>
        <v>OK</v>
      </c>
      <c r="Q72" s="10">
        <f t="shared" si="21"/>
        <v>1269.4000000000001</v>
      </c>
      <c r="R72">
        <v>1269.4000000000001</v>
      </c>
      <c r="S72" t="str">
        <f t="shared" si="22"/>
        <v>Ok</v>
      </c>
      <c r="T72">
        <f t="shared" si="23"/>
        <v>0</v>
      </c>
      <c r="U72" s="10">
        <v>0</v>
      </c>
      <c r="V72" s="10">
        <v>6</v>
      </c>
      <c r="W72">
        <f t="shared" si="24"/>
        <v>7616.4000000000005</v>
      </c>
      <c r="X72" s="10">
        <f t="shared" si="25"/>
        <v>2125.44</v>
      </c>
      <c r="Y72" s="10">
        <f t="shared" si="26"/>
        <v>5490.9600000000009</v>
      </c>
      <c r="Z72">
        <f t="shared" si="27"/>
        <v>0.72093902631164342</v>
      </c>
      <c r="AA72" t="str">
        <f t="shared" si="28"/>
        <v>Jul-2024</v>
      </c>
      <c r="AB72" t="str">
        <f t="shared" si="29"/>
        <v>Q3-2024</v>
      </c>
      <c r="AC72" t="str">
        <f t="shared" si="30"/>
        <v>Asia-Japan-Tokyo</v>
      </c>
      <c r="AD72" t="str">
        <f t="shared" si="31"/>
        <v>HIGH</v>
      </c>
      <c r="AE72" s="15" t="str">
        <f t="shared" si="32"/>
        <v>Jul-2024</v>
      </c>
      <c r="AF72" t="str">
        <f t="shared" si="33"/>
        <v>YES</v>
      </c>
    </row>
    <row r="73" spans="1:32" x14ac:dyDescent="0.35">
      <c r="A73" s="8" t="s">
        <v>387</v>
      </c>
      <c r="B73" s="6">
        <v>45735</v>
      </c>
      <c r="C73" s="6" t="str">
        <f t="shared" si="18"/>
        <v>OK</v>
      </c>
      <c r="D73" s="6">
        <f t="shared" si="17"/>
        <v>45757</v>
      </c>
      <c r="E73" s="6">
        <v>45757</v>
      </c>
      <c r="F73" s="10">
        <f t="shared" si="19"/>
        <v>22</v>
      </c>
      <c r="G73" t="s">
        <v>649</v>
      </c>
      <c r="H73" t="s">
        <v>658</v>
      </c>
      <c r="I73" t="s">
        <v>674</v>
      </c>
      <c r="J73" t="s">
        <v>703</v>
      </c>
      <c r="K73" t="s">
        <v>711</v>
      </c>
      <c r="L73" t="s">
        <v>725</v>
      </c>
      <c r="M73" t="s">
        <v>728</v>
      </c>
      <c r="N73" t="s">
        <v>1107</v>
      </c>
      <c r="O73" s="10">
        <v>290.14</v>
      </c>
      <c r="P73" s="10" t="str">
        <f t="shared" si="20"/>
        <v>OK</v>
      </c>
      <c r="Q73" s="10">
        <f t="shared" si="21"/>
        <v>620.92999999999995</v>
      </c>
      <c r="R73">
        <v>620.92999999999995</v>
      </c>
      <c r="S73" t="str">
        <f t="shared" si="22"/>
        <v>Ok</v>
      </c>
      <c r="T73">
        <f t="shared" si="23"/>
        <v>3.4000000000000002E-2</v>
      </c>
      <c r="U73" s="10">
        <v>3.4000000000000002E-2</v>
      </c>
      <c r="V73" s="10">
        <v>17</v>
      </c>
      <c r="W73">
        <f t="shared" si="24"/>
        <v>10196.91246</v>
      </c>
      <c r="X73" s="10">
        <f t="shared" si="25"/>
        <v>4932.38</v>
      </c>
      <c r="Y73" s="10">
        <f t="shared" si="26"/>
        <v>5264.5324599999994</v>
      </c>
      <c r="Z73">
        <f t="shared" si="27"/>
        <v>0.51628691338201405</v>
      </c>
      <c r="AA73" t="str">
        <f t="shared" si="28"/>
        <v>Mar-2025</v>
      </c>
      <c r="AB73" t="str">
        <f t="shared" si="29"/>
        <v>Q1-2025</v>
      </c>
      <c r="AC73" t="str">
        <f t="shared" si="30"/>
        <v>Europe-United Kingdom-Birmingham</v>
      </c>
      <c r="AD73" t="str">
        <f t="shared" si="31"/>
        <v>HIGH</v>
      </c>
      <c r="AE73" s="15" t="str">
        <f t="shared" si="32"/>
        <v>Mar-2025</v>
      </c>
      <c r="AF73" t="str">
        <f t="shared" si="33"/>
        <v>NO</v>
      </c>
    </row>
    <row r="74" spans="1:32" x14ac:dyDescent="0.35">
      <c r="A74" s="8" t="s">
        <v>18</v>
      </c>
      <c r="B74" s="6">
        <v>45365</v>
      </c>
      <c r="C74" s="6" t="str">
        <f t="shared" si="18"/>
        <v>OK</v>
      </c>
      <c r="D74" s="6">
        <f t="shared" si="17"/>
        <v>45749</v>
      </c>
      <c r="E74" s="6">
        <v>45749</v>
      </c>
      <c r="F74" s="10">
        <f t="shared" si="19"/>
        <v>384</v>
      </c>
      <c r="G74" t="s">
        <v>646</v>
      </c>
      <c r="H74" t="s">
        <v>651</v>
      </c>
      <c r="I74" t="s">
        <v>665</v>
      </c>
      <c r="J74" t="s">
        <v>703</v>
      </c>
      <c r="K74" t="s">
        <v>709</v>
      </c>
      <c r="L74" t="s">
        <v>715</v>
      </c>
      <c r="M74" t="s">
        <v>730</v>
      </c>
      <c r="N74" t="s">
        <v>737</v>
      </c>
      <c r="O74" s="10">
        <v>259.93</v>
      </c>
      <c r="P74" s="10" t="str">
        <f t="shared" si="20"/>
        <v>OK</v>
      </c>
      <c r="Q74" s="10">
        <f t="shared" si="21"/>
        <v>1455.91</v>
      </c>
      <c r="R74">
        <v>1455.91</v>
      </c>
      <c r="S74" t="str">
        <f t="shared" si="22"/>
        <v>Ok</v>
      </c>
      <c r="T74">
        <f t="shared" si="23"/>
        <v>7.1999999999999995E-2</v>
      </c>
      <c r="U74" s="10">
        <v>7.1999999999999995E-2</v>
      </c>
      <c r="V74" s="10">
        <v>22</v>
      </c>
      <c r="W74">
        <f t="shared" si="24"/>
        <v>29723.858560000001</v>
      </c>
      <c r="X74" s="10">
        <f t="shared" si="25"/>
        <v>5718.46</v>
      </c>
      <c r="Y74" s="10">
        <f t="shared" si="26"/>
        <v>24005.398560000001</v>
      </c>
      <c r="Z74">
        <f t="shared" si="27"/>
        <v>0.80761380665108373</v>
      </c>
      <c r="AA74" t="str">
        <f t="shared" si="28"/>
        <v>Mar-2024</v>
      </c>
      <c r="AB74" t="str">
        <f t="shared" si="29"/>
        <v>Q1-2024</v>
      </c>
      <c r="AC74" t="str">
        <f t="shared" si="30"/>
        <v>Africa-Nigeria-Lagos</v>
      </c>
      <c r="AD74" t="str">
        <f t="shared" si="31"/>
        <v>HIGH</v>
      </c>
      <c r="AE74" s="15" t="str">
        <f t="shared" si="32"/>
        <v>Mar-2024</v>
      </c>
      <c r="AF74" t="str">
        <f t="shared" si="33"/>
        <v>NO</v>
      </c>
    </row>
    <row r="75" spans="1:32" x14ac:dyDescent="0.35">
      <c r="A75" s="8" t="s">
        <v>253</v>
      </c>
      <c r="B75" s="6">
        <v>45601</v>
      </c>
      <c r="C75" s="6" t="str">
        <f t="shared" si="18"/>
        <v>INVALID</v>
      </c>
      <c r="D75" s="6">
        <f t="shared" si="17"/>
        <v>45608</v>
      </c>
      <c r="E75" s="6">
        <v>45406</v>
      </c>
      <c r="F75" s="10">
        <f t="shared" si="19"/>
        <v>7</v>
      </c>
      <c r="G75" t="s">
        <v>648</v>
      </c>
      <c r="H75" t="s">
        <v>660</v>
      </c>
      <c r="I75" t="s">
        <v>697</v>
      </c>
      <c r="J75" t="s">
        <v>703</v>
      </c>
      <c r="K75" t="s">
        <v>708</v>
      </c>
      <c r="L75" t="s">
        <v>715</v>
      </c>
      <c r="M75" t="s">
        <v>731</v>
      </c>
      <c r="N75" t="s">
        <v>973</v>
      </c>
      <c r="O75" s="10">
        <v>160.82</v>
      </c>
      <c r="P75" s="10" t="str">
        <f t="shared" si="20"/>
        <v>OK</v>
      </c>
      <c r="Q75" s="10">
        <f t="shared" si="21"/>
        <v>546.42999999999995</v>
      </c>
      <c r="R75">
        <v>546.42999999999995</v>
      </c>
      <c r="S75" t="str">
        <f t="shared" si="22"/>
        <v>Ok</v>
      </c>
      <c r="T75">
        <f t="shared" si="23"/>
        <v>0.13</v>
      </c>
      <c r="U75" s="10">
        <v>0.13</v>
      </c>
      <c r="V75" s="10">
        <v>17</v>
      </c>
      <c r="W75">
        <f t="shared" si="24"/>
        <v>8081.6996999999992</v>
      </c>
      <c r="X75" s="10">
        <f t="shared" si="25"/>
        <v>2733.94</v>
      </c>
      <c r="Y75" s="10">
        <f t="shared" si="26"/>
        <v>5347.7596999999987</v>
      </c>
      <c r="Z75">
        <f t="shared" si="27"/>
        <v>0.66171225095136843</v>
      </c>
      <c r="AA75" t="str">
        <f t="shared" si="28"/>
        <v>Nov-2024</v>
      </c>
      <c r="AB75" t="str">
        <f t="shared" si="29"/>
        <v>Q4-2024</v>
      </c>
      <c r="AC75" t="str">
        <f t="shared" si="30"/>
        <v>Americas-USA-Austin</v>
      </c>
      <c r="AD75" t="str">
        <f t="shared" si="31"/>
        <v>HIGH</v>
      </c>
      <c r="AE75" s="15" t="str">
        <f t="shared" si="32"/>
        <v>Nov-2024</v>
      </c>
      <c r="AF75" t="str">
        <f t="shared" si="33"/>
        <v>YES</v>
      </c>
    </row>
    <row r="76" spans="1:32" x14ac:dyDescent="0.35">
      <c r="A76" s="8" t="s">
        <v>613</v>
      </c>
      <c r="B76" s="6">
        <v>45961</v>
      </c>
      <c r="C76" s="6" t="str">
        <f t="shared" si="18"/>
        <v>INVALID</v>
      </c>
      <c r="D76" s="6">
        <f t="shared" si="17"/>
        <v>45968</v>
      </c>
      <c r="E76" s="6">
        <v>45519</v>
      </c>
      <c r="F76" s="10">
        <f t="shared" si="19"/>
        <v>7</v>
      </c>
      <c r="G76" t="s">
        <v>648</v>
      </c>
      <c r="H76" t="s">
        <v>655</v>
      </c>
      <c r="I76" t="s">
        <v>692</v>
      </c>
      <c r="J76" t="s">
        <v>704</v>
      </c>
      <c r="K76" t="s">
        <v>711</v>
      </c>
      <c r="L76" t="s">
        <v>724</v>
      </c>
      <c r="M76" t="s">
        <v>732</v>
      </c>
      <c r="N76" t="s">
        <v>1331</v>
      </c>
      <c r="O76" s="10">
        <v>165.3</v>
      </c>
      <c r="P76" s="10" t="str">
        <f t="shared" si="20"/>
        <v>OK</v>
      </c>
      <c r="Q76" s="10">
        <f t="shared" si="21"/>
        <v>1347.92</v>
      </c>
      <c r="R76">
        <v>1347.92</v>
      </c>
      <c r="S76" t="str">
        <f t="shared" si="22"/>
        <v>Ok</v>
      </c>
      <c r="T76">
        <f t="shared" si="23"/>
        <v>0.13300000000000001</v>
      </c>
      <c r="U76" s="10">
        <v>0.13300000000000001</v>
      </c>
      <c r="V76" s="10">
        <v>25</v>
      </c>
      <c r="W76">
        <f t="shared" si="24"/>
        <v>29216.166000000001</v>
      </c>
      <c r="X76" s="10">
        <f t="shared" si="25"/>
        <v>4132.5</v>
      </c>
      <c r="Y76" s="10">
        <f t="shared" si="26"/>
        <v>25083.666000000001</v>
      </c>
      <c r="Z76">
        <f t="shared" si="27"/>
        <v>0.85855433597960795</v>
      </c>
      <c r="AA76" t="str">
        <f t="shared" si="28"/>
        <v>Oct-2025</v>
      </c>
      <c r="AB76" t="str">
        <f t="shared" si="29"/>
        <v>Q4-2025</v>
      </c>
      <c r="AC76" t="str">
        <f t="shared" si="30"/>
        <v>Americas-Brazil-Rio de Janeiro</v>
      </c>
      <c r="AD76" t="str">
        <f t="shared" si="31"/>
        <v>HIGH</v>
      </c>
      <c r="AE76" s="15" t="str">
        <f t="shared" si="32"/>
        <v>Oct-2025</v>
      </c>
      <c r="AF76" t="str">
        <f t="shared" si="33"/>
        <v>YES</v>
      </c>
    </row>
    <row r="77" spans="1:32" x14ac:dyDescent="0.35">
      <c r="A77" s="8" t="s">
        <v>446</v>
      </c>
      <c r="B77" s="6">
        <v>45794</v>
      </c>
      <c r="C77" s="6" t="str">
        <f t="shared" si="18"/>
        <v>INVALID</v>
      </c>
      <c r="D77" s="6">
        <f t="shared" si="17"/>
        <v>45801</v>
      </c>
      <c r="E77" s="6">
        <v>45220</v>
      </c>
      <c r="F77" s="10">
        <f t="shared" si="19"/>
        <v>7</v>
      </c>
      <c r="G77" t="s">
        <v>649</v>
      </c>
      <c r="H77" t="s">
        <v>658</v>
      </c>
      <c r="I77" t="s">
        <v>693</v>
      </c>
      <c r="J77" t="s">
        <v>706</v>
      </c>
      <c r="K77" t="s">
        <v>710</v>
      </c>
      <c r="L77" t="s">
        <v>713</v>
      </c>
      <c r="M77" t="s">
        <v>732</v>
      </c>
      <c r="N77" t="s">
        <v>1165</v>
      </c>
      <c r="O77" s="10">
        <v>384.19</v>
      </c>
      <c r="P77" s="10" t="str">
        <f t="shared" si="20"/>
        <v>OK</v>
      </c>
      <c r="Q77" s="10">
        <f t="shared" si="21"/>
        <v>1108.43</v>
      </c>
      <c r="R77">
        <v>1108.43</v>
      </c>
      <c r="S77" t="str">
        <f t="shared" si="22"/>
        <v>Ok</v>
      </c>
      <c r="T77">
        <f t="shared" si="23"/>
        <v>5.6000000000000001E-2</v>
      </c>
      <c r="U77" s="10">
        <v>5.6000000000000001E-2</v>
      </c>
      <c r="V77" s="10">
        <v>10</v>
      </c>
      <c r="W77">
        <f t="shared" si="24"/>
        <v>10463.5792</v>
      </c>
      <c r="X77" s="10">
        <f t="shared" si="25"/>
        <v>3841.9</v>
      </c>
      <c r="Y77" s="10">
        <f t="shared" si="26"/>
        <v>6621.6792000000005</v>
      </c>
      <c r="Z77">
        <f t="shared" si="27"/>
        <v>0.63283118266070948</v>
      </c>
      <c r="AA77" t="str">
        <f t="shared" si="28"/>
        <v>May-2025</v>
      </c>
      <c r="AB77" t="str">
        <f t="shared" si="29"/>
        <v>Q2-2025</v>
      </c>
      <c r="AC77" t="str">
        <f t="shared" si="30"/>
        <v>Europe-United Kingdom-Manchester</v>
      </c>
      <c r="AD77" t="str">
        <f t="shared" si="31"/>
        <v>HIGH</v>
      </c>
      <c r="AE77" s="15" t="str">
        <f t="shared" si="32"/>
        <v>May-2025</v>
      </c>
      <c r="AF77" t="str">
        <f t="shared" si="33"/>
        <v>YES</v>
      </c>
    </row>
    <row r="78" spans="1:32" x14ac:dyDescent="0.35">
      <c r="A78" s="8" t="s">
        <v>450</v>
      </c>
      <c r="B78" s="6">
        <v>45798</v>
      </c>
      <c r="C78" s="6" t="str">
        <f t="shared" si="18"/>
        <v>INVALID</v>
      </c>
      <c r="D78" s="6">
        <f t="shared" si="17"/>
        <v>45805</v>
      </c>
      <c r="E78" s="6">
        <v>45670</v>
      </c>
      <c r="F78" s="10">
        <f t="shared" si="19"/>
        <v>7</v>
      </c>
      <c r="G78" t="s">
        <v>647</v>
      </c>
      <c r="H78" t="s">
        <v>654</v>
      </c>
      <c r="I78" t="s">
        <v>668</v>
      </c>
      <c r="J78" t="s">
        <v>701</v>
      </c>
      <c r="K78" t="s">
        <v>709</v>
      </c>
      <c r="L78" t="s">
        <v>726</v>
      </c>
      <c r="M78" t="s">
        <v>729</v>
      </c>
      <c r="N78" t="s">
        <v>1169</v>
      </c>
      <c r="O78" s="10">
        <v>126.15</v>
      </c>
      <c r="P78" s="10" t="str">
        <f t="shared" si="20"/>
        <v>OK</v>
      </c>
      <c r="Q78" s="10">
        <f t="shared" si="21"/>
        <v>3144.1</v>
      </c>
      <c r="R78">
        <v>3144.1</v>
      </c>
      <c r="S78" t="str">
        <f t="shared" si="22"/>
        <v>Ok</v>
      </c>
      <c r="T78">
        <f t="shared" si="23"/>
        <v>0.113</v>
      </c>
      <c r="U78" s="10">
        <v>0.113</v>
      </c>
      <c r="V78" s="10">
        <v>22</v>
      </c>
      <c r="W78">
        <f t="shared" si="24"/>
        <v>61353.967400000001</v>
      </c>
      <c r="X78" s="10">
        <f t="shared" si="25"/>
        <v>2775.3</v>
      </c>
      <c r="Y78" s="10">
        <f t="shared" si="26"/>
        <v>58578.667399999998</v>
      </c>
      <c r="Z78">
        <f t="shared" si="27"/>
        <v>0.95476576140697944</v>
      </c>
      <c r="AA78" t="str">
        <f t="shared" si="28"/>
        <v>May-2025</v>
      </c>
      <c r="AB78" t="str">
        <f t="shared" si="29"/>
        <v>Q2-2025</v>
      </c>
      <c r="AC78" t="str">
        <f t="shared" si="30"/>
        <v>Asia-India-Bengaluru</v>
      </c>
      <c r="AD78" t="str">
        <f t="shared" si="31"/>
        <v>HIGH</v>
      </c>
      <c r="AE78" s="15" t="str">
        <f t="shared" si="32"/>
        <v>May-2025</v>
      </c>
      <c r="AF78" t="str">
        <f t="shared" si="33"/>
        <v>YES</v>
      </c>
    </row>
    <row r="79" spans="1:32" x14ac:dyDescent="0.35">
      <c r="A79" s="8" t="s">
        <v>139</v>
      </c>
      <c r="B79" s="6">
        <v>45486</v>
      </c>
      <c r="C79" s="6" t="str">
        <f t="shared" si="18"/>
        <v>INVALID</v>
      </c>
      <c r="D79" s="6">
        <f t="shared" si="17"/>
        <v>45493</v>
      </c>
      <c r="E79" s="6">
        <v>45173</v>
      </c>
      <c r="F79" s="10">
        <f t="shared" si="19"/>
        <v>7</v>
      </c>
      <c r="G79" t="s">
        <v>648</v>
      </c>
      <c r="H79" t="s">
        <v>653</v>
      </c>
      <c r="I79" t="s">
        <v>681</v>
      </c>
      <c r="J79" t="s">
        <v>702</v>
      </c>
      <c r="K79" t="s">
        <v>710</v>
      </c>
      <c r="L79" t="s">
        <v>721</v>
      </c>
      <c r="M79" t="s">
        <v>727</v>
      </c>
      <c r="N79" t="s">
        <v>858</v>
      </c>
      <c r="O79" s="10">
        <v>178.19</v>
      </c>
      <c r="P79" s="10" t="str">
        <f t="shared" si="20"/>
        <v>OK</v>
      </c>
      <c r="Q79" s="10">
        <f t="shared" si="21"/>
        <v>2095.73</v>
      </c>
      <c r="R79">
        <v>2095.73</v>
      </c>
      <c r="S79" t="str">
        <f t="shared" si="22"/>
        <v>Ok</v>
      </c>
      <c r="T79">
        <f t="shared" si="23"/>
        <v>8.8999999999999996E-2</v>
      </c>
      <c r="U79" s="10">
        <v>8.8999999999999996E-2</v>
      </c>
      <c r="V79" s="10">
        <v>8</v>
      </c>
      <c r="W79">
        <f t="shared" si="24"/>
        <v>15273.680240000002</v>
      </c>
      <c r="X79" s="10">
        <f t="shared" si="25"/>
        <v>1425.52</v>
      </c>
      <c r="Y79" s="10">
        <f t="shared" si="26"/>
        <v>13848.160240000001</v>
      </c>
      <c r="Z79">
        <f t="shared" si="27"/>
        <v>0.90666820454531127</v>
      </c>
      <c r="AA79" t="str">
        <f t="shared" si="28"/>
        <v>Jul-2024</v>
      </c>
      <c r="AB79" t="str">
        <f t="shared" si="29"/>
        <v>Q3-2024</v>
      </c>
      <c r="AC79" t="str">
        <f t="shared" si="30"/>
        <v>Americas-Canada-Montreal</v>
      </c>
      <c r="AD79" t="str">
        <f t="shared" si="31"/>
        <v>HIGH</v>
      </c>
      <c r="AE79" s="15" t="str">
        <f t="shared" si="32"/>
        <v>Jul-2024</v>
      </c>
      <c r="AF79" t="str">
        <f t="shared" si="33"/>
        <v>YES</v>
      </c>
    </row>
    <row r="80" spans="1:32" x14ac:dyDescent="0.35">
      <c r="A80" s="8" t="s">
        <v>584</v>
      </c>
      <c r="B80" s="6">
        <v>45932</v>
      </c>
      <c r="C80" s="6" t="str">
        <f t="shared" si="18"/>
        <v>INVALID</v>
      </c>
      <c r="D80" s="6">
        <f t="shared" si="17"/>
        <v>45939</v>
      </c>
      <c r="E80" s="6">
        <v>45761</v>
      </c>
      <c r="F80" s="10">
        <f t="shared" si="19"/>
        <v>7</v>
      </c>
      <c r="G80" t="s">
        <v>647</v>
      </c>
      <c r="H80" t="s">
        <v>652</v>
      </c>
      <c r="I80" t="s">
        <v>666</v>
      </c>
      <c r="J80" t="s">
        <v>706</v>
      </c>
      <c r="K80" t="s">
        <v>708</v>
      </c>
      <c r="L80" t="s">
        <v>715</v>
      </c>
      <c r="M80" t="s">
        <v>727</v>
      </c>
      <c r="N80" t="s">
        <v>1302</v>
      </c>
      <c r="O80" s="10">
        <v>138.9</v>
      </c>
      <c r="P80" s="10" t="str">
        <f t="shared" si="20"/>
        <v>OK</v>
      </c>
      <c r="Q80" s="10">
        <f t="shared" si="21"/>
        <v>703.62</v>
      </c>
      <c r="R80">
        <v>703.62</v>
      </c>
      <c r="S80" t="str">
        <f t="shared" si="22"/>
        <v>Ok</v>
      </c>
      <c r="T80">
        <f t="shared" si="23"/>
        <v>2.9000000000000001E-2</v>
      </c>
      <c r="U80" s="10">
        <v>2.9000000000000001E-2</v>
      </c>
      <c r="V80" s="10">
        <v>12</v>
      </c>
      <c r="W80">
        <f t="shared" si="24"/>
        <v>8198.5802400000011</v>
      </c>
      <c r="X80" s="10">
        <f t="shared" si="25"/>
        <v>1666.8000000000002</v>
      </c>
      <c r="Y80" s="10">
        <f t="shared" si="26"/>
        <v>6531.780240000001</v>
      </c>
      <c r="Z80">
        <f t="shared" si="27"/>
        <v>0.79669650705278694</v>
      </c>
      <c r="AA80" t="str">
        <f t="shared" si="28"/>
        <v>Oct-2025</v>
      </c>
      <c r="AB80" t="str">
        <f t="shared" si="29"/>
        <v>Q4-2025</v>
      </c>
      <c r="AC80" t="str">
        <f t="shared" si="30"/>
        <v>Asia-Japan-Osaka</v>
      </c>
      <c r="AD80" t="str">
        <f t="shared" si="31"/>
        <v>HIGH</v>
      </c>
      <c r="AE80" s="15" t="str">
        <f t="shared" si="32"/>
        <v>Oct-2025</v>
      </c>
      <c r="AF80" t="str">
        <f t="shared" si="33"/>
        <v>YES</v>
      </c>
    </row>
    <row r="81" spans="1:32" x14ac:dyDescent="0.35">
      <c r="A81" s="8" t="s">
        <v>499</v>
      </c>
      <c r="B81" s="6">
        <v>45847</v>
      </c>
      <c r="C81" s="6" t="str">
        <f t="shared" si="18"/>
        <v>INVALID</v>
      </c>
      <c r="D81" s="6">
        <f t="shared" si="17"/>
        <v>45854</v>
      </c>
      <c r="E81" s="6">
        <v>45634</v>
      </c>
      <c r="F81" s="10">
        <f t="shared" si="19"/>
        <v>7</v>
      </c>
      <c r="G81" t="s">
        <v>649</v>
      </c>
      <c r="H81" t="s">
        <v>657</v>
      </c>
      <c r="I81" t="s">
        <v>679</v>
      </c>
      <c r="J81" t="s">
        <v>706</v>
      </c>
      <c r="K81" t="s">
        <v>707</v>
      </c>
      <c r="L81" t="s">
        <v>722</v>
      </c>
      <c r="M81" t="s">
        <v>727</v>
      </c>
      <c r="N81" t="s">
        <v>1218</v>
      </c>
      <c r="O81" s="10">
        <v>257.44</v>
      </c>
      <c r="P81" s="10" t="str">
        <f t="shared" si="20"/>
        <v>OK</v>
      </c>
      <c r="Q81" s="10">
        <f t="shared" si="21"/>
        <v>1997.19</v>
      </c>
      <c r="R81">
        <v>1997.19</v>
      </c>
      <c r="S81" t="str">
        <f t="shared" si="22"/>
        <v>Ok</v>
      </c>
      <c r="T81">
        <f t="shared" si="23"/>
        <v>9.1999999999999998E-2</v>
      </c>
      <c r="U81" s="10">
        <v>9.1999999999999998E-2</v>
      </c>
      <c r="V81" s="10">
        <v>23</v>
      </c>
      <c r="W81">
        <f t="shared" si="24"/>
        <v>41709.315960000007</v>
      </c>
      <c r="X81" s="10">
        <f t="shared" si="25"/>
        <v>5921.12</v>
      </c>
      <c r="Y81" s="10">
        <f t="shared" si="26"/>
        <v>35788.195960000005</v>
      </c>
      <c r="Z81">
        <f t="shared" si="27"/>
        <v>0.85803842945594067</v>
      </c>
      <c r="AA81" t="str">
        <f t="shared" si="28"/>
        <v>Jul-2025</v>
      </c>
      <c r="AB81" t="str">
        <f t="shared" si="29"/>
        <v>Q3-2025</v>
      </c>
      <c r="AC81" t="str">
        <f t="shared" si="30"/>
        <v>Europe-France-Lyon</v>
      </c>
      <c r="AD81" t="str">
        <f t="shared" si="31"/>
        <v>HIGH</v>
      </c>
      <c r="AE81" s="15" t="str">
        <f t="shared" si="32"/>
        <v>Jul-2025</v>
      </c>
      <c r="AF81" t="str">
        <f t="shared" si="33"/>
        <v>YES</v>
      </c>
    </row>
    <row r="82" spans="1:32" x14ac:dyDescent="0.35">
      <c r="A82" s="8" t="s">
        <v>533</v>
      </c>
      <c r="B82" s="6">
        <v>45881</v>
      </c>
      <c r="C82" s="6" t="str">
        <f t="shared" si="18"/>
        <v>INVALID</v>
      </c>
      <c r="D82" s="6">
        <f t="shared" si="17"/>
        <v>45888</v>
      </c>
      <c r="E82" s="6">
        <v>45064</v>
      </c>
      <c r="F82" s="10">
        <f t="shared" si="19"/>
        <v>7</v>
      </c>
      <c r="G82" t="s">
        <v>646</v>
      </c>
      <c r="H82" t="s">
        <v>651</v>
      </c>
      <c r="I82" t="s">
        <v>663</v>
      </c>
      <c r="J82" t="s">
        <v>701</v>
      </c>
      <c r="K82" t="s">
        <v>711</v>
      </c>
      <c r="L82" t="s">
        <v>721</v>
      </c>
      <c r="M82" t="s">
        <v>727</v>
      </c>
      <c r="N82" t="s">
        <v>1252</v>
      </c>
      <c r="O82" s="10">
        <v>327.97</v>
      </c>
      <c r="P82" s="10" t="str">
        <f t="shared" si="20"/>
        <v>OK</v>
      </c>
      <c r="Q82" s="10">
        <f t="shared" si="21"/>
        <v>2763.95</v>
      </c>
      <c r="R82">
        <v>2763.95</v>
      </c>
      <c r="S82" t="str">
        <f t="shared" si="22"/>
        <v>Ok</v>
      </c>
      <c r="T82">
        <f t="shared" si="23"/>
        <v>4.9000000000000002E-2</v>
      </c>
      <c r="U82" s="10">
        <v>4.9000000000000002E-2</v>
      </c>
      <c r="V82" s="10">
        <v>3</v>
      </c>
      <c r="W82">
        <f t="shared" si="24"/>
        <v>7885.5493499999984</v>
      </c>
      <c r="X82" s="10">
        <f t="shared" si="25"/>
        <v>983.91000000000008</v>
      </c>
      <c r="Y82" s="10">
        <f t="shared" si="26"/>
        <v>6901.6393499999986</v>
      </c>
      <c r="Z82">
        <f t="shared" si="27"/>
        <v>0.87522619460874973</v>
      </c>
      <c r="AA82" t="str">
        <f t="shared" si="28"/>
        <v>Aug-2025</v>
      </c>
      <c r="AB82" t="str">
        <f t="shared" si="29"/>
        <v>Q3-2025</v>
      </c>
      <c r="AC82" t="str">
        <f t="shared" si="30"/>
        <v>Africa-Nigeria-Port Harcourt</v>
      </c>
      <c r="AD82" t="str">
        <f t="shared" si="31"/>
        <v>HIGH</v>
      </c>
      <c r="AE82" s="15" t="str">
        <f t="shared" si="32"/>
        <v>Aug-2025</v>
      </c>
      <c r="AF82" t="str">
        <f t="shared" si="33"/>
        <v>YES</v>
      </c>
    </row>
    <row r="83" spans="1:32" x14ac:dyDescent="0.35">
      <c r="A83" s="8" t="s">
        <v>178</v>
      </c>
      <c r="B83" s="6">
        <v>45525</v>
      </c>
      <c r="C83" s="6" t="str">
        <f t="shared" si="18"/>
        <v>INVALID</v>
      </c>
      <c r="D83" s="6">
        <f t="shared" si="17"/>
        <v>45532</v>
      </c>
      <c r="E83" s="6">
        <v>45011</v>
      </c>
      <c r="F83" s="10">
        <f t="shared" si="19"/>
        <v>7</v>
      </c>
      <c r="G83" t="s">
        <v>647</v>
      </c>
      <c r="H83" t="s">
        <v>652</v>
      </c>
      <c r="I83" t="s">
        <v>666</v>
      </c>
      <c r="J83" t="s">
        <v>705</v>
      </c>
      <c r="K83" t="s">
        <v>710</v>
      </c>
      <c r="L83" t="s">
        <v>714</v>
      </c>
      <c r="M83" t="s">
        <v>732</v>
      </c>
      <c r="N83" t="s">
        <v>897</v>
      </c>
      <c r="O83" s="10">
        <v>135.12</v>
      </c>
      <c r="P83" s="10" t="str">
        <f t="shared" si="20"/>
        <v>OK</v>
      </c>
      <c r="Q83" s="10">
        <f t="shared" si="21"/>
        <v>1503.53</v>
      </c>
      <c r="R83">
        <v>1503.53</v>
      </c>
      <c r="S83" t="str">
        <f t="shared" si="22"/>
        <v>Ok</v>
      </c>
      <c r="T83">
        <f t="shared" si="23"/>
        <v>0.14000000000000001</v>
      </c>
      <c r="U83" s="10">
        <v>0.14000000000000001</v>
      </c>
      <c r="V83" s="10">
        <v>47</v>
      </c>
      <c r="W83">
        <f t="shared" si="24"/>
        <v>60772.6826</v>
      </c>
      <c r="X83" s="10">
        <f t="shared" si="25"/>
        <v>6350.64</v>
      </c>
      <c r="Y83" s="10">
        <f t="shared" si="26"/>
        <v>54422.042600000001</v>
      </c>
      <c r="Z83">
        <f t="shared" si="27"/>
        <v>0.89550173320800552</v>
      </c>
      <c r="AA83" t="str">
        <f t="shared" si="28"/>
        <v>Aug-2024</v>
      </c>
      <c r="AB83" t="str">
        <f t="shared" si="29"/>
        <v>Q3-2024</v>
      </c>
      <c r="AC83" t="str">
        <f t="shared" si="30"/>
        <v>Asia-Japan-Osaka</v>
      </c>
      <c r="AD83" t="str">
        <f t="shared" si="31"/>
        <v>HIGH</v>
      </c>
      <c r="AE83" s="15" t="str">
        <f t="shared" si="32"/>
        <v>Aug-2024</v>
      </c>
      <c r="AF83" t="str">
        <f t="shared" si="33"/>
        <v>YES</v>
      </c>
    </row>
    <row r="84" spans="1:32" x14ac:dyDescent="0.35">
      <c r="A84" s="8" t="s">
        <v>504</v>
      </c>
      <c r="B84" s="6">
        <v>45852</v>
      </c>
      <c r="C84" s="6" t="str">
        <f t="shared" si="18"/>
        <v>INVALID</v>
      </c>
      <c r="D84" s="6">
        <f t="shared" si="17"/>
        <v>45859</v>
      </c>
      <c r="E84" s="6">
        <v>45431</v>
      </c>
      <c r="F84" s="10">
        <f t="shared" si="19"/>
        <v>7</v>
      </c>
      <c r="G84" t="s">
        <v>646</v>
      </c>
      <c r="H84" t="s">
        <v>651</v>
      </c>
      <c r="I84" t="s">
        <v>665</v>
      </c>
      <c r="J84" t="s">
        <v>701</v>
      </c>
      <c r="K84" t="s">
        <v>710</v>
      </c>
      <c r="L84" t="s">
        <v>720</v>
      </c>
      <c r="M84" t="s">
        <v>733</v>
      </c>
      <c r="N84" t="s">
        <v>1223</v>
      </c>
      <c r="O84" s="10">
        <v>187.22</v>
      </c>
      <c r="P84" s="10" t="str">
        <f t="shared" si="20"/>
        <v>OK</v>
      </c>
      <c r="Q84" s="10">
        <f t="shared" si="21"/>
        <v>388.04</v>
      </c>
      <c r="R84">
        <v>388.04</v>
      </c>
      <c r="S84" t="str">
        <f t="shared" si="22"/>
        <v>Ok</v>
      </c>
      <c r="T84">
        <f t="shared" si="23"/>
        <v>0</v>
      </c>
      <c r="U84" s="10">
        <v>0</v>
      </c>
      <c r="V84" s="10">
        <v>5</v>
      </c>
      <c r="W84">
        <f t="shared" si="24"/>
        <v>1940.2</v>
      </c>
      <c r="X84" s="10">
        <f t="shared" si="25"/>
        <v>936.1</v>
      </c>
      <c r="Y84" s="10">
        <f t="shared" si="26"/>
        <v>1004.1</v>
      </c>
      <c r="Z84">
        <f t="shared" si="27"/>
        <v>0.51752396660138134</v>
      </c>
      <c r="AA84" t="str">
        <f t="shared" si="28"/>
        <v>Jul-2025</v>
      </c>
      <c r="AB84" t="str">
        <f t="shared" si="29"/>
        <v>Q3-2025</v>
      </c>
      <c r="AC84" t="str">
        <f t="shared" si="30"/>
        <v>Africa-Nigeria-Lagos</v>
      </c>
      <c r="AD84" t="str">
        <f t="shared" si="31"/>
        <v>MEDIUM</v>
      </c>
      <c r="AE84" s="15" t="str">
        <f t="shared" si="32"/>
        <v>Jul-2025</v>
      </c>
      <c r="AF84" t="str">
        <f t="shared" si="33"/>
        <v>YES</v>
      </c>
    </row>
    <row r="85" spans="1:32" x14ac:dyDescent="0.35">
      <c r="A85" s="8" t="s">
        <v>461</v>
      </c>
      <c r="B85" s="6">
        <v>45809</v>
      </c>
      <c r="C85" s="6" t="str">
        <f t="shared" si="18"/>
        <v>INVALID</v>
      </c>
      <c r="D85" s="6">
        <f t="shared" si="17"/>
        <v>45816</v>
      </c>
      <c r="E85" s="6">
        <v>45776</v>
      </c>
      <c r="F85" s="10">
        <f t="shared" si="19"/>
        <v>7</v>
      </c>
      <c r="G85" t="s">
        <v>646</v>
      </c>
      <c r="H85" t="s">
        <v>661</v>
      </c>
      <c r="I85" t="s">
        <v>687</v>
      </c>
      <c r="J85" t="s">
        <v>704</v>
      </c>
      <c r="K85" t="s">
        <v>709</v>
      </c>
      <c r="L85" t="s">
        <v>713</v>
      </c>
      <c r="M85" t="s">
        <v>732</v>
      </c>
      <c r="N85" t="s">
        <v>1180</v>
      </c>
      <c r="O85" s="10">
        <v>194.6</v>
      </c>
      <c r="P85" s="10" t="str">
        <f t="shared" si="20"/>
        <v>OK</v>
      </c>
      <c r="Q85" s="10">
        <f t="shared" si="21"/>
        <v>44.57</v>
      </c>
      <c r="R85">
        <v>44.57</v>
      </c>
      <c r="S85" t="str">
        <f t="shared" si="22"/>
        <v>Ok</v>
      </c>
      <c r="T85">
        <f t="shared" si="23"/>
        <v>0.29299999999999998</v>
      </c>
      <c r="U85" s="10">
        <v>0.29299999999999998</v>
      </c>
      <c r="V85" s="10">
        <v>25</v>
      </c>
      <c r="W85">
        <f t="shared" si="24"/>
        <v>787.77475000000004</v>
      </c>
      <c r="X85" s="10">
        <f t="shared" si="25"/>
        <v>4865</v>
      </c>
      <c r="Y85" s="10">
        <f t="shared" si="26"/>
        <v>-4077.22525</v>
      </c>
      <c r="Z85">
        <f t="shared" si="27"/>
        <v>-5.1756231714712868</v>
      </c>
      <c r="AA85" t="str">
        <f t="shared" si="28"/>
        <v>Jun-2025</v>
      </c>
      <c r="AB85" t="str">
        <f t="shared" si="29"/>
        <v>Q2-2025</v>
      </c>
      <c r="AC85" t="str">
        <f t="shared" si="30"/>
        <v>Africa-South Africa-Durban</v>
      </c>
      <c r="AD85" t="str">
        <f t="shared" si="31"/>
        <v>LOW</v>
      </c>
      <c r="AE85" s="15" t="str">
        <f t="shared" si="32"/>
        <v>Jun-2025</v>
      </c>
      <c r="AF85" t="str">
        <f t="shared" si="33"/>
        <v>YES</v>
      </c>
    </row>
    <row r="86" spans="1:32" x14ac:dyDescent="0.35">
      <c r="A86" s="8" t="s">
        <v>229</v>
      </c>
      <c r="B86" s="6">
        <v>45577</v>
      </c>
      <c r="C86" s="6" t="str">
        <f t="shared" si="18"/>
        <v>INVALID</v>
      </c>
      <c r="D86" s="6">
        <f t="shared" si="17"/>
        <v>45584</v>
      </c>
      <c r="E86" s="6">
        <v>45381</v>
      </c>
      <c r="F86" s="10">
        <f t="shared" si="19"/>
        <v>7</v>
      </c>
      <c r="G86" t="s">
        <v>647</v>
      </c>
      <c r="H86" t="s">
        <v>652</v>
      </c>
      <c r="I86" t="s">
        <v>694</v>
      </c>
      <c r="J86" t="s">
        <v>705</v>
      </c>
      <c r="K86" t="s">
        <v>711</v>
      </c>
      <c r="L86" t="s">
        <v>714</v>
      </c>
      <c r="M86" t="s">
        <v>729</v>
      </c>
      <c r="N86" t="s">
        <v>949</v>
      </c>
      <c r="O86" s="10">
        <v>231.11</v>
      </c>
      <c r="P86" s="10" t="str">
        <f t="shared" si="20"/>
        <v>OK</v>
      </c>
      <c r="Q86" s="10">
        <f t="shared" si="21"/>
        <v>1808.26</v>
      </c>
      <c r="R86">
        <v>1808.26</v>
      </c>
      <c r="S86" t="str">
        <f t="shared" si="22"/>
        <v>Ok</v>
      </c>
      <c r="T86">
        <f t="shared" si="23"/>
        <v>0.20100000000000001</v>
      </c>
      <c r="U86" s="10">
        <v>0.20100000000000001</v>
      </c>
      <c r="V86" s="10">
        <v>60</v>
      </c>
      <c r="W86">
        <f t="shared" si="24"/>
        <v>86687.984400000001</v>
      </c>
      <c r="X86" s="10">
        <f t="shared" si="25"/>
        <v>13866.6</v>
      </c>
      <c r="Y86" s="10">
        <f t="shared" si="26"/>
        <v>72821.384399999995</v>
      </c>
      <c r="Z86">
        <f t="shared" si="27"/>
        <v>0.8400401151788689</v>
      </c>
      <c r="AA86" t="str">
        <f t="shared" si="28"/>
        <v>Oct-2024</v>
      </c>
      <c r="AB86" t="str">
        <f t="shared" si="29"/>
        <v>Q4-2024</v>
      </c>
      <c r="AC86" t="str">
        <f t="shared" si="30"/>
        <v>Asia-Japan-Nagoya</v>
      </c>
      <c r="AD86" t="str">
        <f t="shared" si="31"/>
        <v>HIGH</v>
      </c>
      <c r="AE86" s="15" t="str">
        <f t="shared" si="32"/>
        <v>Oct-2024</v>
      </c>
      <c r="AF86" t="str">
        <f t="shared" si="33"/>
        <v>YES</v>
      </c>
    </row>
    <row r="87" spans="1:32" x14ac:dyDescent="0.35">
      <c r="A87" s="8" t="s">
        <v>383</v>
      </c>
      <c r="B87" s="6">
        <v>45731</v>
      </c>
      <c r="C87" s="6" t="str">
        <f t="shared" si="18"/>
        <v>OK</v>
      </c>
      <c r="D87" s="6">
        <f t="shared" si="17"/>
        <v>45861</v>
      </c>
      <c r="E87" s="6">
        <v>45861</v>
      </c>
      <c r="F87" s="10">
        <f t="shared" si="19"/>
        <v>130</v>
      </c>
      <c r="G87" t="s">
        <v>648</v>
      </c>
      <c r="H87" t="s">
        <v>653</v>
      </c>
      <c r="I87" t="s">
        <v>688</v>
      </c>
      <c r="J87" t="s">
        <v>703</v>
      </c>
      <c r="K87" t="s">
        <v>709</v>
      </c>
      <c r="L87" t="s">
        <v>714</v>
      </c>
      <c r="M87" t="s">
        <v>728</v>
      </c>
      <c r="N87" t="s">
        <v>1103</v>
      </c>
      <c r="O87" s="10">
        <v>255.4</v>
      </c>
      <c r="P87" s="10" t="str">
        <f t="shared" si="20"/>
        <v>OK</v>
      </c>
      <c r="Q87" s="10">
        <f t="shared" si="21"/>
        <v>1285.0899999999999</v>
      </c>
      <c r="R87">
        <v>1285.0899999999999</v>
      </c>
      <c r="S87" t="str">
        <f t="shared" si="22"/>
        <v>Ok</v>
      </c>
      <c r="T87">
        <f t="shared" si="23"/>
        <v>0.115</v>
      </c>
      <c r="U87" s="10">
        <v>0.115</v>
      </c>
      <c r="V87" s="10">
        <v>16</v>
      </c>
      <c r="W87">
        <f t="shared" si="24"/>
        <v>18196.874400000001</v>
      </c>
      <c r="X87" s="10">
        <f t="shared" si="25"/>
        <v>4086.4</v>
      </c>
      <c r="Y87" s="10">
        <f t="shared" si="26"/>
        <v>14110.474400000001</v>
      </c>
      <c r="Z87">
        <f t="shared" si="27"/>
        <v>0.77543396134008602</v>
      </c>
      <c r="AA87" t="str">
        <f t="shared" si="28"/>
        <v>Mar-2025</v>
      </c>
      <c r="AB87" t="str">
        <f t="shared" si="29"/>
        <v>Q1-2025</v>
      </c>
      <c r="AC87" t="str">
        <f t="shared" si="30"/>
        <v>Americas-Canada-Vancouver</v>
      </c>
      <c r="AD87" t="str">
        <f t="shared" si="31"/>
        <v>HIGH</v>
      </c>
      <c r="AE87" s="15" t="str">
        <f t="shared" si="32"/>
        <v>Mar-2025</v>
      </c>
      <c r="AF87" t="str">
        <f t="shared" si="33"/>
        <v>NO</v>
      </c>
    </row>
    <row r="88" spans="1:32" x14ac:dyDescent="0.35">
      <c r="A88" s="8" t="s">
        <v>246</v>
      </c>
      <c r="B88" s="6">
        <v>45594</v>
      </c>
      <c r="C88" s="6" t="str">
        <f t="shared" si="18"/>
        <v>INVALID</v>
      </c>
      <c r="D88" s="6">
        <f t="shared" si="17"/>
        <v>45601</v>
      </c>
      <c r="E88" s="6">
        <v>45543</v>
      </c>
      <c r="F88" s="10">
        <f t="shared" si="19"/>
        <v>7</v>
      </c>
      <c r="G88" t="s">
        <v>646</v>
      </c>
      <c r="H88" t="s">
        <v>651</v>
      </c>
      <c r="I88" t="s">
        <v>665</v>
      </c>
      <c r="J88" t="s">
        <v>705</v>
      </c>
      <c r="K88" t="s">
        <v>711</v>
      </c>
      <c r="L88" t="s">
        <v>723</v>
      </c>
      <c r="M88" t="s">
        <v>728</v>
      </c>
      <c r="N88" t="s">
        <v>966</v>
      </c>
      <c r="O88" s="10">
        <v>197.63</v>
      </c>
      <c r="P88" s="10" t="str">
        <f t="shared" si="20"/>
        <v>OK</v>
      </c>
      <c r="Q88" s="10">
        <f t="shared" si="21"/>
        <v>1678.14</v>
      </c>
      <c r="R88">
        <v>1678.14</v>
      </c>
      <c r="S88" t="str">
        <f t="shared" si="22"/>
        <v>Ok</v>
      </c>
      <c r="T88">
        <f t="shared" si="23"/>
        <v>0.11600000000000001</v>
      </c>
      <c r="U88" s="10">
        <v>0.11600000000000001</v>
      </c>
      <c r="V88" s="10">
        <v>10</v>
      </c>
      <c r="W88">
        <f t="shared" si="24"/>
        <v>14834.757600000001</v>
      </c>
      <c r="X88" s="10">
        <f t="shared" si="25"/>
        <v>1976.3</v>
      </c>
      <c r="Y88" s="10">
        <f t="shared" si="26"/>
        <v>12858.457600000002</v>
      </c>
      <c r="Z88">
        <f t="shared" si="27"/>
        <v>0.86677908373777546</v>
      </c>
      <c r="AA88" t="str">
        <f t="shared" si="28"/>
        <v>Oct-2024</v>
      </c>
      <c r="AB88" t="str">
        <f t="shared" si="29"/>
        <v>Q4-2024</v>
      </c>
      <c r="AC88" t="str">
        <f t="shared" si="30"/>
        <v>Africa-Nigeria-Lagos</v>
      </c>
      <c r="AD88" t="str">
        <f t="shared" si="31"/>
        <v>HIGH</v>
      </c>
      <c r="AE88" s="15" t="str">
        <f t="shared" si="32"/>
        <v>Oct-2024</v>
      </c>
      <c r="AF88" t="str">
        <f t="shared" si="33"/>
        <v>YES</v>
      </c>
    </row>
    <row r="89" spans="1:32" x14ac:dyDescent="0.35">
      <c r="A89" s="8" t="s">
        <v>593</v>
      </c>
      <c r="B89" s="6">
        <v>45941</v>
      </c>
      <c r="C89" s="6" t="str">
        <f t="shared" si="18"/>
        <v>INVALID</v>
      </c>
      <c r="D89" s="6">
        <f t="shared" si="17"/>
        <v>45948</v>
      </c>
      <c r="E89" s="6">
        <v>45620</v>
      </c>
      <c r="F89" s="10">
        <f t="shared" si="19"/>
        <v>7</v>
      </c>
      <c r="G89" t="s">
        <v>649</v>
      </c>
      <c r="H89" t="s">
        <v>658</v>
      </c>
      <c r="I89" t="s">
        <v>683</v>
      </c>
      <c r="J89" t="s">
        <v>701</v>
      </c>
      <c r="K89" t="s">
        <v>707</v>
      </c>
      <c r="L89" t="s">
        <v>718</v>
      </c>
      <c r="M89" t="s">
        <v>729</v>
      </c>
      <c r="N89" t="s">
        <v>1311</v>
      </c>
      <c r="O89" s="10">
        <v>164.53</v>
      </c>
      <c r="P89" s="10" t="str">
        <f t="shared" si="20"/>
        <v>OK</v>
      </c>
      <c r="Q89" s="10">
        <f t="shared" si="21"/>
        <v>679.35</v>
      </c>
      <c r="R89">
        <v>679.35</v>
      </c>
      <c r="S89" t="str">
        <f t="shared" si="22"/>
        <v>Ok</v>
      </c>
      <c r="T89">
        <f t="shared" si="23"/>
        <v>6.7000000000000004E-2</v>
      </c>
      <c r="U89" s="10">
        <v>6.7000000000000004E-2</v>
      </c>
      <c r="V89" s="10">
        <v>14</v>
      </c>
      <c r="W89">
        <f t="shared" si="24"/>
        <v>8873.6697000000004</v>
      </c>
      <c r="X89" s="10">
        <f t="shared" si="25"/>
        <v>2303.42</v>
      </c>
      <c r="Y89" s="10">
        <f t="shared" si="26"/>
        <v>6570.2497000000003</v>
      </c>
      <c r="Z89">
        <f t="shared" si="27"/>
        <v>0.74042080921718323</v>
      </c>
      <c r="AA89" t="str">
        <f t="shared" si="28"/>
        <v>Oct-2025</v>
      </c>
      <c r="AB89" t="str">
        <f t="shared" si="29"/>
        <v>Q4-2025</v>
      </c>
      <c r="AC89" t="str">
        <f t="shared" si="30"/>
        <v>Europe-United Kingdom-London</v>
      </c>
      <c r="AD89" t="str">
        <f t="shared" si="31"/>
        <v>HIGH</v>
      </c>
      <c r="AE89" s="15" t="str">
        <f t="shared" si="32"/>
        <v>Oct-2025</v>
      </c>
      <c r="AF89" t="str">
        <f t="shared" si="33"/>
        <v>YES</v>
      </c>
    </row>
    <row r="90" spans="1:32" x14ac:dyDescent="0.35">
      <c r="A90" s="8" t="s">
        <v>525</v>
      </c>
      <c r="B90" s="6">
        <v>45873</v>
      </c>
      <c r="C90" s="6" t="str">
        <f t="shared" si="18"/>
        <v>INVALID</v>
      </c>
      <c r="D90" s="6">
        <f t="shared" si="17"/>
        <v>45880</v>
      </c>
      <c r="E90" s="6">
        <v>45374</v>
      </c>
      <c r="F90" s="10">
        <f t="shared" si="19"/>
        <v>7</v>
      </c>
      <c r="G90" t="s">
        <v>648</v>
      </c>
      <c r="H90" t="s">
        <v>660</v>
      </c>
      <c r="I90" t="s">
        <v>677</v>
      </c>
      <c r="J90" t="s">
        <v>705</v>
      </c>
      <c r="K90" t="s">
        <v>708</v>
      </c>
      <c r="L90" t="s">
        <v>721</v>
      </c>
      <c r="M90" t="s">
        <v>727</v>
      </c>
      <c r="N90" t="s">
        <v>1244</v>
      </c>
      <c r="O90" s="10">
        <v>225.01</v>
      </c>
      <c r="P90" s="10" t="str">
        <f t="shared" si="20"/>
        <v>OK</v>
      </c>
      <c r="Q90" s="10">
        <f t="shared" si="21"/>
        <v>1109.92</v>
      </c>
      <c r="R90">
        <v>1109.92</v>
      </c>
      <c r="S90" t="str">
        <f t="shared" si="22"/>
        <v>Ok</v>
      </c>
      <c r="T90">
        <f t="shared" si="23"/>
        <v>0.11899999999999999</v>
      </c>
      <c r="U90" s="10">
        <v>0.11899999999999999</v>
      </c>
      <c r="V90" s="10">
        <v>12</v>
      </c>
      <c r="W90">
        <f t="shared" si="24"/>
        <v>11734.074240000002</v>
      </c>
      <c r="X90" s="10">
        <f t="shared" si="25"/>
        <v>2700.12</v>
      </c>
      <c r="Y90" s="10">
        <f t="shared" si="26"/>
        <v>9033.9542400000028</v>
      </c>
      <c r="Z90">
        <f t="shared" si="27"/>
        <v>0.76989066672208151</v>
      </c>
      <c r="AA90" t="str">
        <f t="shared" si="28"/>
        <v>Aug-2025</v>
      </c>
      <c r="AB90" t="str">
        <f t="shared" si="29"/>
        <v>Q3-2025</v>
      </c>
      <c r="AC90" t="str">
        <f t="shared" si="30"/>
        <v>Americas-USA-Chicago</v>
      </c>
      <c r="AD90" t="str">
        <f t="shared" si="31"/>
        <v>HIGH</v>
      </c>
      <c r="AE90" s="15" t="str">
        <f t="shared" si="32"/>
        <v>Aug-2025</v>
      </c>
      <c r="AF90" t="str">
        <f t="shared" si="33"/>
        <v>YES</v>
      </c>
    </row>
    <row r="91" spans="1:32" x14ac:dyDescent="0.35">
      <c r="A91" s="8" t="s">
        <v>284</v>
      </c>
      <c r="B91" s="6">
        <v>45632</v>
      </c>
      <c r="C91" s="6" t="str">
        <f t="shared" si="18"/>
        <v>INVALID</v>
      </c>
      <c r="D91" s="6">
        <f t="shared" si="17"/>
        <v>45639</v>
      </c>
      <c r="E91" s="6">
        <v>45152</v>
      </c>
      <c r="F91" s="10">
        <f t="shared" si="19"/>
        <v>7</v>
      </c>
      <c r="G91" t="s">
        <v>648</v>
      </c>
      <c r="H91" t="s">
        <v>655</v>
      </c>
      <c r="I91" t="s">
        <v>672</v>
      </c>
      <c r="J91" t="s">
        <v>701</v>
      </c>
      <c r="K91" t="s">
        <v>711</v>
      </c>
      <c r="L91" t="s">
        <v>713</v>
      </c>
      <c r="M91" t="s">
        <v>733</v>
      </c>
      <c r="N91" t="s">
        <v>1004</v>
      </c>
      <c r="O91" s="10">
        <v>232.73</v>
      </c>
      <c r="P91" s="10" t="str">
        <f t="shared" si="20"/>
        <v>OK</v>
      </c>
      <c r="Q91" s="10">
        <f t="shared" si="21"/>
        <v>83.57</v>
      </c>
      <c r="R91">
        <v>83.57</v>
      </c>
      <c r="S91" t="str">
        <f t="shared" si="22"/>
        <v>Ok</v>
      </c>
      <c r="T91">
        <f t="shared" si="23"/>
        <v>0.13400000000000001</v>
      </c>
      <c r="U91" s="10">
        <v>0.13400000000000001</v>
      </c>
      <c r="V91" s="10">
        <v>25</v>
      </c>
      <c r="W91">
        <f t="shared" si="24"/>
        <v>1809.2905000000001</v>
      </c>
      <c r="X91" s="10">
        <f t="shared" si="25"/>
        <v>5818.25</v>
      </c>
      <c r="Y91" s="10">
        <f t="shared" si="26"/>
        <v>-4008.9594999999999</v>
      </c>
      <c r="Z91">
        <f t="shared" si="27"/>
        <v>-2.2157633061136393</v>
      </c>
      <c r="AA91" t="str">
        <f t="shared" si="28"/>
        <v>Dec-2024</v>
      </c>
      <c r="AB91" t="str">
        <f t="shared" si="29"/>
        <v>Q4-2024</v>
      </c>
      <c r="AC91" t="str">
        <f t="shared" si="30"/>
        <v>Americas-Brazil-Brasília</v>
      </c>
      <c r="AD91" t="str">
        <f t="shared" si="31"/>
        <v>LOW</v>
      </c>
      <c r="AE91" s="15" t="str">
        <f t="shared" si="32"/>
        <v>Dec-2024</v>
      </c>
      <c r="AF91" t="str">
        <f t="shared" si="33"/>
        <v>YES</v>
      </c>
    </row>
    <row r="92" spans="1:32" x14ac:dyDescent="0.35">
      <c r="A92" s="8" t="s">
        <v>116</v>
      </c>
      <c r="B92" s="6">
        <v>45463</v>
      </c>
      <c r="C92" s="6" t="str">
        <f t="shared" si="18"/>
        <v>INVALID</v>
      </c>
      <c r="D92" s="6">
        <f t="shared" si="17"/>
        <v>45470</v>
      </c>
      <c r="E92" s="6">
        <v>45313</v>
      </c>
      <c r="F92" s="10">
        <f t="shared" si="19"/>
        <v>7</v>
      </c>
      <c r="G92" t="s">
        <v>647</v>
      </c>
      <c r="H92" t="s">
        <v>654</v>
      </c>
      <c r="I92" t="s">
        <v>691</v>
      </c>
      <c r="J92" t="s">
        <v>706</v>
      </c>
      <c r="K92" t="s">
        <v>709</v>
      </c>
      <c r="L92" t="s">
        <v>713</v>
      </c>
      <c r="M92" t="s">
        <v>727</v>
      </c>
      <c r="N92" t="s">
        <v>835</v>
      </c>
      <c r="O92" s="10">
        <v>313.60000000000002</v>
      </c>
      <c r="P92" s="10" t="str">
        <f t="shared" si="20"/>
        <v>OK</v>
      </c>
      <c r="Q92" s="10">
        <f t="shared" si="21"/>
        <v>1284.3</v>
      </c>
      <c r="R92">
        <v>1284.3</v>
      </c>
      <c r="S92" t="str">
        <f t="shared" si="22"/>
        <v>Ok</v>
      </c>
      <c r="T92">
        <f t="shared" si="23"/>
        <v>0.14000000000000001</v>
      </c>
      <c r="U92" s="10">
        <v>0.14000000000000001</v>
      </c>
      <c r="V92" s="10">
        <v>22</v>
      </c>
      <c r="W92">
        <f t="shared" si="24"/>
        <v>24298.955999999998</v>
      </c>
      <c r="X92" s="10">
        <f t="shared" si="25"/>
        <v>6899.2000000000007</v>
      </c>
      <c r="Y92" s="10">
        <f t="shared" si="26"/>
        <v>17399.755999999998</v>
      </c>
      <c r="Z92">
        <f t="shared" si="27"/>
        <v>0.71607010605723143</v>
      </c>
      <c r="AA92" t="str">
        <f t="shared" si="28"/>
        <v>Jun-2024</v>
      </c>
      <c r="AB92" t="str">
        <f t="shared" si="29"/>
        <v>Q2-2024</v>
      </c>
      <c r="AC92" t="str">
        <f t="shared" si="30"/>
        <v>Asia-India-Mumbai</v>
      </c>
      <c r="AD92" t="str">
        <f t="shared" si="31"/>
        <v>HIGH</v>
      </c>
      <c r="AE92" s="15" t="str">
        <f t="shared" si="32"/>
        <v>Jun-2024</v>
      </c>
      <c r="AF92" t="str">
        <f t="shared" si="33"/>
        <v>YES</v>
      </c>
    </row>
    <row r="93" spans="1:32" x14ac:dyDescent="0.35">
      <c r="A93" s="8" t="s">
        <v>231</v>
      </c>
      <c r="B93" s="6">
        <v>45579</v>
      </c>
      <c r="C93" s="6" t="str">
        <f t="shared" si="18"/>
        <v>INVALID</v>
      </c>
      <c r="D93" s="6">
        <f t="shared" si="17"/>
        <v>45586</v>
      </c>
      <c r="E93" s="6">
        <v>44947</v>
      </c>
      <c r="F93" s="10">
        <f t="shared" si="19"/>
        <v>7</v>
      </c>
      <c r="G93" t="s">
        <v>649</v>
      </c>
      <c r="H93" t="s">
        <v>656</v>
      </c>
      <c r="I93" t="s">
        <v>684</v>
      </c>
      <c r="J93" t="s">
        <v>701</v>
      </c>
      <c r="K93" t="s">
        <v>711</v>
      </c>
      <c r="L93" t="s">
        <v>721</v>
      </c>
      <c r="M93" t="s">
        <v>732</v>
      </c>
      <c r="N93" t="s">
        <v>951</v>
      </c>
      <c r="O93" s="10">
        <v>150.86000000000001</v>
      </c>
      <c r="P93" s="10" t="str">
        <f t="shared" si="20"/>
        <v>OK</v>
      </c>
      <c r="Q93" s="10">
        <f t="shared" si="21"/>
        <v>911.72</v>
      </c>
      <c r="R93">
        <v>911.72</v>
      </c>
      <c r="S93" t="str">
        <f t="shared" si="22"/>
        <v>Ok</v>
      </c>
      <c r="T93">
        <f t="shared" si="23"/>
        <v>0.19600000000000001</v>
      </c>
      <c r="U93" s="10">
        <v>0.19600000000000001</v>
      </c>
      <c r="V93" s="10">
        <v>8</v>
      </c>
      <c r="W93">
        <f t="shared" si="24"/>
        <v>5864.1830400000008</v>
      </c>
      <c r="X93" s="10">
        <f t="shared" si="25"/>
        <v>1206.8800000000001</v>
      </c>
      <c r="Y93" s="10">
        <f t="shared" si="26"/>
        <v>4657.3030400000007</v>
      </c>
      <c r="Z93">
        <f t="shared" si="27"/>
        <v>0.79419469143991794</v>
      </c>
      <c r="AA93" t="str">
        <f t="shared" si="28"/>
        <v>Oct-2024</v>
      </c>
      <c r="AB93" t="str">
        <f t="shared" si="29"/>
        <v>Q4-2024</v>
      </c>
      <c r="AC93" t="str">
        <f t="shared" si="30"/>
        <v>Europe-Germany-Munich</v>
      </c>
      <c r="AD93" t="str">
        <f t="shared" si="31"/>
        <v>HIGH</v>
      </c>
      <c r="AE93" s="15" t="str">
        <f t="shared" si="32"/>
        <v>Oct-2024</v>
      </c>
      <c r="AF93" t="str">
        <f t="shared" si="33"/>
        <v>YES</v>
      </c>
    </row>
    <row r="94" spans="1:32" x14ac:dyDescent="0.35">
      <c r="A94" s="8" t="s">
        <v>591</v>
      </c>
      <c r="B94" s="6">
        <v>45939</v>
      </c>
      <c r="C94" s="6" t="str">
        <f t="shared" si="18"/>
        <v>INVALID</v>
      </c>
      <c r="D94" s="6">
        <f t="shared" si="17"/>
        <v>45946</v>
      </c>
      <c r="E94" s="6">
        <v>45157</v>
      </c>
      <c r="F94" s="10">
        <f t="shared" si="19"/>
        <v>7</v>
      </c>
      <c r="G94" t="s">
        <v>648</v>
      </c>
      <c r="H94" t="s">
        <v>653</v>
      </c>
      <c r="I94" t="s">
        <v>688</v>
      </c>
      <c r="J94" t="s">
        <v>701</v>
      </c>
      <c r="K94" t="s">
        <v>708</v>
      </c>
      <c r="L94" t="s">
        <v>721</v>
      </c>
      <c r="M94" t="s">
        <v>729</v>
      </c>
      <c r="N94" t="s">
        <v>1309</v>
      </c>
      <c r="O94" s="10">
        <v>175.38</v>
      </c>
      <c r="P94" s="10" t="str">
        <f t="shared" si="20"/>
        <v>OK</v>
      </c>
      <c r="Q94" s="10">
        <f t="shared" si="21"/>
        <v>1405.07</v>
      </c>
      <c r="R94">
        <v>1405.07</v>
      </c>
      <c r="S94" t="str">
        <f t="shared" si="22"/>
        <v>Ok</v>
      </c>
      <c r="T94">
        <f t="shared" si="23"/>
        <v>7.1999999999999995E-2</v>
      </c>
      <c r="U94" s="10">
        <v>7.1999999999999995E-2</v>
      </c>
      <c r="V94" s="10">
        <v>43</v>
      </c>
      <c r="W94">
        <f t="shared" si="24"/>
        <v>56067.913280000001</v>
      </c>
      <c r="X94" s="10">
        <f t="shared" si="25"/>
        <v>7541.34</v>
      </c>
      <c r="Y94" s="10">
        <f t="shared" si="26"/>
        <v>48526.573279999997</v>
      </c>
      <c r="Z94">
        <f t="shared" si="27"/>
        <v>0.86549633187989405</v>
      </c>
      <c r="AA94" t="str">
        <f t="shared" si="28"/>
        <v>Oct-2025</v>
      </c>
      <c r="AB94" t="str">
        <f t="shared" si="29"/>
        <v>Q4-2025</v>
      </c>
      <c r="AC94" t="str">
        <f t="shared" si="30"/>
        <v>Americas-Canada-Vancouver</v>
      </c>
      <c r="AD94" t="str">
        <f t="shared" si="31"/>
        <v>HIGH</v>
      </c>
      <c r="AE94" s="15" t="str">
        <f t="shared" si="32"/>
        <v>Oct-2025</v>
      </c>
      <c r="AF94" t="str">
        <f t="shared" si="33"/>
        <v>YES</v>
      </c>
    </row>
    <row r="95" spans="1:32" x14ac:dyDescent="0.35">
      <c r="A95" s="8" t="s">
        <v>124</v>
      </c>
      <c r="B95" s="6">
        <v>45471</v>
      </c>
      <c r="C95" s="6" t="str">
        <f t="shared" si="18"/>
        <v>INVALID</v>
      </c>
      <c r="D95" s="6">
        <f t="shared" si="17"/>
        <v>45478</v>
      </c>
      <c r="E95" s="6">
        <v>45451</v>
      </c>
      <c r="F95" s="10">
        <f t="shared" si="19"/>
        <v>7</v>
      </c>
      <c r="G95" t="s">
        <v>646</v>
      </c>
      <c r="H95" t="s">
        <v>650</v>
      </c>
      <c r="I95" t="s">
        <v>662</v>
      </c>
      <c r="J95" t="s">
        <v>704</v>
      </c>
      <c r="K95" t="s">
        <v>709</v>
      </c>
      <c r="L95" t="s">
        <v>720</v>
      </c>
      <c r="M95" t="s">
        <v>733</v>
      </c>
      <c r="N95" t="s">
        <v>843</v>
      </c>
      <c r="O95" s="10">
        <v>292.94</v>
      </c>
      <c r="P95" s="10" t="str">
        <f t="shared" si="20"/>
        <v>OK</v>
      </c>
      <c r="Q95" s="10">
        <f t="shared" si="21"/>
        <v>968.94</v>
      </c>
      <c r="R95">
        <v>968.94</v>
      </c>
      <c r="S95" t="str">
        <f t="shared" si="22"/>
        <v>Ok</v>
      </c>
      <c r="T95">
        <f t="shared" si="23"/>
        <v>0.22900000000000001</v>
      </c>
      <c r="U95" s="10">
        <v>0.22900000000000001</v>
      </c>
      <c r="V95" s="10">
        <v>2</v>
      </c>
      <c r="W95">
        <f t="shared" si="24"/>
        <v>1494.1054800000002</v>
      </c>
      <c r="X95" s="10">
        <f t="shared" si="25"/>
        <v>585.88</v>
      </c>
      <c r="Y95" s="10">
        <f t="shared" si="26"/>
        <v>908.22548000000018</v>
      </c>
      <c r="Z95">
        <f t="shared" si="27"/>
        <v>0.60787239733569554</v>
      </c>
      <c r="AA95" t="str">
        <f t="shared" si="28"/>
        <v>Jun-2024</v>
      </c>
      <c r="AB95" t="str">
        <f t="shared" si="29"/>
        <v>Q2-2024</v>
      </c>
      <c r="AC95" t="str">
        <f t="shared" si="30"/>
        <v>Africa-Kenya-Kisumu</v>
      </c>
      <c r="AD95" t="str">
        <f t="shared" si="31"/>
        <v>HIGH</v>
      </c>
      <c r="AE95" s="15" t="str">
        <f t="shared" si="32"/>
        <v>Jun-2024</v>
      </c>
      <c r="AF95" t="str">
        <f t="shared" si="33"/>
        <v>YES</v>
      </c>
    </row>
    <row r="96" spans="1:32" x14ac:dyDescent="0.35">
      <c r="A96" s="8" t="s">
        <v>491</v>
      </c>
      <c r="B96" s="6">
        <v>45839</v>
      </c>
      <c r="C96" s="6" t="str">
        <f t="shared" si="18"/>
        <v>INVALID</v>
      </c>
      <c r="D96" s="6">
        <f t="shared" si="17"/>
        <v>45846</v>
      </c>
      <c r="E96" s="6">
        <v>45003</v>
      </c>
      <c r="F96" s="10">
        <f t="shared" si="19"/>
        <v>7</v>
      </c>
      <c r="G96" t="s">
        <v>649</v>
      </c>
      <c r="H96" t="s">
        <v>656</v>
      </c>
      <c r="I96" t="s">
        <v>698</v>
      </c>
      <c r="J96" t="s">
        <v>706</v>
      </c>
      <c r="K96" t="s">
        <v>711</v>
      </c>
      <c r="L96" t="s">
        <v>720</v>
      </c>
      <c r="M96" t="s">
        <v>727</v>
      </c>
      <c r="N96" t="s">
        <v>1210</v>
      </c>
      <c r="O96" s="10">
        <v>472.33</v>
      </c>
      <c r="P96" s="10" t="str">
        <f t="shared" si="20"/>
        <v>OK</v>
      </c>
      <c r="Q96" s="10">
        <f t="shared" si="21"/>
        <v>1088.81</v>
      </c>
      <c r="R96">
        <v>1088.81</v>
      </c>
      <c r="S96" t="str">
        <f t="shared" si="22"/>
        <v>Ok</v>
      </c>
      <c r="T96">
        <f t="shared" si="23"/>
        <v>0.16500000000000001</v>
      </c>
      <c r="U96" s="10">
        <v>0.16500000000000001</v>
      </c>
      <c r="V96" s="10">
        <v>14</v>
      </c>
      <c r="W96">
        <f t="shared" si="24"/>
        <v>12728.188899999999</v>
      </c>
      <c r="X96" s="10">
        <f t="shared" si="25"/>
        <v>6612.62</v>
      </c>
      <c r="Y96" s="10">
        <f t="shared" si="26"/>
        <v>6115.5688999999993</v>
      </c>
      <c r="Z96">
        <f t="shared" si="27"/>
        <v>0.48047439805045633</v>
      </c>
      <c r="AA96" t="str">
        <f t="shared" si="28"/>
        <v>Jul-2025</v>
      </c>
      <c r="AB96" t="str">
        <f t="shared" si="29"/>
        <v>Q3-2025</v>
      </c>
      <c r="AC96" t="str">
        <f t="shared" si="30"/>
        <v>Europe-Germany-Frankfurt</v>
      </c>
      <c r="AD96" t="str">
        <f t="shared" si="31"/>
        <v>HIGH</v>
      </c>
      <c r="AE96" s="15" t="str">
        <f t="shared" si="32"/>
        <v>Jul-2025</v>
      </c>
      <c r="AF96" t="str">
        <f t="shared" si="33"/>
        <v>YES</v>
      </c>
    </row>
    <row r="97" spans="1:32" x14ac:dyDescent="0.35">
      <c r="A97" s="8" t="s">
        <v>143</v>
      </c>
      <c r="B97" s="6">
        <v>45490</v>
      </c>
      <c r="C97" s="6" t="str">
        <f t="shared" si="18"/>
        <v>INVALID</v>
      </c>
      <c r="D97" s="6">
        <f t="shared" si="17"/>
        <v>45497</v>
      </c>
      <c r="E97" s="6">
        <v>45456</v>
      </c>
      <c r="F97" s="10">
        <f t="shared" si="19"/>
        <v>7</v>
      </c>
      <c r="G97" t="s">
        <v>648</v>
      </c>
      <c r="H97" t="s">
        <v>660</v>
      </c>
      <c r="I97" t="s">
        <v>686</v>
      </c>
      <c r="J97" t="s">
        <v>705</v>
      </c>
      <c r="K97" t="s">
        <v>707</v>
      </c>
      <c r="L97" t="s">
        <v>721</v>
      </c>
      <c r="M97" t="s">
        <v>730</v>
      </c>
      <c r="N97" t="s">
        <v>862</v>
      </c>
      <c r="O97" s="10">
        <v>157.78</v>
      </c>
      <c r="P97" s="10" t="str">
        <f t="shared" si="20"/>
        <v>OK</v>
      </c>
      <c r="Q97" s="10">
        <f t="shared" si="21"/>
        <v>2484.9899999999998</v>
      </c>
      <c r="R97">
        <v>2484.9899999999998</v>
      </c>
      <c r="S97" t="str">
        <f t="shared" si="22"/>
        <v>Ok</v>
      </c>
      <c r="T97">
        <f t="shared" si="23"/>
        <v>0.187</v>
      </c>
      <c r="U97" s="10">
        <v>0.187</v>
      </c>
      <c r="V97" s="10">
        <v>9</v>
      </c>
      <c r="W97">
        <f t="shared" si="24"/>
        <v>18182.671829999996</v>
      </c>
      <c r="X97" s="10">
        <f t="shared" si="25"/>
        <v>1420.02</v>
      </c>
      <c r="Y97" s="10">
        <f t="shared" si="26"/>
        <v>16762.651829999995</v>
      </c>
      <c r="Z97">
        <f t="shared" si="27"/>
        <v>0.9219025667252555</v>
      </c>
      <c r="AA97" t="str">
        <f t="shared" si="28"/>
        <v>Jul-2024</v>
      </c>
      <c r="AB97" t="str">
        <f t="shared" si="29"/>
        <v>Q3-2024</v>
      </c>
      <c r="AC97" t="str">
        <f t="shared" si="30"/>
        <v>Americas-USA-San Francisco</v>
      </c>
      <c r="AD97" t="str">
        <f t="shared" si="31"/>
        <v>HIGH</v>
      </c>
      <c r="AE97" s="15" t="str">
        <f t="shared" si="32"/>
        <v>Jul-2024</v>
      </c>
      <c r="AF97" t="str">
        <f t="shared" si="33"/>
        <v>YES</v>
      </c>
    </row>
    <row r="98" spans="1:32" x14ac:dyDescent="0.35">
      <c r="A98" s="8" t="s">
        <v>208</v>
      </c>
      <c r="B98" s="6">
        <v>45556</v>
      </c>
      <c r="C98" s="6" t="str">
        <f t="shared" si="18"/>
        <v>INVALID</v>
      </c>
      <c r="D98" s="6">
        <f t="shared" si="17"/>
        <v>45563</v>
      </c>
      <c r="E98" s="6">
        <v>45072</v>
      </c>
      <c r="F98" s="10">
        <f t="shared" si="19"/>
        <v>7</v>
      </c>
      <c r="G98" t="s">
        <v>648</v>
      </c>
      <c r="H98" t="s">
        <v>660</v>
      </c>
      <c r="I98" t="s">
        <v>686</v>
      </c>
      <c r="J98" t="s">
        <v>706</v>
      </c>
      <c r="K98" t="s">
        <v>708</v>
      </c>
      <c r="L98" t="s">
        <v>713</v>
      </c>
      <c r="M98" t="s">
        <v>729</v>
      </c>
      <c r="N98" t="s">
        <v>928</v>
      </c>
      <c r="O98" s="10">
        <v>249.71</v>
      </c>
      <c r="P98" s="10" t="str">
        <f t="shared" si="20"/>
        <v>OK</v>
      </c>
      <c r="Q98" s="10">
        <f t="shared" si="21"/>
        <v>28.69</v>
      </c>
      <c r="R98">
        <v>28.69</v>
      </c>
      <c r="S98" t="str">
        <f t="shared" si="22"/>
        <v>Ok</v>
      </c>
      <c r="T98">
        <f t="shared" si="23"/>
        <v>9.4E-2</v>
      </c>
      <c r="U98" s="10">
        <v>9.4E-2</v>
      </c>
      <c r="V98" s="10">
        <v>12</v>
      </c>
      <c r="W98">
        <f t="shared" si="24"/>
        <v>311.91768000000002</v>
      </c>
      <c r="X98" s="10">
        <f t="shared" si="25"/>
        <v>2996.52</v>
      </c>
      <c r="Y98" s="10">
        <f t="shared" si="26"/>
        <v>-2684.60232</v>
      </c>
      <c r="Z98">
        <f t="shared" si="27"/>
        <v>-8.6067654773528695</v>
      </c>
      <c r="AA98" t="str">
        <f t="shared" si="28"/>
        <v>Sept-2024</v>
      </c>
      <c r="AB98" t="str">
        <f t="shared" si="29"/>
        <v>Q3-2024</v>
      </c>
      <c r="AC98" t="str">
        <f t="shared" si="30"/>
        <v>Americas-USA-San Francisco</v>
      </c>
      <c r="AD98" t="str">
        <f t="shared" si="31"/>
        <v>LOW</v>
      </c>
      <c r="AE98" s="15" t="str">
        <f t="shared" si="32"/>
        <v>Sept-2024</v>
      </c>
      <c r="AF98" t="str">
        <f t="shared" si="33"/>
        <v>YES</v>
      </c>
    </row>
    <row r="99" spans="1:32" x14ac:dyDescent="0.35">
      <c r="A99" s="8" t="s">
        <v>554</v>
      </c>
      <c r="B99" s="6">
        <v>45902</v>
      </c>
      <c r="C99" s="6" t="str">
        <f t="shared" si="18"/>
        <v>INVALID</v>
      </c>
      <c r="D99" s="6">
        <f t="shared" si="17"/>
        <v>45909</v>
      </c>
      <c r="E99" s="6">
        <v>44972</v>
      </c>
      <c r="F99" s="10">
        <f t="shared" si="19"/>
        <v>7</v>
      </c>
      <c r="G99" t="s">
        <v>649</v>
      </c>
      <c r="H99" t="s">
        <v>656</v>
      </c>
      <c r="I99" t="s">
        <v>671</v>
      </c>
      <c r="J99" t="s">
        <v>705</v>
      </c>
      <c r="K99" t="s">
        <v>708</v>
      </c>
      <c r="L99" t="s">
        <v>719</v>
      </c>
      <c r="M99" t="s">
        <v>729</v>
      </c>
      <c r="N99" t="s">
        <v>1272</v>
      </c>
      <c r="O99" s="10">
        <v>492.62</v>
      </c>
      <c r="P99" s="10" t="str">
        <f t="shared" si="20"/>
        <v>OK</v>
      </c>
      <c r="Q99" s="10">
        <f t="shared" si="21"/>
        <v>1896.62</v>
      </c>
      <c r="R99">
        <v>1896.62</v>
      </c>
      <c r="S99" t="str">
        <f t="shared" si="22"/>
        <v>Ok</v>
      </c>
      <c r="T99">
        <f t="shared" si="23"/>
        <v>8.8999999999999996E-2</v>
      </c>
      <c r="U99" s="10">
        <v>8.8999999999999996E-2</v>
      </c>
      <c r="V99" s="10">
        <v>10</v>
      </c>
      <c r="W99">
        <f t="shared" si="24"/>
        <v>17278.208199999997</v>
      </c>
      <c r="X99" s="10">
        <f t="shared" si="25"/>
        <v>4926.2</v>
      </c>
      <c r="Y99" s="10">
        <f t="shared" si="26"/>
        <v>12352.008199999997</v>
      </c>
      <c r="Z99">
        <f t="shared" si="27"/>
        <v>0.71488941775802883</v>
      </c>
      <c r="AA99" t="str">
        <f t="shared" si="28"/>
        <v>Sept-2025</v>
      </c>
      <c r="AB99" t="str">
        <f t="shared" si="29"/>
        <v>Q3-2025</v>
      </c>
      <c r="AC99" t="str">
        <f t="shared" si="30"/>
        <v>Europe-Germany-Berlin</v>
      </c>
      <c r="AD99" t="str">
        <f t="shared" si="31"/>
        <v>HIGH</v>
      </c>
      <c r="AE99" s="15" t="str">
        <f t="shared" si="32"/>
        <v>Sept-2025</v>
      </c>
      <c r="AF99" t="str">
        <f t="shared" si="33"/>
        <v>YES</v>
      </c>
    </row>
    <row r="100" spans="1:32" x14ac:dyDescent="0.35">
      <c r="A100" s="8" t="s">
        <v>67</v>
      </c>
      <c r="B100" s="6">
        <v>45414</v>
      </c>
      <c r="C100" s="6" t="str">
        <f t="shared" si="18"/>
        <v>INVALID</v>
      </c>
      <c r="D100" s="6">
        <f t="shared" si="17"/>
        <v>45421</v>
      </c>
      <c r="E100" s="6">
        <v>45021</v>
      </c>
      <c r="F100" s="10">
        <f t="shared" si="19"/>
        <v>7</v>
      </c>
      <c r="G100" t="s">
        <v>646</v>
      </c>
      <c r="H100" t="s">
        <v>650</v>
      </c>
      <c r="I100" t="s">
        <v>678</v>
      </c>
      <c r="J100" t="s">
        <v>702</v>
      </c>
      <c r="K100" t="s">
        <v>709</v>
      </c>
      <c r="L100" t="s">
        <v>717</v>
      </c>
      <c r="M100" t="s">
        <v>731</v>
      </c>
      <c r="N100" t="s">
        <v>786</v>
      </c>
      <c r="O100" s="10">
        <v>533.26</v>
      </c>
      <c r="P100" s="10" t="str">
        <f t="shared" si="20"/>
        <v>OK</v>
      </c>
      <c r="Q100" s="10">
        <f t="shared" si="21"/>
        <v>419.17</v>
      </c>
      <c r="R100">
        <v>419.17</v>
      </c>
      <c r="S100" t="str">
        <f t="shared" si="22"/>
        <v>Ok</v>
      </c>
      <c r="T100">
        <f t="shared" si="23"/>
        <v>0</v>
      </c>
      <c r="U100" s="10">
        <v>0</v>
      </c>
      <c r="V100" s="10">
        <v>15</v>
      </c>
      <c r="W100">
        <f t="shared" si="24"/>
        <v>6287.55</v>
      </c>
      <c r="X100" s="10">
        <f t="shared" si="25"/>
        <v>7998.9</v>
      </c>
      <c r="Y100" s="10">
        <f t="shared" si="26"/>
        <v>-1711.3499999999995</v>
      </c>
      <c r="Z100">
        <f t="shared" si="27"/>
        <v>-0.27218073812534282</v>
      </c>
      <c r="AA100" t="str">
        <f t="shared" si="28"/>
        <v>May-2024</v>
      </c>
      <c r="AB100" t="str">
        <f t="shared" si="29"/>
        <v>Q2-2024</v>
      </c>
      <c r="AC100" t="str">
        <f t="shared" si="30"/>
        <v>Africa-Kenya-Nakuru</v>
      </c>
      <c r="AD100" t="str">
        <f t="shared" si="31"/>
        <v>MEDIUM</v>
      </c>
      <c r="AE100" s="15" t="str">
        <f t="shared" si="32"/>
        <v>May-2024</v>
      </c>
      <c r="AF100" t="str">
        <f t="shared" si="33"/>
        <v>YES</v>
      </c>
    </row>
    <row r="101" spans="1:32" x14ac:dyDescent="0.35">
      <c r="A101" s="8" t="s">
        <v>97</v>
      </c>
      <c r="B101" s="6">
        <v>45444</v>
      </c>
      <c r="C101" s="6" t="str">
        <f t="shared" si="18"/>
        <v>OK</v>
      </c>
      <c r="D101" s="6">
        <f t="shared" si="17"/>
        <v>45801</v>
      </c>
      <c r="E101" s="6">
        <v>45801</v>
      </c>
      <c r="F101" s="10">
        <f t="shared" si="19"/>
        <v>357</v>
      </c>
      <c r="G101" t="s">
        <v>649</v>
      </c>
      <c r="H101" t="s">
        <v>657</v>
      </c>
      <c r="I101" t="s">
        <v>690</v>
      </c>
      <c r="J101" t="s">
        <v>705</v>
      </c>
      <c r="K101" t="s">
        <v>709</v>
      </c>
      <c r="L101" t="s">
        <v>723</v>
      </c>
      <c r="M101" t="s">
        <v>727</v>
      </c>
      <c r="N101" t="s">
        <v>816</v>
      </c>
      <c r="O101" s="10">
        <v>170.39</v>
      </c>
      <c r="P101" s="10" t="str">
        <f t="shared" si="20"/>
        <v>OK</v>
      </c>
      <c r="Q101" s="10">
        <f t="shared" si="21"/>
        <v>2001.17</v>
      </c>
      <c r="R101">
        <v>2001.17</v>
      </c>
      <c r="S101" t="str">
        <f t="shared" si="22"/>
        <v>Ok</v>
      </c>
      <c r="T101">
        <f t="shared" si="23"/>
        <v>8.4000000000000005E-2</v>
      </c>
      <c r="U101" s="10">
        <v>8.4000000000000005E-2</v>
      </c>
      <c r="V101" s="10">
        <v>15</v>
      </c>
      <c r="W101">
        <f t="shared" si="24"/>
        <v>27496.075800000002</v>
      </c>
      <c r="X101" s="10">
        <f t="shared" si="25"/>
        <v>2555.85</v>
      </c>
      <c r="Y101" s="10">
        <f t="shared" si="26"/>
        <v>24940.225800000004</v>
      </c>
      <c r="Z101">
        <f t="shared" si="27"/>
        <v>0.90704673573819583</v>
      </c>
      <c r="AA101" t="str">
        <f t="shared" si="28"/>
        <v>Jun-2024</v>
      </c>
      <c r="AB101" t="str">
        <f t="shared" si="29"/>
        <v>Q2-2024</v>
      </c>
      <c r="AC101" t="str">
        <f t="shared" si="30"/>
        <v>Europe-France-Paris</v>
      </c>
      <c r="AD101" t="str">
        <f t="shared" si="31"/>
        <v>HIGH</v>
      </c>
      <c r="AE101" s="15" t="str">
        <f t="shared" si="32"/>
        <v>Jun-2024</v>
      </c>
      <c r="AF101" t="str">
        <f t="shared" si="33"/>
        <v>NO</v>
      </c>
    </row>
    <row r="102" spans="1:32" x14ac:dyDescent="0.35">
      <c r="A102" s="8" t="s">
        <v>181</v>
      </c>
      <c r="B102" s="6">
        <v>45528</v>
      </c>
      <c r="C102" s="6" t="str">
        <f t="shared" si="18"/>
        <v>INVALID</v>
      </c>
      <c r="D102" s="6">
        <f t="shared" si="17"/>
        <v>45535</v>
      </c>
      <c r="E102" s="6">
        <v>45064</v>
      </c>
      <c r="F102" s="10">
        <f t="shared" si="19"/>
        <v>7</v>
      </c>
      <c r="G102" t="s">
        <v>647</v>
      </c>
      <c r="H102" t="s">
        <v>659</v>
      </c>
      <c r="I102" t="s">
        <v>676</v>
      </c>
      <c r="J102" t="s">
        <v>703</v>
      </c>
      <c r="K102" t="s">
        <v>707</v>
      </c>
      <c r="L102" t="s">
        <v>722</v>
      </c>
      <c r="M102" t="s">
        <v>731</v>
      </c>
      <c r="N102" t="s">
        <v>900</v>
      </c>
      <c r="O102" s="10">
        <v>329.03</v>
      </c>
      <c r="P102" s="10" t="str">
        <f t="shared" si="20"/>
        <v>OK</v>
      </c>
      <c r="Q102" s="10">
        <f t="shared" si="21"/>
        <v>3104.71</v>
      </c>
      <c r="R102">
        <v>3104.71</v>
      </c>
      <c r="S102" t="str">
        <f t="shared" si="22"/>
        <v>Ok</v>
      </c>
      <c r="T102">
        <f t="shared" si="23"/>
        <v>0.19700000000000001</v>
      </c>
      <c r="U102" s="10">
        <v>0.19700000000000001</v>
      </c>
      <c r="V102" s="10">
        <v>46</v>
      </c>
      <c r="W102">
        <f t="shared" si="24"/>
        <v>114681.77798</v>
      </c>
      <c r="X102" s="10">
        <f t="shared" si="25"/>
        <v>15135.38</v>
      </c>
      <c r="Y102" s="10">
        <f t="shared" si="26"/>
        <v>99546.397979999994</v>
      </c>
      <c r="Z102">
        <f t="shared" si="27"/>
        <v>0.86802279955373951</v>
      </c>
      <c r="AA102" t="str">
        <f t="shared" si="28"/>
        <v>Aug-2024</v>
      </c>
      <c r="AB102" t="str">
        <f t="shared" si="29"/>
        <v>Q3-2024</v>
      </c>
      <c r="AC102" t="str">
        <f t="shared" si="30"/>
        <v>Asia-China-Shenzhen</v>
      </c>
      <c r="AD102" t="str">
        <f t="shared" si="31"/>
        <v>HIGH</v>
      </c>
      <c r="AE102" s="15" t="str">
        <f t="shared" si="32"/>
        <v>Aug-2024</v>
      </c>
      <c r="AF102" t="str">
        <f t="shared" si="33"/>
        <v>YES</v>
      </c>
    </row>
    <row r="103" spans="1:32" x14ac:dyDescent="0.35">
      <c r="A103" s="8" t="s">
        <v>152</v>
      </c>
      <c r="B103" s="6">
        <v>45499</v>
      </c>
      <c r="C103" s="6" t="str">
        <f t="shared" si="18"/>
        <v>INVALID</v>
      </c>
      <c r="D103" s="6">
        <f t="shared" si="17"/>
        <v>45506</v>
      </c>
      <c r="E103" s="6">
        <v>45028</v>
      </c>
      <c r="F103" s="10">
        <f t="shared" si="19"/>
        <v>7</v>
      </c>
      <c r="G103" t="s">
        <v>646</v>
      </c>
      <c r="H103" t="s">
        <v>650</v>
      </c>
      <c r="I103" t="s">
        <v>675</v>
      </c>
      <c r="J103" t="s">
        <v>705</v>
      </c>
      <c r="K103" t="s">
        <v>708</v>
      </c>
      <c r="L103" t="s">
        <v>712</v>
      </c>
      <c r="M103" t="s">
        <v>730</v>
      </c>
      <c r="N103" t="s">
        <v>871</v>
      </c>
      <c r="O103" s="10">
        <v>304.22000000000003</v>
      </c>
      <c r="P103" s="10" t="str">
        <f t="shared" si="20"/>
        <v>OK</v>
      </c>
      <c r="Q103" s="10">
        <f t="shared" si="21"/>
        <v>334.28</v>
      </c>
      <c r="R103">
        <v>334.28</v>
      </c>
      <c r="S103" t="str">
        <f t="shared" si="22"/>
        <v>Ok</v>
      </c>
      <c r="T103">
        <f t="shared" si="23"/>
        <v>0.26500000000000001</v>
      </c>
      <c r="U103" s="10">
        <v>0.26500000000000001</v>
      </c>
      <c r="V103" s="10">
        <v>15</v>
      </c>
      <c r="W103">
        <f t="shared" si="24"/>
        <v>3685.4369999999999</v>
      </c>
      <c r="X103" s="10">
        <f t="shared" si="25"/>
        <v>4563.3</v>
      </c>
      <c r="Y103" s="10">
        <f t="shared" si="26"/>
        <v>-877.86300000000028</v>
      </c>
      <c r="Z103">
        <f t="shared" si="27"/>
        <v>-0.23819780395106477</v>
      </c>
      <c r="AA103" t="str">
        <f t="shared" si="28"/>
        <v>Jul-2024</v>
      </c>
      <c r="AB103" t="str">
        <f t="shared" si="29"/>
        <v>Q3-2024</v>
      </c>
      <c r="AC103" t="str">
        <f t="shared" si="30"/>
        <v>Africa-Kenya-Mombasa</v>
      </c>
      <c r="AD103" t="str">
        <f t="shared" si="31"/>
        <v>MEDIUM</v>
      </c>
      <c r="AE103" s="15" t="str">
        <f t="shared" si="32"/>
        <v>Jul-2024</v>
      </c>
      <c r="AF103" t="str">
        <f t="shared" si="33"/>
        <v>YES</v>
      </c>
    </row>
    <row r="104" spans="1:32" x14ac:dyDescent="0.35">
      <c r="A104" s="8" t="s">
        <v>442</v>
      </c>
      <c r="B104" s="6">
        <v>45790</v>
      </c>
      <c r="C104" s="6" t="str">
        <f t="shared" si="18"/>
        <v>INVALID</v>
      </c>
      <c r="D104" s="6">
        <f t="shared" si="17"/>
        <v>45797</v>
      </c>
      <c r="E104" s="6">
        <v>45360</v>
      </c>
      <c r="F104" s="10">
        <f t="shared" si="19"/>
        <v>7</v>
      </c>
      <c r="G104" t="s">
        <v>649</v>
      </c>
      <c r="H104" t="s">
        <v>657</v>
      </c>
      <c r="I104" t="s">
        <v>673</v>
      </c>
      <c r="J104" t="s">
        <v>705</v>
      </c>
      <c r="K104" t="s">
        <v>710</v>
      </c>
      <c r="L104" t="s">
        <v>718</v>
      </c>
      <c r="M104" t="s">
        <v>732</v>
      </c>
      <c r="N104" t="s">
        <v>1161</v>
      </c>
      <c r="O104" s="10">
        <v>322.44</v>
      </c>
      <c r="P104" s="10" t="str">
        <f t="shared" si="20"/>
        <v>OK</v>
      </c>
      <c r="Q104" s="10">
        <f t="shared" si="21"/>
        <v>1952.83</v>
      </c>
      <c r="R104">
        <v>1952.83</v>
      </c>
      <c r="S104" t="str">
        <f t="shared" si="22"/>
        <v>Ok</v>
      </c>
      <c r="T104">
        <f t="shared" si="23"/>
        <v>0</v>
      </c>
      <c r="U104" s="10">
        <v>0</v>
      </c>
      <c r="V104" s="10">
        <v>34</v>
      </c>
      <c r="W104">
        <f t="shared" si="24"/>
        <v>66396.22</v>
      </c>
      <c r="X104" s="10">
        <f t="shared" si="25"/>
        <v>10962.96</v>
      </c>
      <c r="Y104" s="10">
        <f t="shared" si="26"/>
        <v>55433.26</v>
      </c>
      <c r="Z104">
        <f t="shared" si="27"/>
        <v>0.83488578114838463</v>
      </c>
      <c r="AA104" t="str">
        <f t="shared" si="28"/>
        <v>May-2025</v>
      </c>
      <c r="AB104" t="str">
        <f t="shared" si="29"/>
        <v>Q2-2025</v>
      </c>
      <c r="AC104" t="str">
        <f t="shared" si="30"/>
        <v>Europe-France-Marseille</v>
      </c>
      <c r="AD104" t="str">
        <f t="shared" si="31"/>
        <v>HIGH</v>
      </c>
      <c r="AE104" s="15" t="str">
        <f t="shared" si="32"/>
        <v>May-2025</v>
      </c>
      <c r="AF104" t="str">
        <f t="shared" si="33"/>
        <v>YES</v>
      </c>
    </row>
    <row r="105" spans="1:32" x14ac:dyDescent="0.35">
      <c r="A105" s="8" t="s">
        <v>375</v>
      </c>
      <c r="B105" s="6">
        <v>45723</v>
      </c>
      <c r="C105" s="6" t="str">
        <f t="shared" si="18"/>
        <v>OK</v>
      </c>
      <c r="D105" s="6">
        <f t="shared" si="17"/>
        <v>45848</v>
      </c>
      <c r="E105" s="6">
        <v>45848</v>
      </c>
      <c r="F105" s="10">
        <f t="shared" si="19"/>
        <v>125</v>
      </c>
      <c r="G105" t="s">
        <v>649</v>
      </c>
      <c r="H105" t="s">
        <v>658</v>
      </c>
      <c r="I105" t="s">
        <v>674</v>
      </c>
      <c r="J105" t="s">
        <v>703</v>
      </c>
      <c r="K105" t="s">
        <v>709</v>
      </c>
      <c r="L105" t="s">
        <v>726</v>
      </c>
      <c r="M105" t="s">
        <v>730</v>
      </c>
      <c r="N105" t="s">
        <v>1095</v>
      </c>
      <c r="O105" s="10">
        <v>546.83000000000004</v>
      </c>
      <c r="P105" s="10" t="str">
        <f t="shared" si="20"/>
        <v>OK</v>
      </c>
      <c r="Q105" s="10">
        <f t="shared" si="21"/>
        <v>242.29</v>
      </c>
      <c r="R105">
        <v>242.29</v>
      </c>
      <c r="S105" t="str">
        <f t="shared" si="22"/>
        <v>Ok</v>
      </c>
      <c r="T105">
        <f t="shared" si="23"/>
        <v>7.8E-2</v>
      </c>
      <c r="U105" s="10">
        <v>7.8E-2</v>
      </c>
      <c r="V105" s="10">
        <v>13</v>
      </c>
      <c r="W105">
        <f t="shared" si="24"/>
        <v>2904.0879399999999</v>
      </c>
      <c r="X105" s="10">
        <f t="shared" si="25"/>
        <v>7108.7900000000009</v>
      </c>
      <c r="Y105" s="10">
        <f t="shared" si="26"/>
        <v>-4204.7020600000014</v>
      </c>
      <c r="Z105">
        <f t="shared" si="27"/>
        <v>-1.4478563138828371</v>
      </c>
      <c r="AA105" t="str">
        <f t="shared" si="28"/>
        <v>Mar-2025</v>
      </c>
      <c r="AB105" t="str">
        <f t="shared" si="29"/>
        <v>Q1-2025</v>
      </c>
      <c r="AC105" t="str">
        <f t="shared" si="30"/>
        <v>Europe-United Kingdom-Birmingham</v>
      </c>
      <c r="AD105" t="str">
        <f t="shared" si="31"/>
        <v>MEDIUM</v>
      </c>
      <c r="AE105" s="15" t="str">
        <f t="shared" si="32"/>
        <v>Mar-2025</v>
      </c>
      <c r="AF105" t="str">
        <f t="shared" si="33"/>
        <v>NO</v>
      </c>
    </row>
    <row r="106" spans="1:32" x14ac:dyDescent="0.35">
      <c r="A106" s="8" t="s">
        <v>247</v>
      </c>
      <c r="B106" s="6">
        <v>45595</v>
      </c>
      <c r="C106" s="6" t="str">
        <f t="shared" si="18"/>
        <v>INVALID</v>
      </c>
      <c r="D106" s="6">
        <f t="shared" si="17"/>
        <v>45602</v>
      </c>
      <c r="E106" s="6">
        <v>45560</v>
      </c>
      <c r="F106" s="10">
        <f t="shared" si="19"/>
        <v>7</v>
      </c>
      <c r="G106" t="s">
        <v>647</v>
      </c>
      <c r="H106" t="s">
        <v>652</v>
      </c>
      <c r="I106" t="s">
        <v>666</v>
      </c>
      <c r="J106" t="s">
        <v>706</v>
      </c>
      <c r="K106" t="s">
        <v>710</v>
      </c>
      <c r="L106" t="s">
        <v>726</v>
      </c>
      <c r="M106" t="s">
        <v>732</v>
      </c>
      <c r="N106" t="s">
        <v>967</v>
      </c>
      <c r="O106" s="10">
        <v>195.54</v>
      </c>
      <c r="P106" s="10" t="str">
        <f t="shared" si="20"/>
        <v>OK</v>
      </c>
      <c r="Q106" s="10">
        <f t="shared" si="21"/>
        <v>2968.87</v>
      </c>
      <c r="R106">
        <v>2968.87</v>
      </c>
      <c r="S106" t="str">
        <f t="shared" si="22"/>
        <v>Ok</v>
      </c>
      <c r="T106">
        <f t="shared" si="23"/>
        <v>0.187</v>
      </c>
      <c r="U106" s="10">
        <v>0.187</v>
      </c>
      <c r="V106" s="10">
        <v>16</v>
      </c>
      <c r="W106">
        <f t="shared" si="24"/>
        <v>38619.060959999995</v>
      </c>
      <c r="X106" s="10">
        <f t="shared" si="25"/>
        <v>3128.64</v>
      </c>
      <c r="Y106" s="10">
        <f t="shared" si="26"/>
        <v>35490.420959999996</v>
      </c>
      <c r="Z106">
        <f t="shared" si="27"/>
        <v>0.91898715498959149</v>
      </c>
      <c r="AA106" t="str">
        <f t="shared" si="28"/>
        <v>Oct-2024</v>
      </c>
      <c r="AB106" t="str">
        <f t="shared" si="29"/>
        <v>Q4-2024</v>
      </c>
      <c r="AC106" t="str">
        <f t="shared" si="30"/>
        <v>Asia-Japan-Osaka</v>
      </c>
      <c r="AD106" t="str">
        <f t="shared" si="31"/>
        <v>HIGH</v>
      </c>
      <c r="AE106" s="15" t="str">
        <f t="shared" si="32"/>
        <v>Oct-2024</v>
      </c>
      <c r="AF106" t="str">
        <f t="shared" si="33"/>
        <v>YES</v>
      </c>
    </row>
    <row r="107" spans="1:32" x14ac:dyDescent="0.35">
      <c r="A107" s="8" t="s">
        <v>194</v>
      </c>
      <c r="B107" s="6">
        <v>45541</v>
      </c>
      <c r="C107" s="6" t="str">
        <f t="shared" si="18"/>
        <v>OK</v>
      </c>
      <c r="D107" s="6">
        <f t="shared" si="17"/>
        <v>45912</v>
      </c>
      <c r="E107" s="6">
        <v>45912</v>
      </c>
      <c r="F107" s="10">
        <f t="shared" si="19"/>
        <v>371</v>
      </c>
      <c r="G107" t="s">
        <v>647</v>
      </c>
      <c r="H107" t="s">
        <v>659</v>
      </c>
      <c r="I107" t="s">
        <v>676</v>
      </c>
      <c r="J107" t="s">
        <v>702</v>
      </c>
      <c r="K107" t="s">
        <v>707</v>
      </c>
      <c r="L107" t="s">
        <v>717</v>
      </c>
      <c r="M107" t="s">
        <v>728</v>
      </c>
      <c r="N107" t="s">
        <v>913</v>
      </c>
      <c r="O107" s="10">
        <v>352.66</v>
      </c>
      <c r="P107" s="10" t="str">
        <f t="shared" si="20"/>
        <v>OK</v>
      </c>
      <c r="Q107" s="10">
        <f t="shared" si="21"/>
        <v>1394.3</v>
      </c>
      <c r="R107">
        <v>1394.3</v>
      </c>
      <c r="S107" t="str">
        <f t="shared" si="22"/>
        <v>Ok</v>
      </c>
      <c r="T107">
        <f t="shared" si="23"/>
        <v>0.17299999999999999</v>
      </c>
      <c r="U107" s="10">
        <v>0.17299999999999999</v>
      </c>
      <c r="V107" s="10">
        <v>13</v>
      </c>
      <c r="W107">
        <f t="shared" si="24"/>
        <v>14990.119299999997</v>
      </c>
      <c r="X107" s="10">
        <f t="shared" si="25"/>
        <v>4584.58</v>
      </c>
      <c r="Y107" s="10">
        <f t="shared" si="26"/>
        <v>10405.539299999997</v>
      </c>
      <c r="Z107">
        <f t="shared" si="27"/>
        <v>0.69415987236339072</v>
      </c>
      <c r="AA107" t="str">
        <f t="shared" si="28"/>
        <v>Sept-2024</v>
      </c>
      <c r="AB107" t="str">
        <f t="shared" si="29"/>
        <v>Q3-2024</v>
      </c>
      <c r="AC107" t="str">
        <f t="shared" si="30"/>
        <v>Asia-China-Shenzhen</v>
      </c>
      <c r="AD107" t="str">
        <f t="shared" si="31"/>
        <v>HIGH</v>
      </c>
      <c r="AE107" s="15" t="str">
        <f t="shared" si="32"/>
        <v>Sept-2024</v>
      </c>
      <c r="AF107" t="str">
        <f t="shared" si="33"/>
        <v>NO</v>
      </c>
    </row>
    <row r="108" spans="1:32" x14ac:dyDescent="0.35">
      <c r="A108" s="8" t="s">
        <v>634</v>
      </c>
      <c r="B108" s="6">
        <v>45982</v>
      </c>
      <c r="C108" s="6" t="str">
        <f t="shared" si="18"/>
        <v>INVALID</v>
      </c>
      <c r="D108" s="6">
        <f t="shared" si="17"/>
        <v>45989</v>
      </c>
      <c r="E108" s="6">
        <v>45183</v>
      </c>
      <c r="F108" s="10">
        <f t="shared" si="19"/>
        <v>7</v>
      </c>
      <c r="G108" t="s">
        <v>646</v>
      </c>
      <c r="H108" t="s">
        <v>650</v>
      </c>
      <c r="I108" t="s">
        <v>678</v>
      </c>
      <c r="J108" t="s">
        <v>702</v>
      </c>
      <c r="K108" t="s">
        <v>711</v>
      </c>
      <c r="L108" t="s">
        <v>714</v>
      </c>
      <c r="M108" t="s">
        <v>733</v>
      </c>
      <c r="N108" t="s">
        <v>1352</v>
      </c>
      <c r="O108" s="10">
        <v>251.03</v>
      </c>
      <c r="P108" s="10" t="str">
        <f t="shared" si="20"/>
        <v>OK</v>
      </c>
      <c r="Q108" s="10">
        <f t="shared" si="21"/>
        <v>15.41</v>
      </c>
      <c r="R108">
        <v>15.41</v>
      </c>
      <c r="S108" t="str">
        <f t="shared" si="22"/>
        <v>Ok</v>
      </c>
      <c r="T108">
        <f t="shared" si="23"/>
        <v>0.16500000000000001</v>
      </c>
      <c r="U108" s="10">
        <v>0.16500000000000001</v>
      </c>
      <c r="V108" s="10">
        <v>3</v>
      </c>
      <c r="W108">
        <f t="shared" si="24"/>
        <v>38.602049999999998</v>
      </c>
      <c r="X108" s="10">
        <f t="shared" si="25"/>
        <v>753.09</v>
      </c>
      <c r="Y108" s="10">
        <f t="shared" si="26"/>
        <v>-714.48795000000007</v>
      </c>
      <c r="Z108">
        <f t="shared" si="27"/>
        <v>-18.509067523615975</v>
      </c>
      <c r="AA108" t="str">
        <f t="shared" si="28"/>
        <v>Nov-2025</v>
      </c>
      <c r="AB108" t="str">
        <f t="shared" si="29"/>
        <v>Q4-2025</v>
      </c>
      <c r="AC108" t="str">
        <f t="shared" si="30"/>
        <v>Africa-Kenya-Nakuru</v>
      </c>
      <c r="AD108" t="str">
        <f t="shared" si="31"/>
        <v>LOW</v>
      </c>
      <c r="AE108" s="15" t="str">
        <f t="shared" si="32"/>
        <v>Nov-2025</v>
      </c>
      <c r="AF108" t="str">
        <f t="shared" si="33"/>
        <v>YES</v>
      </c>
    </row>
    <row r="109" spans="1:32" x14ac:dyDescent="0.35">
      <c r="A109" s="8" t="s">
        <v>635</v>
      </c>
      <c r="B109" s="6">
        <v>45983</v>
      </c>
      <c r="C109" s="6" t="str">
        <f t="shared" si="18"/>
        <v>INVALID</v>
      </c>
      <c r="D109" s="6">
        <f t="shared" si="17"/>
        <v>45990</v>
      </c>
      <c r="E109" s="6">
        <v>45780</v>
      </c>
      <c r="F109" s="10">
        <f t="shared" si="19"/>
        <v>7</v>
      </c>
      <c r="G109" t="s">
        <v>648</v>
      </c>
      <c r="H109" t="s">
        <v>655</v>
      </c>
      <c r="I109" t="s">
        <v>692</v>
      </c>
      <c r="J109" t="s">
        <v>704</v>
      </c>
      <c r="K109" t="s">
        <v>709</v>
      </c>
      <c r="L109" t="s">
        <v>713</v>
      </c>
      <c r="M109" t="s">
        <v>729</v>
      </c>
      <c r="N109" t="s">
        <v>1353</v>
      </c>
      <c r="O109" s="10">
        <v>168.68</v>
      </c>
      <c r="P109" s="10" t="str">
        <f t="shared" si="20"/>
        <v>OK</v>
      </c>
      <c r="Q109" s="10">
        <f t="shared" si="21"/>
        <v>2250.81</v>
      </c>
      <c r="R109">
        <v>2250.81</v>
      </c>
      <c r="S109" t="str">
        <f t="shared" si="22"/>
        <v>Ok</v>
      </c>
      <c r="T109">
        <f t="shared" si="23"/>
        <v>0.186</v>
      </c>
      <c r="U109" s="10">
        <v>0.186</v>
      </c>
      <c r="V109" s="10">
        <v>7</v>
      </c>
      <c r="W109">
        <f t="shared" si="24"/>
        <v>12825.115380000001</v>
      </c>
      <c r="X109" s="10">
        <f t="shared" si="25"/>
        <v>1180.76</v>
      </c>
      <c r="Y109" s="10">
        <f t="shared" si="26"/>
        <v>11644.355380000001</v>
      </c>
      <c r="Z109">
        <f t="shared" si="27"/>
        <v>0.90793377174280043</v>
      </c>
      <c r="AA109" t="str">
        <f t="shared" si="28"/>
        <v>Nov-2025</v>
      </c>
      <c r="AB109" t="str">
        <f t="shared" si="29"/>
        <v>Q4-2025</v>
      </c>
      <c r="AC109" t="str">
        <f t="shared" si="30"/>
        <v>Americas-Brazil-Rio de Janeiro</v>
      </c>
      <c r="AD109" t="str">
        <f t="shared" si="31"/>
        <v>HIGH</v>
      </c>
      <c r="AE109" s="15" t="str">
        <f t="shared" si="32"/>
        <v>Nov-2025</v>
      </c>
      <c r="AF109" t="str">
        <f t="shared" si="33"/>
        <v>YES</v>
      </c>
    </row>
    <row r="110" spans="1:32" x14ac:dyDescent="0.35">
      <c r="A110" s="8" t="s">
        <v>472</v>
      </c>
      <c r="B110" s="6">
        <v>45820</v>
      </c>
      <c r="C110" s="6" t="str">
        <f t="shared" si="18"/>
        <v>INVALID</v>
      </c>
      <c r="D110" s="6">
        <f t="shared" si="17"/>
        <v>45827</v>
      </c>
      <c r="E110" s="6">
        <v>45270</v>
      </c>
      <c r="F110" s="10">
        <f t="shared" si="19"/>
        <v>7</v>
      </c>
      <c r="G110" t="s">
        <v>649</v>
      </c>
      <c r="H110" t="s">
        <v>656</v>
      </c>
      <c r="I110" t="s">
        <v>684</v>
      </c>
      <c r="J110" t="s">
        <v>705</v>
      </c>
      <c r="K110" t="s">
        <v>711</v>
      </c>
      <c r="L110" t="s">
        <v>721</v>
      </c>
      <c r="M110" t="s">
        <v>731</v>
      </c>
      <c r="N110" t="s">
        <v>1191</v>
      </c>
      <c r="O110" s="10">
        <v>174.74</v>
      </c>
      <c r="P110" s="10" t="str">
        <f t="shared" si="20"/>
        <v>OK</v>
      </c>
      <c r="Q110" s="10">
        <f t="shared" si="21"/>
        <v>166.04</v>
      </c>
      <c r="R110">
        <v>166.04</v>
      </c>
      <c r="S110" t="str">
        <f t="shared" si="22"/>
        <v>Ok</v>
      </c>
      <c r="T110">
        <f t="shared" si="23"/>
        <v>0.125</v>
      </c>
      <c r="U110" s="10">
        <v>0.125</v>
      </c>
      <c r="V110" s="10">
        <v>21</v>
      </c>
      <c r="W110">
        <f t="shared" si="24"/>
        <v>3050.9849999999997</v>
      </c>
      <c r="X110" s="10">
        <f t="shared" si="25"/>
        <v>3669.54</v>
      </c>
      <c r="Y110" s="10">
        <f t="shared" si="26"/>
        <v>-618.55500000000029</v>
      </c>
      <c r="Z110">
        <f t="shared" si="27"/>
        <v>-0.2027394431634375</v>
      </c>
      <c r="AA110" t="str">
        <f t="shared" si="28"/>
        <v>Jun-2025</v>
      </c>
      <c r="AB110" t="str">
        <f t="shared" si="29"/>
        <v>Q2-2025</v>
      </c>
      <c r="AC110" t="str">
        <f t="shared" si="30"/>
        <v>Europe-Germany-Munich</v>
      </c>
      <c r="AD110" t="str">
        <f t="shared" si="31"/>
        <v>MEDIUM</v>
      </c>
      <c r="AE110" s="15" t="str">
        <f t="shared" si="32"/>
        <v>Jun-2025</v>
      </c>
      <c r="AF110" t="str">
        <f t="shared" si="33"/>
        <v>YES</v>
      </c>
    </row>
    <row r="111" spans="1:32" x14ac:dyDescent="0.35">
      <c r="A111" s="8" t="s">
        <v>113</v>
      </c>
      <c r="B111" s="6">
        <v>45460</v>
      </c>
      <c r="C111" s="6" t="str">
        <f t="shared" si="18"/>
        <v>OK</v>
      </c>
      <c r="D111" s="6">
        <f t="shared" si="17"/>
        <v>45887</v>
      </c>
      <c r="E111" s="6">
        <v>45887</v>
      </c>
      <c r="F111" s="10">
        <f t="shared" si="19"/>
        <v>427</v>
      </c>
      <c r="G111" t="s">
        <v>647</v>
      </c>
      <c r="H111" t="s">
        <v>659</v>
      </c>
      <c r="I111" t="s">
        <v>676</v>
      </c>
      <c r="J111" t="s">
        <v>703</v>
      </c>
      <c r="K111" t="s">
        <v>709</v>
      </c>
      <c r="L111" t="s">
        <v>724</v>
      </c>
      <c r="M111" t="s">
        <v>729</v>
      </c>
      <c r="N111" t="s">
        <v>832</v>
      </c>
      <c r="O111" s="10">
        <v>547.32000000000005</v>
      </c>
      <c r="P111" s="10" t="str">
        <f t="shared" si="20"/>
        <v>OK</v>
      </c>
      <c r="Q111" s="10">
        <f t="shared" si="21"/>
        <v>356.55</v>
      </c>
      <c r="R111">
        <v>356.55</v>
      </c>
      <c r="S111" t="str">
        <f t="shared" si="22"/>
        <v>Ok</v>
      </c>
      <c r="T111">
        <f t="shared" si="23"/>
        <v>9.1999999999999998E-2</v>
      </c>
      <c r="U111" s="10">
        <v>9.1999999999999998E-2</v>
      </c>
      <c r="V111" s="10">
        <v>14</v>
      </c>
      <c r="W111">
        <f t="shared" si="24"/>
        <v>4532.4636</v>
      </c>
      <c r="X111" s="10">
        <f t="shared" si="25"/>
        <v>7662.4800000000005</v>
      </c>
      <c r="Y111" s="10">
        <f t="shared" si="26"/>
        <v>-3130.0164000000004</v>
      </c>
      <c r="Z111">
        <f t="shared" si="27"/>
        <v>-0.69057728340057722</v>
      </c>
      <c r="AA111" t="str">
        <f t="shared" si="28"/>
        <v>Jun-2024</v>
      </c>
      <c r="AB111" t="str">
        <f t="shared" si="29"/>
        <v>Q2-2024</v>
      </c>
      <c r="AC111" t="str">
        <f t="shared" si="30"/>
        <v>Asia-China-Shenzhen</v>
      </c>
      <c r="AD111" t="str">
        <f t="shared" si="31"/>
        <v>MEDIUM</v>
      </c>
      <c r="AE111" s="15" t="str">
        <f t="shared" si="32"/>
        <v>Jun-2024</v>
      </c>
      <c r="AF111" t="str">
        <f t="shared" si="33"/>
        <v>NO</v>
      </c>
    </row>
    <row r="112" spans="1:32" x14ac:dyDescent="0.35">
      <c r="A112" s="8" t="s">
        <v>335</v>
      </c>
      <c r="B112" s="6">
        <v>45683</v>
      </c>
      <c r="C112" s="6" t="str">
        <f t="shared" si="18"/>
        <v>INVALID</v>
      </c>
      <c r="D112" s="6">
        <f t="shared" si="17"/>
        <v>45690</v>
      </c>
      <c r="E112" s="6">
        <v>45292</v>
      </c>
      <c r="F112" s="10">
        <f t="shared" si="19"/>
        <v>7</v>
      </c>
      <c r="G112" t="s">
        <v>648</v>
      </c>
      <c r="H112" t="s">
        <v>660</v>
      </c>
      <c r="I112" t="s">
        <v>677</v>
      </c>
      <c r="J112" t="s">
        <v>702</v>
      </c>
      <c r="K112" t="s">
        <v>709</v>
      </c>
      <c r="L112" t="s">
        <v>717</v>
      </c>
      <c r="M112" t="s">
        <v>729</v>
      </c>
      <c r="N112" t="s">
        <v>1055</v>
      </c>
      <c r="O112" s="10">
        <v>404.77</v>
      </c>
      <c r="P112" s="10" t="str">
        <f t="shared" si="20"/>
        <v>OK</v>
      </c>
      <c r="Q112" s="10">
        <f t="shared" si="21"/>
        <v>1025.05</v>
      </c>
      <c r="R112">
        <v>1025.05</v>
      </c>
      <c r="S112" t="str">
        <f t="shared" si="22"/>
        <v>Ok</v>
      </c>
      <c r="T112">
        <f t="shared" si="23"/>
        <v>0.215</v>
      </c>
      <c r="U112" s="10">
        <v>0.215</v>
      </c>
      <c r="V112" s="10">
        <v>22</v>
      </c>
      <c r="W112">
        <f t="shared" si="24"/>
        <v>17702.613499999999</v>
      </c>
      <c r="X112" s="10">
        <f t="shared" si="25"/>
        <v>8904.9399999999987</v>
      </c>
      <c r="Y112" s="10">
        <f t="shared" si="26"/>
        <v>8797.6735000000008</v>
      </c>
      <c r="Z112">
        <f t="shared" si="27"/>
        <v>0.49697032022983506</v>
      </c>
      <c r="AA112" t="str">
        <f t="shared" si="28"/>
        <v>Jan-2025</v>
      </c>
      <c r="AB112" t="str">
        <f t="shared" si="29"/>
        <v>Q1-2025</v>
      </c>
      <c r="AC112" t="str">
        <f t="shared" si="30"/>
        <v>Americas-USA-Chicago</v>
      </c>
      <c r="AD112" t="str">
        <f t="shared" si="31"/>
        <v>HIGH</v>
      </c>
      <c r="AE112" s="15" t="str">
        <f t="shared" si="32"/>
        <v>Jan-2025</v>
      </c>
      <c r="AF112" t="str">
        <f t="shared" si="33"/>
        <v>YES</v>
      </c>
    </row>
    <row r="113" spans="1:32" x14ac:dyDescent="0.35">
      <c r="A113" s="8" t="s">
        <v>522</v>
      </c>
      <c r="B113" s="6">
        <v>45870</v>
      </c>
      <c r="C113" s="6" t="str">
        <f t="shared" si="18"/>
        <v>INVALID</v>
      </c>
      <c r="D113" s="6">
        <f t="shared" si="17"/>
        <v>45877</v>
      </c>
      <c r="E113" s="6">
        <v>45036</v>
      </c>
      <c r="F113" s="10">
        <f t="shared" si="19"/>
        <v>7</v>
      </c>
      <c r="G113" t="s">
        <v>649</v>
      </c>
      <c r="H113" t="s">
        <v>657</v>
      </c>
      <c r="I113" t="s">
        <v>679</v>
      </c>
      <c r="J113" t="s">
        <v>705</v>
      </c>
      <c r="K113" t="s">
        <v>708</v>
      </c>
      <c r="L113" t="s">
        <v>720</v>
      </c>
      <c r="M113" t="s">
        <v>731</v>
      </c>
      <c r="N113" t="s">
        <v>1241</v>
      </c>
      <c r="O113" s="10">
        <v>227.02</v>
      </c>
      <c r="P113" s="10" t="str">
        <f t="shared" si="20"/>
        <v>OK</v>
      </c>
      <c r="Q113" s="10">
        <f t="shared" si="21"/>
        <v>1795.17</v>
      </c>
      <c r="R113">
        <v>1795.17</v>
      </c>
      <c r="S113" t="str">
        <f t="shared" si="22"/>
        <v>Ok</v>
      </c>
      <c r="T113">
        <f t="shared" si="23"/>
        <v>9.8000000000000004E-2</v>
      </c>
      <c r="U113" s="10">
        <v>9.8000000000000004E-2</v>
      </c>
      <c r="V113" s="10">
        <v>10</v>
      </c>
      <c r="W113">
        <f t="shared" si="24"/>
        <v>16192.433400000002</v>
      </c>
      <c r="X113" s="10">
        <f t="shared" si="25"/>
        <v>2270.2000000000003</v>
      </c>
      <c r="Y113" s="10">
        <f t="shared" si="26"/>
        <v>13922.233400000001</v>
      </c>
      <c r="Z113">
        <f t="shared" si="27"/>
        <v>0.8597987131446222</v>
      </c>
      <c r="AA113" t="str">
        <f t="shared" si="28"/>
        <v>Aug-2025</v>
      </c>
      <c r="AB113" t="str">
        <f t="shared" si="29"/>
        <v>Q3-2025</v>
      </c>
      <c r="AC113" t="str">
        <f t="shared" si="30"/>
        <v>Europe-France-Lyon</v>
      </c>
      <c r="AD113" t="str">
        <f t="shared" si="31"/>
        <v>HIGH</v>
      </c>
      <c r="AE113" s="15" t="str">
        <f t="shared" si="32"/>
        <v>Aug-2025</v>
      </c>
      <c r="AF113" t="str">
        <f t="shared" si="33"/>
        <v>YES</v>
      </c>
    </row>
    <row r="114" spans="1:32" x14ac:dyDescent="0.35">
      <c r="A114" s="8" t="s">
        <v>43</v>
      </c>
      <c r="B114" s="6">
        <v>45390</v>
      </c>
      <c r="C114" s="6" t="str">
        <f t="shared" si="18"/>
        <v>INVALID</v>
      </c>
      <c r="D114" s="6">
        <f t="shared" si="17"/>
        <v>45397</v>
      </c>
      <c r="E114" s="6">
        <v>45060</v>
      </c>
      <c r="F114" s="10">
        <f t="shared" si="19"/>
        <v>7</v>
      </c>
      <c r="G114" t="s">
        <v>646</v>
      </c>
      <c r="H114" t="s">
        <v>650</v>
      </c>
      <c r="I114" t="s">
        <v>678</v>
      </c>
      <c r="J114" t="s">
        <v>704</v>
      </c>
      <c r="K114" t="s">
        <v>709</v>
      </c>
      <c r="L114" t="s">
        <v>724</v>
      </c>
      <c r="M114" t="s">
        <v>730</v>
      </c>
      <c r="N114" t="s">
        <v>762</v>
      </c>
      <c r="O114" s="10">
        <v>209.25</v>
      </c>
      <c r="P114" s="10" t="str">
        <f t="shared" si="20"/>
        <v>OK</v>
      </c>
      <c r="Q114" s="10">
        <f t="shared" si="21"/>
        <v>4.37</v>
      </c>
      <c r="R114">
        <v>4.37</v>
      </c>
      <c r="S114" t="str">
        <f t="shared" si="22"/>
        <v>Ok</v>
      </c>
      <c r="T114">
        <f t="shared" si="23"/>
        <v>0</v>
      </c>
      <c r="U114" s="10">
        <v>0</v>
      </c>
      <c r="V114" s="10">
        <v>9</v>
      </c>
      <c r="W114">
        <f t="shared" si="24"/>
        <v>39.33</v>
      </c>
      <c r="X114" s="10">
        <f t="shared" si="25"/>
        <v>1883.25</v>
      </c>
      <c r="Y114" s="10">
        <f t="shared" si="26"/>
        <v>-1843.92</v>
      </c>
      <c r="Z114">
        <f t="shared" si="27"/>
        <v>-46.883295194508015</v>
      </c>
      <c r="AA114" t="str">
        <f t="shared" si="28"/>
        <v>Apr-2024</v>
      </c>
      <c r="AB114" t="str">
        <f t="shared" si="29"/>
        <v>Q2-2024</v>
      </c>
      <c r="AC114" t="str">
        <f t="shared" si="30"/>
        <v>Africa-Kenya-Nakuru</v>
      </c>
      <c r="AD114" t="str">
        <f t="shared" si="31"/>
        <v>LOW</v>
      </c>
      <c r="AE114" s="15" t="str">
        <f t="shared" si="32"/>
        <v>Apr-2024</v>
      </c>
      <c r="AF114" t="str">
        <f t="shared" si="33"/>
        <v>YES</v>
      </c>
    </row>
    <row r="115" spans="1:32" x14ac:dyDescent="0.35">
      <c r="A115" s="8" t="s">
        <v>352</v>
      </c>
      <c r="B115" s="6">
        <v>45700</v>
      </c>
      <c r="C115" s="6" t="str">
        <f t="shared" si="18"/>
        <v>INVALID</v>
      </c>
      <c r="D115" s="6">
        <f t="shared" si="17"/>
        <v>45707</v>
      </c>
      <c r="E115" s="6">
        <v>45148</v>
      </c>
      <c r="F115" s="10">
        <f t="shared" si="19"/>
        <v>7</v>
      </c>
      <c r="G115" t="s">
        <v>646</v>
      </c>
      <c r="H115" t="s">
        <v>651</v>
      </c>
      <c r="I115" t="s">
        <v>663</v>
      </c>
      <c r="J115" t="s">
        <v>701</v>
      </c>
      <c r="K115" t="s">
        <v>710</v>
      </c>
      <c r="L115" t="s">
        <v>714</v>
      </c>
      <c r="M115" t="s">
        <v>733</v>
      </c>
      <c r="N115" t="s">
        <v>1072</v>
      </c>
      <c r="O115" s="10">
        <v>506.83</v>
      </c>
      <c r="P115" s="10" t="str">
        <f t="shared" si="20"/>
        <v>OK</v>
      </c>
      <c r="Q115" s="10">
        <f t="shared" si="21"/>
        <v>218.5</v>
      </c>
      <c r="R115">
        <v>218.5</v>
      </c>
      <c r="S115" t="str">
        <f t="shared" si="22"/>
        <v>Ok</v>
      </c>
      <c r="T115">
        <f t="shared" si="23"/>
        <v>0.24</v>
      </c>
      <c r="U115" s="10">
        <v>0.24</v>
      </c>
      <c r="V115" s="10">
        <v>9</v>
      </c>
      <c r="W115">
        <f t="shared" si="24"/>
        <v>1494.54</v>
      </c>
      <c r="X115" s="10">
        <f t="shared" si="25"/>
        <v>4561.47</v>
      </c>
      <c r="Y115" s="10">
        <f t="shared" si="26"/>
        <v>-3066.9300000000003</v>
      </c>
      <c r="Z115">
        <f t="shared" si="27"/>
        <v>-2.052089606166446</v>
      </c>
      <c r="AA115" t="str">
        <f t="shared" si="28"/>
        <v>Feb-2025</v>
      </c>
      <c r="AB115" t="str">
        <f t="shared" si="29"/>
        <v>Q1-2025</v>
      </c>
      <c r="AC115" t="str">
        <f t="shared" si="30"/>
        <v>Africa-Nigeria-Port Harcourt</v>
      </c>
      <c r="AD115" t="str">
        <f t="shared" si="31"/>
        <v>MEDIUM</v>
      </c>
      <c r="AE115" s="15" t="str">
        <f t="shared" si="32"/>
        <v>Feb-2025</v>
      </c>
      <c r="AF115" t="str">
        <f t="shared" si="33"/>
        <v>YES</v>
      </c>
    </row>
    <row r="116" spans="1:32" x14ac:dyDescent="0.35">
      <c r="A116" s="8" t="s">
        <v>54</v>
      </c>
      <c r="B116" s="6">
        <v>45401</v>
      </c>
      <c r="C116" s="6" t="str">
        <f t="shared" si="18"/>
        <v>INVALID</v>
      </c>
      <c r="D116" s="6">
        <f t="shared" si="17"/>
        <v>45408</v>
      </c>
      <c r="E116" s="6">
        <v>45101</v>
      </c>
      <c r="F116" s="10">
        <f t="shared" si="19"/>
        <v>7</v>
      </c>
      <c r="G116" t="s">
        <v>648</v>
      </c>
      <c r="H116" t="s">
        <v>660</v>
      </c>
      <c r="I116" t="s">
        <v>686</v>
      </c>
      <c r="J116" t="s">
        <v>701</v>
      </c>
      <c r="K116" t="s">
        <v>707</v>
      </c>
      <c r="L116" t="s">
        <v>714</v>
      </c>
      <c r="M116" t="s">
        <v>728</v>
      </c>
      <c r="N116" t="s">
        <v>773</v>
      </c>
      <c r="O116" s="10">
        <v>313.99</v>
      </c>
      <c r="P116" s="10" t="str">
        <f t="shared" si="20"/>
        <v>OK</v>
      </c>
      <c r="Q116" s="10">
        <f t="shared" si="21"/>
        <v>249.87</v>
      </c>
      <c r="R116">
        <v>249.87</v>
      </c>
      <c r="S116" t="str">
        <f t="shared" si="22"/>
        <v>Ok</v>
      </c>
      <c r="T116">
        <f t="shared" si="23"/>
        <v>0.129</v>
      </c>
      <c r="U116" s="10">
        <v>0.129</v>
      </c>
      <c r="V116" s="10">
        <v>9</v>
      </c>
      <c r="W116">
        <f t="shared" si="24"/>
        <v>1958.7309299999999</v>
      </c>
      <c r="X116" s="10">
        <f t="shared" si="25"/>
        <v>2825.91</v>
      </c>
      <c r="Y116" s="10">
        <f t="shared" si="26"/>
        <v>-867.17906999999991</v>
      </c>
      <c r="Z116">
        <f t="shared" si="27"/>
        <v>-0.44272495865473466</v>
      </c>
      <c r="AA116" t="str">
        <f t="shared" si="28"/>
        <v>Apr-2024</v>
      </c>
      <c r="AB116" t="str">
        <f t="shared" si="29"/>
        <v>Q2-2024</v>
      </c>
      <c r="AC116" t="str">
        <f t="shared" si="30"/>
        <v>Americas-USA-San Francisco</v>
      </c>
      <c r="AD116" t="str">
        <f t="shared" si="31"/>
        <v>MEDIUM</v>
      </c>
      <c r="AE116" s="15" t="str">
        <f t="shared" si="32"/>
        <v>Apr-2024</v>
      </c>
      <c r="AF116" t="str">
        <f t="shared" si="33"/>
        <v>YES</v>
      </c>
    </row>
    <row r="117" spans="1:32" x14ac:dyDescent="0.35">
      <c r="A117" s="8" t="s">
        <v>364</v>
      </c>
      <c r="B117" s="6">
        <v>45712</v>
      </c>
      <c r="C117" s="6" t="str">
        <f t="shared" si="18"/>
        <v>INVALID</v>
      </c>
      <c r="D117" s="6">
        <f t="shared" si="17"/>
        <v>45719</v>
      </c>
      <c r="E117" s="6">
        <v>44993</v>
      </c>
      <c r="F117" s="10">
        <f t="shared" si="19"/>
        <v>7</v>
      </c>
      <c r="G117" t="s">
        <v>649</v>
      </c>
      <c r="H117" t="s">
        <v>658</v>
      </c>
      <c r="I117" t="s">
        <v>693</v>
      </c>
      <c r="J117" t="s">
        <v>705</v>
      </c>
      <c r="K117" t="s">
        <v>711</v>
      </c>
      <c r="L117" t="s">
        <v>712</v>
      </c>
      <c r="M117" t="s">
        <v>728</v>
      </c>
      <c r="N117" t="s">
        <v>1084</v>
      </c>
      <c r="O117" s="10">
        <v>307.37</v>
      </c>
      <c r="P117" s="10" t="str">
        <f t="shared" si="20"/>
        <v>OK</v>
      </c>
      <c r="Q117" s="10">
        <f t="shared" si="21"/>
        <v>3436.52</v>
      </c>
      <c r="R117">
        <v>3436.52</v>
      </c>
      <c r="S117" t="str">
        <f t="shared" si="22"/>
        <v>Ok</v>
      </c>
      <c r="T117">
        <f t="shared" si="23"/>
        <v>0.188</v>
      </c>
      <c r="U117" s="10">
        <v>0.188</v>
      </c>
      <c r="V117" s="10">
        <v>11</v>
      </c>
      <c r="W117">
        <f t="shared" si="24"/>
        <v>30694.996640000005</v>
      </c>
      <c r="X117" s="10">
        <f t="shared" si="25"/>
        <v>3381.07</v>
      </c>
      <c r="Y117" s="10">
        <f t="shared" si="26"/>
        <v>27313.926640000005</v>
      </c>
      <c r="Z117">
        <f t="shared" si="27"/>
        <v>0.88984947482958909</v>
      </c>
      <c r="AA117" t="str">
        <f t="shared" si="28"/>
        <v>Feb-2025</v>
      </c>
      <c r="AB117" t="str">
        <f t="shared" si="29"/>
        <v>Q1-2025</v>
      </c>
      <c r="AC117" t="str">
        <f t="shared" si="30"/>
        <v>Europe-United Kingdom-Manchester</v>
      </c>
      <c r="AD117" t="str">
        <f t="shared" si="31"/>
        <v>HIGH</v>
      </c>
      <c r="AE117" s="15" t="str">
        <f t="shared" si="32"/>
        <v>Feb-2025</v>
      </c>
      <c r="AF117" t="str">
        <f t="shared" si="33"/>
        <v>YES</v>
      </c>
    </row>
    <row r="118" spans="1:32" x14ac:dyDescent="0.35">
      <c r="A118" s="8" t="s">
        <v>310</v>
      </c>
      <c r="B118" s="6">
        <v>45658</v>
      </c>
      <c r="C118" s="6" t="str">
        <f t="shared" si="18"/>
        <v>INVALID</v>
      </c>
      <c r="D118" s="6">
        <f t="shared" si="17"/>
        <v>45665</v>
      </c>
      <c r="E118" s="6">
        <v>45367</v>
      </c>
      <c r="F118" s="10">
        <f t="shared" si="19"/>
        <v>7</v>
      </c>
      <c r="G118" t="s">
        <v>648</v>
      </c>
      <c r="H118" t="s">
        <v>653</v>
      </c>
      <c r="I118" t="s">
        <v>688</v>
      </c>
      <c r="J118" t="s">
        <v>703</v>
      </c>
      <c r="K118" t="s">
        <v>711</v>
      </c>
      <c r="L118" t="s">
        <v>719</v>
      </c>
      <c r="M118" t="s">
        <v>728</v>
      </c>
      <c r="N118" t="s">
        <v>1030</v>
      </c>
      <c r="O118" s="10">
        <v>248.24</v>
      </c>
      <c r="P118" s="10" t="str">
        <f t="shared" si="20"/>
        <v>OK</v>
      </c>
      <c r="Q118" s="10">
        <f t="shared" si="21"/>
        <v>53.45</v>
      </c>
      <c r="R118">
        <v>53.45</v>
      </c>
      <c r="S118" t="str">
        <f t="shared" si="22"/>
        <v>Ok</v>
      </c>
      <c r="T118">
        <f t="shared" si="23"/>
        <v>0.16900000000000001</v>
      </c>
      <c r="U118" s="10">
        <v>0.16900000000000001</v>
      </c>
      <c r="V118" s="10">
        <v>11</v>
      </c>
      <c r="W118">
        <f t="shared" si="24"/>
        <v>488.58645000000001</v>
      </c>
      <c r="X118" s="10">
        <f t="shared" si="25"/>
        <v>2730.6400000000003</v>
      </c>
      <c r="Y118" s="10">
        <f t="shared" si="26"/>
        <v>-2242.0535500000005</v>
      </c>
      <c r="Z118">
        <f t="shared" si="27"/>
        <v>-4.5888574069133528</v>
      </c>
      <c r="AA118" t="str">
        <f t="shared" si="28"/>
        <v>Jan-2025</v>
      </c>
      <c r="AB118" t="str">
        <f t="shared" si="29"/>
        <v>Q1-2025</v>
      </c>
      <c r="AC118" t="str">
        <f t="shared" si="30"/>
        <v>Americas-Canada-Vancouver</v>
      </c>
      <c r="AD118" t="str">
        <f t="shared" si="31"/>
        <v>LOW</v>
      </c>
      <c r="AE118" s="15" t="str">
        <f t="shared" si="32"/>
        <v>Jan-2025</v>
      </c>
      <c r="AF118" t="str">
        <f t="shared" si="33"/>
        <v>YES</v>
      </c>
    </row>
    <row r="119" spans="1:32" x14ac:dyDescent="0.35">
      <c r="A119" s="8" t="s">
        <v>146</v>
      </c>
      <c r="B119" s="6">
        <v>45493</v>
      </c>
      <c r="C119" s="6" t="str">
        <f t="shared" si="18"/>
        <v>OK</v>
      </c>
      <c r="D119" s="6">
        <f t="shared" si="17"/>
        <v>45740</v>
      </c>
      <c r="E119" s="6">
        <v>45740</v>
      </c>
      <c r="F119" s="10">
        <f t="shared" si="19"/>
        <v>247</v>
      </c>
      <c r="G119" t="s">
        <v>646</v>
      </c>
      <c r="H119" t="s">
        <v>651</v>
      </c>
      <c r="I119" t="s">
        <v>669</v>
      </c>
      <c r="J119" t="s">
        <v>706</v>
      </c>
      <c r="K119" t="s">
        <v>711</v>
      </c>
      <c r="L119" t="s">
        <v>722</v>
      </c>
      <c r="M119" t="s">
        <v>733</v>
      </c>
      <c r="N119" t="s">
        <v>865</v>
      </c>
      <c r="O119" s="10">
        <v>555.95000000000005</v>
      </c>
      <c r="P119" s="10" t="str">
        <f t="shared" si="20"/>
        <v>OK</v>
      </c>
      <c r="Q119" s="10">
        <f t="shared" si="21"/>
        <v>3469.7</v>
      </c>
      <c r="R119">
        <v>3469.7</v>
      </c>
      <c r="S119" t="str">
        <f t="shared" si="22"/>
        <v>Ok</v>
      </c>
      <c r="T119">
        <f t="shared" si="23"/>
        <v>0.14199999999999999</v>
      </c>
      <c r="U119" s="10">
        <v>0.14199999999999999</v>
      </c>
      <c r="V119" s="10">
        <v>11</v>
      </c>
      <c r="W119">
        <f t="shared" si="24"/>
        <v>32747.028599999998</v>
      </c>
      <c r="X119" s="10">
        <f t="shared" si="25"/>
        <v>6115.4500000000007</v>
      </c>
      <c r="Y119" s="10">
        <f t="shared" si="26"/>
        <v>26631.578599999997</v>
      </c>
      <c r="Z119">
        <f t="shared" si="27"/>
        <v>0.81325175866490673</v>
      </c>
      <c r="AA119" t="str">
        <f t="shared" si="28"/>
        <v>Jul-2024</v>
      </c>
      <c r="AB119" t="str">
        <f t="shared" si="29"/>
        <v>Q3-2024</v>
      </c>
      <c r="AC119" t="str">
        <f t="shared" si="30"/>
        <v>Africa-Nigeria-Abuja</v>
      </c>
      <c r="AD119" t="str">
        <f t="shared" si="31"/>
        <v>HIGH</v>
      </c>
      <c r="AE119" s="15" t="str">
        <f t="shared" si="32"/>
        <v>Jul-2024</v>
      </c>
      <c r="AF119" t="str">
        <f t="shared" si="33"/>
        <v>NO</v>
      </c>
    </row>
    <row r="120" spans="1:32" x14ac:dyDescent="0.35">
      <c r="A120" s="8" t="s">
        <v>330</v>
      </c>
      <c r="B120" s="6">
        <v>45678</v>
      </c>
      <c r="C120" s="6" t="str">
        <f t="shared" si="18"/>
        <v>INVALID</v>
      </c>
      <c r="D120" s="6">
        <f t="shared" si="17"/>
        <v>45685</v>
      </c>
      <c r="E120" s="6">
        <v>45060</v>
      </c>
      <c r="F120" s="10">
        <f t="shared" si="19"/>
        <v>7</v>
      </c>
      <c r="G120" t="s">
        <v>647</v>
      </c>
      <c r="H120" t="s">
        <v>652</v>
      </c>
      <c r="I120" t="s">
        <v>666</v>
      </c>
      <c r="J120" t="s">
        <v>706</v>
      </c>
      <c r="K120" t="s">
        <v>709</v>
      </c>
      <c r="L120" t="s">
        <v>717</v>
      </c>
      <c r="M120" t="s">
        <v>730</v>
      </c>
      <c r="N120" t="s">
        <v>1050</v>
      </c>
      <c r="O120" s="10">
        <v>291.18</v>
      </c>
      <c r="P120" s="10" t="str">
        <f t="shared" si="20"/>
        <v>OK</v>
      </c>
      <c r="Q120" s="10">
        <f t="shared" si="21"/>
        <v>621.02</v>
      </c>
      <c r="R120">
        <v>621.02</v>
      </c>
      <c r="S120" t="str">
        <f t="shared" si="22"/>
        <v>Ok</v>
      </c>
      <c r="T120">
        <f t="shared" si="23"/>
        <v>0.14099999999999999</v>
      </c>
      <c r="U120" s="10">
        <v>0.14099999999999999</v>
      </c>
      <c r="V120" s="10">
        <v>22</v>
      </c>
      <c r="W120">
        <f t="shared" si="24"/>
        <v>11736.035959999999</v>
      </c>
      <c r="X120" s="10">
        <f t="shared" si="25"/>
        <v>6405.96</v>
      </c>
      <c r="Y120" s="10">
        <f t="shared" si="26"/>
        <v>5330.0759599999992</v>
      </c>
      <c r="Z120">
        <f t="shared" si="27"/>
        <v>0.45416322667777509</v>
      </c>
      <c r="AA120" t="str">
        <f t="shared" si="28"/>
        <v>Jan-2025</v>
      </c>
      <c r="AB120" t="str">
        <f t="shared" si="29"/>
        <v>Q1-2025</v>
      </c>
      <c r="AC120" t="str">
        <f t="shared" si="30"/>
        <v>Asia-Japan-Osaka</v>
      </c>
      <c r="AD120" t="str">
        <f t="shared" si="31"/>
        <v>HIGH</v>
      </c>
      <c r="AE120" s="15" t="str">
        <f t="shared" si="32"/>
        <v>Jan-2025</v>
      </c>
      <c r="AF120" t="str">
        <f t="shared" si="33"/>
        <v>YES</v>
      </c>
    </row>
    <row r="121" spans="1:32" x14ac:dyDescent="0.35">
      <c r="A121" s="8" t="s">
        <v>453</v>
      </c>
      <c r="B121" s="6">
        <v>45801</v>
      </c>
      <c r="C121" s="6" t="str">
        <f t="shared" si="18"/>
        <v>INVALID</v>
      </c>
      <c r="D121" s="6">
        <f t="shared" si="17"/>
        <v>45808</v>
      </c>
      <c r="E121" s="6">
        <v>44997</v>
      </c>
      <c r="F121" s="10">
        <f t="shared" si="19"/>
        <v>7</v>
      </c>
      <c r="G121" t="s">
        <v>646</v>
      </c>
      <c r="H121" t="s">
        <v>650</v>
      </c>
      <c r="I121" t="s">
        <v>678</v>
      </c>
      <c r="J121" t="s">
        <v>701</v>
      </c>
      <c r="K121" t="s">
        <v>708</v>
      </c>
      <c r="L121" t="s">
        <v>721</v>
      </c>
      <c r="M121" t="s">
        <v>729</v>
      </c>
      <c r="N121" t="s">
        <v>1172</v>
      </c>
      <c r="O121" s="10">
        <v>352.65</v>
      </c>
      <c r="P121" s="10" t="str">
        <f t="shared" si="20"/>
        <v>OK</v>
      </c>
      <c r="Q121" s="10">
        <f t="shared" si="21"/>
        <v>88.51</v>
      </c>
      <c r="R121">
        <v>88.51</v>
      </c>
      <c r="S121" t="str">
        <f t="shared" si="22"/>
        <v>Ok</v>
      </c>
      <c r="T121">
        <f t="shared" si="23"/>
        <v>4.1000000000000002E-2</v>
      </c>
      <c r="U121" s="10">
        <v>4.1000000000000002E-2</v>
      </c>
      <c r="V121" s="10">
        <v>6</v>
      </c>
      <c r="W121">
        <f t="shared" si="24"/>
        <v>509.28654000000006</v>
      </c>
      <c r="X121" s="10">
        <f t="shared" si="25"/>
        <v>2115.8999999999996</v>
      </c>
      <c r="Y121" s="10">
        <f t="shared" si="26"/>
        <v>-1606.6134599999996</v>
      </c>
      <c r="Z121">
        <f t="shared" si="27"/>
        <v>-3.1546356202541683</v>
      </c>
      <c r="AA121" t="str">
        <f t="shared" si="28"/>
        <v>May-2025</v>
      </c>
      <c r="AB121" t="str">
        <f t="shared" si="29"/>
        <v>Q2-2025</v>
      </c>
      <c r="AC121" t="str">
        <f t="shared" si="30"/>
        <v>Africa-Kenya-Nakuru</v>
      </c>
      <c r="AD121" t="str">
        <f t="shared" si="31"/>
        <v>LOW</v>
      </c>
      <c r="AE121" s="15" t="str">
        <f t="shared" si="32"/>
        <v>May-2025</v>
      </c>
      <c r="AF121" t="str">
        <f t="shared" si="33"/>
        <v>YES</v>
      </c>
    </row>
    <row r="122" spans="1:32" x14ac:dyDescent="0.35">
      <c r="A122" s="8" t="s">
        <v>594</v>
      </c>
      <c r="B122" s="6">
        <v>45942</v>
      </c>
      <c r="C122" s="6" t="str">
        <f t="shared" si="18"/>
        <v>INVALID</v>
      </c>
      <c r="D122" s="6">
        <f t="shared" si="17"/>
        <v>45949</v>
      </c>
      <c r="E122" s="6">
        <v>45872</v>
      </c>
      <c r="F122" s="10">
        <f t="shared" si="19"/>
        <v>7</v>
      </c>
      <c r="G122" t="s">
        <v>646</v>
      </c>
      <c r="H122" t="s">
        <v>650</v>
      </c>
      <c r="I122" t="s">
        <v>678</v>
      </c>
      <c r="J122" t="s">
        <v>705</v>
      </c>
      <c r="K122" t="s">
        <v>707</v>
      </c>
      <c r="L122" t="s">
        <v>712</v>
      </c>
      <c r="M122" t="s">
        <v>730</v>
      </c>
      <c r="N122" t="s">
        <v>1312</v>
      </c>
      <c r="O122" s="10">
        <v>389.93</v>
      </c>
      <c r="P122" s="10" t="str">
        <f t="shared" si="20"/>
        <v>OK</v>
      </c>
      <c r="Q122" s="10">
        <f t="shared" si="21"/>
        <v>1959.09</v>
      </c>
      <c r="R122">
        <v>1959.09</v>
      </c>
      <c r="S122" t="str">
        <f t="shared" si="22"/>
        <v>Ok</v>
      </c>
      <c r="T122">
        <f t="shared" si="23"/>
        <v>0.13200000000000001</v>
      </c>
      <c r="U122" s="10">
        <v>0.13200000000000001</v>
      </c>
      <c r="V122" s="10">
        <v>17</v>
      </c>
      <c r="W122">
        <f t="shared" si="24"/>
        <v>28908.332039999998</v>
      </c>
      <c r="X122" s="10">
        <f t="shared" si="25"/>
        <v>6628.81</v>
      </c>
      <c r="Y122" s="10">
        <f t="shared" si="26"/>
        <v>22279.522039999996</v>
      </c>
      <c r="Z122">
        <f t="shared" si="27"/>
        <v>0.77069552159467991</v>
      </c>
      <c r="AA122" t="str">
        <f t="shared" si="28"/>
        <v>Oct-2025</v>
      </c>
      <c r="AB122" t="str">
        <f t="shared" si="29"/>
        <v>Q4-2025</v>
      </c>
      <c r="AC122" t="str">
        <f t="shared" si="30"/>
        <v>Africa-Kenya-Nakuru</v>
      </c>
      <c r="AD122" t="str">
        <f t="shared" si="31"/>
        <v>HIGH</v>
      </c>
      <c r="AE122" s="15" t="str">
        <f t="shared" si="32"/>
        <v>Oct-2025</v>
      </c>
      <c r="AF122" t="str">
        <f t="shared" si="33"/>
        <v>YES</v>
      </c>
    </row>
    <row r="123" spans="1:32" x14ac:dyDescent="0.35">
      <c r="A123" s="8" t="s">
        <v>497</v>
      </c>
      <c r="B123" s="6">
        <v>45845</v>
      </c>
      <c r="C123" s="6" t="str">
        <f t="shared" si="18"/>
        <v>INVALID</v>
      </c>
      <c r="D123" s="6">
        <f t="shared" si="17"/>
        <v>45852</v>
      </c>
      <c r="E123" s="6">
        <v>45796</v>
      </c>
      <c r="F123" s="10">
        <f t="shared" si="19"/>
        <v>7</v>
      </c>
      <c r="G123" t="s">
        <v>649</v>
      </c>
      <c r="H123" t="s">
        <v>656</v>
      </c>
      <c r="I123" t="s">
        <v>671</v>
      </c>
      <c r="J123" t="s">
        <v>701</v>
      </c>
      <c r="K123" t="s">
        <v>710</v>
      </c>
      <c r="L123" t="s">
        <v>717</v>
      </c>
      <c r="M123" t="s">
        <v>730</v>
      </c>
      <c r="N123" t="s">
        <v>1216</v>
      </c>
      <c r="O123" s="10">
        <v>350.76</v>
      </c>
      <c r="P123" s="10" t="str">
        <f t="shared" si="20"/>
        <v>OK</v>
      </c>
      <c r="Q123" s="10">
        <f t="shared" si="21"/>
        <v>2742.97</v>
      </c>
      <c r="R123">
        <v>2742.97</v>
      </c>
      <c r="S123" t="str">
        <f t="shared" si="22"/>
        <v>Ok</v>
      </c>
      <c r="T123">
        <f t="shared" si="23"/>
        <v>5.2999999999999999E-2</v>
      </c>
      <c r="U123" s="10">
        <v>5.2999999999999999E-2</v>
      </c>
      <c r="V123" s="10">
        <v>11</v>
      </c>
      <c r="W123">
        <f t="shared" si="24"/>
        <v>28573.518489999999</v>
      </c>
      <c r="X123" s="10">
        <f t="shared" si="25"/>
        <v>3858.3599999999997</v>
      </c>
      <c r="Y123" s="10">
        <f t="shared" si="26"/>
        <v>24715.158489999998</v>
      </c>
      <c r="Z123">
        <f t="shared" si="27"/>
        <v>0.86496727725882527</v>
      </c>
      <c r="AA123" t="str">
        <f t="shared" si="28"/>
        <v>Jul-2025</v>
      </c>
      <c r="AB123" t="str">
        <f t="shared" si="29"/>
        <v>Q3-2025</v>
      </c>
      <c r="AC123" t="str">
        <f t="shared" si="30"/>
        <v>Europe-Germany-Berlin</v>
      </c>
      <c r="AD123" t="str">
        <f t="shared" si="31"/>
        <v>HIGH</v>
      </c>
      <c r="AE123" s="15" t="str">
        <f t="shared" si="32"/>
        <v>Jul-2025</v>
      </c>
      <c r="AF123" t="str">
        <f t="shared" si="33"/>
        <v>YES</v>
      </c>
    </row>
    <row r="124" spans="1:32" x14ac:dyDescent="0.35">
      <c r="A124" s="8" t="s">
        <v>459</v>
      </c>
      <c r="B124" s="6">
        <v>45807</v>
      </c>
      <c r="C124" s="6" t="str">
        <f t="shared" si="18"/>
        <v>INVALID</v>
      </c>
      <c r="D124" s="6">
        <f t="shared" si="17"/>
        <v>45814</v>
      </c>
      <c r="E124" s="6">
        <v>45101</v>
      </c>
      <c r="F124" s="10">
        <f t="shared" si="19"/>
        <v>7</v>
      </c>
      <c r="G124" t="s">
        <v>648</v>
      </c>
      <c r="H124" t="s">
        <v>653</v>
      </c>
      <c r="I124" t="s">
        <v>667</v>
      </c>
      <c r="J124" t="s">
        <v>701</v>
      </c>
      <c r="K124" t="s">
        <v>708</v>
      </c>
      <c r="L124" t="s">
        <v>712</v>
      </c>
      <c r="M124" t="s">
        <v>728</v>
      </c>
      <c r="N124" t="s">
        <v>1178</v>
      </c>
      <c r="O124" s="10">
        <v>247.07</v>
      </c>
      <c r="P124" s="10" t="str">
        <f t="shared" si="20"/>
        <v>OK</v>
      </c>
      <c r="Q124" s="10">
        <f t="shared" si="21"/>
        <v>1679.42</v>
      </c>
      <c r="R124">
        <v>1679.42</v>
      </c>
      <c r="S124" t="str">
        <f t="shared" si="22"/>
        <v>Ok</v>
      </c>
      <c r="T124">
        <f t="shared" si="23"/>
        <v>2.8000000000000001E-2</v>
      </c>
      <c r="U124" s="10">
        <v>2.8000000000000001E-2</v>
      </c>
      <c r="V124" s="10">
        <v>4</v>
      </c>
      <c r="W124">
        <f t="shared" si="24"/>
        <v>6529.5849600000001</v>
      </c>
      <c r="X124" s="10">
        <f t="shared" si="25"/>
        <v>988.28</v>
      </c>
      <c r="Y124" s="10">
        <f t="shared" si="26"/>
        <v>5541.3049600000004</v>
      </c>
      <c r="Z124">
        <f t="shared" si="27"/>
        <v>0.84864581653287807</v>
      </c>
      <c r="AA124" t="str">
        <f t="shared" si="28"/>
        <v>May-2025</v>
      </c>
      <c r="AB124" t="str">
        <f t="shared" si="29"/>
        <v>Q2-2025</v>
      </c>
      <c r="AC124" t="str">
        <f t="shared" si="30"/>
        <v>Americas-Canada-Toronto</v>
      </c>
      <c r="AD124" t="str">
        <f t="shared" si="31"/>
        <v>HIGH</v>
      </c>
      <c r="AE124" s="15" t="str">
        <f t="shared" si="32"/>
        <v>May-2025</v>
      </c>
      <c r="AF124" t="str">
        <f t="shared" si="33"/>
        <v>YES</v>
      </c>
    </row>
    <row r="125" spans="1:32" x14ac:dyDescent="0.35">
      <c r="A125" s="8" t="s">
        <v>470</v>
      </c>
      <c r="B125" s="6">
        <v>45818</v>
      </c>
      <c r="C125" s="6" t="str">
        <f t="shared" si="18"/>
        <v>INVALID</v>
      </c>
      <c r="D125" s="6">
        <f t="shared" si="17"/>
        <v>45825</v>
      </c>
      <c r="E125" s="6">
        <v>45272</v>
      </c>
      <c r="F125" s="10">
        <f t="shared" si="19"/>
        <v>7</v>
      </c>
      <c r="G125" t="s">
        <v>648</v>
      </c>
      <c r="H125" t="s">
        <v>655</v>
      </c>
      <c r="I125" t="s">
        <v>672</v>
      </c>
      <c r="J125" t="s">
        <v>701</v>
      </c>
      <c r="K125" t="s">
        <v>711</v>
      </c>
      <c r="L125" t="s">
        <v>721</v>
      </c>
      <c r="M125" t="s">
        <v>730</v>
      </c>
      <c r="N125" t="s">
        <v>1189</v>
      </c>
      <c r="O125" s="10">
        <v>307.43</v>
      </c>
      <c r="P125" s="10" t="str">
        <f t="shared" si="20"/>
        <v>OK</v>
      </c>
      <c r="Q125" s="10">
        <f t="shared" si="21"/>
        <v>1433.9</v>
      </c>
      <c r="R125">
        <v>1433.9</v>
      </c>
      <c r="S125" t="str">
        <f t="shared" si="22"/>
        <v>Ok</v>
      </c>
      <c r="T125">
        <f t="shared" si="23"/>
        <v>0</v>
      </c>
      <c r="U125" s="10">
        <v>0</v>
      </c>
      <c r="V125" s="10">
        <v>42</v>
      </c>
      <c r="W125">
        <f t="shared" si="24"/>
        <v>60223.8</v>
      </c>
      <c r="X125" s="10">
        <f t="shared" si="25"/>
        <v>12912.06</v>
      </c>
      <c r="Y125" s="10">
        <f t="shared" si="26"/>
        <v>47311.740000000005</v>
      </c>
      <c r="Z125">
        <f t="shared" si="27"/>
        <v>0.78559871678638682</v>
      </c>
      <c r="AA125" t="str">
        <f t="shared" si="28"/>
        <v>Jun-2025</v>
      </c>
      <c r="AB125" t="str">
        <f t="shared" si="29"/>
        <v>Q2-2025</v>
      </c>
      <c r="AC125" t="str">
        <f t="shared" si="30"/>
        <v>Americas-Brazil-Brasília</v>
      </c>
      <c r="AD125" t="str">
        <f t="shared" si="31"/>
        <v>HIGH</v>
      </c>
      <c r="AE125" s="15" t="str">
        <f t="shared" si="32"/>
        <v>Jun-2025</v>
      </c>
      <c r="AF125" t="str">
        <f t="shared" si="33"/>
        <v>YES</v>
      </c>
    </row>
    <row r="126" spans="1:32" x14ac:dyDescent="0.35">
      <c r="A126" s="8" t="s">
        <v>282</v>
      </c>
      <c r="B126" s="6">
        <v>45630</v>
      </c>
      <c r="C126" s="6" t="str">
        <f t="shared" si="18"/>
        <v>INVALID</v>
      </c>
      <c r="D126" s="6">
        <f t="shared" si="17"/>
        <v>45637</v>
      </c>
      <c r="E126" s="6">
        <v>45292</v>
      </c>
      <c r="F126" s="10">
        <f t="shared" si="19"/>
        <v>7</v>
      </c>
      <c r="G126" t="s">
        <v>648</v>
      </c>
      <c r="H126" t="s">
        <v>655</v>
      </c>
      <c r="I126" t="s">
        <v>670</v>
      </c>
      <c r="J126" t="s">
        <v>702</v>
      </c>
      <c r="K126" t="s">
        <v>711</v>
      </c>
      <c r="L126" t="s">
        <v>712</v>
      </c>
      <c r="M126" t="s">
        <v>730</v>
      </c>
      <c r="N126" t="s">
        <v>1002</v>
      </c>
      <c r="O126" s="10">
        <v>526.49</v>
      </c>
      <c r="P126" s="10" t="str">
        <f t="shared" si="20"/>
        <v>OK</v>
      </c>
      <c r="Q126" s="10">
        <f t="shared" si="21"/>
        <v>284.43</v>
      </c>
      <c r="R126">
        <v>284.43</v>
      </c>
      <c r="S126" t="str">
        <f t="shared" si="22"/>
        <v>Ok</v>
      </c>
      <c r="T126">
        <f t="shared" si="23"/>
        <v>0</v>
      </c>
      <c r="U126" s="10">
        <v>0</v>
      </c>
      <c r="V126" s="10">
        <v>14</v>
      </c>
      <c r="W126">
        <f t="shared" si="24"/>
        <v>3982.02</v>
      </c>
      <c r="X126" s="10">
        <f t="shared" si="25"/>
        <v>7370.8600000000006</v>
      </c>
      <c r="Y126" s="10">
        <f t="shared" si="26"/>
        <v>-3388.8400000000006</v>
      </c>
      <c r="Z126">
        <f t="shared" si="27"/>
        <v>-0.85103540414161671</v>
      </c>
      <c r="AA126" t="str">
        <f t="shared" si="28"/>
        <v>Dec-2024</v>
      </c>
      <c r="AB126" t="str">
        <f t="shared" si="29"/>
        <v>Q4-2024</v>
      </c>
      <c r="AC126" t="str">
        <f t="shared" si="30"/>
        <v>Americas-Brazil-São Paulo</v>
      </c>
      <c r="AD126" t="str">
        <f t="shared" si="31"/>
        <v>MEDIUM</v>
      </c>
      <c r="AE126" s="15" t="str">
        <f t="shared" si="32"/>
        <v>Dec-2024</v>
      </c>
      <c r="AF126" t="str">
        <f t="shared" si="33"/>
        <v>YES</v>
      </c>
    </row>
    <row r="127" spans="1:32" x14ac:dyDescent="0.35">
      <c r="A127" s="8" t="s">
        <v>236</v>
      </c>
      <c r="B127" s="6">
        <v>45584</v>
      </c>
      <c r="C127" s="6" t="str">
        <f t="shared" si="18"/>
        <v>INVALID</v>
      </c>
      <c r="D127" s="6">
        <f t="shared" si="17"/>
        <v>45591</v>
      </c>
      <c r="E127" s="6">
        <v>45179</v>
      </c>
      <c r="F127" s="10">
        <f t="shared" si="19"/>
        <v>7</v>
      </c>
      <c r="G127" t="s">
        <v>646</v>
      </c>
      <c r="H127" t="s">
        <v>661</v>
      </c>
      <c r="I127" t="s">
        <v>695</v>
      </c>
      <c r="J127" t="s">
        <v>703</v>
      </c>
      <c r="K127" t="s">
        <v>711</v>
      </c>
      <c r="L127" t="s">
        <v>725</v>
      </c>
      <c r="M127" t="s">
        <v>727</v>
      </c>
      <c r="N127" t="s">
        <v>956</v>
      </c>
      <c r="O127" s="10">
        <v>241.14</v>
      </c>
      <c r="P127" s="10" t="str">
        <f t="shared" si="20"/>
        <v>OK</v>
      </c>
      <c r="Q127" s="10">
        <f t="shared" si="21"/>
        <v>694.78</v>
      </c>
      <c r="R127">
        <v>694.78</v>
      </c>
      <c r="S127" t="str">
        <f t="shared" si="22"/>
        <v>Ok</v>
      </c>
      <c r="T127">
        <f t="shared" si="23"/>
        <v>9.2999999999999999E-2</v>
      </c>
      <c r="U127" s="10">
        <v>9.2999999999999999E-2</v>
      </c>
      <c r="V127" s="10">
        <v>10</v>
      </c>
      <c r="W127">
        <f t="shared" si="24"/>
        <v>6301.6545999999998</v>
      </c>
      <c r="X127" s="10">
        <f t="shared" si="25"/>
        <v>2411.3999999999996</v>
      </c>
      <c r="Y127" s="10">
        <f t="shared" si="26"/>
        <v>3890.2546000000002</v>
      </c>
      <c r="Z127">
        <f t="shared" si="27"/>
        <v>0.61733859548569991</v>
      </c>
      <c r="AA127" t="str">
        <f t="shared" si="28"/>
        <v>Oct-2024</v>
      </c>
      <c r="AB127" t="str">
        <f t="shared" si="29"/>
        <v>Q4-2024</v>
      </c>
      <c r="AC127" t="str">
        <f t="shared" si="30"/>
        <v>Africa-South Africa-Cape Town</v>
      </c>
      <c r="AD127" t="str">
        <f t="shared" si="31"/>
        <v>HIGH</v>
      </c>
      <c r="AE127" s="15" t="str">
        <f t="shared" si="32"/>
        <v>Oct-2024</v>
      </c>
      <c r="AF127" t="str">
        <f t="shared" si="33"/>
        <v>YES</v>
      </c>
    </row>
    <row r="128" spans="1:32" x14ac:dyDescent="0.35">
      <c r="A128" s="8" t="s">
        <v>193</v>
      </c>
      <c r="B128" s="6">
        <v>45540</v>
      </c>
      <c r="C128" s="6" t="str">
        <f t="shared" si="18"/>
        <v>INVALID</v>
      </c>
      <c r="D128" s="6">
        <f t="shared" si="17"/>
        <v>45547</v>
      </c>
      <c r="E128" s="6">
        <v>45032</v>
      </c>
      <c r="F128" s="10">
        <f t="shared" si="19"/>
        <v>7</v>
      </c>
      <c r="G128" t="s">
        <v>648</v>
      </c>
      <c r="H128" t="s">
        <v>653</v>
      </c>
      <c r="I128" t="s">
        <v>688</v>
      </c>
      <c r="J128" t="s">
        <v>703</v>
      </c>
      <c r="K128" t="s">
        <v>708</v>
      </c>
      <c r="L128" t="s">
        <v>719</v>
      </c>
      <c r="M128" t="s">
        <v>732</v>
      </c>
      <c r="N128" t="s">
        <v>912</v>
      </c>
      <c r="O128" s="10">
        <v>213.1</v>
      </c>
      <c r="P128" s="10" t="str">
        <f t="shared" si="20"/>
        <v>OK</v>
      </c>
      <c r="Q128" s="10">
        <f t="shared" si="21"/>
        <v>1848.39</v>
      </c>
      <c r="R128">
        <v>1848.39</v>
      </c>
      <c r="S128" t="str">
        <f t="shared" si="22"/>
        <v>Ok</v>
      </c>
      <c r="T128">
        <f t="shared" si="23"/>
        <v>5.6000000000000001E-2</v>
      </c>
      <c r="U128" s="10">
        <v>5.6000000000000001E-2</v>
      </c>
      <c r="V128" s="10">
        <v>15</v>
      </c>
      <c r="W128">
        <f t="shared" si="24"/>
        <v>26173.202400000002</v>
      </c>
      <c r="X128" s="10">
        <f t="shared" si="25"/>
        <v>3196.5</v>
      </c>
      <c r="Y128" s="10">
        <f t="shared" si="26"/>
        <v>22976.702400000002</v>
      </c>
      <c r="Z128">
        <f t="shared" si="27"/>
        <v>0.87787126882112065</v>
      </c>
      <c r="AA128" t="str">
        <f t="shared" si="28"/>
        <v>Sept-2024</v>
      </c>
      <c r="AB128" t="str">
        <f t="shared" si="29"/>
        <v>Q3-2024</v>
      </c>
      <c r="AC128" t="str">
        <f t="shared" si="30"/>
        <v>Americas-Canada-Vancouver</v>
      </c>
      <c r="AD128" t="str">
        <f t="shared" si="31"/>
        <v>HIGH</v>
      </c>
      <c r="AE128" s="15" t="str">
        <f t="shared" si="32"/>
        <v>Sept-2024</v>
      </c>
      <c r="AF128" t="str">
        <f t="shared" si="33"/>
        <v>YES</v>
      </c>
    </row>
    <row r="129" spans="1:32" x14ac:dyDescent="0.35">
      <c r="A129" s="8" t="s">
        <v>232</v>
      </c>
      <c r="B129" s="6">
        <v>45580</v>
      </c>
      <c r="C129" s="6" t="str">
        <f t="shared" si="18"/>
        <v>OK</v>
      </c>
      <c r="D129" s="6">
        <f t="shared" si="17"/>
        <v>45605</v>
      </c>
      <c r="E129" s="6">
        <v>45605</v>
      </c>
      <c r="F129" s="10">
        <f t="shared" si="19"/>
        <v>25</v>
      </c>
      <c r="G129" t="s">
        <v>647</v>
      </c>
      <c r="H129" t="s">
        <v>659</v>
      </c>
      <c r="I129" t="s">
        <v>685</v>
      </c>
      <c r="J129" t="s">
        <v>703</v>
      </c>
      <c r="K129" t="s">
        <v>708</v>
      </c>
      <c r="L129" t="s">
        <v>721</v>
      </c>
      <c r="M129" t="s">
        <v>728</v>
      </c>
      <c r="N129" t="s">
        <v>952</v>
      </c>
      <c r="O129" s="10">
        <v>391.64</v>
      </c>
      <c r="P129" s="10" t="str">
        <f t="shared" si="20"/>
        <v>OK</v>
      </c>
      <c r="Q129" s="10">
        <f t="shared" si="21"/>
        <v>45.19</v>
      </c>
      <c r="R129">
        <v>45.19</v>
      </c>
      <c r="S129" t="str">
        <f t="shared" si="22"/>
        <v>Ok</v>
      </c>
      <c r="T129">
        <f t="shared" si="23"/>
        <v>4.0000000000000001E-3</v>
      </c>
      <c r="U129" s="10">
        <v>4.0000000000000001E-3</v>
      </c>
      <c r="V129" s="10">
        <v>13</v>
      </c>
      <c r="W129">
        <f t="shared" si="24"/>
        <v>585.12012000000004</v>
      </c>
      <c r="X129" s="10">
        <f t="shared" si="25"/>
        <v>5091.32</v>
      </c>
      <c r="Y129" s="10">
        <f t="shared" si="26"/>
        <v>-4506.1998800000001</v>
      </c>
      <c r="Z129">
        <f t="shared" si="27"/>
        <v>-7.7013244391596034</v>
      </c>
      <c r="AA129" t="str">
        <f t="shared" si="28"/>
        <v>Oct-2024</v>
      </c>
      <c r="AB129" t="str">
        <f t="shared" si="29"/>
        <v>Q4-2024</v>
      </c>
      <c r="AC129" t="str">
        <f t="shared" si="30"/>
        <v>Asia-China-Shanghai</v>
      </c>
      <c r="AD129" t="str">
        <f t="shared" si="31"/>
        <v>LOW</v>
      </c>
      <c r="AE129" s="15" t="str">
        <f t="shared" si="32"/>
        <v>Oct-2024</v>
      </c>
      <c r="AF129" t="str">
        <f t="shared" si="33"/>
        <v>NO</v>
      </c>
    </row>
    <row r="130" spans="1:32" x14ac:dyDescent="0.35">
      <c r="A130" s="8" t="s">
        <v>311</v>
      </c>
      <c r="B130" s="6">
        <v>45659</v>
      </c>
      <c r="C130" s="6" t="str">
        <f t="shared" si="18"/>
        <v>INVALID</v>
      </c>
      <c r="D130" s="6">
        <f t="shared" ref="D130:D193" si="34">IF(OR(E130="",E130&lt;B130),B130+7,E130)</f>
        <v>45666</v>
      </c>
      <c r="E130" s="6">
        <v>45115</v>
      </c>
      <c r="F130" s="10">
        <f t="shared" si="19"/>
        <v>7</v>
      </c>
      <c r="G130" t="s">
        <v>648</v>
      </c>
      <c r="H130" t="s">
        <v>660</v>
      </c>
      <c r="I130" t="s">
        <v>697</v>
      </c>
      <c r="J130" t="s">
        <v>703</v>
      </c>
      <c r="K130" t="s">
        <v>711</v>
      </c>
      <c r="L130" t="s">
        <v>721</v>
      </c>
      <c r="M130" t="s">
        <v>732</v>
      </c>
      <c r="N130" t="s">
        <v>1031</v>
      </c>
      <c r="O130" s="10">
        <v>337</v>
      </c>
      <c r="P130" s="10" t="str">
        <f t="shared" si="20"/>
        <v>OK</v>
      </c>
      <c r="Q130" s="10">
        <f t="shared" si="21"/>
        <v>361.1</v>
      </c>
      <c r="R130">
        <v>361.1</v>
      </c>
      <c r="S130" t="str">
        <f t="shared" si="22"/>
        <v>Ok</v>
      </c>
      <c r="T130">
        <f t="shared" si="23"/>
        <v>0.108</v>
      </c>
      <c r="U130" s="10">
        <v>0.108</v>
      </c>
      <c r="V130" s="10">
        <v>7</v>
      </c>
      <c r="W130">
        <f t="shared" si="24"/>
        <v>2254.7084000000004</v>
      </c>
      <c r="X130" s="10">
        <f t="shared" si="25"/>
        <v>2359</v>
      </c>
      <c r="Y130" s="10">
        <f t="shared" si="26"/>
        <v>-104.29159999999956</v>
      </c>
      <c r="Z130">
        <f t="shared" si="27"/>
        <v>-4.6255027922901044E-2</v>
      </c>
      <c r="AA130" t="str">
        <f t="shared" si="28"/>
        <v>Jan-2025</v>
      </c>
      <c r="AB130" t="str">
        <f t="shared" si="29"/>
        <v>Q1-2025</v>
      </c>
      <c r="AC130" t="str">
        <f t="shared" si="30"/>
        <v>Americas-USA-Austin</v>
      </c>
      <c r="AD130" t="str">
        <f t="shared" si="31"/>
        <v>MEDIUM</v>
      </c>
      <c r="AE130" s="15" t="str">
        <f t="shared" si="32"/>
        <v>Jan-2025</v>
      </c>
      <c r="AF130" t="str">
        <f t="shared" si="33"/>
        <v>YES</v>
      </c>
    </row>
    <row r="131" spans="1:32" x14ac:dyDescent="0.35">
      <c r="A131" s="8" t="s">
        <v>307</v>
      </c>
      <c r="B131" s="6">
        <v>45655</v>
      </c>
      <c r="C131" s="6" t="str">
        <f t="shared" ref="C131:C194" si="35">IF(OR(E131="",E131&lt;B131),"INVALID","OK")</f>
        <v>INVALID</v>
      </c>
      <c r="D131" s="6">
        <f t="shared" si="34"/>
        <v>45662</v>
      </c>
      <c r="E131" s="6">
        <v>45191</v>
      </c>
      <c r="F131" s="10">
        <f t="shared" ref="F131:F194" si="36">D131-B131</f>
        <v>7</v>
      </c>
      <c r="G131" t="s">
        <v>649</v>
      </c>
      <c r="H131" t="s">
        <v>658</v>
      </c>
      <c r="I131" t="s">
        <v>683</v>
      </c>
      <c r="J131" t="s">
        <v>704</v>
      </c>
      <c r="K131" t="s">
        <v>710</v>
      </c>
      <c r="L131" t="s">
        <v>719</v>
      </c>
      <c r="M131" t="s">
        <v>733</v>
      </c>
      <c r="N131" t="s">
        <v>1027</v>
      </c>
      <c r="O131" s="10">
        <v>209.81</v>
      </c>
      <c r="P131" s="10" t="str">
        <f t="shared" ref="P131:P194" si="37">IF(ABS((R131)-(Q131))&gt;1,"Suspicious","OK")</f>
        <v>OK</v>
      </c>
      <c r="Q131" s="10">
        <f t="shared" ref="Q131:Q194" si="38">IF(OR(R131&lt;0,R131&gt;3800),AVERAGEIF($M:$M,$M131,$R:$R),R131)</f>
        <v>1004.34</v>
      </c>
      <c r="R131">
        <v>1004.34</v>
      </c>
      <c r="S131" t="str">
        <f t="shared" ref="S131:S194" si="39">IF(U131&gt;0.3,"Suspicious","Ok")</f>
        <v>Ok</v>
      </c>
      <c r="T131">
        <f t="shared" ref="T131:T194" si="40">IF(U131&lt;0,0,IF(U131&gt;0.3,0.3,U131))</f>
        <v>5.8999999999999997E-2</v>
      </c>
      <c r="U131" s="10">
        <v>5.8999999999999997E-2</v>
      </c>
      <c r="V131" s="10">
        <v>15</v>
      </c>
      <c r="W131">
        <f t="shared" ref="W131:W194" si="41">R131*V131*(1-U131)</f>
        <v>14176.259100000001</v>
      </c>
      <c r="X131" s="10">
        <f t="shared" ref="X131:X194" si="42">O131*V131</f>
        <v>3147.15</v>
      </c>
      <c r="Y131" s="10">
        <f t="shared" ref="Y131:Y194" si="43">W131-X131</f>
        <v>11029.109100000001</v>
      </c>
      <c r="Z131">
        <f t="shared" ref="Z131:Z194" si="44">IF(W131=0,0,Y131/W131)</f>
        <v>0.77799855534525331</v>
      </c>
      <c r="AA131" t="str">
        <f t="shared" ref="AA131:AA194" si="45">TEXT(B131,"MMM-YYYY")</f>
        <v>Dec-2024</v>
      </c>
      <c r="AB131" t="str">
        <f t="shared" ref="AB131:AB194" si="46">"Q"&amp;INT((MONTH(B131)-1)/3+1)&amp;"-"&amp;YEAR(B131)</f>
        <v>Q4-2024</v>
      </c>
      <c r="AC131" t="str">
        <f t="shared" ref="AC131:AC194" si="47">G131&amp;"-"&amp;H131&amp;"-"&amp;I131</f>
        <v>Europe-United Kingdom-London</v>
      </c>
      <c r="AD131" t="str">
        <f t="shared" ref="AD131:AD194" si="48">IF(Q131&lt;100,"LOW",IF(Q131&lt;=500,"MEDIUM","HIGH"))</f>
        <v>HIGH</v>
      </c>
      <c r="AE131" s="15" t="str">
        <f t="shared" ref="AE131:AE194" si="49">TEXT(_xlfn.MINIFS(B131,H131,(H131)),"mmm-yyyy")</f>
        <v>Dec-2024</v>
      </c>
      <c r="AF131" t="str">
        <f t="shared" ref="AF131:AF194" si="50">IF((F131)&lt;=7,"YES","NO")</f>
        <v>YES</v>
      </c>
    </row>
    <row r="132" spans="1:32" x14ac:dyDescent="0.35">
      <c r="A132" s="8" t="s">
        <v>175</v>
      </c>
      <c r="B132" s="6">
        <v>45522</v>
      </c>
      <c r="C132" s="6" t="str">
        <f t="shared" si="35"/>
        <v>INVALID</v>
      </c>
      <c r="D132" s="6">
        <f t="shared" si="34"/>
        <v>45529</v>
      </c>
      <c r="E132" s="6">
        <v>44989</v>
      </c>
      <c r="F132" s="10">
        <f t="shared" si="36"/>
        <v>7</v>
      </c>
      <c r="G132" t="s">
        <v>647</v>
      </c>
      <c r="H132" t="s">
        <v>654</v>
      </c>
      <c r="I132" t="s">
        <v>680</v>
      </c>
      <c r="J132" t="s">
        <v>704</v>
      </c>
      <c r="K132" t="s">
        <v>710</v>
      </c>
      <c r="L132" t="s">
        <v>724</v>
      </c>
      <c r="M132" t="s">
        <v>732</v>
      </c>
      <c r="N132" t="s">
        <v>894</v>
      </c>
      <c r="O132" s="10">
        <v>299.75</v>
      </c>
      <c r="P132" s="10" t="str">
        <f t="shared" si="37"/>
        <v>OK</v>
      </c>
      <c r="Q132" s="10">
        <f t="shared" si="38"/>
        <v>1027.73</v>
      </c>
      <c r="R132">
        <v>1027.73</v>
      </c>
      <c r="S132" t="str">
        <f t="shared" si="39"/>
        <v>Ok</v>
      </c>
      <c r="T132">
        <f t="shared" si="40"/>
        <v>0.157</v>
      </c>
      <c r="U132" s="10">
        <v>0.157</v>
      </c>
      <c r="V132" s="10">
        <v>50</v>
      </c>
      <c r="W132">
        <f t="shared" si="41"/>
        <v>43318.819499999998</v>
      </c>
      <c r="X132" s="10">
        <f t="shared" si="42"/>
        <v>14987.5</v>
      </c>
      <c r="Y132" s="10">
        <f t="shared" si="43"/>
        <v>28331.319499999998</v>
      </c>
      <c r="Z132">
        <f t="shared" si="44"/>
        <v>0.65401873428245194</v>
      </c>
      <c r="AA132" t="str">
        <f t="shared" si="45"/>
        <v>Aug-2024</v>
      </c>
      <c r="AB132" t="str">
        <f t="shared" si="46"/>
        <v>Q3-2024</v>
      </c>
      <c r="AC132" t="str">
        <f t="shared" si="47"/>
        <v>Asia-India-Delhi</v>
      </c>
      <c r="AD132" t="str">
        <f t="shared" si="48"/>
        <v>HIGH</v>
      </c>
      <c r="AE132" s="15" t="str">
        <f t="shared" si="49"/>
        <v>Aug-2024</v>
      </c>
      <c r="AF132" t="str">
        <f t="shared" si="50"/>
        <v>YES</v>
      </c>
    </row>
    <row r="133" spans="1:32" x14ac:dyDescent="0.35">
      <c r="A133" s="8" t="s">
        <v>170</v>
      </c>
      <c r="B133" s="6">
        <v>45517</v>
      </c>
      <c r="C133" s="6" t="str">
        <f t="shared" si="35"/>
        <v>OK</v>
      </c>
      <c r="D133" s="6">
        <f t="shared" si="34"/>
        <v>45521</v>
      </c>
      <c r="E133" s="6">
        <v>45521</v>
      </c>
      <c r="F133" s="10">
        <f t="shared" si="36"/>
        <v>4</v>
      </c>
      <c r="G133" t="s">
        <v>647</v>
      </c>
      <c r="H133" t="s">
        <v>652</v>
      </c>
      <c r="I133" t="s">
        <v>666</v>
      </c>
      <c r="J133" t="s">
        <v>704</v>
      </c>
      <c r="K133" t="s">
        <v>708</v>
      </c>
      <c r="L133" t="s">
        <v>723</v>
      </c>
      <c r="M133" t="s">
        <v>729</v>
      </c>
      <c r="N133" t="s">
        <v>889</v>
      </c>
      <c r="O133" s="10">
        <v>436.58</v>
      </c>
      <c r="P133" s="10" t="str">
        <f t="shared" si="37"/>
        <v>OK</v>
      </c>
      <c r="Q133" s="10">
        <f t="shared" si="38"/>
        <v>468.09</v>
      </c>
      <c r="R133">
        <v>468.09</v>
      </c>
      <c r="S133" t="str">
        <f t="shared" si="39"/>
        <v>Ok</v>
      </c>
      <c r="T133">
        <f t="shared" si="40"/>
        <v>0.111</v>
      </c>
      <c r="U133" s="10">
        <v>0.111</v>
      </c>
      <c r="V133" s="10">
        <v>19</v>
      </c>
      <c r="W133">
        <f t="shared" si="41"/>
        <v>7906.5081899999996</v>
      </c>
      <c r="X133" s="10">
        <f t="shared" si="42"/>
        <v>8295.02</v>
      </c>
      <c r="Y133" s="10">
        <f t="shared" si="43"/>
        <v>-388.51181000000088</v>
      </c>
      <c r="Z133">
        <f t="shared" si="44"/>
        <v>-4.9138228996130455E-2</v>
      </c>
      <c r="AA133" t="str">
        <f t="shared" si="45"/>
        <v>Aug-2024</v>
      </c>
      <c r="AB133" t="str">
        <f t="shared" si="46"/>
        <v>Q3-2024</v>
      </c>
      <c r="AC133" t="str">
        <f t="shared" si="47"/>
        <v>Asia-Japan-Osaka</v>
      </c>
      <c r="AD133" t="str">
        <f t="shared" si="48"/>
        <v>MEDIUM</v>
      </c>
      <c r="AE133" s="15" t="str">
        <f t="shared" si="49"/>
        <v>Aug-2024</v>
      </c>
      <c r="AF133" t="str">
        <f t="shared" si="50"/>
        <v>YES</v>
      </c>
    </row>
    <row r="134" spans="1:32" x14ac:dyDescent="0.35">
      <c r="A134" s="8" t="s">
        <v>575</v>
      </c>
      <c r="B134" s="6">
        <v>45923</v>
      </c>
      <c r="C134" s="6" t="str">
        <f t="shared" si="35"/>
        <v>INVALID</v>
      </c>
      <c r="D134" s="6">
        <f t="shared" si="34"/>
        <v>45930</v>
      </c>
      <c r="E134" s="6">
        <v>45601</v>
      </c>
      <c r="F134" s="10">
        <f t="shared" si="36"/>
        <v>7</v>
      </c>
      <c r="G134" t="s">
        <v>648</v>
      </c>
      <c r="H134" t="s">
        <v>660</v>
      </c>
      <c r="I134" t="s">
        <v>700</v>
      </c>
      <c r="J134" t="s">
        <v>701</v>
      </c>
      <c r="K134" t="s">
        <v>710</v>
      </c>
      <c r="L134" t="s">
        <v>725</v>
      </c>
      <c r="M134" t="s">
        <v>727</v>
      </c>
      <c r="N134" t="s">
        <v>1293</v>
      </c>
      <c r="O134" s="10">
        <v>446.66</v>
      </c>
      <c r="P134" s="10" t="str">
        <f t="shared" si="37"/>
        <v>OK</v>
      </c>
      <c r="Q134" s="10">
        <f t="shared" si="38"/>
        <v>668.02</v>
      </c>
      <c r="R134">
        <v>668.02</v>
      </c>
      <c r="S134" t="str">
        <f t="shared" si="39"/>
        <v>Ok</v>
      </c>
      <c r="T134">
        <f t="shared" si="40"/>
        <v>0.14499999999999999</v>
      </c>
      <c r="U134" s="10">
        <v>0.14499999999999999</v>
      </c>
      <c r="V134" s="10">
        <v>15</v>
      </c>
      <c r="W134">
        <f t="shared" si="41"/>
        <v>8567.3564999999999</v>
      </c>
      <c r="X134" s="10">
        <f t="shared" si="42"/>
        <v>6699.9000000000005</v>
      </c>
      <c r="Y134" s="10">
        <f t="shared" si="43"/>
        <v>1867.4564999999993</v>
      </c>
      <c r="Z134">
        <f t="shared" si="44"/>
        <v>0.21797347875041728</v>
      </c>
      <c r="AA134" t="str">
        <f t="shared" si="45"/>
        <v>Sept-2025</v>
      </c>
      <c r="AB134" t="str">
        <f t="shared" si="46"/>
        <v>Q3-2025</v>
      </c>
      <c r="AC134" t="str">
        <f t="shared" si="47"/>
        <v>Americas-USA-New York</v>
      </c>
      <c r="AD134" t="str">
        <f t="shared" si="48"/>
        <v>HIGH</v>
      </c>
      <c r="AE134" s="15" t="str">
        <f t="shared" si="49"/>
        <v>Sept-2025</v>
      </c>
      <c r="AF134" t="str">
        <f t="shared" si="50"/>
        <v>YES</v>
      </c>
    </row>
    <row r="135" spans="1:32" x14ac:dyDescent="0.35">
      <c r="A135" s="8" t="s">
        <v>422</v>
      </c>
      <c r="B135" s="6">
        <v>45770</v>
      </c>
      <c r="C135" s="6" t="str">
        <f t="shared" si="35"/>
        <v>INVALID</v>
      </c>
      <c r="D135" s="6">
        <f t="shared" si="34"/>
        <v>45777</v>
      </c>
      <c r="E135" s="6">
        <v>45731</v>
      </c>
      <c r="F135" s="10">
        <f t="shared" si="36"/>
        <v>7</v>
      </c>
      <c r="G135" t="s">
        <v>647</v>
      </c>
      <c r="H135" t="s">
        <v>654</v>
      </c>
      <c r="I135" t="s">
        <v>668</v>
      </c>
      <c r="J135" t="s">
        <v>701</v>
      </c>
      <c r="K135" t="s">
        <v>710</v>
      </c>
      <c r="L135" t="s">
        <v>723</v>
      </c>
      <c r="M135" t="s">
        <v>731</v>
      </c>
      <c r="N135" t="s">
        <v>1141</v>
      </c>
      <c r="O135" s="10">
        <v>475.66</v>
      </c>
      <c r="P135" s="10" t="str">
        <f t="shared" si="37"/>
        <v>OK</v>
      </c>
      <c r="Q135" s="10">
        <f t="shared" si="38"/>
        <v>537.27</v>
      </c>
      <c r="R135">
        <v>537.27</v>
      </c>
      <c r="S135" t="str">
        <f t="shared" si="39"/>
        <v>Ok</v>
      </c>
      <c r="T135">
        <f t="shared" si="40"/>
        <v>0.19600000000000001</v>
      </c>
      <c r="U135" s="10">
        <v>0.19600000000000001</v>
      </c>
      <c r="V135" s="10">
        <v>11</v>
      </c>
      <c r="W135">
        <f t="shared" si="41"/>
        <v>4751.6158799999994</v>
      </c>
      <c r="X135" s="10">
        <f t="shared" si="42"/>
        <v>5232.26</v>
      </c>
      <c r="Y135" s="10">
        <f t="shared" si="43"/>
        <v>-480.64412000000084</v>
      </c>
      <c r="Z135">
        <f t="shared" si="44"/>
        <v>-0.10115382474898221</v>
      </c>
      <c r="AA135" t="str">
        <f t="shared" si="45"/>
        <v>Apr-2025</v>
      </c>
      <c r="AB135" t="str">
        <f t="shared" si="46"/>
        <v>Q2-2025</v>
      </c>
      <c r="AC135" t="str">
        <f t="shared" si="47"/>
        <v>Asia-India-Bengaluru</v>
      </c>
      <c r="AD135" t="str">
        <f t="shared" si="48"/>
        <v>HIGH</v>
      </c>
      <c r="AE135" s="15" t="str">
        <f t="shared" si="49"/>
        <v>Apr-2025</v>
      </c>
      <c r="AF135" t="str">
        <f t="shared" si="50"/>
        <v>YES</v>
      </c>
    </row>
    <row r="136" spans="1:32" x14ac:dyDescent="0.35">
      <c r="A136" s="8" t="s">
        <v>148</v>
      </c>
      <c r="B136" s="6">
        <v>45495</v>
      </c>
      <c r="C136" s="6" t="str">
        <f t="shared" si="35"/>
        <v>OK</v>
      </c>
      <c r="D136" s="6">
        <f t="shared" si="34"/>
        <v>45672</v>
      </c>
      <c r="E136" s="6">
        <v>45672</v>
      </c>
      <c r="F136" s="10">
        <f t="shared" si="36"/>
        <v>177</v>
      </c>
      <c r="G136" t="s">
        <v>647</v>
      </c>
      <c r="H136" t="s">
        <v>659</v>
      </c>
      <c r="I136" t="s">
        <v>699</v>
      </c>
      <c r="J136" t="s">
        <v>702</v>
      </c>
      <c r="K136" t="s">
        <v>708</v>
      </c>
      <c r="L136" t="s">
        <v>712</v>
      </c>
      <c r="M136" t="s">
        <v>730</v>
      </c>
      <c r="N136" t="s">
        <v>867</v>
      </c>
      <c r="O136" s="10">
        <v>304.77999999999997</v>
      </c>
      <c r="P136" s="10" t="str">
        <f t="shared" si="37"/>
        <v>OK</v>
      </c>
      <c r="Q136" s="10">
        <f t="shared" si="38"/>
        <v>572.71</v>
      </c>
      <c r="R136">
        <v>572.71</v>
      </c>
      <c r="S136" t="str">
        <f t="shared" si="39"/>
        <v>Ok</v>
      </c>
      <c r="T136">
        <f t="shared" si="40"/>
        <v>0.187</v>
      </c>
      <c r="U136" s="10">
        <v>0.187</v>
      </c>
      <c r="V136" s="10">
        <v>8</v>
      </c>
      <c r="W136">
        <f t="shared" si="41"/>
        <v>3724.9058399999999</v>
      </c>
      <c r="X136" s="10">
        <f t="shared" si="42"/>
        <v>2438.2399999999998</v>
      </c>
      <c r="Y136" s="10">
        <f t="shared" si="43"/>
        <v>1286.6658400000001</v>
      </c>
      <c r="Z136">
        <f t="shared" si="44"/>
        <v>0.34542237985806379</v>
      </c>
      <c r="AA136" t="str">
        <f t="shared" si="45"/>
        <v>Jul-2024</v>
      </c>
      <c r="AB136" t="str">
        <f t="shared" si="46"/>
        <v>Q3-2024</v>
      </c>
      <c r="AC136" t="str">
        <f t="shared" si="47"/>
        <v>Asia-China-Beijing</v>
      </c>
      <c r="AD136" t="str">
        <f t="shared" si="48"/>
        <v>HIGH</v>
      </c>
      <c r="AE136" s="15" t="str">
        <f t="shared" si="49"/>
        <v>Jul-2024</v>
      </c>
      <c r="AF136" t="str">
        <f t="shared" si="50"/>
        <v>NO</v>
      </c>
    </row>
    <row r="137" spans="1:32" x14ac:dyDescent="0.35">
      <c r="A137" s="8" t="s">
        <v>318</v>
      </c>
      <c r="B137" s="6">
        <v>45666</v>
      </c>
      <c r="C137" s="6" t="str">
        <f t="shared" si="35"/>
        <v>INVALID</v>
      </c>
      <c r="D137" s="6">
        <f t="shared" si="34"/>
        <v>45673</v>
      </c>
      <c r="E137" s="6">
        <v>45463</v>
      </c>
      <c r="F137" s="10">
        <f t="shared" si="36"/>
        <v>7</v>
      </c>
      <c r="G137" t="s">
        <v>646</v>
      </c>
      <c r="H137" t="s">
        <v>650</v>
      </c>
      <c r="I137" t="s">
        <v>662</v>
      </c>
      <c r="J137" t="s">
        <v>705</v>
      </c>
      <c r="K137" t="s">
        <v>711</v>
      </c>
      <c r="L137" t="s">
        <v>713</v>
      </c>
      <c r="M137" t="s">
        <v>731</v>
      </c>
      <c r="N137" t="s">
        <v>1038</v>
      </c>
      <c r="O137" s="10">
        <v>231.63</v>
      </c>
      <c r="P137" s="10" t="str">
        <f t="shared" si="37"/>
        <v>OK</v>
      </c>
      <c r="Q137" s="10">
        <f t="shared" si="38"/>
        <v>2323.87</v>
      </c>
      <c r="R137">
        <v>2323.87</v>
      </c>
      <c r="S137" t="str">
        <f t="shared" si="39"/>
        <v>Ok</v>
      </c>
      <c r="T137">
        <f t="shared" si="40"/>
        <v>0.08</v>
      </c>
      <c r="U137" s="10">
        <v>0.08</v>
      </c>
      <c r="V137" s="10">
        <v>12</v>
      </c>
      <c r="W137">
        <f t="shared" si="41"/>
        <v>25655.524799999999</v>
      </c>
      <c r="X137" s="10">
        <f t="shared" si="42"/>
        <v>2779.56</v>
      </c>
      <c r="Y137" s="10">
        <f t="shared" si="43"/>
        <v>22875.964799999998</v>
      </c>
      <c r="Z137">
        <f t="shared" si="44"/>
        <v>0.89165842360784597</v>
      </c>
      <c r="AA137" t="str">
        <f t="shared" si="45"/>
        <v>Jan-2025</v>
      </c>
      <c r="AB137" t="str">
        <f t="shared" si="46"/>
        <v>Q1-2025</v>
      </c>
      <c r="AC137" t="str">
        <f t="shared" si="47"/>
        <v>Africa-Kenya-Kisumu</v>
      </c>
      <c r="AD137" t="str">
        <f t="shared" si="48"/>
        <v>HIGH</v>
      </c>
      <c r="AE137" s="15" t="str">
        <f t="shared" si="49"/>
        <v>Jan-2025</v>
      </c>
      <c r="AF137" t="str">
        <f t="shared" si="50"/>
        <v>YES</v>
      </c>
    </row>
    <row r="138" spans="1:32" x14ac:dyDescent="0.35">
      <c r="A138" s="8" t="s">
        <v>184</v>
      </c>
      <c r="B138" s="6">
        <v>45531</v>
      </c>
      <c r="C138" s="6" t="str">
        <f t="shared" si="35"/>
        <v>OK</v>
      </c>
      <c r="D138" s="6">
        <f t="shared" si="34"/>
        <v>45604</v>
      </c>
      <c r="E138" s="6">
        <v>45604</v>
      </c>
      <c r="F138" s="10">
        <f t="shared" si="36"/>
        <v>73</v>
      </c>
      <c r="G138" t="s">
        <v>649</v>
      </c>
      <c r="H138" t="s">
        <v>658</v>
      </c>
      <c r="I138" t="s">
        <v>693</v>
      </c>
      <c r="J138" t="s">
        <v>705</v>
      </c>
      <c r="K138" t="s">
        <v>710</v>
      </c>
      <c r="L138" t="s">
        <v>713</v>
      </c>
      <c r="M138" t="s">
        <v>727</v>
      </c>
      <c r="N138" t="s">
        <v>903</v>
      </c>
      <c r="O138" s="10">
        <v>343.85</v>
      </c>
      <c r="P138" s="10" t="str">
        <f t="shared" si="37"/>
        <v>OK</v>
      </c>
      <c r="Q138" s="10">
        <f t="shared" si="38"/>
        <v>1631.04</v>
      </c>
      <c r="R138">
        <v>1631.04</v>
      </c>
      <c r="S138" t="str">
        <f t="shared" si="39"/>
        <v>Ok</v>
      </c>
      <c r="T138">
        <f t="shared" si="40"/>
        <v>0.13900000000000001</v>
      </c>
      <c r="U138" s="10">
        <v>0.13900000000000001</v>
      </c>
      <c r="V138" s="10">
        <v>5</v>
      </c>
      <c r="W138">
        <f t="shared" si="41"/>
        <v>7021.6271999999999</v>
      </c>
      <c r="X138" s="10">
        <f t="shared" si="42"/>
        <v>1719.25</v>
      </c>
      <c r="Y138" s="10">
        <f t="shared" si="43"/>
        <v>5302.3771999999999</v>
      </c>
      <c r="Z138">
        <f t="shared" si="44"/>
        <v>0.75514934771814712</v>
      </c>
      <c r="AA138" t="str">
        <f t="shared" si="45"/>
        <v>Aug-2024</v>
      </c>
      <c r="AB138" t="str">
        <f t="shared" si="46"/>
        <v>Q3-2024</v>
      </c>
      <c r="AC138" t="str">
        <f t="shared" si="47"/>
        <v>Europe-United Kingdom-Manchester</v>
      </c>
      <c r="AD138" t="str">
        <f t="shared" si="48"/>
        <v>HIGH</v>
      </c>
      <c r="AE138" s="15" t="str">
        <f t="shared" si="49"/>
        <v>Aug-2024</v>
      </c>
      <c r="AF138" t="str">
        <f t="shared" si="50"/>
        <v>NO</v>
      </c>
    </row>
    <row r="139" spans="1:32" x14ac:dyDescent="0.35">
      <c r="A139" s="8" t="s">
        <v>285</v>
      </c>
      <c r="B139" s="6">
        <v>45633</v>
      </c>
      <c r="C139" s="6" t="str">
        <f t="shared" si="35"/>
        <v>OK</v>
      </c>
      <c r="D139" s="6">
        <f t="shared" si="34"/>
        <v>45725</v>
      </c>
      <c r="E139" s="6">
        <v>45725</v>
      </c>
      <c r="F139" s="10">
        <f t="shared" si="36"/>
        <v>92</v>
      </c>
      <c r="G139" t="s">
        <v>647</v>
      </c>
      <c r="H139" t="s">
        <v>654</v>
      </c>
      <c r="I139" t="s">
        <v>680</v>
      </c>
      <c r="J139" t="s">
        <v>705</v>
      </c>
      <c r="K139" t="s">
        <v>711</v>
      </c>
      <c r="L139" t="s">
        <v>719</v>
      </c>
      <c r="M139" t="s">
        <v>732</v>
      </c>
      <c r="N139" t="s">
        <v>1005</v>
      </c>
      <c r="O139" s="10">
        <v>325.87</v>
      </c>
      <c r="P139" s="10" t="str">
        <f t="shared" si="37"/>
        <v>OK</v>
      </c>
      <c r="Q139" s="10">
        <f t="shared" si="38"/>
        <v>393.31</v>
      </c>
      <c r="R139">
        <v>393.31</v>
      </c>
      <c r="S139" t="str">
        <f t="shared" si="39"/>
        <v>Ok</v>
      </c>
      <c r="T139">
        <f t="shared" si="40"/>
        <v>0.17399999999999999</v>
      </c>
      <c r="U139" s="10">
        <v>0.17399999999999999</v>
      </c>
      <c r="V139" s="10">
        <v>16</v>
      </c>
      <c r="W139">
        <f t="shared" si="41"/>
        <v>5197.9849600000007</v>
      </c>
      <c r="X139" s="10">
        <f t="shared" si="42"/>
        <v>5213.92</v>
      </c>
      <c r="Y139" s="10">
        <f t="shared" si="43"/>
        <v>-15.93503999999939</v>
      </c>
      <c r="Z139">
        <f t="shared" si="44"/>
        <v>-3.0656187200663598E-3</v>
      </c>
      <c r="AA139" t="str">
        <f t="shared" si="45"/>
        <v>Dec-2024</v>
      </c>
      <c r="AB139" t="str">
        <f t="shared" si="46"/>
        <v>Q4-2024</v>
      </c>
      <c r="AC139" t="str">
        <f t="shared" si="47"/>
        <v>Asia-India-Delhi</v>
      </c>
      <c r="AD139" t="str">
        <f t="shared" si="48"/>
        <v>MEDIUM</v>
      </c>
      <c r="AE139" s="15" t="str">
        <f t="shared" si="49"/>
        <v>Dec-2024</v>
      </c>
      <c r="AF139" t="str">
        <f t="shared" si="50"/>
        <v>NO</v>
      </c>
    </row>
    <row r="140" spans="1:32" x14ac:dyDescent="0.35">
      <c r="A140" s="8" t="s">
        <v>394</v>
      </c>
      <c r="B140" s="6">
        <v>45742</v>
      </c>
      <c r="C140" s="6" t="str">
        <f t="shared" si="35"/>
        <v>INVALID</v>
      </c>
      <c r="D140" s="6">
        <f t="shared" si="34"/>
        <v>45749</v>
      </c>
      <c r="E140" s="6">
        <v>45705</v>
      </c>
      <c r="F140" s="10">
        <f t="shared" si="36"/>
        <v>7</v>
      </c>
      <c r="G140" t="s">
        <v>649</v>
      </c>
      <c r="H140" t="s">
        <v>658</v>
      </c>
      <c r="I140" t="s">
        <v>683</v>
      </c>
      <c r="J140" t="s">
        <v>706</v>
      </c>
      <c r="K140" t="s">
        <v>707</v>
      </c>
      <c r="L140" t="s">
        <v>722</v>
      </c>
      <c r="M140" t="s">
        <v>727</v>
      </c>
      <c r="N140" t="s">
        <v>812</v>
      </c>
      <c r="O140" s="10">
        <v>378.26</v>
      </c>
      <c r="P140" s="10" t="str">
        <f t="shared" si="37"/>
        <v>OK</v>
      </c>
      <c r="Q140" s="10">
        <f t="shared" si="38"/>
        <v>1856.16</v>
      </c>
      <c r="R140">
        <v>1856.16</v>
      </c>
      <c r="S140" t="str">
        <f t="shared" si="39"/>
        <v>Ok</v>
      </c>
      <c r="T140">
        <f t="shared" si="40"/>
        <v>0.16300000000000001</v>
      </c>
      <c r="U140" s="10">
        <v>0.16300000000000001</v>
      </c>
      <c r="V140" s="10">
        <v>25</v>
      </c>
      <c r="W140">
        <f t="shared" si="41"/>
        <v>38840.148000000001</v>
      </c>
      <c r="X140" s="10">
        <f t="shared" si="42"/>
        <v>9456.5</v>
      </c>
      <c r="Y140" s="10">
        <f t="shared" si="43"/>
        <v>29383.648000000001</v>
      </c>
      <c r="Z140">
        <f t="shared" si="44"/>
        <v>0.75652770427136373</v>
      </c>
      <c r="AA140" t="str">
        <f t="shared" si="45"/>
        <v>Mar-2025</v>
      </c>
      <c r="AB140" t="str">
        <f t="shared" si="46"/>
        <v>Q1-2025</v>
      </c>
      <c r="AC140" t="str">
        <f t="shared" si="47"/>
        <v>Europe-United Kingdom-London</v>
      </c>
      <c r="AD140" t="str">
        <f t="shared" si="48"/>
        <v>HIGH</v>
      </c>
      <c r="AE140" s="15" t="str">
        <f t="shared" si="49"/>
        <v>Mar-2025</v>
      </c>
      <c r="AF140" t="str">
        <f t="shared" si="50"/>
        <v>YES</v>
      </c>
    </row>
    <row r="141" spans="1:32" x14ac:dyDescent="0.35">
      <c r="A141" s="8" t="s">
        <v>641</v>
      </c>
      <c r="B141" s="6">
        <v>45989</v>
      </c>
      <c r="C141" s="6" t="str">
        <f t="shared" si="35"/>
        <v>INVALID</v>
      </c>
      <c r="D141" s="6">
        <f t="shared" si="34"/>
        <v>45996</v>
      </c>
      <c r="E141" s="6">
        <v>45168</v>
      </c>
      <c r="F141" s="10">
        <f t="shared" si="36"/>
        <v>7</v>
      </c>
      <c r="G141" t="s">
        <v>647</v>
      </c>
      <c r="H141" t="s">
        <v>659</v>
      </c>
      <c r="I141" t="s">
        <v>685</v>
      </c>
      <c r="J141" t="s">
        <v>704</v>
      </c>
      <c r="K141" t="s">
        <v>710</v>
      </c>
      <c r="L141" t="s">
        <v>725</v>
      </c>
      <c r="M141" t="s">
        <v>732</v>
      </c>
      <c r="N141" t="s">
        <v>1359</v>
      </c>
      <c r="O141" s="10">
        <v>226.04</v>
      </c>
      <c r="P141" s="10" t="str">
        <f t="shared" si="37"/>
        <v>OK</v>
      </c>
      <c r="Q141" s="10">
        <f t="shared" si="38"/>
        <v>84.9</v>
      </c>
      <c r="R141">
        <v>84.9</v>
      </c>
      <c r="S141" t="str">
        <f t="shared" si="39"/>
        <v>Ok</v>
      </c>
      <c r="T141">
        <f t="shared" si="40"/>
        <v>0.151</v>
      </c>
      <c r="U141" s="10">
        <v>0.151</v>
      </c>
      <c r="V141" s="10">
        <v>11</v>
      </c>
      <c r="W141">
        <f t="shared" si="41"/>
        <v>792.88110000000006</v>
      </c>
      <c r="X141" s="10">
        <f t="shared" si="42"/>
        <v>2486.44</v>
      </c>
      <c r="Y141" s="10">
        <f t="shared" si="43"/>
        <v>-1693.5589</v>
      </c>
      <c r="Z141">
        <f t="shared" si="44"/>
        <v>-2.135955693735164</v>
      </c>
      <c r="AA141" t="str">
        <f t="shared" si="45"/>
        <v>Nov-2025</v>
      </c>
      <c r="AB141" t="str">
        <f t="shared" si="46"/>
        <v>Q4-2025</v>
      </c>
      <c r="AC141" t="str">
        <f t="shared" si="47"/>
        <v>Asia-China-Shanghai</v>
      </c>
      <c r="AD141" t="str">
        <f t="shared" si="48"/>
        <v>LOW</v>
      </c>
      <c r="AE141" s="15" t="str">
        <f t="shared" si="49"/>
        <v>Nov-2025</v>
      </c>
      <c r="AF141" t="str">
        <f t="shared" si="50"/>
        <v>YES</v>
      </c>
    </row>
    <row r="142" spans="1:32" x14ac:dyDescent="0.35">
      <c r="A142" s="8" t="s">
        <v>88</v>
      </c>
      <c r="B142" s="6">
        <v>45435</v>
      </c>
      <c r="C142" s="6" t="str">
        <f t="shared" si="35"/>
        <v>OK</v>
      </c>
      <c r="D142" s="6">
        <f t="shared" si="34"/>
        <v>45646</v>
      </c>
      <c r="E142" s="6">
        <v>45646</v>
      </c>
      <c r="F142" s="10">
        <f t="shared" si="36"/>
        <v>211</v>
      </c>
      <c r="G142" t="s">
        <v>647</v>
      </c>
      <c r="H142" t="s">
        <v>659</v>
      </c>
      <c r="I142" t="s">
        <v>676</v>
      </c>
      <c r="J142" t="s">
        <v>705</v>
      </c>
      <c r="K142" t="s">
        <v>711</v>
      </c>
      <c r="L142" t="s">
        <v>713</v>
      </c>
      <c r="M142" t="s">
        <v>729</v>
      </c>
      <c r="N142" t="s">
        <v>807</v>
      </c>
      <c r="O142" s="10">
        <v>717.55</v>
      </c>
      <c r="P142" s="10" t="str">
        <f t="shared" si="37"/>
        <v>OK</v>
      </c>
      <c r="Q142" s="10">
        <f t="shared" si="38"/>
        <v>2252.2399999999998</v>
      </c>
      <c r="R142">
        <v>2252.2399999999998</v>
      </c>
      <c r="S142" t="str">
        <f t="shared" si="39"/>
        <v>Ok</v>
      </c>
      <c r="T142">
        <f t="shared" si="40"/>
        <v>4.7E-2</v>
      </c>
      <c r="U142" s="10">
        <v>4.7E-2</v>
      </c>
      <c r="V142" s="10">
        <v>18</v>
      </c>
      <c r="W142">
        <f t="shared" si="41"/>
        <v>38634.924959999989</v>
      </c>
      <c r="X142" s="10">
        <f t="shared" si="42"/>
        <v>12915.9</v>
      </c>
      <c r="Y142" s="10">
        <f t="shared" si="43"/>
        <v>25719.024959999988</v>
      </c>
      <c r="Z142">
        <f t="shared" si="44"/>
        <v>0.6656936693064045</v>
      </c>
      <c r="AA142" t="str">
        <f t="shared" si="45"/>
        <v>May-2024</v>
      </c>
      <c r="AB142" t="str">
        <f t="shared" si="46"/>
        <v>Q2-2024</v>
      </c>
      <c r="AC142" t="str">
        <f t="shared" si="47"/>
        <v>Asia-China-Shenzhen</v>
      </c>
      <c r="AD142" t="str">
        <f t="shared" si="48"/>
        <v>HIGH</v>
      </c>
      <c r="AE142" s="15" t="str">
        <f t="shared" si="49"/>
        <v>May-2024</v>
      </c>
      <c r="AF142" t="str">
        <f t="shared" si="50"/>
        <v>NO</v>
      </c>
    </row>
    <row r="143" spans="1:32" x14ac:dyDescent="0.35">
      <c r="A143" s="8" t="s">
        <v>27</v>
      </c>
      <c r="B143" s="6">
        <v>45374</v>
      </c>
      <c r="C143" s="6" t="str">
        <f t="shared" si="35"/>
        <v>OK</v>
      </c>
      <c r="D143" s="6">
        <f t="shared" si="34"/>
        <v>45747</v>
      </c>
      <c r="E143" s="6">
        <v>45747</v>
      </c>
      <c r="F143" s="10">
        <f t="shared" si="36"/>
        <v>373</v>
      </c>
      <c r="G143" t="s">
        <v>648</v>
      </c>
      <c r="H143" t="s">
        <v>655</v>
      </c>
      <c r="I143" t="s">
        <v>672</v>
      </c>
      <c r="J143" t="s">
        <v>703</v>
      </c>
      <c r="K143" t="s">
        <v>708</v>
      </c>
      <c r="L143" t="s">
        <v>713</v>
      </c>
      <c r="M143" t="s">
        <v>727</v>
      </c>
      <c r="N143" t="s">
        <v>746</v>
      </c>
      <c r="O143" s="10">
        <v>331.57</v>
      </c>
      <c r="P143" s="10" t="str">
        <f t="shared" si="37"/>
        <v>OK</v>
      </c>
      <c r="Q143" s="10">
        <f t="shared" si="38"/>
        <v>921.62</v>
      </c>
      <c r="R143">
        <v>921.62</v>
      </c>
      <c r="S143" t="str">
        <f t="shared" si="39"/>
        <v>Ok</v>
      </c>
      <c r="T143">
        <f t="shared" si="40"/>
        <v>9.4E-2</v>
      </c>
      <c r="U143" s="10">
        <v>9.4E-2</v>
      </c>
      <c r="V143" s="10">
        <v>10</v>
      </c>
      <c r="W143">
        <f t="shared" si="41"/>
        <v>8349.8772000000008</v>
      </c>
      <c r="X143" s="10">
        <f t="shared" si="42"/>
        <v>3315.7</v>
      </c>
      <c r="Y143" s="10">
        <f t="shared" si="43"/>
        <v>5034.177200000001</v>
      </c>
      <c r="Z143">
        <f t="shared" si="44"/>
        <v>0.60290433971891233</v>
      </c>
      <c r="AA143" t="str">
        <f t="shared" si="45"/>
        <v>Mar-2024</v>
      </c>
      <c r="AB143" t="str">
        <f t="shared" si="46"/>
        <v>Q1-2024</v>
      </c>
      <c r="AC143" t="str">
        <f t="shared" si="47"/>
        <v>Americas-Brazil-Brasília</v>
      </c>
      <c r="AD143" t="str">
        <f t="shared" si="48"/>
        <v>HIGH</v>
      </c>
      <c r="AE143" s="15" t="str">
        <f t="shared" si="49"/>
        <v>Mar-2024</v>
      </c>
      <c r="AF143" t="str">
        <f t="shared" si="50"/>
        <v>NO</v>
      </c>
    </row>
    <row r="144" spans="1:32" x14ac:dyDescent="0.35">
      <c r="A144" s="8" t="s">
        <v>61</v>
      </c>
      <c r="B144" s="6">
        <v>45408</v>
      </c>
      <c r="C144" s="6" t="str">
        <f t="shared" si="35"/>
        <v>INVALID</v>
      </c>
      <c r="D144" s="6">
        <f t="shared" si="34"/>
        <v>45415</v>
      </c>
      <c r="E144" s="6">
        <v>45110</v>
      </c>
      <c r="F144" s="10">
        <f t="shared" si="36"/>
        <v>7</v>
      </c>
      <c r="G144" t="s">
        <v>646</v>
      </c>
      <c r="H144" t="s">
        <v>651</v>
      </c>
      <c r="I144" t="s">
        <v>669</v>
      </c>
      <c r="J144" t="s">
        <v>704</v>
      </c>
      <c r="K144" t="s">
        <v>708</v>
      </c>
      <c r="L144" t="s">
        <v>713</v>
      </c>
      <c r="M144" t="s">
        <v>728</v>
      </c>
      <c r="N144" t="s">
        <v>780</v>
      </c>
      <c r="O144" s="10">
        <v>337.75</v>
      </c>
      <c r="P144" s="10" t="str">
        <f t="shared" si="37"/>
        <v>OK</v>
      </c>
      <c r="Q144" s="10">
        <f t="shared" si="38"/>
        <v>1643.18</v>
      </c>
      <c r="R144">
        <v>1643.18</v>
      </c>
      <c r="S144" t="str">
        <f t="shared" si="39"/>
        <v>Ok</v>
      </c>
      <c r="T144">
        <f t="shared" si="40"/>
        <v>0</v>
      </c>
      <c r="U144" s="10">
        <v>0</v>
      </c>
      <c r="V144" s="10">
        <v>13</v>
      </c>
      <c r="W144">
        <f t="shared" si="41"/>
        <v>21361.34</v>
      </c>
      <c r="X144" s="10">
        <f t="shared" si="42"/>
        <v>4390.75</v>
      </c>
      <c r="Y144" s="10">
        <f t="shared" si="43"/>
        <v>16970.59</v>
      </c>
      <c r="Z144">
        <f t="shared" si="44"/>
        <v>0.79445343784612765</v>
      </c>
      <c r="AA144" t="str">
        <f t="shared" si="45"/>
        <v>Apr-2024</v>
      </c>
      <c r="AB144" t="str">
        <f t="shared" si="46"/>
        <v>Q2-2024</v>
      </c>
      <c r="AC144" t="str">
        <f t="shared" si="47"/>
        <v>Africa-Nigeria-Abuja</v>
      </c>
      <c r="AD144" t="str">
        <f t="shared" si="48"/>
        <v>HIGH</v>
      </c>
      <c r="AE144" s="15" t="str">
        <f t="shared" si="49"/>
        <v>Apr-2024</v>
      </c>
      <c r="AF144" t="str">
        <f t="shared" si="50"/>
        <v>YES</v>
      </c>
    </row>
    <row r="145" spans="1:32" x14ac:dyDescent="0.35">
      <c r="A145" s="8" t="s">
        <v>273</v>
      </c>
      <c r="B145" s="6">
        <v>45621</v>
      </c>
      <c r="C145" s="6" t="str">
        <f t="shared" si="35"/>
        <v>INVALID</v>
      </c>
      <c r="D145" s="6">
        <f t="shared" si="34"/>
        <v>45628</v>
      </c>
      <c r="E145" s="6">
        <v>45212</v>
      </c>
      <c r="F145" s="10">
        <f t="shared" si="36"/>
        <v>7</v>
      </c>
      <c r="G145" t="s">
        <v>648</v>
      </c>
      <c r="H145" t="s">
        <v>655</v>
      </c>
      <c r="I145" t="s">
        <v>672</v>
      </c>
      <c r="J145" t="s">
        <v>704</v>
      </c>
      <c r="K145" t="s">
        <v>710</v>
      </c>
      <c r="L145" t="s">
        <v>1428</v>
      </c>
      <c r="M145" t="s">
        <v>733</v>
      </c>
      <c r="N145" t="s">
        <v>993</v>
      </c>
      <c r="O145" s="10">
        <v>715.94</v>
      </c>
      <c r="P145" s="10" t="str">
        <f t="shared" si="37"/>
        <v>OK</v>
      </c>
      <c r="Q145" s="10">
        <f t="shared" si="38"/>
        <v>1467.17</v>
      </c>
      <c r="R145">
        <v>1467.17</v>
      </c>
      <c r="S145" t="str">
        <f t="shared" si="39"/>
        <v>Ok</v>
      </c>
      <c r="T145">
        <f t="shared" si="40"/>
        <v>0.14000000000000001</v>
      </c>
      <c r="U145" s="10">
        <v>0.14000000000000001</v>
      </c>
      <c r="V145" s="10">
        <v>16</v>
      </c>
      <c r="W145">
        <f t="shared" si="41"/>
        <v>20188.2592</v>
      </c>
      <c r="X145" s="10">
        <f t="shared" si="42"/>
        <v>11455.04</v>
      </c>
      <c r="Y145" s="10">
        <f t="shared" si="43"/>
        <v>8733.2191999999995</v>
      </c>
      <c r="Z145">
        <f t="shared" si="44"/>
        <v>0.43258901688759771</v>
      </c>
      <c r="AA145" t="str">
        <f t="shared" si="45"/>
        <v>Nov-2024</v>
      </c>
      <c r="AB145" t="str">
        <f t="shared" si="46"/>
        <v>Q4-2024</v>
      </c>
      <c r="AC145" t="str">
        <f t="shared" si="47"/>
        <v>Americas-Brazil-Brasília</v>
      </c>
      <c r="AD145" t="str">
        <f t="shared" si="48"/>
        <v>HIGH</v>
      </c>
      <c r="AE145" s="15" t="str">
        <f t="shared" si="49"/>
        <v>Nov-2024</v>
      </c>
      <c r="AF145" t="str">
        <f t="shared" si="50"/>
        <v>YES</v>
      </c>
    </row>
    <row r="146" spans="1:32" x14ac:dyDescent="0.35">
      <c r="A146" s="8" t="s">
        <v>321</v>
      </c>
      <c r="B146" s="6">
        <v>45669</v>
      </c>
      <c r="C146" s="6" t="str">
        <f t="shared" si="35"/>
        <v>OK</v>
      </c>
      <c r="D146" s="6">
        <f t="shared" si="34"/>
        <v>45817</v>
      </c>
      <c r="E146" s="6">
        <v>45817</v>
      </c>
      <c r="F146" s="10">
        <f t="shared" si="36"/>
        <v>148</v>
      </c>
      <c r="G146" t="s">
        <v>648</v>
      </c>
      <c r="H146" t="s">
        <v>660</v>
      </c>
      <c r="I146" t="s">
        <v>700</v>
      </c>
      <c r="J146" t="s">
        <v>704</v>
      </c>
      <c r="K146" t="s">
        <v>707</v>
      </c>
      <c r="L146" t="s">
        <v>722</v>
      </c>
      <c r="M146" t="s">
        <v>729</v>
      </c>
      <c r="N146" t="s">
        <v>1041</v>
      </c>
      <c r="O146" s="10">
        <v>382.96</v>
      </c>
      <c r="P146" s="10" t="str">
        <f t="shared" si="37"/>
        <v>OK</v>
      </c>
      <c r="Q146" s="10">
        <f t="shared" si="38"/>
        <v>998.76</v>
      </c>
      <c r="R146">
        <v>998.76</v>
      </c>
      <c r="S146" t="str">
        <f t="shared" si="39"/>
        <v>Ok</v>
      </c>
      <c r="T146">
        <f t="shared" si="40"/>
        <v>0.17599999999999999</v>
      </c>
      <c r="U146" s="10">
        <v>0.17599999999999999</v>
      </c>
      <c r="V146" s="10">
        <v>8</v>
      </c>
      <c r="W146">
        <f t="shared" si="41"/>
        <v>6583.8259200000002</v>
      </c>
      <c r="X146" s="10">
        <f t="shared" si="42"/>
        <v>3063.68</v>
      </c>
      <c r="Y146" s="10">
        <f t="shared" si="43"/>
        <v>3520.1459200000004</v>
      </c>
      <c r="Z146">
        <f t="shared" si="44"/>
        <v>0.53466570391946211</v>
      </c>
      <c r="AA146" t="str">
        <f t="shared" si="45"/>
        <v>Jan-2025</v>
      </c>
      <c r="AB146" t="str">
        <f t="shared" si="46"/>
        <v>Q1-2025</v>
      </c>
      <c r="AC146" t="str">
        <f t="shared" si="47"/>
        <v>Americas-USA-New York</v>
      </c>
      <c r="AD146" t="str">
        <f t="shared" si="48"/>
        <v>HIGH</v>
      </c>
      <c r="AE146" s="15" t="str">
        <f t="shared" si="49"/>
        <v>Jan-2025</v>
      </c>
      <c r="AF146" t="str">
        <f t="shared" si="50"/>
        <v>NO</v>
      </c>
    </row>
    <row r="147" spans="1:32" x14ac:dyDescent="0.35">
      <c r="A147" s="8" t="s">
        <v>405</v>
      </c>
      <c r="B147" s="6">
        <v>45753</v>
      </c>
      <c r="C147" s="6" t="str">
        <f t="shared" si="35"/>
        <v>INVALID</v>
      </c>
      <c r="D147" s="6">
        <f t="shared" si="34"/>
        <v>45760</v>
      </c>
      <c r="E147" s="6">
        <v>45542</v>
      </c>
      <c r="F147" s="10">
        <f t="shared" si="36"/>
        <v>7</v>
      </c>
      <c r="G147" t="s">
        <v>649</v>
      </c>
      <c r="H147" t="s">
        <v>657</v>
      </c>
      <c r="I147" t="s">
        <v>673</v>
      </c>
      <c r="J147" t="s">
        <v>703</v>
      </c>
      <c r="K147" t="s">
        <v>711</v>
      </c>
      <c r="L147" t="s">
        <v>721</v>
      </c>
      <c r="M147" t="s">
        <v>728</v>
      </c>
      <c r="N147" t="s">
        <v>1124</v>
      </c>
      <c r="O147" s="10">
        <v>229.96</v>
      </c>
      <c r="P147" s="10" t="str">
        <f t="shared" si="37"/>
        <v>OK</v>
      </c>
      <c r="Q147" s="10">
        <f t="shared" si="38"/>
        <v>630.72</v>
      </c>
      <c r="R147">
        <v>630.72</v>
      </c>
      <c r="S147" t="str">
        <f t="shared" si="39"/>
        <v>Ok</v>
      </c>
      <c r="T147">
        <f t="shared" si="40"/>
        <v>0.105</v>
      </c>
      <c r="U147" s="10">
        <v>0.105</v>
      </c>
      <c r="V147" s="10">
        <v>5</v>
      </c>
      <c r="W147">
        <f t="shared" si="41"/>
        <v>2822.4720000000002</v>
      </c>
      <c r="X147" s="10">
        <f t="shared" si="42"/>
        <v>1149.8</v>
      </c>
      <c r="Y147" s="10">
        <f t="shared" si="43"/>
        <v>1672.6720000000003</v>
      </c>
      <c r="Z147">
        <f t="shared" si="44"/>
        <v>0.59262660533036293</v>
      </c>
      <c r="AA147" t="str">
        <f t="shared" si="45"/>
        <v>Apr-2025</v>
      </c>
      <c r="AB147" t="str">
        <f t="shared" si="46"/>
        <v>Q2-2025</v>
      </c>
      <c r="AC147" t="str">
        <f t="shared" si="47"/>
        <v>Europe-France-Marseille</v>
      </c>
      <c r="AD147" t="str">
        <f t="shared" si="48"/>
        <v>HIGH</v>
      </c>
      <c r="AE147" s="15" t="str">
        <f t="shared" si="49"/>
        <v>Apr-2025</v>
      </c>
      <c r="AF147" t="str">
        <f t="shared" si="50"/>
        <v>YES</v>
      </c>
    </row>
    <row r="148" spans="1:32" x14ac:dyDescent="0.35">
      <c r="A148" s="8" t="s">
        <v>165</v>
      </c>
      <c r="B148" s="6">
        <v>45512</v>
      </c>
      <c r="C148" s="6" t="str">
        <f t="shared" si="35"/>
        <v>OK</v>
      </c>
      <c r="D148" s="6">
        <f t="shared" si="34"/>
        <v>45793</v>
      </c>
      <c r="E148" s="6">
        <v>45793</v>
      </c>
      <c r="F148" s="10">
        <f t="shared" si="36"/>
        <v>281</v>
      </c>
      <c r="G148" t="s">
        <v>648</v>
      </c>
      <c r="H148" t="s">
        <v>653</v>
      </c>
      <c r="I148" t="s">
        <v>681</v>
      </c>
      <c r="J148" t="s">
        <v>706</v>
      </c>
      <c r="K148" t="s">
        <v>710</v>
      </c>
      <c r="L148" t="s">
        <v>723</v>
      </c>
      <c r="M148" t="s">
        <v>728</v>
      </c>
      <c r="N148" t="s">
        <v>884</v>
      </c>
      <c r="O148" s="10">
        <v>763.32</v>
      </c>
      <c r="P148" s="10" t="str">
        <f t="shared" si="37"/>
        <v>OK</v>
      </c>
      <c r="Q148" s="10">
        <f t="shared" si="38"/>
        <v>728.61</v>
      </c>
      <c r="R148">
        <v>728.61</v>
      </c>
      <c r="S148" t="str">
        <f t="shared" si="39"/>
        <v>Ok</v>
      </c>
      <c r="T148">
        <f t="shared" si="40"/>
        <v>0.13100000000000001</v>
      </c>
      <c r="U148" s="10">
        <v>0.13100000000000001</v>
      </c>
      <c r="V148" s="10">
        <v>16</v>
      </c>
      <c r="W148">
        <f t="shared" si="41"/>
        <v>10130.593440000001</v>
      </c>
      <c r="X148" s="10">
        <f t="shared" si="42"/>
        <v>12213.12</v>
      </c>
      <c r="Y148" s="10">
        <f t="shared" si="43"/>
        <v>-2082.5265600000002</v>
      </c>
      <c r="Z148">
        <f t="shared" si="44"/>
        <v>-0.2055680718344966</v>
      </c>
      <c r="AA148" t="str">
        <f t="shared" si="45"/>
        <v>Aug-2024</v>
      </c>
      <c r="AB148" t="str">
        <f t="shared" si="46"/>
        <v>Q3-2024</v>
      </c>
      <c r="AC148" t="str">
        <f t="shared" si="47"/>
        <v>Americas-Canada-Montreal</v>
      </c>
      <c r="AD148" t="str">
        <f t="shared" si="48"/>
        <v>HIGH</v>
      </c>
      <c r="AE148" s="15" t="str">
        <f t="shared" si="49"/>
        <v>Aug-2024</v>
      </c>
      <c r="AF148" t="str">
        <f t="shared" si="50"/>
        <v>NO</v>
      </c>
    </row>
    <row r="149" spans="1:32" x14ac:dyDescent="0.35">
      <c r="A149" s="8" t="s">
        <v>455</v>
      </c>
      <c r="B149" s="6">
        <v>45803</v>
      </c>
      <c r="C149" s="6" t="str">
        <f t="shared" si="35"/>
        <v>INVALID</v>
      </c>
      <c r="D149" s="6">
        <f t="shared" si="34"/>
        <v>45810</v>
      </c>
      <c r="E149" s="6">
        <v>45377</v>
      </c>
      <c r="F149" s="10">
        <f t="shared" si="36"/>
        <v>7</v>
      </c>
      <c r="G149" t="s">
        <v>647</v>
      </c>
      <c r="H149" t="s">
        <v>654</v>
      </c>
      <c r="I149" t="s">
        <v>668</v>
      </c>
      <c r="J149" t="s">
        <v>702</v>
      </c>
      <c r="K149" t="s">
        <v>711</v>
      </c>
      <c r="L149" t="s">
        <v>715</v>
      </c>
      <c r="M149" t="s">
        <v>730</v>
      </c>
      <c r="N149" t="s">
        <v>1174</v>
      </c>
      <c r="O149" s="10">
        <v>382.21</v>
      </c>
      <c r="P149" s="10" t="str">
        <f t="shared" si="37"/>
        <v>OK</v>
      </c>
      <c r="Q149" s="10">
        <f t="shared" si="38"/>
        <v>951.51</v>
      </c>
      <c r="R149">
        <v>951.51</v>
      </c>
      <c r="S149" t="str">
        <f t="shared" si="39"/>
        <v>Ok</v>
      </c>
      <c r="T149">
        <f t="shared" si="40"/>
        <v>0.14799999999999999</v>
      </c>
      <c r="U149" s="10">
        <v>0.14799999999999999</v>
      </c>
      <c r="V149" s="10">
        <v>26</v>
      </c>
      <c r="W149">
        <f t="shared" si="41"/>
        <v>21077.84952</v>
      </c>
      <c r="X149" s="10">
        <f t="shared" si="42"/>
        <v>9937.4599999999991</v>
      </c>
      <c r="Y149" s="10">
        <f t="shared" si="43"/>
        <v>11140.389520000001</v>
      </c>
      <c r="Z149">
        <f t="shared" si="44"/>
        <v>0.52853539491442392</v>
      </c>
      <c r="AA149" t="str">
        <f t="shared" si="45"/>
        <v>May-2025</v>
      </c>
      <c r="AB149" t="str">
        <f t="shared" si="46"/>
        <v>Q2-2025</v>
      </c>
      <c r="AC149" t="str">
        <f t="shared" si="47"/>
        <v>Asia-India-Bengaluru</v>
      </c>
      <c r="AD149" t="str">
        <f t="shared" si="48"/>
        <v>HIGH</v>
      </c>
      <c r="AE149" s="15" t="str">
        <f t="shared" si="49"/>
        <v>May-2025</v>
      </c>
      <c r="AF149" t="str">
        <f t="shared" si="50"/>
        <v>YES</v>
      </c>
    </row>
    <row r="150" spans="1:32" x14ac:dyDescent="0.35">
      <c r="A150" s="8" t="s">
        <v>616</v>
      </c>
      <c r="B150" s="6">
        <v>45964</v>
      </c>
      <c r="C150" s="6" t="str">
        <f t="shared" si="35"/>
        <v>INVALID</v>
      </c>
      <c r="D150" s="6">
        <f t="shared" si="34"/>
        <v>45971</v>
      </c>
      <c r="E150" s="6">
        <v>45897</v>
      </c>
      <c r="F150" s="10">
        <f t="shared" si="36"/>
        <v>7</v>
      </c>
      <c r="G150" t="s">
        <v>649</v>
      </c>
      <c r="H150" t="s">
        <v>657</v>
      </c>
      <c r="I150" t="s">
        <v>690</v>
      </c>
      <c r="J150" t="s">
        <v>702</v>
      </c>
      <c r="K150" t="s">
        <v>708</v>
      </c>
      <c r="L150" t="s">
        <v>721</v>
      </c>
      <c r="M150" t="s">
        <v>729</v>
      </c>
      <c r="N150" t="s">
        <v>1334</v>
      </c>
      <c r="O150" s="10">
        <v>416.16</v>
      </c>
      <c r="P150" s="10" t="str">
        <f t="shared" si="37"/>
        <v>OK</v>
      </c>
      <c r="Q150" s="10">
        <f t="shared" si="38"/>
        <v>732.88</v>
      </c>
      <c r="R150">
        <v>732.88</v>
      </c>
      <c r="S150" t="str">
        <f t="shared" si="39"/>
        <v>Ok</v>
      </c>
      <c r="T150">
        <f t="shared" si="40"/>
        <v>7.0999999999999994E-2</v>
      </c>
      <c r="U150" s="10">
        <v>7.0999999999999994E-2</v>
      </c>
      <c r="V150" s="10">
        <v>2</v>
      </c>
      <c r="W150">
        <f t="shared" si="41"/>
        <v>1361.6910400000002</v>
      </c>
      <c r="X150" s="10">
        <f t="shared" si="42"/>
        <v>832.32</v>
      </c>
      <c r="Y150" s="10">
        <f t="shared" si="43"/>
        <v>529.37104000000011</v>
      </c>
      <c r="Z150">
        <f t="shared" si="44"/>
        <v>0.38876002297848716</v>
      </c>
      <c r="AA150" t="str">
        <f t="shared" si="45"/>
        <v>Nov-2025</v>
      </c>
      <c r="AB150" t="str">
        <f t="shared" si="46"/>
        <v>Q4-2025</v>
      </c>
      <c r="AC150" t="str">
        <f t="shared" si="47"/>
        <v>Europe-France-Paris</v>
      </c>
      <c r="AD150" t="str">
        <f t="shared" si="48"/>
        <v>HIGH</v>
      </c>
      <c r="AE150" s="15" t="str">
        <f t="shared" si="49"/>
        <v>Nov-2025</v>
      </c>
      <c r="AF150" t="str">
        <f t="shared" si="50"/>
        <v>YES</v>
      </c>
    </row>
    <row r="151" spans="1:32" x14ac:dyDescent="0.35">
      <c r="A151" s="8" t="s">
        <v>149</v>
      </c>
      <c r="B151" s="6">
        <v>45496</v>
      </c>
      <c r="C151" s="6" t="str">
        <f t="shared" si="35"/>
        <v>OK</v>
      </c>
      <c r="D151" s="6">
        <f t="shared" si="34"/>
        <v>45652</v>
      </c>
      <c r="E151" s="6">
        <v>45652</v>
      </c>
      <c r="F151" s="10">
        <f t="shared" si="36"/>
        <v>156</v>
      </c>
      <c r="G151" t="s">
        <v>648</v>
      </c>
      <c r="H151" t="s">
        <v>660</v>
      </c>
      <c r="I151" t="s">
        <v>686</v>
      </c>
      <c r="J151" t="s">
        <v>704</v>
      </c>
      <c r="K151" t="s">
        <v>709</v>
      </c>
      <c r="L151" t="s">
        <v>724</v>
      </c>
      <c r="M151" t="s">
        <v>728</v>
      </c>
      <c r="N151" t="s">
        <v>868</v>
      </c>
      <c r="O151" s="10">
        <v>699.57</v>
      </c>
      <c r="P151" s="10" t="str">
        <f t="shared" si="37"/>
        <v>OK</v>
      </c>
      <c r="Q151" s="10">
        <f t="shared" si="38"/>
        <v>2411.52</v>
      </c>
      <c r="R151">
        <v>2411.52</v>
      </c>
      <c r="S151" t="str">
        <f t="shared" si="39"/>
        <v>Ok</v>
      </c>
      <c r="T151">
        <f t="shared" si="40"/>
        <v>0.192</v>
      </c>
      <c r="U151" s="10">
        <v>0.192</v>
      </c>
      <c r="V151" s="10">
        <v>26</v>
      </c>
      <c r="W151">
        <f t="shared" si="41"/>
        <v>50661.212160000003</v>
      </c>
      <c r="X151" s="10">
        <f t="shared" si="42"/>
        <v>18188.82</v>
      </c>
      <c r="Y151" s="10">
        <f t="shared" si="43"/>
        <v>32472.392160000003</v>
      </c>
      <c r="Z151">
        <f t="shared" si="44"/>
        <v>0.64097148045815733</v>
      </c>
      <c r="AA151" t="str">
        <f t="shared" si="45"/>
        <v>Jul-2024</v>
      </c>
      <c r="AB151" t="str">
        <f t="shared" si="46"/>
        <v>Q3-2024</v>
      </c>
      <c r="AC151" t="str">
        <f t="shared" si="47"/>
        <v>Americas-USA-San Francisco</v>
      </c>
      <c r="AD151" t="str">
        <f t="shared" si="48"/>
        <v>HIGH</v>
      </c>
      <c r="AE151" s="15" t="str">
        <f t="shared" si="49"/>
        <v>Jul-2024</v>
      </c>
      <c r="AF151" t="str">
        <f t="shared" si="50"/>
        <v>NO</v>
      </c>
    </row>
    <row r="152" spans="1:32" x14ac:dyDescent="0.35">
      <c r="A152" s="8" t="s">
        <v>313</v>
      </c>
      <c r="B152" s="6">
        <v>45661</v>
      </c>
      <c r="C152" s="6" t="str">
        <f t="shared" si="35"/>
        <v>OK</v>
      </c>
      <c r="D152" s="6">
        <f t="shared" si="34"/>
        <v>45679</v>
      </c>
      <c r="E152" s="6">
        <v>45679</v>
      </c>
      <c r="F152" s="10">
        <f t="shared" si="36"/>
        <v>18</v>
      </c>
      <c r="G152" t="s">
        <v>649</v>
      </c>
      <c r="H152" t="s">
        <v>657</v>
      </c>
      <c r="I152" t="s">
        <v>679</v>
      </c>
      <c r="J152" t="s">
        <v>705</v>
      </c>
      <c r="K152" t="s">
        <v>708</v>
      </c>
      <c r="L152" t="s">
        <v>717</v>
      </c>
      <c r="M152" t="s">
        <v>733</v>
      </c>
      <c r="N152" t="s">
        <v>1033</v>
      </c>
      <c r="O152" s="10">
        <v>591.72</v>
      </c>
      <c r="P152" s="10" t="str">
        <f t="shared" si="37"/>
        <v>OK</v>
      </c>
      <c r="Q152" s="10">
        <f t="shared" si="38"/>
        <v>568.29</v>
      </c>
      <c r="R152">
        <v>568.29</v>
      </c>
      <c r="S152" t="str">
        <f t="shared" si="39"/>
        <v>Ok</v>
      </c>
      <c r="T152">
        <f t="shared" si="40"/>
        <v>0</v>
      </c>
      <c r="U152" s="10">
        <v>0</v>
      </c>
      <c r="V152" s="10">
        <v>22</v>
      </c>
      <c r="W152">
        <f t="shared" si="41"/>
        <v>12502.38</v>
      </c>
      <c r="X152" s="10">
        <f t="shared" si="42"/>
        <v>13017.84</v>
      </c>
      <c r="Y152" s="10">
        <f t="shared" si="43"/>
        <v>-515.46000000000095</v>
      </c>
      <c r="Z152">
        <f t="shared" si="44"/>
        <v>-4.1228950007918569E-2</v>
      </c>
      <c r="AA152" t="str">
        <f t="shared" si="45"/>
        <v>Jan-2025</v>
      </c>
      <c r="AB152" t="str">
        <f t="shared" si="46"/>
        <v>Q1-2025</v>
      </c>
      <c r="AC152" t="str">
        <f t="shared" si="47"/>
        <v>Europe-France-Lyon</v>
      </c>
      <c r="AD152" t="str">
        <f t="shared" si="48"/>
        <v>HIGH</v>
      </c>
      <c r="AE152" s="15" t="str">
        <f t="shared" si="49"/>
        <v>Jan-2025</v>
      </c>
      <c r="AF152" t="str">
        <f t="shared" si="50"/>
        <v>NO</v>
      </c>
    </row>
    <row r="153" spans="1:32" x14ac:dyDescent="0.35">
      <c r="A153" s="8" t="s">
        <v>480</v>
      </c>
      <c r="B153" s="6">
        <v>45828</v>
      </c>
      <c r="C153" s="6" t="str">
        <f t="shared" si="35"/>
        <v>INVALID</v>
      </c>
      <c r="D153" s="6">
        <f t="shared" si="34"/>
        <v>45835</v>
      </c>
      <c r="E153" s="6">
        <v>45471</v>
      </c>
      <c r="F153" s="10">
        <f t="shared" si="36"/>
        <v>7</v>
      </c>
      <c r="G153" t="s">
        <v>646</v>
      </c>
      <c r="H153" t="s">
        <v>651</v>
      </c>
      <c r="I153" t="s">
        <v>663</v>
      </c>
      <c r="J153" t="s">
        <v>703</v>
      </c>
      <c r="K153" t="s">
        <v>711</v>
      </c>
      <c r="L153" t="s">
        <v>724</v>
      </c>
      <c r="M153" t="s">
        <v>733</v>
      </c>
      <c r="N153" t="s">
        <v>1199</v>
      </c>
      <c r="O153" s="10">
        <v>242.31</v>
      </c>
      <c r="P153" s="10" t="str">
        <f t="shared" si="37"/>
        <v>OK</v>
      </c>
      <c r="Q153" s="10">
        <f t="shared" si="38"/>
        <v>1254.95</v>
      </c>
      <c r="R153">
        <v>1254.95</v>
      </c>
      <c r="S153" t="str">
        <f t="shared" si="39"/>
        <v>Ok</v>
      </c>
      <c r="T153">
        <f t="shared" si="40"/>
        <v>0.22900000000000001</v>
      </c>
      <c r="U153" s="10">
        <v>0.22900000000000001</v>
      </c>
      <c r="V153" s="10">
        <v>6</v>
      </c>
      <c r="W153">
        <f t="shared" si="41"/>
        <v>5805.3987000000006</v>
      </c>
      <c r="X153" s="10">
        <f t="shared" si="42"/>
        <v>1453.8600000000001</v>
      </c>
      <c r="Y153" s="10">
        <f t="shared" si="43"/>
        <v>4351.538700000001</v>
      </c>
      <c r="Z153">
        <f t="shared" si="44"/>
        <v>0.74956758783854083</v>
      </c>
      <c r="AA153" t="str">
        <f t="shared" si="45"/>
        <v>Jun-2025</v>
      </c>
      <c r="AB153" t="str">
        <f t="shared" si="46"/>
        <v>Q2-2025</v>
      </c>
      <c r="AC153" t="str">
        <f t="shared" si="47"/>
        <v>Africa-Nigeria-Port Harcourt</v>
      </c>
      <c r="AD153" t="str">
        <f t="shared" si="48"/>
        <v>HIGH</v>
      </c>
      <c r="AE153" s="15" t="str">
        <f t="shared" si="49"/>
        <v>Jun-2025</v>
      </c>
      <c r="AF153" t="str">
        <f t="shared" si="50"/>
        <v>YES</v>
      </c>
    </row>
    <row r="154" spans="1:32" x14ac:dyDescent="0.35">
      <c r="A154" s="8" t="s">
        <v>20</v>
      </c>
      <c r="B154" s="6">
        <v>45367</v>
      </c>
      <c r="C154" s="6" t="str">
        <f t="shared" si="35"/>
        <v>INVALID</v>
      </c>
      <c r="D154" s="6">
        <f t="shared" si="34"/>
        <v>45374</v>
      </c>
      <c r="E154" s="6">
        <v>44931</v>
      </c>
      <c r="F154" s="10">
        <f t="shared" si="36"/>
        <v>7</v>
      </c>
      <c r="G154" t="s">
        <v>648</v>
      </c>
      <c r="H154" t="s">
        <v>653</v>
      </c>
      <c r="I154" t="s">
        <v>667</v>
      </c>
      <c r="J154" t="s">
        <v>701</v>
      </c>
      <c r="K154" t="s">
        <v>710</v>
      </c>
      <c r="L154" t="s">
        <v>717</v>
      </c>
      <c r="M154" t="s">
        <v>731</v>
      </c>
      <c r="N154" t="s">
        <v>739</v>
      </c>
      <c r="O154" s="10">
        <v>315.87</v>
      </c>
      <c r="P154" s="10" t="str">
        <f t="shared" si="37"/>
        <v>OK</v>
      </c>
      <c r="Q154" s="10">
        <f t="shared" si="38"/>
        <v>845.55</v>
      </c>
      <c r="R154">
        <v>845.55</v>
      </c>
      <c r="S154" t="str">
        <f t="shared" si="39"/>
        <v>Ok</v>
      </c>
      <c r="T154">
        <f t="shared" si="40"/>
        <v>0</v>
      </c>
      <c r="U154" s="10">
        <v>0</v>
      </c>
      <c r="V154" s="10">
        <v>7</v>
      </c>
      <c r="W154">
        <f t="shared" si="41"/>
        <v>5918.8499999999995</v>
      </c>
      <c r="X154" s="10">
        <f t="shared" si="42"/>
        <v>2211.09</v>
      </c>
      <c r="Y154" s="10">
        <f t="shared" si="43"/>
        <v>3707.7599999999993</v>
      </c>
      <c r="Z154">
        <f t="shared" si="44"/>
        <v>0.6264324995565016</v>
      </c>
      <c r="AA154" t="str">
        <f t="shared" si="45"/>
        <v>Mar-2024</v>
      </c>
      <c r="AB154" t="str">
        <f t="shared" si="46"/>
        <v>Q1-2024</v>
      </c>
      <c r="AC154" t="str">
        <f t="shared" si="47"/>
        <v>Americas-Canada-Toronto</v>
      </c>
      <c r="AD154" t="str">
        <f t="shared" si="48"/>
        <v>HIGH</v>
      </c>
      <c r="AE154" s="15" t="str">
        <f t="shared" si="49"/>
        <v>Mar-2024</v>
      </c>
      <c r="AF154" t="str">
        <f t="shared" si="50"/>
        <v>YES</v>
      </c>
    </row>
    <row r="155" spans="1:32" x14ac:dyDescent="0.35">
      <c r="A155" s="8" t="s">
        <v>400</v>
      </c>
      <c r="B155" s="6">
        <v>45748</v>
      </c>
      <c r="C155" s="6" t="str">
        <f t="shared" si="35"/>
        <v>OK</v>
      </c>
      <c r="D155" s="6">
        <f t="shared" si="34"/>
        <v>45803</v>
      </c>
      <c r="E155" s="6">
        <v>45803</v>
      </c>
      <c r="F155" s="10">
        <f t="shared" si="36"/>
        <v>55</v>
      </c>
      <c r="G155" t="s">
        <v>647</v>
      </c>
      <c r="H155" t="s">
        <v>654</v>
      </c>
      <c r="I155" t="s">
        <v>696</v>
      </c>
      <c r="J155" t="s">
        <v>701</v>
      </c>
      <c r="K155" t="s">
        <v>709</v>
      </c>
      <c r="L155" t="s">
        <v>715</v>
      </c>
      <c r="M155" t="s">
        <v>728</v>
      </c>
      <c r="N155" t="s">
        <v>1119</v>
      </c>
      <c r="O155" s="10">
        <v>320.12</v>
      </c>
      <c r="P155" s="10" t="str">
        <f t="shared" si="37"/>
        <v>OK</v>
      </c>
      <c r="Q155" s="10">
        <f t="shared" si="38"/>
        <v>2145.17</v>
      </c>
      <c r="R155">
        <v>2145.17</v>
      </c>
      <c r="S155" t="str">
        <f t="shared" si="39"/>
        <v>Ok</v>
      </c>
      <c r="T155">
        <f t="shared" si="40"/>
        <v>0.104</v>
      </c>
      <c r="U155" s="10">
        <v>0.104</v>
      </c>
      <c r="V155" s="10">
        <v>18</v>
      </c>
      <c r="W155">
        <f t="shared" si="41"/>
        <v>34597.301760000002</v>
      </c>
      <c r="X155" s="10">
        <f t="shared" si="42"/>
        <v>5762.16</v>
      </c>
      <c r="Y155" s="10">
        <f t="shared" si="43"/>
        <v>28835.141760000002</v>
      </c>
      <c r="Z155">
        <f t="shared" si="44"/>
        <v>0.83345059565708746</v>
      </c>
      <c r="AA155" t="str">
        <f t="shared" si="45"/>
        <v>Apr-2025</v>
      </c>
      <c r="AB155" t="str">
        <f t="shared" si="46"/>
        <v>Q2-2025</v>
      </c>
      <c r="AC155" t="str">
        <f t="shared" si="47"/>
        <v>Asia-India-Hyderabad</v>
      </c>
      <c r="AD155" t="str">
        <f t="shared" si="48"/>
        <v>HIGH</v>
      </c>
      <c r="AE155" s="15" t="str">
        <f t="shared" si="49"/>
        <v>Apr-2025</v>
      </c>
      <c r="AF155" t="str">
        <f t="shared" si="50"/>
        <v>NO</v>
      </c>
    </row>
    <row r="156" spans="1:32" x14ac:dyDescent="0.35">
      <c r="A156" s="8" t="s">
        <v>604</v>
      </c>
      <c r="B156" s="6">
        <v>45952</v>
      </c>
      <c r="C156" s="6" t="str">
        <f t="shared" si="35"/>
        <v>INVALID</v>
      </c>
      <c r="D156" s="6">
        <f t="shared" si="34"/>
        <v>45959</v>
      </c>
      <c r="E156" s="6">
        <v>45032</v>
      </c>
      <c r="F156" s="10">
        <f t="shared" si="36"/>
        <v>7</v>
      </c>
      <c r="G156" t="s">
        <v>649</v>
      </c>
      <c r="H156" t="s">
        <v>657</v>
      </c>
      <c r="I156" t="s">
        <v>673</v>
      </c>
      <c r="J156" t="s">
        <v>703</v>
      </c>
      <c r="K156" t="s">
        <v>709</v>
      </c>
      <c r="L156" t="s">
        <v>724</v>
      </c>
      <c r="M156" t="s">
        <v>733</v>
      </c>
      <c r="N156" t="s">
        <v>1322</v>
      </c>
      <c r="O156" s="10">
        <v>790.54</v>
      </c>
      <c r="P156" s="10" t="str">
        <f t="shared" si="37"/>
        <v>OK</v>
      </c>
      <c r="Q156" s="10">
        <f t="shared" si="38"/>
        <v>1349.94</v>
      </c>
      <c r="R156">
        <v>1349.94</v>
      </c>
      <c r="S156" t="str">
        <f t="shared" si="39"/>
        <v>Ok</v>
      </c>
      <c r="T156">
        <f t="shared" si="40"/>
        <v>0</v>
      </c>
      <c r="U156" s="10">
        <v>0</v>
      </c>
      <c r="V156" s="10">
        <v>15</v>
      </c>
      <c r="W156">
        <f t="shared" si="41"/>
        <v>20249.100000000002</v>
      </c>
      <c r="X156" s="10">
        <f t="shared" si="42"/>
        <v>11858.099999999999</v>
      </c>
      <c r="Y156" s="10">
        <f t="shared" si="43"/>
        <v>8391.0000000000036</v>
      </c>
      <c r="Z156">
        <f t="shared" si="44"/>
        <v>0.41438878764982162</v>
      </c>
      <c r="AA156" t="str">
        <f t="shared" si="45"/>
        <v>Oct-2025</v>
      </c>
      <c r="AB156" t="str">
        <f t="shared" si="46"/>
        <v>Q4-2025</v>
      </c>
      <c r="AC156" t="str">
        <f t="shared" si="47"/>
        <v>Europe-France-Marseille</v>
      </c>
      <c r="AD156" t="str">
        <f t="shared" si="48"/>
        <v>HIGH</v>
      </c>
      <c r="AE156" s="15" t="str">
        <f t="shared" si="49"/>
        <v>Oct-2025</v>
      </c>
      <c r="AF156" t="str">
        <f t="shared" si="50"/>
        <v>YES</v>
      </c>
    </row>
    <row r="157" spans="1:32" x14ac:dyDescent="0.35">
      <c r="A157" s="8" t="s">
        <v>574</v>
      </c>
      <c r="B157" s="6">
        <v>45922</v>
      </c>
      <c r="C157" s="6" t="str">
        <f t="shared" si="35"/>
        <v>INVALID</v>
      </c>
      <c r="D157" s="6">
        <f t="shared" si="34"/>
        <v>45929</v>
      </c>
      <c r="E157" s="6">
        <v>45303</v>
      </c>
      <c r="F157" s="10">
        <f t="shared" si="36"/>
        <v>7</v>
      </c>
      <c r="G157" t="s">
        <v>647</v>
      </c>
      <c r="H157" t="s">
        <v>654</v>
      </c>
      <c r="I157" t="s">
        <v>668</v>
      </c>
      <c r="J157" t="s">
        <v>701</v>
      </c>
      <c r="K157" t="s">
        <v>711</v>
      </c>
      <c r="L157" t="s">
        <v>718</v>
      </c>
      <c r="M157" t="s">
        <v>728</v>
      </c>
      <c r="N157" t="s">
        <v>1292</v>
      </c>
      <c r="O157" s="10">
        <v>802.32</v>
      </c>
      <c r="P157" s="10" t="str">
        <f t="shared" si="37"/>
        <v>OK</v>
      </c>
      <c r="Q157" s="10">
        <f t="shared" si="38"/>
        <v>527.48</v>
      </c>
      <c r="R157">
        <v>527.48</v>
      </c>
      <c r="S157" t="str">
        <f t="shared" si="39"/>
        <v>Ok</v>
      </c>
      <c r="T157">
        <f t="shared" si="40"/>
        <v>0.12</v>
      </c>
      <c r="U157" s="10">
        <v>0.12</v>
      </c>
      <c r="V157" s="10">
        <v>25</v>
      </c>
      <c r="W157">
        <f t="shared" si="41"/>
        <v>11604.56</v>
      </c>
      <c r="X157" s="10">
        <f t="shared" si="42"/>
        <v>20058</v>
      </c>
      <c r="Y157" s="10">
        <f t="shared" si="43"/>
        <v>-8453.44</v>
      </c>
      <c r="Z157">
        <f t="shared" si="44"/>
        <v>-0.72845846805049053</v>
      </c>
      <c r="AA157" t="str">
        <f t="shared" si="45"/>
        <v>Sept-2025</v>
      </c>
      <c r="AB157" t="str">
        <f t="shared" si="46"/>
        <v>Q3-2025</v>
      </c>
      <c r="AC157" t="str">
        <f t="shared" si="47"/>
        <v>Asia-India-Bengaluru</v>
      </c>
      <c r="AD157" t="str">
        <f t="shared" si="48"/>
        <v>HIGH</v>
      </c>
      <c r="AE157" s="15" t="str">
        <f t="shared" si="49"/>
        <v>Sept-2025</v>
      </c>
      <c r="AF157" t="str">
        <f t="shared" si="50"/>
        <v>YES</v>
      </c>
    </row>
    <row r="158" spans="1:32" x14ac:dyDescent="0.35">
      <c r="A158" s="8" t="s">
        <v>500</v>
      </c>
      <c r="B158" s="6">
        <v>45848</v>
      </c>
      <c r="C158" s="6" t="str">
        <f t="shared" si="35"/>
        <v>INVALID</v>
      </c>
      <c r="D158" s="6">
        <f t="shared" si="34"/>
        <v>45855</v>
      </c>
      <c r="E158" s="6">
        <v>45254</v>
      </c>
      <c r="F158" s="10">
        <f t="shared" si="36"/>
        <v>7</v>
      </c>
      <c r="G158" t="s">
        <v>649</v>
      </c>
      <c r="H158" t="s">
        <v>657</v>
      </c>
      <c r="I158" t="s">
        <v>690</v>
      </c>
      <c r="J158" t="s">
        <v>706</v>
      </c>
      <c r="K158" t="s">
        <v>710</v>
      </c>
      <c r="L158" t="s">
        <v>712</v>
      </c>
      <c r="M158" t="s">
        <v>730</v>
      </c>
      <c r="N158" t="s">
        <v>1219</v>
      </c>
      <c r="O158" s="10">
        <v>287.85000000000002</v>
      </c>
      <c r="P158" s="10" t="str">
        <f t="shared" si="37"/>
        <v>OK</v>
      </c>
      <c r="Q158" s="10">
        <f t="shared" si="38"/>
        <v>1467.17</v>
      </c>
      <c r="R158">
        <v>1467.17</v>
      </c>
      <c r="S158" t="str">
        <f t="shared" si="39"/>
        <v>Ok</v>
      </c>
      <c r="T158">
        <f t="shared" si="40"/>
        <v>0.222</v>
      </c>
      <c r="U158" s="10">
        <v>0.222</v>
      </c>
      <c r="V158" s="10">
        <v>11</v>
      </c>
      <c r="W158">
        <f t="shared" si="41"/>
        <v>12556.040860000001</v>
      </c>
      <c r="X158" s="10">
        <f t="shared" si="42"/>
        <v>3166.3500000000004</v>
      </c>
      <c r="Y158" s="10">
        <f t="shared" si="43"/>
        <v>9389.6908600000006</v>
      </c>
      <c r="Z158">
        <f t="shared" si="44"/>
        <v>0.7478225791629034</v>
      </c>
      <c r="AA158" t="str">
        <f t="shared" si="45"/>
        <v>Jul-2025</v>
      </c>
      <c r="AB158" t="str">
        <f t="shared" si="46"/>
        <v>Q3-2025</v>
      </c>
      <c r="AC158" t="str">
        <f t="shared" si="47"/>
        <v>Europe-France-Paris</v>
      </c>
      <c r="AD158" t="str">
        <f t="shared" si="48"/>
        <v>HIGH</v>
      </c>
      <c r="AE158" s="15" t="str">
        <f t="shared" si="49"/>
        <v>Jul-2025</v>
      </c>
      <c r="AF158" t="str">
        <f t="shared" si="50"/>
        <v>YES</v>
      </c>
    </row>
    <row r="159" spans="1:32" x14ac:dyDescent="0.35">
      <c r="A159" s="8" t="s">
        <v>83</v>
      </c>
      <c r="B159" s="6">
        <v>45430</v>
      </c>
      <c r="C159" s="6" t="str">
        <f t="shared" si="35"/>
        <v>INVALID</v>
      </c>
      <c r="D159" s="6">
        <f t="shared" si="34"/>
        <v>45437</v>
      </c>
      <c r="E159" s="6">
        <v>45176</v>
      </c>
      <c r="F159" s="10">
        <f t="shared" si="36"/>
        <v>7</v>
      </c>
      <c r="G159" t="s">
        <v>646</v>
      </c>
      <c r="H159" t="s">
        <v>661</v>
      </c>
      <c r="I159" t="s">
        <v>682</v>
      </c>
      <c r="J159" t="s">
        <v>706</v>
      </c>
      <c r="K159" t="s">
        <v>707</v>
      </c>
      <c r="L159" t="s">
        <v>726</v>
      </c>
      <c r="M159" t="s">
        <v>732</v>
      </c>
      <c r="N159" t="s">
        <v>802</v>
      </c>
      <c r="O159" s="10">
        <v>494.61</v>
      </c>
      <c r="P159" s="10" t="str">
        <f t="shared" si="37"/>
        <v>OK</v>
      </c>
      <c r="Q159" s="10">
        <f t="shared" si="38"/>
        <v>1651.14</v>
      </c>
      <c r="R159">
        <v>1651.14</v>
      </c>
      <c r="S159" t="str">
        <f t="shared" si="39"/>
        <v>Ok</v>
      </c>
      <c r="T159">
        <f t="shared" si="40"/>
        <v>0.20399999999999999</v>
      </c>
      <c r="U159" s="10">
        <v>0.20399999999999999</v>
      </c>
      <c r="V159" s="10">
        <v>18</v>
      </c>
      <c r="W159">
        <f t="shared" si="41"/>
        <v>23657.533920000002</v>
      </c>
      <c r="X159" s="10">
        <f t="shared" si="42"/>
        <v>8902.98</v>
      </c>
      <c r="Y159" s="10">
        <f t="shared" si="43"/>
        <v>14754.553920000002</v>
      </c>
      <c r="Z159">
        <f t="shared" si="44"/>
        <v>0.62367252520460514</v>
      </c>
      <c r="AA159" t="str">
        <f t="shared" si="45"/>
        <v>May-2024</v>
      </c>
      <c r="AB159" t="str">
        <f t="shared" si="46"/>
        <v>Q2-2024</v>
      </c>
      <c r="AC159" t="str">
        <f t="shared" si="47"/>
        <v>Africa-South Africa-Johannesburg</v>
      </c>
      <c r="AD159" t="str">
        <f t="shared" si="48"/>
        <v>HIGH</v>
      </c>
      <c r="AE159" s="15" t="str">
        <f t="shared" si="49"/>
        <v>May-2024</v>
      </c>
      <c r="AF159" t="str">
        <f t="shared" si="50"/>
        <v>YES</v>
      </c>
    </row>
    <row r="160" spans="1:32" x14ac:dyDescent="0.35">
      <c r="A160" s="8" t="s">
        <v>254</v>
      </c>
      <c r="B160" s="6">
        <v>45602</v>
      </c>
      <c r="C160" s="6" t="str">
        <f t="shared" si="35"/>
        <v>INVALID</v>
      </c>
      <c r="D160" s="6">
        <f t="shared" si="34"/>
        <v>45609</v>
      </c>
      <c r="E160" s="6">
        <v>45207</v>
      </c>
      <c r="F160" s="10">
        <f t="shared" si="36"/>
        <v>7</v>
      </c>
      <c r="G160" t="s">
        <v>647</v>
      </c>
      <c r="H160" t="s">
        <v>654</v>
      </c>
      <c r="I160" t="s">
        <v>668</v>
      </c>
      <c r="J160" t="s">
        <v>702</v>
      </c>
      <c r="K160" t="s">
        <v>711</v>
      </c>
      <c r="L160" t="s">
        <v>713</v>
      </c>
      <c r="M160" t="s">
        <v>728</v>
      </c>
      <c r="N160" t="s">
        <v>974</v>
      </c>
      <c r="O160" s="10">
        <v>385.32</v>
      </c>
      <c r="P160" s="10" t="str">
        <f t="shared" si="37"/>
        <v>OK</v>
      </c>
      <c r="Q160" s="10">
        <f t="shared" si="38"/>
        <v>1982.18</v>
      </c>
      <c r="R160">
        <v>1982.18</v>
      </c>
      <c r="S160" t="str">
        <f t="shared" si="39"/>
        <v>Ok</v>
      </c>
      <c r="T160">
        <f t="shared" si="40"/>
        <v>8.5999999999999993E-2</v>
      </c>
      <c r="U160" s="10">
        <v>8.5999999999999993E-2</v>
      </c>
      <c r="V160" s="10">
        <v>8</v>
      </c>
      <c r="W160">
        <f t="shared" si="41"/>
        <v>14493.70016</v>
      </c>
      <c r="X160" s="10">
        <f t="shared" si="42"/>
        <v>3082.56</v>
      </c>
      <c r="Y160" s="10">
        <f t="shared" si="43"/>
        <v>11411.140160000001</v>
      </c>
      <c r="Z160">
        <f t="shared" si="44"/>
        <v>0.78731725053155788</v>
      </c>
      <c r="AA160" t="str">
        <f t="shared" si="45"/>
        <v>Nov-2024</v>
      </c>
      <c r="AB160" t="str">
        <f t="shared" si="46"/>
        <v>Q4-2024</v>
      </c>
      <c r="AC160" t="str">
        <f t="shared" si="47"/>
        <v>Asia-India-Bengaluru</v>
      </c>
      <c r="AD160" t="str">
        <f t="shared" si="48"/>
        <v>HIGH</v>
      </c>
      <c r="AE160" s="15" t="str">
        <f t="shared" si="49"/>
        <v>Nov-2024</v>
      </c>
      <c r="AF160" t="str">
        <f t="shared" si="50"/>
        <v>YES</v>
      </c>
    </row>
    <row r="161" spans="1:32" x14ac:dyDescent="0.35">
      <c r="A161" s="8" t="s">
        <v>478</v>
      </c>
      <c r="B161" s="6">
        <v>45826</v>
      </c>
      <c r="C161" s="6" t="str">
        <f t="shared" si="35"/>
        <v>OK</v>
      </c>
      <c r="D161" s="6">
        <f t="shared" si="34"/>
        <v>45884</v>
      </c>
      <c r="E161" s="6">
        <v>45884</v>
      </c>
      <c r="F161" s="10">
        <f t="shared" si="36"/>
        <v>58</v>
      </c>
      <c r="G161" t="s">
        <v>647</v>
      </c>
      <c r="H161" t="s">
        <v>652</v>
      </c>
      <c r="I161" t="s">
        <v>689</v>
      </c>
      <c r="J161" t="s">
        <v>705</v>
      </c>
      <c r="K161" t="s">
        <v>709</v>
      </c>
      <c r="L161" t="s">
        <v>713</v>
      </c>
      <c r="M161" t="s">
        <v>727</v>
      </c>
      <c r="N161" t="s">
        <v>1197</v>
      </c>
      <c r="O161" s="10">
        <v>275.43</v>
      </c>
      <c r="P161" s="10" t="str">
        <f t="shared" si="37"/>
        <v>OK</v>
      </c>
      <c r="Q161" s="10">
        <f t="shared" si="38"/>
        <v>2552.2199999999998</v>
      </c>
      <c r="R161">
        <v>2552.2199999999998</v>
      </c>
      <c r="S161" t="str">
        <f t="shared" si="39"/>
        <v>Ok</v>
      </c>
      <c r="T161">
        <f t="shared" si="40"/>
        <v>0.25700000000000001</v>
      </c>
      <c r="U161" s="10">
        <v>0.25700000000000001</v>
      </c>
      <c r="V161" s="10">
        <v>4</v>
      </c>
      <c r="W161">
        <f t="shared" si="41"/>
        <v>7585.1978399999989</v>
      </c>
      <c r="X161" s="10">
        <f t="shared" si="42"/>
        <v>1101.72</v>
      </c>
      <c r="Y161" s="10">
        <f t="shared" si="43"/>
        <v>6483.4778399999987</v>
      </c>
      <c r="Z161">
        <f t="shared" si="44"/>
        <v>0.85475395326010373</v>
      </c>
      <c r="AA161" t="str">
        <f t="shared" si="45"/>
        <v>Jun-2025</v>
      </c>
      <c r="AB161" t="str">
        <f t="shared" si="46"/>
        <v>Q2-2025</v>
      </c>
      <c r="AC161" t="str">
        <f t="shared" si="47"/>
        <v>Asia-Japan-Tokyo</v>
      </c>
      <c r="AD161" t="str">
        <f t="shared" si="48"/>
        <v>HIGH</v>
      </c>
      <c r="AE161" s="15" t="str">
        <f t="shared" si="49"/>
        <v>Jun-2025</v>
      </c>
      <c r="AF161" t="str">
        <f t="shared" si="50"/>
        <v>NO</v>
      </c>
    </row>
    <row r="162" spans="1:32" x14ac:dyDescent="0.35">
      <c r="A162" s="8" t="s">
        <v>15</v>
      </c>
      <c r="B162" s="6">
        <v>45362</v>
      </c>
      <c r="C162" s="6" t="str">
        <f t="shared" si="35"/>
        <v>OK</v>
      </c>
      <c r="D162" s="6">
        <f t="shared" si="34"/>
        <v>45388</v>
      </c>
      <c r="E162" s="6">
        <v>45388</v>
      </c>
      <c r="F162" s="10">
        <f t="shared" si="36"/>
        <v>26</v>
      </c>
      <c r="G162" t="s">
        <v>646</v>
      </c>
      <c r="H162" t="s">
        <v>650</v>
      </c>
      <c r="I162" t="s">
        <v>662</v>
      </c>
      <c r="J162" t="s">
        <v>701</v>
      </c>
      <c r="K162" t="s">
        <v>707</v>
      </c>
      <c r="L162" t="s">
        <v>712</v>
      </c>
      <c r="M162" t="s">
        <v>727</v>
      </c>
      <c r="N162" t="s">
        <v>734</v>
      </c>
      <c r="O162" s="10">
        <v>279.24</v>
      </c>
      <c r="P162" s="10" t="str">
        <f t="shared" si="37"/>
        <v>OK</v>
      </c>
      <c r="Q162" s="10">
        <f t="shared" si="38"/>
        <v>523.01</v>
      </c>
      <c r="R162">
        <v>523.01</v>
      </c>
      <c r="S162" t="str">
        <f t="shared" si="39"/>
        <v>Ok</v>
      </c>
      <c r="T162">
        <f t="shared" si="40"/>
        <v>0.112</v>
      </c>
      <c r="U162" s="10">
        <v>0.112</v>
      </c>
      <c r="V162" s="10">
        <v>9</v>
      </c>
      <c r="W162">
        <f t="shared" si="41"/>
        <v>4179.8959199999999</v>
      </c>
      <c r="X162" s="10">
        <f t="shared" si="42"/>
        <v>2513.16</v>
      </c>
      <c r="Y162" s="10">
        <f t="shared" si="43"/>
        <v>1666.7359200000001</v>
      </c>
      <c r="Z162">
        <f t="shared" si="44"/>
        <v>0.39875057941634107</v>
      </c>
      <c r="AA162" t="str">
        <f t="shared" si="45"/>
        <v>Mar-2024</v>
      </c>
      <c r="AB162" t="str">
        <f t="shared" si="46"/>
        <v>Q1-2024</v>
      </c>
      <c r="AC162" t="str">
        <f t="shared" si="47"/>
        <v>Africa-Kenya-Kisumu</v>
      </c>
      <c r="AD162" t="str">
        <f t="shared" si="48"/>
        <v>HIGH</v>
      </c>
      <c r="AE162" s="15" t="str">
        <f t="shared" si="49"/>
        <v>Mar-2024</v>
      </c>
      <c r="AF162" t="str">
        <f t="shared" si="50"/>
        <v>NO</v>
      </c>
    </row>
    <row r="163" spans="1:32" x14ac:dyDescent="0.35">
      <c r="A163" s="8" t="s">
        <v>340</v>
      </c>
      <c r="B163" s="6">
        <v>45688</v>
      </c>
      <c r="C163" s="6" t="str">
        <f t="shared" si="35"/>
        <v>INVALID</v>
      </c>
      <c r="D163" s="6">
        <f t="shared" si="34"/>
        <v>45695</v>
      </c>
      <c r="E163" s="6">
        <v>45320</v>
      </c>
      <c r="F163" s="10">
        <f t="shared" si="36"/>
        <v>7</v>
      </c>
      <c r="G163" t="s">
        <v>647</v>
      </c>
      <c r="H163" t="s">
        <v>654</v>
      </c>
      <c r="I163" t="s">
        <v>696</v>
      </c>
      <c r="J163" t="s">
        <v>705</v>
      </c>
      <c r="K163" t="s">
        <v>711</v>
      </c>
      <c r="L163" t="s">
        <v>717</v>
      </c>
      <c r="M163" t="s">
        <v>727</v>
      </c>
      <c r="N163" t="s">
        <v>1060</v>
      </c>
      <c r="O163" s="10">
        <v>310.02</v>
      </c>
      <c r="P163" s="10" t="str">
        <f t="shared" si="37"/>
        <v>OK</v>
      </c>
      <c r="Q163" s="10">
        <f t="shared" si="38"/>
        <v>1217.71</v>
      </c>
      <c r="R163">
        <v>1217.71</v>
      </c>
      <c r="S163" t="str">
        <f t="shared" si="39"/>
        <v>Ok</v>
      </c>
      <c r="T163">
        <f t="shared" si="40"/>
        <v>4.2000000000000003E-2</v>
      </c>
      <c r="U163" s="10">
        <v>4.2000000000000003E-2</v>
      </c>
      <c r="V163" s="10">
        <v>4</v>
      </c>
      <c r="W163">
        <f t="shared" si="41"/>
        <v>4666.2647200000001</v>
      </c>
      <c r="X163" s="10">
        <f t="shared" si="42"/>
        <v>1240.08</v>
      </c>
      <c r="Y163" s="10">
        <f t="shared" si="43"/>
        <v>3426.1847200000002</v>
      </c>
      <c r="Z163">
        <f t="shared" si="44"/>
        <v>0.73424568162948112</v>
      </c>
      <c r="AA163" t="str">
        <f t="shared" si="45"/>
        <v>Jan-2025</v>
      </c>
      <c r="AB163" t="str">
        <f t="shared" si="46"/>
        <v>Q1-2025</v>
      </c>
      <c r="AC163" t="str">
        <f t="shared" si="47"/>
        <v>Asia-India-Hyderabad</v>
      </c>
      <c r="AD163" t="str">
        <f t="shared" si="48"/>
        <v>HIGH</v>
      </c>
      <c r="AE163" s="15" t="str">
        <f t="shared" si="49"/>
        <v>Jan-2025</v>
      </c>
      <c r="AF163" t="str">
        <f t="shared" si="50"/>
        <v>YES</v>
      </c>
    </row>
    <row r="164" spans="1:32" x14ac:dyDescent="0.35">
      <c r="A164" s="8" t="s">
        <v>86</v>
      </c>
      <c r="B164" s="6">
        <v>45433</v>
      </c>
      <c r="C164" s="6" t="str">
        <f t="shared" si="35"/>
        <v>OK</v>
      </c>
      <c r="D164" s="6">
        <f t="shared" si="34"/>
        <v>45783</v>
      </c>
      <c r="E164" s="6">
        <v>45783</v>
      </c>
      <c r="F164" s="10">
        <f t="shared" si="36"/>
        <v>350</v>
      </c>
      <c r="G164" t="s">
        <v>648</v>
      </c>
      <c r="H164" t="s">
        <v>655</v>
      </c>
      <c r="I164" t="s">
        <v>672</v>
      </c>
      <c r="J164" t="s">
        <v>706</v>
      </c>
      <c r="K164" t="s">
        <v>709</v>
      </c>
      <c r="L164" t="s">
        <v>721</v>
      </c>
      <c r="M164" t="s">
        <v>731</v>
      </c>
      <c r="N164" t="s">
        <v>805</v>
      </c>
      <c r="O164" s="10">
        <v>264.19</v>
      </c>
      <c r="P164" s="10" t="str">
        <f t="shared" si="37"/>
        <v>OK</v>
      </c>
      <c r="Q164" s="10">
        <f t="shared" si="38"/>
        <v>1343.64</v>
      </c>
      <c r="R164">
        <v>1343.64</v>
      </c>
      <c r="S164" t="str">
        <f t="shared" si="39"/>
        <v>Ok</v>
      </c>
      <c r="T164">
        <f t="shared" si="40"/>
        <v>0.14199999999999999</v>
      </c>
      <c r="U164" s="10">
        <v>0.14199999999999999</v>
      </c>
      <c r="V164" s="10">
        <v>12</v>
      </c>
      <c r="W164">
        <f t="shared" si="41"/>
        <v>13834.11744</v>
      </c>
      <c r="X164" s="10">
        <f t="shared" si="42"/>
        <v>3170.2799999999997</v>
      </c>
      <c r="Y164" s="10">
        <f t="shared" si="43"/>
        <v>10663.837439999999</v>
      </c>
      <c r="Z164">
        <f t="shared" si="44"/>
        <v>0.77083612209092245</v>
      </c>
      <c r="AA164" t="str">
        <f t="shared" si="45"/>
        <v>May-2024</v>
      </c>
      <c r="AB164" t="str">
        <f t="shared" si="46"/>
        <v>Q2-2024</v>
      </c>
      <c r="AC164" t="str">
        <f t="shared" si="47"/>
        <v>Americas-Brazil-Brasília</v>
      </c>
      <c r="AD164" t="str">
        <f t="shared" si="48"/>
        <v>HIGH</v>
      </c>
      <c r="AE164" s="15" t="str">
        <f t="shared" si="49"/>
        <v>May-2024</v>
      </c>
      <c r="AF164" t="str">
        <f t="shared" si="50"/>
        <v>NO</v>
      </c>
    </row>
    <row r="165" spans="1:32" x14ac:dyDescent="0.35">
      <c r="A165" s="8" t="s">
        <v>133</v>
      </c>
      <c r="B165" s="6">
        <v>45480</v>
      </c>
      <c r="C165" s="6" t="str">
        <f t="shared" si="35"/>
        <v>INVALID</v>
      </c>
      <c r="D165" s="6">
        <f t="shared" si="34"/>
        <v>45487</v>
      </c>
      <c r="E165" s="6">
        <v>45096</v>
      </c>
      <c r="F165" s="10">
        <f t="shared" si="36"/>
        <v>7</v>
      </c>
      <c r="G165" t="s">
        <v>647</v>
      </c>
      <c r="H165" t="s">
        <v>659</v>
      </c>
      <c r="I165" t="s">
        <v>699</v>
      </c>
      <c r="J165" t="s">
        <v>706</v>
      </c>
      <c r="K165" t="s">
        <v>707</v>
      </c>
      <c r="L165" t="s">
        <v>721</v>
      </c>
      <c r="M165" t="s">
        <v>732</v>
      </c>
      <c r="N165" t="s">
        <v>852</v>
      </c>
      <c r="O165" s="10">
        <v>339.61</v>
      </c>
      <c r="P165" s="10" t="str">
        <f t="shared" si="37"/>
        <v>OK</v>
      </c>
      <c r="Q165" s="10">
        <f t="shared" si="38"/>
        <v>301.7</v>
      </c>
      <c r="R165">
        <v>301.7</v>
      </c>
      <c r="S165" t="str">
        <f t="shared" si="39"/>
        <v>Ok</v>
      </c>
      <c r="T165">
        <f t="shared" si="40"/>
        <v>7.0999999999999994E-2</v>
      </c>
      <c r="U165" s="10">
        <v>7.0999999999999994E-2</v>
      </c>
      <c r="V165" s="10">
        <v>10</v>
      </c>
      <c r="W165">
        <f t="shared" si="41"/>
        <v>2802.7930000000001</v>
      </c>
      <c r="X165" s="10">
        <f t="shared" si="42"/>
        <v>3396.1000000000004</v>
      </c>
      <c r="Y165" s="10">
        <f t="shared" si="43"/>
        <v>-593.30700000000024</v>
      </c>
      <c r="Z165">
        <f t="shared" si="44"/>
        <v>-0.21168420215121139</v>
      </c>
      <c r="AA165" t="str">
        <f t="shared" si="45"/>
        <v>Jul-2024</v>
      </c>
      <c r="AB165" t="str">
        <f t="shared" si="46"/>
        <v>Q3-2024</v>
      </c>
      <c r="AC165" t="str">
        <f t="shared" si="47"/>
        <v>Asia-China-Beijing</v>
      </c>
      <c r="AD165" t="str">
        <f t="shared" si="48"/>
        <v>MEDIUM</v>
      </c>
      <c r="AE165" s="15" t="str">
        <f t="shared" si="49"/>
        <v>Jul-2024</v>
      </c>
      <c r="AF165" t="str">
        <f t="shared" si="50"/>
        <v>YES</v>
      </c>
    </row>
    <row r="166" spans="1:32" x14ac:dyDescent="0.35">
      <c r="A166" s="8" t="s">
        <v>215</v>
      </c>
      <c r="B166" s="6">
        <v>45563</v>
      </c>
      <c r="C166" s="6" t="str">
        <f t="shared" si="35"/>
        <v>INVALID</v>
      </c>
      <c r="D166" s="6">
        <f t="shared" si="34"/>
        <v>45570</v>
      </c>
      <c r="E166" s="6">
        <v>45320</v>
      </c>
      <c r="F166" s="10">
        <f t="shared" si="36"/>
        <v>7</v>
      </c>
      <c r="G166" t="s">
        <v>648</v>
      </c>
      <c r="H166" t="s">
        <v>660</v>
      </c>
      <c r="I166" t="s">
        <v>677</v>
      </c>
      <c r="J166" t="s">
        <v>702</v>
      </c>
      <c r="K166" t="s">
        <v>710</v>
      </c>
      <c r="L166" t="s">
        <v>720</v>
      </c>
      <c r="M166" t="s">
        <v>728</v>
      </c>
      <c r="N166" t="s">
        <v>935</v>
      </c>
      <c r="O166" s="10">
        <v>493.76</v>
      </c>
      <c r="P166" s="10" t="str">
        <f t="shared" si="37"/>
        <v>OK</v>
      </c>
      <c r="Q166" s="10">
        <f t="shared" si="38"/>
        <v>1511.71</v>
      </c>
      <c r="R166">
        <v>1511.71</v>
      </c>
      <c r="S166" t="str">
        <f t="shared" si="39"/>
        <v>Ok</v>
      </c>
      <c r="T166">
        <f t="shared" si="40"/>
        <v>0.25800000000000001</v>
      </c>
      <c r="U166" s="10">
        <v>0.25800000000000001</v>
      </c>
      <c r="V166" s="10">
        <v>10</v>
      </c>
      <c r="W166">
        <f t="shared" si="41"/>
        <v>11216.888199999999</v>
      </c>
      <c r="X166" s="10">
        <f t="shared" si="42"/>
        <v>4937.6000000000004</v>
      </c>
      <c r="Y166" s="10">
        <f t="shared" si="43"/>
        <v>6279.2881999999991</v>
      </c>
      <c r="Z166">
        <f t="shared" si="44"/>
        <v>0.55980661374515606</v>
      </c>
      <c r="AA166" t="str">
        <f t="shared" si="45"/>
        <v>Sept-2024</v>
      </c>
      <c r="AB166" t="str">
        <f t="shared" si="46"/>
        <v>Q3-2024</v>
      </c>
      <c r="AC166" t="str">
        <f t="shared" si="47"/>
        <v>Americas-USA-Chicago</v>
      </c>
      <c r="AD166" t="str">
        <f t="shared" si="48"/>
        <v>HIGH</v>
      </c>
      <c r="AE166" s="15" t="str">
        <f t="shared" si="49"/>
        <v>Sept-2024</v>
      </c>
      <c r="AF166" t="str">
        <f t="shared" si="50"/>
        <v>YES</v>
      </c>
    </row>
    <row r="167" spans="1:32" x14ac:dyDescent="0.35">
      <c r="A167" s="8" t="s">
        <v>288</v>
      </c>
      <c r="B167" s="6">
        <v>45636</v>
      </c>
      <c r="C167" s="6" t="str">
        <f t="shared" si="35"/>
        <v>INVALID</v>
      </c>
      <c r="D167" s="6">
        <f t="shared" si="34"/>
        <v>45643</v>
      </c>
      <c r="E167" s="6">
        <v>45395</v>
      </c>
      <c r="F167" s="10">
        <f t="shared" si="36"/>
        <v>7</v>
      </c>
      <c r="G167" t="s">
        <v>649</v>
      </c>
      <c r="H167" t="s">
        <v>657</v>
      </c>
      <c r="I167" t="s">
        <v>690</v>
      </c>
      <c r="J167" t="s">
        <v>705</v>
      </c>
      <c r="K167" t="s">
        <v>708</v>
      </c>
      <c r="L167" t="s">
        <v>723</v>
      </c>
      <c r="M167" t="s">
        <v>728</v>
      </c>
      <c r="N167" t="s">
        <v>1008</v>
      </c>
      <c r="O167" s="10">
        <v>287.61</v>
      </c>
      <c r="P167" s="10" t="str">
        <f t="shared" si="37"/>
        <v>OK</v>
      </c>
      <c r="Q167" s="10">
        <f t="shared" si="38"/>
        <v>2055.2399999999998</v>
      </c>
      <c r="R167">
        <v>2055.2399999999998</v>
      </c>
      <c r="S167" t="str">
        <f t="shared" si="39"/>
        <v>Ok</v>
      </c>
      <c r="T167">
        <f t="shared" si="40"/>
        <v>0.13500000000000001</v>
      </c>
      <c r="U167" s="10">
        <v>0.13500000000000001</v>
      </c>
      <c r="V167" s="10">
        <v>21</v>
      </c>
      <c r="W167">
        <f t="shared" si="41"/>
        <v>37333.434599999993</v>
      </c>
      <c r="X167" s="10">
        <f t="shared" si="42"/>
        <v>6039.81</v>
      </c>
      <c r="Y167" s="10">
        <f t="shared" si="43"/>
        <v>31293.624599999992</v>
      </c>
      <c r="Z167">
        <f t="shared" si="44"/>
        <v>0.83821981382875488</v>
      </c>
      <c r="AA167" t="str">
        <f t="shared" si="45"/>
        <v>Dec-2024</v>
      </c>
      <c r="AB167" t="str">
        <f t="shared" si="46"/>
        <v>Q4-2024</v>
      </c>
      <c r="AC167" t="str">
        <f t="shared" si="47"/>
        <v>Europe-France-Paris</v>
      </c>
      <c r="AD167" t="str">
        <f t="shared" si="48"/>
        <v>HIGH</v>
      </c>
      <c r="AE167" s="15" t="str">
        <f t="shared" si="49"/>
        <v>Dec-2024</v>
      </c>
      <c r="AF167" t="str">
        <f t="shared" si="50"/>
        <v>YES</v>
      </c>
    </row>
    <row r="168" spans="1:32" x14ac:dyDescent="0.35">
      <c r="A168" s="8" t="s">
        <v>160</v>
      </c>
      <c r="B168" s="6">
        <v>45507</v>
      </c>
      <c r="C168" s="6" t="str">
        <f t="shared" si="35"/>
        <v>INVALID</v>
      </c>
      <c r="D168" s="6">
        <f t="shared" si="34"/>
        <v>45514</v>
      </c>
      <c r="E168" s="6">
        <v>45259</v>
      </c>
      <c r="F168" s="10">
        <f t="shared" si="36"/>
        <v>7</v>
      </c>
      <c r="G168" t="s">
        <v>646</v>
      </c>
      <c r="H168" t="s">
        <v>661</v>
      </c>
      <c r="I168" t="s">
        <v>687</v>
      </c>
      <c r="J168" t="s">
        <v>705</v>
      </c>
      <c r="K168" t="s">
        <v>709</v>
      </c>
      <c r="L168" t="s">
        <v>718</v>
      </c>
      <c r="M168" t="s">
        <v>731</v>
      </c>
      <c r="N168" t="s">
        <v>879</v>
      </c>
      <c r="O168" s="10">
        <v>275.56</v>
      </c>
      <c r="P168" s="10" t="str">
        <f t="shared" si="37"/>
        <v>OK</v>
      </c>
      <c r="Q168" s="10">
        <f t="shared" si="38"/>
        <v>391.15</v>
      </c>
      <c r="R168">
        <v>391.15</v>
      </c>
      <c r="S168" t="str">
        <f t="shared" si="39"/>
        <v>Ok</v>
      </c>
      <c r="T168">
        <f t="shared" si="40"/>
        <v>0.107</v>
      </c>
      <c r="U168" s="10">
        <v>0.107</v>
      </c>
      <c r="V168" s="10">
        <v>23</v>
      </c>
      <c r="W168">
        <f t="shared" si="41"/>
        <v>8033.8298499999992</v>
      </c>
      <c r="X168" s="10">
        <f t="shared" si="42"/>
        <v>6337.88</v>
      </c>
      <c r="Y168" s="10">
        <f t="shared" si="43"/>
        <v>1695.9498499999991</v>
      </c>
      <c r="Z168">
        <f t="shared" si="44"/>
        <v>0.21110104167814797</v>
      </c>
      <c r="AA168" t="str">
        <f t="shared" si="45"/>
        <v>Aug-2024</v>
      </c>
      <c r="AB168" t="str">
        <f t="shared" si="46"/>
        <v>Q3-2024</v>
      </c>
      <c r="AC168" t="str">
        <f t="shared" si="47"/>
        <v>Africa-South Africa-Durban</v>
      </c>
      <c r="AD168" t="str">
        <f t="shared" si="48"/>
        <v>MEDIUM</v>
      </c>
      <c r="AE168" s="15" t="str">
        <f t="shared" si="49"/>
        <v>Aug-2024</v>
      </c>
      <c r="AF168" t="str">
        <f t="shared" si="50"/>
        <v>YES</v>
      </c>
    </row>
    <row r="169" spans="1:32" x14ac:dyDescent="0.35">
      <c r="A169" s="8" t="s">
        <v>29</v>
      </c>
      <c r="B169" s="6">
        <v>45376</v>
      </c>
      <c r="C169" s="6" t="str">
        <f t="shared" si="35"/>
        <v>OK</v>
      </c>
      <c r="D169" s="6">
        <f t="shared" si="34"/>
        <v>45930</v>
      </c>
      <c r="E169" s="6">
        <v>45930</v>
      </c>
      <c r="F169" s="10">
        <f t="shared" si="36"/>
        <v>554</v>
      </c>
      <c r="G169" t="s">
        <v>648</v>
      </c>
      <c r="H169" t="s">
        <v>655</v>
      </c>
      <c r="I169" t="s">
        <v>672</v>
      </c>
      <c r="J169" t="s">
        <v>702</v>
      </c>
      <c r="K169" t="s">
        <v>707</v>
      </c>
      <c r="L169" t="s">
        <v>723</v>
      </c>
      <c r="M169" t="s">
        <v>733</v>
      </c>
      <c r="N169" t="s">
        <v>748</v>
      </c>
      <c r="O169" s="10">
        <v>780.59</v>
      </c>
      <c r="P169" s="10" t="str">
        <f t="shared" si="37"/>
        <v>OK</v>
      </c>
      <c r="Q169" s="10">
        <f t="shared" si="38"/>
        <v>1848.97</v>
      </c>
      <c r="R169">
        <v>1848.97</v>
      </c>
      <c r="S169" t="str">
        <f t="shared" si="39"/>
        <v>Ok</v>
      </c>
      <c r="T169">
        <f t="shared" si="40"/>
        <v>0</v>
      </c>
      <c r="U169" s="10">
        <v>0</v>
      </c>
      <c r="V169" s="10">
        <v>12</v>
      </c>
      <c r="W169">
        <f t="shared" si="41"/>
        <v>22187.64</v>
      </c>
      <c r="X169" s="10">
        <f t="shared" si="42"/>
        <v>9367.08</v>
      </c>
      <c r="Y169" s="10">
        <f t="shared" si="43"/>
        <v>12820.56</v>
      </c>
      <c r="Z169">
        <f t="shared" si="44"/>
        <v>0.57782441034738263</v>
      </c>
      <c r="AA169" t="str">
        <f t="shared" si="45"/>
        <v>Mar-2024</v>
      </c>
      <c r="AB169" t="str">
        <f t="shared" si="46"/>
        <v>Q1-2024</v>
      </c>
      <c r="AC169" t="str">
        <f t="shared" si="47"/>
        <v>Americas-Brazil-Brasília</v>
      </c>
      <c r="AD169" t="str">
        <f t="shared" si="48"/>
        <v>HIGH</v>
      </c>
      <c r="AE169" s="15" t="str">
        <f t="shared" si="49"/>
        <v>Mar-2024</v>
      </c>
      <c r="AF169" t="str">
        <f t="shared" si="50"/>
        <v>NO</v>
      </c>
    </row>
    <row r="170" spans="1:32" x14ac:dyDescent="0.35">
      <c r="A170" s="8" t="s">
        <v>45</v>
      </c>
      <c r="B170" s="6">
        <v>45392</v>
      </c>
      <c r="C170" s="6" t="str">
        <f t="shared" si="35"/>
        <v>OK</v>
      </c>
      <c r="D170" s="6">
        <f t="shared" si="34"/>
        <v>45672</v>
      </c>
      <c r="E170" s="6">
        <v>45672</v>
      </c>
      <c r="F170" s="10">
        <f t="shared" si="36"/>
        <v>280</v>
      </c>
      <c r="G170" t="s">
        <v>647</v>
      </c>
      <c r="H170" t="s">
        <v>654</v>
      </c>
      <c r="I170" t="s">
        <v>680</v>
      </c>
      <c r="J170" t="s">
        <v>703</v>
      </c>
      <c r="K170" t="s">
        <v>710</v>
      </c>
      <c r="L170" t="s">
        <v>715</v>
      </c>
      <c r="M170" t="s">
        <v>727</v>
      </c>
      <c r="N170" t="s">
        <v>764</v>
      </c>
      <c r="O170" s="10">
        <v>495.59</v>
      </c>
      <c r="P170" s="10" t="str">
        <f t="shared" si="37"/>
        <v>OK</v>
      </c>
      <c r="Q170" s="10">
        <f t="shared" si="38"/>
        <v>1395.56</v>
      </c>
      <c r="R170">
        <v>1395.56</v>
      </c>
      <c r="S170" t="str">
        <f t="shared" si="39"/>
        <v>Ok</v>
      </c>
      <c r="T170">
        <f t="shared" si="40"/>
        <v>8.6999999999999994E-2</v>
      </c>
      <c r="U170" s="10">
        <v>8.6999999999999994E-2</v>
      </c>
      <c r="V170" s="10">
        <v>17</v>
      </c>
      <c r="W170">
        <f t="shared" si="41"/>
        <v>21660.48676</v>
      </c>
      <c r="X170" s="10">
        <f t="shared" si="42"/>
        <v>8425.0299999999988</v>
      </c>
      <c r="Y170" s="10">
        <f t="shared" si="43"/>
        <v>13235.456760000001</v>
      </c>
      <c r="Z170">
        <f t="shared" si="44"/>
        <v>0.61104152028760783</v>
      </c>
      <c r="AA170" t="str">
        <f t="shared" si="45"/>
        <v>Apr-2024</v>
      </c>
      <c r="AB170" t="str">
        <f t="shared" si="46"/>
        <v>Q2-2024</v>
      </c>
      <c r="AC170" t="str">
        <f t="shared" si="47"/>
        <v>Asia-India-Delhi</v>
      </c>
      <c r="AD170" t="str">
        <f t="shared" si="48"/>
        <v>HIGH</v>
      </c>
      <c r="AE170" s="15" t="str">
        <f t="shared" si="49"/>
        <v>Apr-2024</v>
      </c>
      <c r="AF170" t="str">
        <f t="shared" si="50"/>
        <v>NO</v>
      </c>
    </row>
    <row r="171" spans="1:32" x14ac:dyDescent="0.35">
      <c r="A171" s="8" t="s">
        <v>508</v>
      </c>
      <c r="B171" s="6">
        <v>45856</v>
      </c>
      <c r="C171" s="6" t="str">
        <f t="shared" si="35"/>
        <v>INVALID</v>
      </c>
      <c r="D171" s="6">
        <f t="shared" si="34"/>
        <v>45863</v>
      </c>
      <c r="E171" s="6">
        <v>45460</v>
      </c>
      <c r="F171" s="10">
        <f t="shared" si="36"/>
        <v>7</v>
      </c>
      <c r="G171" t="s">
        <v>647</v>
      </c>
      <c r="H171" t="s">
        <v>654</v>
      </c>
      <c r="I171" t="s">
        <v>680</v>
      </c>
      <c r="J171" t="s">
        <v>705</v>
      </c>
      <c r="K171" t="s">
        <v>708</v>
      </c>
      <c r="L171" t="s">
        <v>722</v>
      </c>
      <c r="M171" t="s">
        <v>733</v>
      </c>
      <c r="N171" t="s">
        <v>1227</v>
      </c>
      <c r="O171" s="10">
        <v>465.02</v>
      </c>
      <c r="P171" s="10" t="str">
        <f t="shared" si="37"/>
        <v>OK</v>
      </c>
      <c r="Q171" s="10">
        <f t="shared" si="38"/>
        <v>538.04</v>
      </c>
      <c r="R171">
        <v>538.04</v>
      </c>
      <c r="S171" t="str">
        <f t="shared" si="39"/>
        <v>Ok</v>
      </c>
      <c r="T171">
        <f t="shared" si="40"/>
        <v>4.2000000000000003E-2</v>
      </c>
      <c r="U171" s="10">
        <v>4.2000000000000003E-2</v>
      </c>
      <c r="V171" s="10">
        <v>19</v>
      </c>
      <c r="W171">
        <f t="shared" si="41"/>
        <v>9793.4040799999984</v>
      </c>
      <c r="X171" s="10">
        <f t="shared" si="42"/>
        <v>8835.3799999999992</v>
      </c>
      <c r="Y171" s="10">
        <f t="shared" si="43"/>
        <v>958.02407999999923</v>
      </c>
      <c r="Z171">
        <f t="shared" si="44"/>
        <v>9.7823399522181193E-2</v>
      </c>
      <c r="AA171" t="str">
        <f t="shared" si="45"/>
        <v>Jul-2025</v>
      </c>
      <c r="AB171" t="str">
        <f t="shared" si="46"/>
        <v>Q3-2025</v>
      </c>
      <c r="AC171" t="str">
        <f t="shared" si="47"/>
        <v>Asia-India-Delhi</v>
      </c>
      <c r="AD171" t="str">
        <f t="shared" si="48"/>
        <v>HIGH</v>
      </c>
      <c r="AE171" s="15" t="str">
        <f t="shared" si="49"/>
        <v>Jul-2025</v>
      </c>
      <c r="AF171" t="str">
        <f t="shared" si="50"/>
        <v>YES</v>
      </c>
    </row>
    <row r="172" spans="1:32" x14ac:dyDescent="0.35">
      <c r="A172" s="8" t="s">
        <v>550</v>
      </c>
      <c r="B172" s="6">
        <v>45898</v>
      </c>
      <c r="C172" s="6" t="str">
        <f t="shared" si="35"/>
        <v>INVALID</v>
      </c>
      <c r="D172" s="6">
        <f t="shared" si="34"/>
        <v>45905</v>
      </c>
      <c r="E172" s="6">
        <v>45118</v>
      </c>
      <c r="F172" s="10">
        <f t="shared" si="36"/>
        <v>7</v>
      </c>
      <c r="G172" t="s">
        <v>649</v>
      </c>
      <c r="H172" t="s">
        <v>657</v>
      </c>
      <c r="I172" t="s">
        <v>690</v>
      </c>
      <c r="J172" t="s">
        <v>701</v>
      </c>
      <c r="K172" t="s">
        <v>711</v>
      </c>
      <c r="L172" t="s">
        <v>721</v>
      </c>
      <c r="M172" t="s">
        <v>729</v>
      </c>
      <c r="N172" t="s">
        <v>1269</v>
      </c>
      <c r="O172" s="10">
        <v>479.5</v>
      </c>
      <c r="P172" s="10" t="str">
        <f t="shared" si="37"/>
        <v>OK</v>
      </c>
      <c r="Q172" s="10">
        <f t="shared" si="38"/>
        <v>1218.92</v>
      </c>
      <c r="R172">
        <v>1218.92</v>
      </c>
      <c r="S172" t="str">
        <f t="shared" si="39"/>
        <v>Ok</v>
      </c>
      <c r="T172">
        <f t="shared" si="40"/>
        <v>0.14899999999999999</v>
      </c>
      <c r="U172" s="10">
        <v>0.14899999999999999</v>
      </c>
      <c r="V172" s="10">
        <v>14</v>
      </c>
      <c r="W172">
        <f t="shared" si="41"/>
        <v>14522.212880000001</v>
      </c>
      <c r="X172" s="10">
        <f t="shared" si="42"/>
        <v>6713</v>
      </c>
      <c r="Y172" s="10">
        <f t="shared" si="43"/>
        <v>7809.212880000001</v>
      </c>
      <c r="Z172">
        <f t="shared" si="44"/>
        <v>0.53774262535118544</v>
      </c>
      <c r="AA172" t="str">
        <f t="shared" si="45"/>
        <v>Aug-2025</v>
      </c>
      <c r="AB172" t="str">
        <f t="shared" si="46"/>
        <v>Q3-2025</v>
      </c>
      <c r="AC172" t="str">
        <f t="shared" si="47"/>
        <v>Europe-France-Paris</v>
      </c>
      <c r="AD172" t="str">
        <f t="shared" si="48"/>
        <v>HIGH</v>
      </c>
      <c r="AE172" s="15" t="str">
        <f t="shared" si="49"/>
        <v>Aug-2025</v>
      </c>
      <c r="AF172" t="str">
        <f t="shared" si="50"/>
        <v>YES</v>
      </c>
    </row>
    <row r="173" spans="1:32" x14ac:dyDescent="0.35">
      <c r="A173" s="8" t="s">
        <v>505</v>
      </c>
      <c r="B173" s="6">
        <v>45853</v>
      </c>
      <c r="C173" s="6" t="str">
        <f t="shared" si="35"/>
        <v>INVALID</v>
      </c>
      <c r="D173" s="6">
        <f t="shared" si="34"/>
        <v>45860</v>
      </c>
      <c r="E173" s="6">
        <v>45542</v>
      </c>
      <c r="F173" s="10">
        <f t="shared" si="36"/>
        <v>7</v>
      </c>
      <c r="G173" t="s">
        <v>649</v>
      </c>
      <c r="H173" t="s">
        <v>657</v>
      </c>
      <c r="I173" t="s">
        <v>679</v>
      </c>
      <c r="J173" t="s">
        <v>701</v>
      </c>
      <c r="K173" t="s">
        <v>711</v>
      </c>
      <c r="L173" t="s">
        <v>713</v>
      </c>
      <c r="M173" t="s">
        <v>727</v>
      </c>
      <c r="N173" t="s">
        <v>1224</v>
      </c>
      <c r="O173" s="10">
        <v>297.58999999999997</v>
      </c>
      <c r="P173" s="10" t="str">
        <f t="shared" si="37"/>
        <v>OK</v>
      </c>
      <c r="Q173" s="10">
        <f t="shared" si="38"/>
        <v>2062.12</v>
      </c>
      <c r="R173">
        <v>2062.12</v>
      </c>
      <c r="S173" t="str">
        <f t="shared" si="39"/>
        <v>Ok</v>
      </c>
      <c r="T173">
        <f t="shared" si="40"/>
        <v>0</v>
      </c>
      <c r="U173" s="10">
        <v>0</v>
      </c>
      <c r="V173" s="10">
        <v>10</v>
      </c>
      <c r="W173">
        <f t="shared" si="41"/>
        <v>20621.199999999997</v>
      </c>
      <c r="X173" s="10">
        <f t="shared" si="42"/>
        <v>2975.8999999999996</v>
      </c>
      <c r="Y173" s="10">
        <f t="shared" si="43"/>
        <v>17645.299999999996</v>
      </c>
      <c r="Z173">
        <f t="shared" si="44"/>
        <v>0.85568735088161685</v>
      </c>
      <c r="AA173" t="str">
        <f t="shared" si="45"/>
        <v>Jul-2025</v>
      </c>
      <c r="AB173" t="str">
        <f t="shared" si="46"/>
        <v>Q3-2025</v>
      </c>
      <c r="AC173" t="str">
        <f t="shared" si="47"/>
        <v>Europe-France-Lyon</v>
      </c>
      <c r="AD173" t="str">
        <f t="shared" si="48"/>
        <v>HIGH</v>
      </c>
      <c r="AE173" s="15" t="str">
        <f t="shared" si="49"/>
        <v>Jul-2025</v>
      </c>
      <c r="AF173" t="str">
        <f t="shared" si="50"/>
        <v>YES</v>
      </c>
    </row>
    <row r="174" spans="1:32" x14ac:dyDescent="0.35">
      <c r="A174" s="8" t="s">
        <v>147</v>
      </c>
      <c r="B174" s="6">
        <v>45494</v>
      </c>
      <c r="C174" s="6" t="str">
        <f t="shared" si="35"/>
        <v>INVALID</v>
      </c>
      <c r="D174" s="6">
        <f t="shared" si="34"/>
        <v>45501</v>
      </c>
      <c r="E174" s="6">
        <v>44957</v>
      </c>
      <c r="F174" s="10">
        <f t="shared" si="36"/>
        <v>7</v>
      </c>
      <c r="G174" t="s">
        <v>649</v>
      </c>
      <c r="H174" t="s">
        <v>658</v>
      </c>
      <c r="I174" t="s">
        <v>693</v>
      </c>
      <c r="J174" t="s">
        <v>706</v>
      </c>
      <c r="K174" t="s">
        <v>708</v>
      </c>
      <c r="L174" t="s">
        <v>725</v>
      </c>
      <c r="M174" t="s">
        <v>731</v>
      </c>
      <c r="N174" t="s">
        <v>866</v>
      </c>
      <c r="O174" s="10">
        <v>941.2</v>
      </c>
      <c r="P174" s="10" t="str">
        <f t="shared" si="37"/>
        <v>OK</v>
      </c>
      <c r="Q174" s="10">
        <f t="shared" si="38"/>
        <v>10.18</v>
      </c>
      <c r="R174">
        <v>10.18</v>
      </c>
      <c r="S174" t="str">
        <f t="shared" si="39"/>
        <v>Ok</v>
      </c>
      <c r="T174">
        <f t="shared" si="40"/>
        <v>0.22</v>
      </c>
      <c r="U174" s="10">
        <v>0.22</v>
      </c>
      <c r="V174" s="10">
        <v>16</v>
      </c>
      <c r="W174">
        <f t="shared" si="41"/>
        <v>127.04640000000001</v>
      </c>
      <c r="X174" s="10">
        <f t="shared" si="42"/>
        <v>15059.2</v>
      </c>
      <c r="Y174" s="10">
        <f t="shared" si="43"/>
        <v>-14932.153600000001</v>
      </c>
      <c r="Z174">
        <f t="shared" si="44"/>
        <v>-117.53307138179437</v>
      </c>
      <c r="AA174" t="str">
        <f t="shared" si="45"/>
        <v>Jul-2024</v>
      </c>
      <c r="AB174" t="str">
        <f t="shared" si="46"/>
        <v>Q3-2024</v>
      </c>
      <c r="AC174" t="str">
        <f t="shared" si="47"/>
        <v>Europe-United Kingdom-Manchester</v>
      </c>
      <c r="AD174" t="str">
        <f t="shared" si="48"/>
        <v>LOW</v>
      </c>
      <c r="AE174" s="15" t="str">
        <f t="shared" si="49"/>
        <v>Jul-2024</v>
      </c>
      <c r="AF174" t="str">
        <f t="shared" si="50"/>
        <v>YES</v>
      </c>
    </row>
    <row r="175" spans="1:32" x14ac:dyDescent="0.35">
      <c r="A175" s="8" t="s">
        <v>619</v>
      </c>
      <c r="B175" s="6">
        <v>45967</v>
      </c>
      <c r="C175" s="6" t="str">
        <f t="shared" si="35"/>
        <v>INVALID</v>
      </c>
      <c r="D175" s="6">
        <f t="shared" si="34"/>
        <v>45974</v>
      </c>
      <c r="E175" s="6">
        <v>45201</v>
      </c>
      <c r="F175" s="10">
        <f t="shared" si="36"/>
        <v>7</v>
      </c>
      <c r="G175" t="s">
        <v>648</v>
      </c>
      <c r="H175" t="s">
        <v>655</v>
      </c>
      <c r="I175" t="s">
        <v>692</v>
      </c>
      <c r="J175" t="s">
        <v>705</v>
      </c>
      <c r="K175" t="s">
        <v>707</v>
      </c>
      <c r="L175" t="s">
        <v>717</v>
      </c>
      <c r="M175" t="s">
        <v>731</v>
      </c>
      <c r="N175" t="s">
        <v>1337</v>
      </c>
      <c r="O175" s="10">
        <v>689.33</v>
      </c>
      <c r="P175" s="10" t="str">
        <f t="shared" si="37"/>
        <v>OK</v>
      </c>
      <c r="Q175" s="10">
        <f t="shared" si="38"/>
        <v>2281.7199999999998</v>
      </c>
      <c r="R175">
        <v>2281.7199999999998</v>
      </c>
      <c r="S175" t="str">
        <f t="shared" si="39"/>
        <v>Ok</v>
      </c>
      <c r="T175">
        <f t="shared" si="40"/>
        <v>0.186</v>
      </c>
      <c r="U175" s="10">
        <v>0.186</v>
      </c>
      <c r="V175" s="10">
        <v>13</v>
      </c>
      <c r="W175">
        <f t="shared" si="41"/>
        <v>24145.161039999999</v>
      </c>
      <c r="X175" s="10">
        <f t="shared" si="42"/>
        <v>8961.2900000000009</v>
      </c>
      <c r="Y175" s="10">
        <f t="shared" si="43"/>
        <v>15183.871039999998</v>
      </c>
      <c r="Z175">
        <f t="shared" si="44"/>
        <v>0.62885772494313419</v>
      </c>
      <c r="AA175" t="str">
        <f t="shared" si="45"/>
        <v>Nov-2025</v>
      </c>
      <c r="AB175" t="str">
        <f t="shared" si="46"/>
        <v>Q4-2025</v>
      </c>
      <c r="AC175" t="str">
        <f t="shared" si="47"/>
        <v>Americas-Brazil-Rio de Janeiro</v>
      </c>
      <c r="AD175" t="str">
        <f t="shared" si="48"/>
        <v>HIGH</v>
      </c>
      <c r="AE175" s="15" t="str">
        <f t="shared" si="49"/>
        <v>Nov-2025</v>
      </c>
      <c r="AF175" t="str">
        <f t="shared" si="50"/>
        <v>YES</v>
      </c>
    </row>
    <row r="176" spans="1:32" x14ac:dyDescent="0.35">
      <c r="A176" s="8" t="s">
        <v>102</v>
      </c>
      <c r="B176" s="6">
        <v>45449</v>
      </c>
      <c r="C176" s="6" t="str">
        <f t="shared" si="35"/>
        <v>OK</v>
      </c>
      <c r="D176" s="6">
        <f t="shared" si="34"/>
        <v>45888</v>
      </c>
      <c r="E176" s="6">
        <v>45888</v>
      </c>
      <c r="F176" s="10">
        <f t="shared" si="36"/>
        <v>439</v>
      </c>
      <c r="G176" t="s">
        <v>646</v>
      </c>
      <c r="H176" t="s">
        <v>650</v>
      </c>
      <c r="I176" t="s">
        <v>678</v>
      </c>
      <c r="J176" t="s">
        <v>701</v>
      </c>
      <c r="K176" t="s">
        <v>1428</v>
      </c>
      <c r="L176" t="s">
        <v>724</v>
      </c>
      <c r="M176" t="s">
        <v>727</v>
      </c>
      <c r="N176" t="s">
        <v>821</v>
      </c>
      <c r="O176" s="10">
        <v>601.51</v>
      </c>
      <c r="P176" s="10" t="str">
        <f t="shared" si="37"/>
        <v>OK</v>
      </c>
      <c r="Q176" s="10">
        <f t="shared" si="38"/>
        <v>249.57</v>
      </c>
      <c r="R176">
        <v>249.57</v>
      </c>
      <c r="S176" t="str">
        <f t="shared" si="39"/>
        <v>Ok</v>
      </c>
      <c r="T176">
        <f t="shared" si="40"/>
        <v>0.188</v>
      </c>
      <c r="U176" s="10">
        <v>0.188</v>
      </c>
      <c r="V176" s="10">
        <v>3</v>
      </c>
      <c r="W176">
        <f t="shared" si="41"/>
        <v>607.95252000000005</v>
      </c>
      <c r="X176" s="10">
        <f t="shared" si="42"/>
        <v>1804.53</v>
      </c>
      <c r="Y176" s="10">
        <f t="shared" si="43"/>
        <v>-1196.5774799999999</v>
      </c>
      <c r="Z176">
        <f t="shared" si="44"/>
        <v>-1.9682087673557136</v>
      </c>
      <c r="AA176" t="str">
        <f t="shared" si="45"/>
        <v>Jun-2024</v>
      </c>
      <c r="AB176" t="str">
        <f t="shared" si="46"/>
        <v>Q2-2024</v>
      </c>
      <c r="AC176" t="str">
        <f t="shared" si="47"/>
        <v>Africa-Kenya-Nakuru</v>
      </c>
      <c r="AD176" t="str">
        <f t="shared" si="48"/>
        <v>MEDIUM</v>
      </c>
      <c r="AE176" s="15" t="str">
        <f t="shared" si="49"/>
        <v>Jun-2024</v>
      </c>
      <c r="AF176" t="str">
        <f t="shared" si="50"/>
        <v>NO</v>
      </c>
    </row>
    <row r="177" spans="1:32" x14ac:dyDescent="0.35">
      <c r="A177" s="8" t="s">
        <v>272</v>
      </c>
      <c r="B177" s="6">
        <v>45620</v>
      </c>
      <c r="C177" s="6" t="str">
        <f t="shared" si="35"/>
        <v>OK</v>
      </c>
      <c r="D177" s="6">
        <f t="shared" si="34"/>
        <v>45843</v>
      </c>
      <c r="E177" s="6">
        <v>45843</v>
      </c>
      <c r="F177" s="10">
        <f t="shared" si="36"/>
        <v>223</v>
      </c>
      <c r="G177" t="s">
        <v>649</v>
      </c>
      <c r="H177" t="s">
        <v>656</v>
      </c>
      <c r="I177" t="s">
        <v>684</v>
      </c>
      <c r="J177" t="s">
        <v>705</v>
      </c>
      <c r="K177" t="s">
        <v>711</v>
      </c>
      <c r="L177" t="s">
        <v>715</v>
      </c>
      <c r="M177" t="s">
        <v>732</v>
      </c>
      <c r="N177" t="s">
        <v>992</v>
      </c>
      <c r="O177" s="10">
        <v>314.93</v>
      </c>
      <c r="P177" s="10" t="str">
        <f t="shared" si="37"/>
        <v>OK</v>
      </c>
      <c r="Q177" s="10">
        <f t="shared" si="38"/>
        <v>3275</v>
      </c>
      <c r="R177">
        <v>3275</v>
      </c>
      <c r="S177" t="str">
        <f t="shared" si="39"/>
        <v>Ok</v>
      </c>
      <c r="T177">
        <f t="shared" si="40"/>
        <v>0.20499999999999999</v>
      </c>
      <c r="U177" s="10">
        <v>0.20499999999999999</v>
      </c>
      <c r="V177" s="10">
        <v>8</v>
      </c>
      <c r="W177">
        <f t="shared" si="41"/>
        <v>20829</v>
      </c>
      <c r="X177" s="10">
        <f t="shared" si="42"/>
        <v>2519.44</v>
      </c>
      <c r="Y177" s="10">
        <f t="shared" si="43"/>
        <v>18309.560000000001</v>
      </c>
      <c r="Z177">
        <f t="shared" si="44"/>
        <v>0.8790417206779011</v>
      </c>
      <c r="AA177" t="str">
        <f t="shared" si="45"/>
        <v>Nov-2024</v>
      </c>
      <c r="AB177" t="str">
        <f t="shared" si="46"/>
        <v>Q4-2024</v>
      </c>
      <c r="AC177" t="str">
        <f t="shared" si="47"/>
        <v>Europe-Germany-Munich</v>
      </c>
      <c r="AD177" t="str">
        <f t="shared" si="48"/>
        <v>HIGH</v>
      </c>
      <c r="AE177" s="15" t="str">
        <f t="shared" si="49"/>
        <v>Nov-2024</v>
      </c>
      <c r="AF177" t="str">
        <f t="shared" si="50"/>
        <v>NO</v>
      </c>
    </row>
    <row r="178" spans="1:32" x14ac:dyDescent="0.35">
      <c r="A178" s="8" t="s">
        <v>26</v>
      </c>
      <c r="B178" s="6">
        <v>45373</v>
      </c>
      <c r="C178" s="6" t="str">
        <f t="shared" si="35"/>
        <v>OK</v>
      </c>
      <c r="D178" s="6">
        <f t="shared" si="34"/>
        <v>45680</v>
      </c>
      <c r="E178" s="6">
        <v>45680</v>
      </c>
      <c r="F178" s="10">
        <f t="shared" si="36"/>
        <v>307</v>
      </c>
      <c r="G178" t="s">
        <v>647</v>
      </c>
      <c r="H178" t="s">
        <v>652</v>
      </c>
      <c r="I178" t="s">
        <v>666</v>
      </c>
      <c r="J178" t="s">
        <v>701</v>
      </c>
      <c r="K178" t="s">
        <v>710</v>
      </c>
      <c r="L178" t="s">
        <v>721</v>
      </c>
      <c r="M178" t="s">
        <v>730</v>
      </c>
      <c r="N178" t="s">
        <v>745</v>
      </c>
      <c r="O178" s="10">
        <v>908.6</v>
      </c>
      <c r="P178" s="10" t="str">
        <f t="shared" si="37"/>
        <v>OK</v>
      </c>
      <c r="Q178" s="10">
        <f t="shared" si="38"/>
        <v>1913.76</v>
      </c>
      <c r="R178">
        <v>1913.76</v>
      </c>
      <c r="S178" t="str">
        <f t="shared" si="39"/>
        <v>Ok</v>
      </c>
      <c r="T178">
        <f t="shared" si="40"/>
        <v>0.25</v>
      </c>
      <c r="U178" s="10">
        <v>0.25</v>
      </c>
      <c r="V178" s="10">
        <v>20</v>
      </c>
      <c r="W178">
        <f t="shared" si="41"/>
        <v>28706.399999999998</v>
      </c>
      <c r="X178" s="10">
        <f t="shared" si="42"/>
        <v>18172</v>
      </c>
      <c r="Y178" s="10">
        <f t="shared" si="43"/>
        <v>10534.399999999998</v>
      </c>
      <c r="Z178">
        <f t="shared" si="44"/>
        <v>0.36697043168074012</v>
      </c>
      <c r="AA178" t="str">
        <f t="shared" si="45"/>
        <v>Mar-2024</v>
      </c>
      <c r="AB178" t="str">
        <f t="shared" si="46"/>
        <v>Q1-2024</v>
      </c>
      <c r="AC178" t="str">
        <f t="shared" si="47"/>
        <v>Asia-Japan-Osaka</v>
      </c>
      <c r="AD178" t="str">
        <f t="shared" si="48"/>
        <v>HIGH</v>
      </c>
      <c r="AE178" s="15" t="str">
        <f t="shared" si="49"/>
        <v>Mar-2024</v>
      </c>
      <c r="AF178" t="str">
        <f t="shared" si="50"/>
        <v>NO</v>
      </c>
    </row>
    <row r="179" spans="1:32" x14ac:dyDescent="0.35">
      <c r="A179" s="8" t="s">
        <v>140</v>
      </c>
      <c r="B179" s="6">
        <v>45487</v>
      </c>
      <c r="C179" s="6" t="str">
        <f t="shared" si="35"/>
        <v>INVALID</v>
      </c>
      <c r="D179" s="6">
        <f t="shared" si="34"/>
        <v>45494</v>
      </c>
      <c r="E179" s="6">
        <v>45175</v>
      </c>
      <c r="F179" s="10">
        <f t="shared" si="36"/>
        <v>7</v>
      </c>
      <c r="G179" t="s">
        <v>647</v>
      </c>
      <c r="H179" t="s">
        <v>659</v>
      </c>
      <c r="I179" t="s">
        <v>685</v>
      </c>
      <c r="J179" t="s">
        <v>705</v>
      </c>
      <c r="K179" t="s">
        <v>707</v>
      </c>
      <c r="L179" t="s">
        <v>717</v>
      </c>
      <c r="M179" t="s">
        <v>727</v>
      </c>
      <c r="N179" t="s">
        <v>859</v>
      </c>
      <c r="O179" s="10">
        <v>950.77</v>
      </c>
      <c r="P179" s="10" t="str">
        <f t="shared" si="37"/>
        <v>OK</v>
      </c>
      <c r="Q179" s="10">
        <f t="shared" si="38"/>
        <v>30.09</v>
      </c>
      <c r="R179">
        <v>30.09</v>
      </c>
      <c r="S179" t="str">
        <f t="shared" si="39"/>
        <v>Ok</v>
      </c>
      <c r="T179">
        <f t="shared" si="40"/>
        <v>8.4000000000000005E-2</v>
      </c>
      <c r="U179" s="10">
        <v>8.4000000000000005E-2</v>
      </c>
      <c r="V179" s="10">
        <v>14</v>
      </c>
      <c r="W179">
        <f t="shared" si="41"/>
        <v>385.87416000000002</v>
      </c>
      <c r="X179" s="10">
        <f t="shared" si="42"/>
        <v>13310.779999999999</v>
      </c>
      <c r="Y179" s="10">
        <f t="shared" si="43"/>
        <v>-12924.905839999999</v>
      </c>
      <c r="Z179">
        <f t="shared" si="44"/>
        <v>-33.495131780785734</v>
      </c>
      <c r="AA179" t="str">
        <f t="shared" si="45"/>
        <v>Jul-2024</v>
      </c>
      <c r="AB179" t="str">
        <f t="shared" si="46"/>
        <v>Q3-2024</v>
      </c>
      <c r="AC179" t="str">
        <f t="shared" si="47"/>
        <v>Asia-China-Shanghai</v>
      </c>
      <c r="AD179" t="str">
        <f t="shared" si="48"/>
        <v>LOW</v>
      </c>
      <c r="AE179" s="15" t="str">
        <f t="shared" si="49"/>
        <v>Jul-2024</v>
      </c>
      <c r="AF179" t="str">
        <f t="shared" si="50"/>
        <v>YES</v>
      </c>
    </row>
    <row r="180" spans="1:32" x14ac:dyDescent="0.35">
      <c r="A180" s="8" t="s">
        <v>493</v>
      </c>
      <c r="B180" s="6">
        <v>45841</v>
      </c>
      <c r="C180" s="6" t="str">
        <f t="shared" si="35"/>
        <v>INVALID</v>
      </c>
      <c r="D180" s="6">
        <f t="shared" si="34"/>
        <v>45848</v>
      </c>
      <c r="E180" s="6">
        <v>45035</v>
      </c>
      <c r="F180" s="10">
        <f t="shared" si="36"/>
        <v>7</v>
      </c>
      <c r="G180" t="s">
        <v>649</v>
      </c>
      <c r="H180" t="s">
        <v>656</v>
      </c>
      <c r="I180" t="s">
        <v>684</v>
      </c>
      <c r="J180" t="s">
        <v>701</v>
      </c>
      <c r="K180" t="s">
        <v>711</v>
      </c>
      <c r="L180" t="s">
        <v>717</v>
      </c>
      <c r="M180" t="s">
        <v>733</v>
      </c>
      <c r="N180" t="s">
        <v>1212</v>
      </c>
      <c r="O180" s="10">
        <v>553.61</v>
      </c>
      <c r="P180" s="10" t="str">
        <f t="shared" si="37"/>
        <v>OK</v>
      </c>
      <c r="Q180" s="10">
        <f t="shared" si="38"/>
        <v>501.31</v>
      </c>
      <c r="R180">
        <v>501.31</v>
      </c>
      <c r="S180" t="str">
        <f t="shared" si="39"/>
        <v>Ok</v>
      </c>
      <c r="T180">
        <f t="shared" si="40"/>
        <v>0.02</v>
      </c>
      <c r="U180" s="10">
        <v>0.02</v>
      </c>
      <c r="V180" s="10">
        <v>33</v>
      </c>
      <c r="W180">
        <f t="shared" si="41"/>
        <v>16212.365399999999</v>
      </c>
      <c r="X180" s="10">
        <f t="shared" si="42"/>
        <v>18269.13</v>
      </c>
      <c r="Y180" s="10">
        <f t="shared" si="43"/>
        <v>-2056.7646000000022</v>
      </c>
      <c r="Z180">
        <f t="shared" si="44"/>
        <v>-0.12686394299995252</v>
      </c>
      <c r="AA180" t="str">
        <f t="shared" si="45"/>
        <v>Jul-2025</v>
      </c>
      <c r="AB180" t="str">
        <f t="shared" si="46"/>
        <v>Q3-2025</v>
      </c>
      <c r="AC180" t="str">
        <f t="shared" si="47"/>
        <v>Europe-Germany-Munich</v>
      </c>
      <c r="AD180" t="str">
        <f t="shared" si="48"/>
        <v>HIGH</v>
      </c>
      <c r="AE180" s="15" t="str">
        <f t="shared" si="49"/>
        <v>Jul-2025</v>
      </c>
      <c r="AF180" t="str">
        <f t="shared" si="50"/>
        <v>YES</v>
      </c>
    </row>
    <row r="181" spans="1:32" x14ac:dyDescent="0.35">
      <c r="A181" s="8" t="s">
        <v>608</v>
      </c>
      <c r="B181" s="6">
        <v>45956</v>
      </c>
      <c r="C181" s="6" t="str">
        <f t="shared" si="35"/>
        <v>INVALID</v>
      </c>
      <c r="D181" s="6">
        <f t="shared" si="34"/>
        <v>45963</v>
      </c>
      <c r="E181" s="6">
        <v>45850</v>
      </c>
      <c r="F181" s="10">
        <f t="shared" si="36"/>
        <v>7</v>
      </c>
      <c r="G181" t="s">
        <v>649</v>
      </c>
      <c r="H181" t="s">
        <v>657</v>
      </c>
      <c r="I181" t="s">
        <v>673</v>
      </c>
      <c r="J181" t="s">
        <v>704</v>
      </c>
      <c r="K181" t="s">
        <v>711</v>
      </c>
      <c r="L181" t="s">
        <v>712</v>
      </c>
      <c r="M181" t="s">
        <v>733</v>
      </c>
      <c r="N181" t="s">
        <v>1326</v>
      </c>
      <c r="O181" s="10">
        <v>318.83</v>
      </c>
      <c r="P181" s="10" t="str">
        <f t="shared" si="37"/>
        <v>OK</v>
      </c>
      <c r="Q181" s="10">
        <f t="shared" si="38"/>
        <v>411.18</v>
      </c>
      <c r="R181">
        <v>411.18</v>
      </c>
      <c r="S181" t="str">
        <f t="shared" si="39"/>
        <v>Ok</v>
      </c>
      <c r="T181">
        <f t="shared" si="40"/>
        <v>0.08</v>
      </c>
      <c r="U181" s="10">
        <v>0.08</v>
      </c>
      <c r="V181" s="10">
        <v>13</v>
      </c>
      <c r="W181">
        <f t="shared" si="41"/>
        <v>4917.7128000000002</v>
      </c>
      <c r="X181" s="10">
        <f t="shared" si="42"/>
        <v>4144.79</v>
      </c>
      <c r="Y181" s="10">
        <f t="shared" si="43"/>
        <v>772.92280000000028</v>
      </c>
      <c r="Z181">
        <f t="shared" si="44"/>
        <v>0.1571711955199987</v>
      </c>
      <c r="AA181" t="str">
        <f t="shared" si="45"/>
        <v>Oct-2025</v>
      </c>
      <c r="AB181" t="str">
        <f t="shared" si="46"/>
        <v>Q4-2025</v>
      </c>
      <c r="AC181" t="str">
        <f t="shared" si="47"/>
        <v>Europe-France-Marseille</v>
      </c>
      <c r="AD181" t="str">
        <f t="shared" si="48"/>
        <v>MEDIUM</v>
      </c>
      <c r="AE181" s="15" t="str">
        <f t="shared" si="49"/>
        <v>Oct-2025</v>
      </c>
      <c r="AF181" t="str">
        <f t="shared" si="50"/>
        <v>YES</v>
      </c>
    </row>
    <row r="182" spans="1:32" x14ac:dyDescent="0.35">
      <c r="A182" s="8" t="s">
        <v>25</v>
      </c>
      <c r="B182" s="6">
        <v>45372</v>
      </c>
      <c r="C182" s="6" t="str">
        <f t="shared" si="35"/>
        <v>INVALID</v>
      </c>
      <c r="D182" s="6">
        <f t="shared" si="34"/>
        <v>45379</v>
      </c>
      <c r="E182" s="6">
        <v>45331</v>
      </c>
      <c r="F182" s="10">
        <f t="shared" si="36"/>
        <v>7</v>
      </c>
      <c r="G182" t="s">
        <v>649</v>
      </c>
      <c r="H182" t="s">
        <v>656</v>
      </c>
      <c r="I182" t="s">
        <v>671</v>
      </c>
      <c r="J182" t="s">
        <v>701</v>
      </c>
      <c r="K182" t="s">
        <v>708</v>
      </c>
      <c r="L182" t="s">
        <v>715</v>
      </c>
      <c r="M182" t="s">
        <v>733</v>
      </c>
      <c r="N182" t="s">
        <v>744</v>
      </c>
      <c r="O182" s="10">
        <v>644.16999999999996</v>
      </c>
      <c r="P182" s="10" t="str">
        <f t="shared" si="37"/>
        <v>OK</v>
      </c>
      <c r="Q182" s="10">
        <f t="shared" si="38"/>
        <v>5.92</v>
      </c>
      <c r="R182">
        <v>5.92</v>
      </c>
      <c r="S182" t="str">
        <f t="shared" si="39"/>
        <v>Ok</v>
      </c>
      <c r="T182">
        <f t="shared" si="40"/>
        <v>6.0000000000000001E-3</v>
      </c>
      <c r="U182" s="10">
        <v>6.0000000000000001E-3</v>
      </c>
      <c r="V182" s="10">
        <v>23</v>
      </c>
      <c r="W182">
        <f t="shared" si="41"/>
        <v>135.34304</v>
      </c>
      <c r="X182" s="10">
        <f t="shared" si="42"/>
        <v>14815.91</v>
      </c>
      <c r="Y182" s="10">
        <f t="shared" si="43"/>
        <v>-14680.56696</v>
      </c>
      <c r="Z182">
        <f t="shared" si="44"/>
        <v>-108.46931589537223</v>
      </c>
      <c r="AA182" t="str">
        <f t="shared" si="45"/>
        <v>Mar-2024</v>
      </c>
      <c r="AB182" t="str">
        <f t="shared" si="46"/>
        <v>Q1-2024</v>
      </c>
      <c r="AC182" t="str">
        <f t="shared" si="47"/>
        <v>Europe-Germany-Berlin</v>
      </c>
      <c r="AD182" t="str">
        <f t="shared" si="48"/>
        <v>LOW</v>
      </c>
      <c r="AE182" s="15" t="str">
        <f t="shared" si="49"/>
        <v>Mar-2024</v>
      </c>
      <c r="AF182" t="str">
        <f t="shared" si="50"/>
        <v>YES</v>
      </c>
    </row>
    <row r="183" spans="1:32" x14ac:dyDescent="0.35">
      <c r="A183" s="8" t="s">
        <v>72</v>
      </c>
      <c r="B183" s="6">
        <v>45419</v>
      </c>
      <c r="C183" s="6" t="str">
        <f t="shared" si="35"/>
        <v>OK</v>
      </c>
      <c r="D183" s="6">
        <f t="shared" si="34"/>
        <v>45644</v>
      </c>
      <c r="E183" s="6">
        <v>45644</v>
      </c>
      <c r="F183" s="10">
        <f t="shared" si="36"/>
        <v>225</v>
      </c>
      <c r="G183" t="s">
        <v>649</v>
      </c>
      <c r="H183" t="s">
        <v>656</v>
      </c>
      <c r="I183" t="s">
        <v>684</v>
      </c>
      <c r="J183" t="s">
        <v>702</v>
      </c>
      <c r="K183" t="s">
        <v>707</v>
      </c>
      <c r="L183" t="s">
        <v>716</v>
      </c>
      <c r="M183" t="s">
        <v>733</v>
      </c>
      <c r="N183" t="s">
        <v>791</v>
      </c>
      <c r="O183" s="10">
        <v>346.82</v>
      </c>
      <c r="P183" s="10" t="str">
        <f t="shared" si="37"/>
        <v>OK</v>
      </c>
      <c r="Q183" s="10">
        <f t="shared" si="38"/>
        <v>2206.63</v>
      </c>
      <c r="R183">
        <v>2206.63</v>
      </c>
      <c r="S183" t="str">
        <f t="shared" si="39"/>
        <v>Ok</v>
      </c>
      <c r="T183">
        <f t="shared" si="40"/>
        <v>0.14699999999999999</v>
      </c>
      <c r="U183" s="10">
        <v>0.14699999999999999</v>
      </c>
      <c r="V183" s="10">
        <v>8</v>
      </c>
      <c r="W183">
        <f t="shared" si="41"/>
        <v>15058.04312</v>
      </c>
      <c r="X183" s="10">
        <f t="shared" si="42"/>
        <v>2774.56</v>
      </c>
      <c r="Y183" s="10">
        <f t="shared" si="43"/>
        <v>12283.483120000001</v>
      </c>
      <c r="Z183">
        <f t="shared" si="44"/>
        <v>0.81574232601878749</v>
      </c>
      <c r="AA183" t="str">
        <f t="shared" si="45"/>
        <v>May-2024</v>
      </c>
      <c r="AB183" t="str">
        <f t="shared" si="46"/>
        <v>Q2-2024</v>
      </c>
      <c r="AC183" t="str">
        <f t="shared" si="47"/>
        <v>Europe-Germany-Munich</v>
      </c>
      <c r="AD183" t="str">
        <f t="shared" si="48"/>
        <v>HIGH</v>
      </c>
      <c r="AE183" s="15" t="str">
        <f t="shared" si="49"/>
        <v>May-2024</v>
      </c>
      <c r="AF183" t="str">
        <f t="shared" si="50"/>
        <v>NO</v>
      </c>
    </row>
    <row r="184" spans="1:32" x14ac:dyDescent="0.35">
      <c r="A184" s="8" t="s">
        <v>93</v>
      </c>
      <c r="B184" s="6">
        <v>45440</v>
      </c>
      <c r="C184" s="6" t="str">
        <f t="shared" si="35"/>
        <v>INVALID</v>
      </c>
      <c r="D184" s="6">
        <f t="shared" si="34"/>
        <v>45447</v>
      </c>
      <c r="E184" s="6">
        <v>45093</v>
      </c>
      <c r="F184" s="10">
        <f t="shared" si="36"/>
        <v>7</v>
      </c>
      <c r="G184" t="s">
        <v>649</v>
      </c>
      <c r="H184" t="s">
        <v>658</v>
      </c>
      <c r="I184" t="s">
        <v>693</v>
      </c>
      <c r="J184" t="s">
        <v>703</v>
      </c>
      <c r="K184" t="s">
        <v>711</v>
      </c>
      <c r="L184" t="s">
        <v>723</v>
      </c>
      <c r="M184" t="s">
        <v>727</v>
      </c>
      <c r="N184" t="s">
        <v>812</v>
      </c>
      <c r="O184" s="10">
        <v>357.36</v>
      </c>
      <c r="P184" s="10" t="str">
        <f t="shared" si="37"/>
        <v>OK</v>
      </c>
      <c r="Q184" s="10">
        <f t="shared" si="38"/>
        <v>1912.8</v>
      </c>
      <c r="R184">
        <v>1912.8</v>
      </c>
      <c r="S184" t="str">
        <f t="shared" si="39"/>
        <v>Ok</v>
      </c>
      <c r="T184">
        <f t="shared" si="40"/>
        <v>0.25700000000000001</v>
      </c>
      <c r="U184" s="10">
        <v>0.25700000000000001</v>
      </c>
      <c r="V184" s="10">
        <v>20</v>
      </c>
      <c r="W184">
        <f t="shared" si="41"/>
        <v>28424.207999999999</v>
      </c>
      <c r="X184" s="10">
        <f t="shared" si="42"/>
        <v>7147.2000000000007</v>
      </c>
      <c r="Y184" s="10">
        <f t="shared" si="43"/>
        <v>21277.007999999998</v>
      </c>
      <c r="Z184">
        <f t="shared" si="44"/>
        <v>0.74855236072012976</v>
      </c>
      <c r="AA184" t="str">
        <f t="shared" si="45"/>
        <v>May-2024</v>
      </c>
      <c r="AB184" t="str">
        <f t="shared" si="46"/>
        <v>Q2-2024</v>
      </c>
      <c r="AC184" t="str">
        <f t="shared" si="47"/>
        <v>Europe-United Kingdom-Manchester</v>
      </c>
      <c r="AD184" t="str">
        <f t="shared" si="48"/>
        <v>HIGH</v>
      </c>
      <c r="AE184" s="15" t="str">
        <f t="shared" si="49"/>
        <v>May-2024</v>
      </c>
      <c r="AF184" t="str">
        <f t="shared" si="50"/>
        <v>YES</v>
      </c>
    </row>
    <row r="185" spans="1:32" x14ac:dyDescent="0.35">
      <c r="A185" s="8" t="s">
        <v>467</v>
      </c>
      <c r="B185" s="6">
        <v>45815</v>
      </c>
      <c r="C185" s="6" t="str">
        <f t="shared" si="35"/>
        <v>OK</v>
      </c>
      <c r="D185" s="6">
        <f t="shared" si="34"/>
        <v>45832</v>
      </c>
      <c r="E185" s="6">
        <v>45832</v>
      </c>
      <c r="F185" s="10">
        <f t="shared" si="36"/>
        <v>17</v>
      </c>
      <c r="G185" t="s">
        <v>647</v>
      </c>
      <c r="H185" t="s">
        <v>652</v>
      </c>
      <c r="I185" t="s">
        <v>694</v>
      </c>
      <c r="J185" t="s">
        <v>701</v>
      </c>
      <c r="K185" t="s">
        <v>711</v>
      </c>
      <c r="L185" t="s">
        <v>717</v>
      </c>
      <c r="M185" t="s">
        <v>730</v>
      </c>
      <c r="N185" t="s">
        <v>1186</v>
      </c>
      <c r="O185" s="10">
        <v>400.39</v>
      </c>
      <c r="P185" s="10" t="str">
        <f t="shared" si="37"/>
        <v>OK</v>
      </c>
      <c r="Q185" s="10">
        <f t="shared" si="38"/>
        <v>1382.31</v>
      </c>
      <c r="R185">
        <v>1382.31</v>
      </c>
      <c r="S185" t="str">
        <f t="shared" si="39"/>
        <v>Ok</v>
      </c>
      <c r="T185">
        <f t="shared" si="40"/>
        <v>0.115</v>
      </c>
      <c r="U185" s="10">
        <v>0.115</v>
      </c>
      <c r="V185" s="10">
        <v>19</v>
      </c>
      <c r="W185">
        <f t="shared" si="41"/>
        <v>23243.542649999999</v>
      </c>
      <c r="X185" s="10">
        <f t="shared" si="42"/>
        <v>7607.41</v>
      </c>
      <c r="Y185" s="10">
        <f t="shared" si="43"/>
        <v>15636.13265</v>
      </c>
      <c r="Z185">
        <f t="shared" si="44"/>
        <v>0.67270866947642338</v>
      </c>
      <c r="AA185" t="str">
        <f t="shared" si="45"/>
        <v>Jun-2025</v>
      </c>
      <c r="AB185" t="str">
        <f t="shared" si="46"/>
        <v>Q2-2025</v>
      </c>
      <c r="AC185" t="str">
        <f t="shared" si="47"/>
        <v>Asia-Japan-Nagoya</v>
      </c>
      <c r="AD185" t="str">
        <f t="shared" si="48"/>
        <v>HIGH</v>
      </c>
      <c r="AE185" s="15" t="str">
        <f t="shared" si="49"/>
        <v>Jun-2025</v>
      </c>
      <c r="AF185" t="str">
        <f t="shared" si="50"/>
        <v>NO</v>
      </c>
    </row>
    <row r="186" spans="1:32" x14ac:dyDescent="0.35">
      <c r="A186" s="8" t="s">
        <v>611</v>
      </c>
      <c r="B186" s="6">
        <v>45959</v>
      </c>
      <c r="C186" s="6" t="str">
        <f t="shared" si="35"/>
        <v>INVALID</v>
      </c>
      <c r="D186" s="6">
        <f t="shared" si="34"/>
        <v>45966</v>
      </c>
      <c r="E186" s="6">
        <v>44956</v>
      </c>
      <c r="F186" s="10">
        <f t="shared" si="36"/>
        <v>7</v>
      </c>
      <c r="G186" t="s">
        <v>646</v>
      </c>
      <c r="H186" t="s">
        <v>661</v>
      </c>
      <c r="I186" t="s">
        <v>695</v>
      </c>
      <c r="J186" t="s">
        <v>704</v>
      </c>
      <c r="K186" t="s">
        <v>708</v>
      </c>
      <c r="L186" t="s">
        <v>720</v>
      </c>
      <c r="M186" t="s">
        <v>728</v>
      </c>
      <c r="N186" t="s">
        <v>1329</v>
      </c>
      <c r="O186" s="10">
        <v>299.02</v>
      </c>
      <c r="P186" s="10" t="str">
        <f t="shared" si="37"/>
        <v>OK</v>
      </c>
      <c r="Q186" s="10">
        <f t="shared" si="38"/>
        <v>1355.61</v>
      </c>
      <c r="R186">
        <v>1355.61</v>
      </c>
      <c r="S186" t="str">
        <f t="shared" si="39"/>
        <v>Ok</v>
      </c>
      <c r="T186">
        <f t="shared" si="40"/>
        <v>0.14000000000000001</v>
      </c>
      <c r="U186" s="10">
        <v>0.14000000000000001</v>
      </c>
      <c r="V186" s="10">
        <v>5</v>
      </c>
      <c r="W186">
        <f t="shared" si="41"/>
        <v>5829.1229999999996</v>
      </c>
      <c r="X186" s="10">
        <f t="shared" si="42"/>
        <v>1495.1</v>
      </c>
      <c r="Y186" s="10">
        <f t="shared" si="43"/>
        <v>4334.0229999999992</v>
      </c>
      <c r="Z186">
        <f t="shared" si="44"/>
        <v>0.74351201715935644</v>
      </c>
      <c r="AA186" t="str">
        <f t="shared" si="45"/>
        <v>Oct-2025</v>
      </c>
      <c r="AB186" t="str">
        <f t="shared" si="46"/>
        <v>Q4-2025</v>
      </c>
      <c r="AC186" t="str">
        <f t="shared" si="47"/>
        <v>Africa-South Africa-Cape Town</v>
      </c>
      <c r="AD186" t="str">
        <f t="shared" si="48"/>
        <v>HIGH</v>
      </c>
      <c r="AE186" s="15" t="str">
        <f t="shared" si="49"/>
        <v>Oct-2025</v>
      </c>
      <c r="AF186" t="str">
        <f t="shared" si="50"/>
        <v>YES</v>
      </c>
    </row>
    <row r="187" spans="1:32" x14ac:dyDescent="0.35">
      <c r="A187" s="8" t="s">
        <v>578</v>
      </c>
      <c r="B187" s="6">
        <v>45926</v>
      </c>
      <c r="C187" s="6" t="str">
        <f t="shared" si="35"/>
        <v>INVALID</v>
      </c>
      <c r="D187" s="6">
        <f t="shared" si="34"/>
        <v>45933</v>
      </c>
      <c r="E187" s="6">
        <v>45696</v>
      </c>
      <c r="F187" s="10">
        <f t="shared" si="36"/>
        <v>7</v>
      </c>
      <c r="G187" t="s">
        <v>649</v>
      </c>
      <c r="H187" t="s">
        <v>658</v>
      </c>
      <c r="I187" t="s">
        <v>693</v>
      </c>
      <c r="J187" t="s">
        <v>706</v>
      </c>
      <c r="K187" t="s">
        <v>709</v>
      </c>
      <c r="L187" t="s">
        <v>716</v>
      </c>
      <c r="M187" t="s">
        <v>729</v>
      </c>
      <c r="N187" t="s">
        <v>1296</v>
      </c>
      <c r="O187" s="10">
        <v>586.21</v>
      </c>
      <c r="P187" s="10" t="str">
        <f t="shared" si="37"/>
        <v>OK</v>
      </c>
      <c r="Q187" s="10">
        <f t="shared" si="38"/>
        <v>887.9</v>
      </c>
      <c r="R187">
        <v>887.9</v>
      </c>
      <c r="S187" t="str">
        <f t="shared" si="39"/>
        <v>Ok</v>
      </c>
      <c r="T187">
        <f t="shared" si="40"/>
        <v>6.8000000000000005E-2</v>
      </c>
      <c r="U187" s="10">
        <v>6.8000000000000005E-2</v>
      </c>
      <c r="V187" s="10">
        <v>15</v>
      </c>
      <c r="W187">
        <f t="shared" si="41"/>
        <v>12412.841999999999</v>
      </c>
      <c r="X187" s="10">
        <f t="shared" si="42"/>
        <v>8793.1500000000015</v>
      </c>
      <c r="Y187" s="10">
        <f t="shared" si="43"/>
        <v>3619.6919999999973</v>
      </c>
      <c r="Z187">
        <f t="shared" si="44"/>
        <v>0.29160864208212733</v>
      </c>
      <c r="AA187" t="str">
        <f t="shared" si="45"/>
        <v>Sept-2025</v>
      </c>
      <c r="AB187" t="str">
        <f t="shared" si="46"/>
        <v>Q3-2025</v>
      </c>
      <c r="AC187" t="str">
        <f t="shared" si="47"/>
        <v>Europe-United Kingdom-Manchester</v>
      </c>
      <c r="AD187" t="str">
        <f t="shared" si="48"/>
        <v>HIGH</v>
      </c>
      <c r="AE187" s="15" t="str">
        <f t="shared" si="49"/>
        <v>Sept-2025</v>
      </c>
      <c r="AF187" t="str">
        <f t="shared" si="50"/>
        <v>YES</v>
      </c>
    </row>
    <row r="188" spans="1:32" x14ac:dyDescent="0.35">
      <c r="A188" s="8" t="s">
        <v>161</v>
      </c>
      <c r="B188" s="6">
        <v>45508</v>
      </c>
      <c r="C188" s="6" t="str">
        <f t="shared" si="35"/>
        <v>OK</v>
      </c>
      <c r="D188" s="6">
        <f t="shared" si="34"/>
        <v>45928</v>
      </c>
      <c r="E188" s="6">
        <v>45928</v>
      </c>
      <c r="F188" s="10">
        <f t="shared" si="36"/>
        <v>420</v>
      </c>
      <c r="G188" t="s">
        <v>646</v>
      </c>
      <c r="H188" t="s">
        <v>650</v>
      </c>
      <c r="I188" t="s">
        <v>664</v>
      </c>
      <c r="J188" t="s">
        <v>703</v>
      </c>
      <c r="K188" t="s">
        <v>710</v>
      </c>
      <c r="L188" t="s">
        <v>713</v>
      </c>
      <c r="M188" t="s">
        <v>731</v>
      </c>
      <c r="N188" t="s">
        <v>880</v>
      </c>
      <c r="O188" s="10">
        <v>891.46</v>
      </c>
      <c r="P188" s="10" t="str">
        <f t="shared" si="37"/>
        <v>OK</v>
      </c>
      <c r="Q188" s="10">
        <f t="shared" si="38"/>
        <v>1020.69</v>
      </c>
      <c r="R188">
        <v>1020.69</v>
      </c>
      <c r="S188" t="str">
        <f t="shared" si="39"/>
        <v>Ok</v>
      </c>
      <c r="T188">
        <f t="shared" si="40"/>
        <v>0.185</v>
      </c>
      <c r="U188" s="10">
        <v>0.185</v>
      </c>
      <c r="V188" s="10">
        <v>6</v>
      </c>
      <c r="W188">
        <f t="shared" si="41"/>
        <v>4991.1741000000002</v>
      </c>
      <c r="X188" s="10">
        <f t="shared" si="42"/>
        <v>5348.76</v>
      </c>
      <c r="Y188" s="10">
        <f t="shared" si="43"/>
        <v>-357.58590000000004</v>
      </c>
      <c r="Z188">
        <f t="shared" si="44"/>
        <v>-7.1643643927387757E-2</v>
      </c>
      <c r="AA188" t="str">
        <f t="shared" si="45"/>
        <v>Aug-2024</v>
      </c>
      <c r="AB188" t="str">
        <f t="shared" si="46"/>
        <v>Q3-2024</v>
      </c>
      <c r="AC188" t="str">
        <f t="shared" si="47"/>
        <v>Africa-Kenya-Nairobi</v>
      </c>
      <c r="AD188" t="str">
        <f t="shared" si="48"/>
        <v>HIGH</v>
      </c>
      <c r="AE188" s="15" t="str">
        <f t="shared" si="49"/>
        <v>Aug-2024</v>
      </c>
      <c r="AF188" t="str">
        <f t="shared" si="50"/>
        <v>NO</v>
      </c>
    </row>
    <row r="189" spans="1:32" x14ac:dyDescent="0.35">
      <c r="A189" s="8" t="s">
        <v>299</v>
      </c>
      <c r="B189" s="6">
        <v>45647</v>
      </c>
      <c r="C189" s="6" t="str">
        <f t="shared" si="35"/>
        <v>INVALID</v>
      </c>
      <c r="D189" s="6">
        <f t="shared" si="34"/>
        <v>45654</v>
      </c>
      <c r="E189" s="6">
        <v>45128</v>
      </c>
      <c r="F189" s="10">
        <f t="shared" si="36"/>
        <v>7</v>
      </c>
      <c r="G189" t="s">
        <v>647</v>
      </c>
      <c r="H189" t="s">
        <v>652</v>
      </c>
      <c r="I189" t="s">
        <v>694</v>
      </c>
      <c r="J189" t="s">
        <v>704</v>
      </c>
      <c r="K189" t="s">
        <v>709</v>
      </c>
      <c r="L189" t="s">
        <v>713</v>
      </c>
      <c r="M189" t="s">
        <v>730</v>
      </c>
      <c r="N189" t="s">
        <v>1019</v>
      </c>
      <c r="O189" s="10">
        <v>554.76</v>
      </c>
      <c r="P189" s="10" t="str">
        <f t="shared" si="37"/>
        <v>OK</v>
      </c>
      <c r="Q189" s="10">
        <f t="shared" si="38"/>
        <v>1395.53</v>
      </c>
      <c r="R189">
        <v>1395.53</v>
      </c>
      <c r="S189" t="str">
        <f t="shared" si="39"/>
        <v>Ok</v>
      </c>
      <c r="T189">
        <f t="shared" si="40"/>
        <v>0.22</v>
      </c>
      <c r="U189" s="10">
        <v>0.22</v>
      </c>
      <c r="V189" s="10">
        <v>7</v>
      </c>
      <c r="W189">
        <f t="shared" si="41"/>
        <v>7619.5937999999996</v>
      </c>
      <c r="X189" s="10">
        <f t="shared" si="42"/>
        <v>3883.3199999999997</v>
      </c>
      <c r="Y189" s="10">
        <f t="shared" si="43"/>
        <v>3736.2737999999999</v>
      </c>
      <c r="Z189">
        <f t="shared" si="44"/>
        <v>0.49035078484105021</v>
      </c>
      <c r="AA189" t="str">
        <f t="shared" si="45"/>
        <v>Dec-2024</v>
      </c>
      <c r="AB189" t="str">
        <f t="shared" si="46"/>
        <v>Q4-2024</v>
      </c>
      <c r="AC189" t="str">
        <f t="shared" si="47"/>
        <v>Asia-Japan-Nagoya</v>
      </c>
      <c r="AD189" t="str">
        <f t="shared" si="48"/>
        <v>HIGH</v>
      </c>
      <c r="AE189" s="15" t="str">
        <f t="shared" si="49"/>
        <v>Dec-2024</v>
      </c>
      <c r="AF189" t="str">
        <f t="shared" si="50"/>
        <v>YES</v>
      </c>
    </row>
    <row r="190" spans="1:32" x14ac:dyDescent="0.35">
      <c r="A190" s="8" t="s">
        <v>384</v>
      </c>
      <c r="B190" s="6">
        <v>45732</v>
      </c>
      <c r="C190" s="6" t="str">
        <f t="shared" si="35"/>
        <v>INVALID</v>
      </c>
      <c r="D190" s="6">
        <f t="shared" si="34"/>
        <v>45739</v>
      </c>
      <c r="E190" s="6">
        <v>45294</v>
      </c>
      <c r="F190" s="10">
        <f t="shared" si="36"/>
        <v>7</v>
      </c>
      <c r="G190" t="s">
        <v>649</v>
      </c>
      <c r="H190" t="s">
        <v>657</v>
      </c>
      <c r="I190" t="s">
        <v>679</v>
      </c>
      <c r="J190" t="s">
        <v>705</v>
      </c>
      <c r="K190" t="s">
        <v>707</v>
      </c>
      <c r="L190" t="s">
        <v>724</v>
      </c>
      <c r="M190" t="s">
        <v>731</v>
      </c>
      <c r="N190" t="s">
        <v>1104</v>
      </c>
      <c r="O190" s="10">
        <v>492.75</v>
      </c>
      <c r="P190" s="10" t="str">
        <f t="shared" si="37"/>
        <v>OK</v>
      </c>
      <c r="Q190" s="10">
        <f t="shared" si="38"/>
        <v>2273.42</v>
      </c>
      <c r="R190">
        <v>2273.42</v>
      </c>
      <c r="S190" t="str">
        <f t="shared" si="39"/>
        <v>Ok</v>
      </c>
      <c r="T190">
        <f t="shared" si="40"/>
        <v>5.8000000000000003E-2</v>
      </c>
      <c r="U190" s="10">
        <v>5.8000000000000003E-2</v>
      </c>
      <c r="V190" s="10">
        <v>6</v>
      </c>
      <c r="W190">
        <f t="shared" si="41"/>
        <v>12849.369839999999</v>
      </c>
      <c r="X190" s="10">
        <f t="shared" si="42"/>
        <v>2956.5</v>
      </c>
      <c r="Y190" s="10">
        <f t="shared" si="43"/>
        <v>9892.8698399999994</v>
      </c>
      <c r="Z190">
        <f t="shared" si="44"/>
        <v>0.7699108954902647</v>
      </c>
      <c r="AA190" t="str">
        <f t="shared" si="45"/>
        <v>Mar-2025</v>
      </c>
      <c r="AB190" t="str">
        <f t="shared" si="46"/>
        <v>Q1-2025</v>
      </c>
      <c r="AC190" t="str">
        <f t="shared" si="47"/>
        <v>Europe-France-Lyon</v>
      </c>
      <c r="AD190" t="str">
        <f t="shared" si="48"/>
        <v>HIGH</v>
      </c>
      <c r="AE190" s="15" t="str">
        <f t="shared" si="49"/>
        <v>Mar-2025</v>
      </c>
      <c r="AF190" t="str">
        <f t="shared" si="50"/>
        <v>YES</v>
      </c>
    </row>
    <row r="191" spans="1:32" x14ac:dyDescent="0.35">
      <c r="A191" s="8" t="s">
        <v>163</v>
      </c>
      <c r="B191" s="6">
        <v>45510</v>
      </c>
      <c r="C191" s="6" t="str">
        <f t="shared" si="35"/>
        <v>INVALID</v>
      </c>
      <c r="D191" s="6">
        <f t="shared" si="34"/>
        <v>45517</v>
      </c>
      <c r="E191" s="6">
        <v>45185</v>
      </c>
      <c r="F191" s="10">
        <f t="shared" si="36"/>
        <v>7</v>
      </c>
      <c r="G191" t="s">
        <v>649</v>
      </c>
      <c r="H191" t="s">
        <v>657</v>
      </c>
      <c r="I191" t="s">
        <v>679</v>
      </c>
      <c r="J191" t="s">
        <v>703</v>
      </c>
      <c r="K191" t="s">
        <v>711</v>
      </c>
      <c r="L191" t="s">
        <v>717</v>
      </c>
      <c r="M191" t="s">
        <v>728</v>
      </c>
      <c r="N191" t="s">
        <v>882</v>
      </c>
      <c r="O191" s="10">
        <v>376.83</v>
      </c>
      <c r="P191" s="10" t="str">
        <f t="shared" si="37"/>
        <v>OK</v>
      </c>
      <c r="Q191" s="10">
        <f t="shared" si="38"/>
        <v>1242.1500000000001</v>
      </c>
      <c r="R191">
        <v>1242.1500000000001</v>
      </c>
      <c r="S191" t="str">
        <f t="shared" si="39"/>
        <v>Ok</v>
      </c>
      <c r="T191">
        <f t="shared" si="40"/>
        <v>0.188</v>
      </c>
      <c r="U191" s="10">
        <v>0.188</v>
      </c>
      <c r="V191" s="10">
        <v>25</v>
      </c>
      <c r="W191">
        <f t="shared" si="41"/>
        <v>25215.645000000004</v>
      </c>
      <c r="X191" s="10">
        <f t="shared" si="42"/>
        <v>9420.75</v>
      </c>
      <c r="Y191" s="10">
        <f t="shared" si="43"/>
        <v>15794.895000000004</v>
      </c>
      <c r="Z191">
        <f t="shared" si="44"/>
        <v>0.62639266217461431</v>
      </c>
      <c r="AA191" t="str">
        <f t="shared" si="45"/>
        <v>Aug-2024</v>
      </c>
      <c r="AB191" t="str">
        <f t="shared" si="46"/>
        <v>Q3-2024</v>
      </c>
      <c r="AC191" t="str">
        <f t="shared" si="47"/>
        <v>Europe-France-Lyon</v>
      </c>
      <c r="AD191" t="str">
        <f t="shared" si="48"/>
        <v>HIGH</v>
      </c>
      <c r="AE191" s="15" t="str">
        <f t="shared" si="49"/>
        <v>Aug-2024</v>
      </c>
      <c r="AF191" t="str">
        <f t="shared" si="50"/>
        <v>YES</v>
      </c>
    </row>
    <row r="192" spans="1:32" x14ac:dyDescent="0.35">
      <c r="A192" s="8" t="s">
        <v>328</v>
      </c>
      <c r="B192" s="6">
        <v>45676</v>
      </c>
      <c r="C192" s="6" t="str">
        <f t="shared" si="35"/>
        <v>INVALID</v>
      </c>
      <c r="D192" s="6">
        <f t="shared" si="34"/>
        <v>45683</v>
      </c>
      <c r="E192" s="6">
        <v>45467</v>
      </c>
      <c r="F192" s="10">
        <f t="shared" si="36"/>
        <v>7</v>
      </c>
      <c r="G192" t="s">
        <v>646</v>
      </c>
      <c r="H192" t="s">
        <v>661</v>
      </c>
      <c r="I192" t="s">
        <v>687</v>
      </c>
      <c r="J192" t="s">
        <v>702</v>
      </c>
      <c r="K192" t="s">
        <v>710</v>
      </c>
      <c r="L192" t="s">
        <v>722</v>
      </c>
      <c r="M192" t="s">
        <v>732</v>
      </c>
      <c r="N192" t="s">
        <v>1048</v>
      </c>
      <c r="O192" s="10">
        <v>597.85</v>
      </c>
      <c r="P192" s="10" t="str">
        <f t="shared" si="37"/>
        <v>OK</v>
      </c>
      <c r="Q192" s="10">
        <f t="shared" si="38"/>
        <v>1310.29</v>
      </c>
      <c r="R192">
        <v>1310.29</v>
      </c>
      <c r="S192" t="str">
        <f t="shared" si="39"/>
        <v>Ok</v>
      </c>
      <c r="T192">
        <f t="shared" si="40"/>
        <v>3.1E-2</v>
      </c>
      <c r="U192" s="10">
        <v>3.1E-2</v>
      </c>
      <c r="V192" s="10">
        <v>7</v>
      </c>
      <c r="W192">
        <f t="shared" si="41"/>
        <v>8887.6970699999983</v>
      </c>
      <c r="X192" s="10">
        <f t="shared" si="42"/>
        <v>4184.95</v>
      </c>
      <c r="Y192" s="10">
        <f t="shared" si="43"/>
        <v>4702.7470699999985</v>
      </c>
      <c r="Z192">
        <f t="shared" si="44"/>
        <v>0.52912999092575952</v>
      </c>
      <c r="AA192" t="str">
        <f t="shared" si="45"/>
        <v>Jan-2025</v>
      </c>
      <c r="AB192" t="str">
        <f t="shared" si="46"/>
        <v>Q1-2025</v>
      </c>
      <c r="AC192" t="str">
        <f t="shared" si="47"/>
        <v>Africa-South Africa-Durban</v>
      </c>
      <c r="AD192" t="str">
        <f t="shared" si="48"/>
        <v>HIGH</v>
      </c>
      <c r="AE192" s="15" t="str">
        <f t="shared" si="49"/>
        <v>Jan-2025</v>
      </c>
      <c r="AF192" t="str">
        <f t="shared" si="50"/>
        <v>YES</v>
      </c>
    </row>
    <row r="193" spans="1:32" x14ac:dyDescent="0.35">
      <c r="A193" s="8" t="s">
        <v>329</v>
      </c>
      <c r="B193" s="6">
        <v>45677</v>
      </c>
      <c r="C193" s="6" t="str">
        <f t="shared" si="35"/>
        <v>OK</v>
      </c>
      <c r="D193" s="6">
        <f t="shared" si="34"/>
        <v>45814</v>
      </c>
      <c r="E193" s="6">
        <v>45814</v>
      </c>
      <c r="F193" s="10">
        <f t="shared" si="36"/>
        <v>137</v>
      </c>
      <c r="G193" t="s">
        <v>649</v>
      </c>
      <c r="H193" t="s">
        <v>657</v>
      </c>
      <c r="I193" t="s">
        <v>690</v>
      </c>
      <c r="J193" t="s">
        <v>704</v>
      </c>
      <c r="K193" t="s">
        <v>710</v>
      </c>
      <c r="L193" t="s">
        <v>715</v>
      </c>
      <c r="M193" t="s">
        <v>727</v>
      </c>
      <c r="N193" t="s">
        <v>1049</v>
      </c>
      <c r="O193" s="10">
        <v>379.45</v>
      </c>
      <c r="P193" s="10" t="str">
        <f t="shared" si="37"/>
        <v>OK</v>
      </c>
      <c r="Q193" s="10">
        <f t="shared" si="38"/>
        <v>967.25</v>
      </c>
      <c r="R193">
        <v>967.25</v>
      </c>
      <c r="S193" t="str">
        <f t="shared" si="39"/>
        <v>Ok</v>
      </c>
      <c r="T193">
        <f t="shared" si="40"/>
        <v>0.09</v>
      </c>
      <c r="U193" s="10">
        <v>0.09</v>
      </c>
      <c r="V193" s="10">
        <v>13</v>
      </c>
      <c r="W193">
        <f t="shared" si="41"/>
        <v>11442.567500000001</v>
      </c>
      <c r="X193" s="10">
        <f t="shared" si="42"/>
        <v>4932.8499999999995</v>
      </c>
      <c r="Y193" s="10">
        <f t="shared" si="43"/>
        <v>6509.7175000000016</v>
      </c>
      <c r="Z193">
        <f t="shared" si="44"/>
        <v>0.56890356993742885</v>
      </c>
      <c r="AA193" t="str">
        <f t="shared" si="45"/>
        <v>Jan-2025</v>
      </c>
      <c r="AB193" t="str">
        <f t="shared" si="46"/>
        <v>Q1-2025</v>
      </c>
      <c r="AC193" t="str">
        <f t="shared" si="47"/>
        <v>Europe-France-Paris</v>
      </c>
      <c r="AD193" t="str">
        <f t="shared" si="48"/>
        <v>HIGH</v>
      </c>
      <c r="AE193" s="15" t="str">
        <f t="shared" si="49"/>
        <v>Jan-2025</v>
      </c>
      <c r="AF193" t="str">
        <f t="shared" si="50"/>
        <v>NO</v>
      </c>
    </row>
    <row r="194" spans="1:32" x14ac:dyDescent="0.35">
      <c r="A194" s="8" t="s">
        <v>506</v>
      </c>
      <c r="B194" s="6">
        <v>45854</v>
      </c>
      <c r="C194" s="6" t="str">
        <f t="shared" si="35"/>
        <v>OK</v>
      </c>
      <c r="D194" s="6">
        <f t="shared" ref="D194:D257" si="51">IF(OR(E194="",E194&lt;B194),B194+7,E194)</f>
        <v>45888</v>
      </c>
      <c r="E194" s="6">
        <v>45888</v>
      </c>
      <c r="F194" s="10">
        <f t="shared" si="36"/>
        <v>34</v>
      </c>
      <c r="G194" t="s">
        <v>647</v>
      </c>
      <c r="H194" t="s">
        <v>652</v>
      </c>
      <c r="I194" t="s">
        <v>694</v>
      </c>
      <c r="J194" t="s">
        <v>704</v>
      </c>
      <c r="K194" t="s">
        <v>709</v>
      </c>
      <c r="L194" t="s">
        <v>717</v>
      </c>
      <c r="M194" t="s">
        <v>733</v>
      </c>
      <c r="N194" t="s">
        <v>1225</v>
      </c>
      <c r="O194" s="10">
        <v>896.09</v>
      </c>
      <c r="P194" s="10" t="str">
        <f t="shared" si="37"/>
        <v>OK</v>
      </c>
      <c r="Q194" s="10">
        <f t="shared" si="38"/>
        <v>886.22</v>
      </c>
      <c r="R194">
        <v>886.22</v>
      </c>
      <c r="S194" t="str">
        <f t="shared" si="39"/>
        <v>Ok</v>
      </c>
      <c r="T194">
        <f t="shared" si="40"/>
        <v>8.3000000000000004E-2</v>
      </c>
      <c r="U194" s="10">
        <v>8.3000000000000004E-2</v>
      </c>
      <c r="V194" s="10">
        <v>11</v>
      </c>
      <c r="W194">
        <f t="shared" si="41"/>
        <v>8939.3011399999996</v>
      </c>
      <c r="X194" s="10">
        <f t="shared" si="42"/>
        <v>9856.99</v>
      </c>
      <c r="Y194" s="10">
        <f t="shared" si="43"/>
        <v>-917.6888600000002</v>
      </c>
      <c r="Z194">
        <f t="shared" si="44"/>
        <v>-0.10265778561745602</v>
      </c>
      <c r="AA194" t="str">
        <f t="shared" si="45"/>
        <v>Jul-2025</v>
      </c>
      <c r="AB194" t="str">
        <f t="shared" si="46"/>
        <v>Q3-2025</v>
      </c>
      <c r="AC194" t="str">
        <f t="shared" si="47"/>
        <v>Asia-Japan-Nagoya</v>
      </c>
      <c r="AD194" t="str">
        <f t="shared" si="48"/>
        <v>HIGH</v>
      </c>
      <c r="AE194" s="15" t="str">
        <f t="shared" si="49"/>
        <v>Jul-2025</v>
      </c>
      <c r="AF194" t="str">
        <f t="shared" si="50"/>
        <v>NO</v>
      </c>
    </row>
    <row r="195" spans="1:32" x14ac:dyDescent="0.35">
      <c r="A195" s="8" t="s">
        <v>271</v>
      </c>
      <c r="B195" s="6">
        <v>45619</v>
      </c>
      <c r="C195" s="6" t="str">
        <f t="shared" ref="C195:C258" si="52">IF(OR(E195="",E195&lt;B195),"INVALID","OK")</f>
        <v>INVALID</v>
      </c>
      <c r="D195" s="6">
        <f t="shared" si="51"/>
        <v>45626</v>
      </c>
      <c r="E195" s="6">
        <v>45053</v>
      </c>
      <c r="F195" s="10">
        <f t="shared" ref="F195:F258" si="53">D195-B195</f>
        <v>7</v>
      </c>
      <c r="G195" t="s">
        <v>649</v>
      </c>
      <c r="H195" t="s">
        <v>658</v>
      </c>
      <c r="I195" t="s">
        <v>683</v>
      </c>
      <c r="J195" t="s">
        <v>703</v>
      </c>
      <c r="K195" t="s">
        <v>711</v>
      </c>
      <c r="L195" t="s">
        <v>722</v>
      </c>
      <c r="M195" t="s">
        <v>729</v>
      </c>
      <c r="N195" t="s">
        <v>991</v>
      </c>
      <c r="O195" s="10">
        <v>516.96</v>
      </c>
      <c r="P195" s="10" t="str">
        <f t="shared" ref="P195:P258" si="54">IF(ABS((R195)-(Q195))&gt;1,"Suspicious","OK")</f>
        <v>OK</v>
      </c>
      <c r="Q195" s="10">
        <f t="shared" ref="Q195:Q258" si="55">IF(OR(R195&lt;0,R195&gt;3800),AVERAGEIF($M:$M,$M195,$R:$R),R195)</f>
        <v>790.61</v>
      </c>
      <c r="R195">
        <v>790.61</v>
      </c>
      <c r="S195" t="str">
        <f t="shared" ref="S195:S258" si="56">IF(U195&gt;0.3,"Suspicious","Ok")</f>
        <v>Ok</v>
      </c>
      <c r="T195">
        <f t="shared" ref="T195:T258" si="57">IF(U195&lt;0,0,IF(U195&gt;0.3,0.3,U195))</f>
        <v>0.19700000000000001</v>
      </c>
      <c r="U195" s="10">
        <v>0.19700000000000001</v>
      </c>
      <c r="V195" s="10">
        <v>4</v>
      </c>
      <c r="W195">
        <f t="shared" ref="W195:W258" si="58">R195*V195*(1-U195)</f>
        <v>2539.43932</v>
      </c>
      <c r="X195" s="10">
        <f t="shared" ref="X195:X258" si="59">O195*V195</f>
        <v>2067.84</v>
      </c>
      <c r="Y195" s="10">
        <f t="shared" ref="Y195:Y258" si="60">W195-X195</f>
        <v>471.59931999999981</v>
      </c>
      <c r="Z195">
        <f t="shared" ref="Z195:Z258" si="61">IF(W195=0,0,Y195/W195)</f>
        <v>0.18571001728050734</v>
      </c>
      <c r="AA195" t="str">
        <f t="shared" ref="AA195:AA258" si="62">TEXT(B195,"MMM-YYYY")</f>
        <v>Nov-2024</v>
      </c>
      <c r="AB195" t="str">
        <f t="shared" ref="AB195:AB258" si="63">"Q"&amp;INT((MONTH(B195)-1)/3+1)&amp;"-"&amp;YEAR(B195)</f>
        <v>Q4-2024</v>
      </c>
      <c r="AC195" t="str">
        <f t="shared" ref="AC195:AC258" si="64">G195&amp;"-"&amp;H195&amp;"-"&amp;I195</f>
        <v>Europe-United Kingdom-London</v>
      </c>
      <c r="AD195" t="str">
        <f t="shared" ref="AD195:AD258" si="65">IF(Q195&lt;100,"LOW",IF(Q195&lt;=500,"MEDIUM","HIGH"))</f>
        <v>HIGH</v>
      </c>
      <c r="AE195" s="15" t="str">
        <f t="shared" ref="AE195:AE258" si="66">TEXT(_xlfn.MINIFS(B195,H195,(H195)),"mmm-yyyy")</f>
        <v>Nov-2024</v>
      </c>
      <c r="AF195" t="str">
        <f t="shared" ref="AF195:AF258" si="67">IF((F195)&lt;=7,"YES","NO")</f>
        <v>YES</v>
      </c>
    </row>
    <row r="196" spans="1:32" x14ac:dyDescent="0.35">
      <c r="A196" s="8" t="s">
        <v>509</v>
      </c>
      <c r="B196" s="6">
        <v>45857</v>
      </c>
      <c r="C196" s="6" t="str">
        <f t="shared" si="52"/>
        <v>INVALID</v>
      </c>
      <c r="D196" s="6">
        <f t="shared" si="51"/>
        <v>45864</v>
      </c>
      <c r="E196" s="6">
        <v>45521</v>
      </c>
      <c r="F196" s="10">
        <f t="shared" si="53"/>
        <v>7</v>
      </c>
      <c r="G196" t="s">
        <v>648</v>
      </c>
      <c r="H196" t="s">
        <v>660</v>
      </c>
      <c r="I196" t="s">
        <v>697</v>
      </c>
      <c r="J196" t="s">
        <v>704</v>
      </c>
      <c r="K196" t="s">
        <v>707</v>
      </c>
      <c r="L196" t="s">
        <v>726</v>
      </c>
      <c r="M196" t="s">
        <v>732</v>
      </c>
      <c r="N196" t="s">
        <v>1228</v>
      </c>
      <c r="O196" s="10">
        <v>352.79</v>
      </c>
      <c r="P196" s="10" t="str">
        <f t="shared" si="54"/>
        <v>OK</v>
      </c>
      <c r="Q196" s="10">
        <f t="shared" si="55"/>
        <v>361.33</v>
      </c>
      <c r="R196">
        <v>361.33</v>
      </c>
      <c r="S196" t="str">
        <f t="shared" si="56"/>
        <v>Ok</v>
      </c>
      <c r="T196">
        <f t="shared" si="57"/>
        <v>0.113</v>
      </c>
      <c r="U196" s="10">
        <v>0.113</v>
      </c>
      <c r="V196" s="10">
        <v>7</v>
      </c>
      <c r="W196">
        <f t="shared" si="58"/>
        <v>2243.4979699999999</v>
      </c>
      <c r="X196" s="10">
        <f t="shared" si="59"/>
        <v>2469.5300000000002</v>
      </c>
      <c r="Y196" s="10">
        <f t="shared" si="60"/>
        <v>-226.0320300000003</v>
      </c>
      <c r="Z196">
        <f t="shared" si="61"/>
        <v>-0.10074982595148071</v>
      </c>
      <c r="AA196" t="str">
        <f t="shared" si="62"/>
        <v>Jul-2025</v>
      </c>
      <c r="AB196" t="str">
        <f t="shared" si="63"/>
        <v>Q3-2025</v>
      </c>
      <c r="AC196" t="str">
        <f t="shared" si="64"/>
        <v>Americas-USA-Austin</v>
      </c>
      <c r="AD196" t="str">
        <f t="shared" si="65"/>
        <v>MEDIUM</v>
      </c>
      <c r="AE196" s="15" t="str">
        <f t="shared" si="66"/>
        <v>Jul-2025</v>
      </c>
      <c r="AF196" t="str">
        <f t="shared" si="67"/>
        <v>YES</v>
      </c>
    </row>
    <row r="197" spans="1:32" x14ac:dyDescent="0.35">
      <c r="A197" s="8" t="s">
        <v>587</v>
      </c>
      <c r="B197" s="6">
        <v>45935</v>
      </c>
      <c r="C197" s="6" t="str">
        <f t="shared" si="52"/>
        <v>INVALID</v>
      </c>
      <c r="D197" s="6">
        <f t="shared" si="51"/>
        <v>45942</v>
      </c>
      <c r="E197" s="6">
        <v>45293</v>
      </c>
      <c r="F197" s="10">
        <f t="shared" si="53"/>
        <v>7</v>
      </c>
      <c r="G197" t="s">
        <v>648</v>
      </c>
      <c r="H197" t="s">
        <v>653</v>
      </c>
      <c r="I197" t="s">
        <v>688</v>
      </c>
      <c r="J197" t="s">
        <v>702</v>
      </c>
      <c r="K197" t="s">
        <v>711</v>
      </c>
      <c r="L197" t="s">
        <v>720</v>
      </c>
      <c r="M197" t="s">
        <v>731</v>
      </c>
      <c r="N197" t="s">
        <v>1305</v>
      </c>
      <c r="O197" s="10">
        <v>444.41</v>
      </c>
      <c r="P197" s="10" t="str">
        <f t="shared" si="54"/>
        <v>OK</v>
      </c>
      <c r="Q197" s="10">
        <f t="shared" si="55"/>
        <v>1952.04</v>
      </c>
      <c r="R197">
        <v>1952.04</v>
      </c>
      <c r="S197" t="str">
        <f t="shared" si="56"/>
        <v>Ok</v>
      </c>
      <c r="T197">
        <f t="shared" si="57"/>
        <v>0.20699999999999999</v>
      </c>
      <c r="U197" s="10">
        <v>0.20699999999999999</v>
      </c>
      <c r="V197" s="10">
        <v>32</v>
      </c>
      <c r="W197">
        <f t="shared" si="58"/>
        <v>49534.967040000003</v>
      </c>
      <c r="X197" s="10">
        <f t="shared" si="59"/>
        <v>14221.12</v>
      </c>
      <c r="Y197" s="10">
        <f t="shared" si="60"/>
        <v>35313.847040000001</v>
      </c>
      <c r="Z197">
        <f t="shared" si="61"/>
        <v>0.71290745003390632</v>
      </c>
      <c r="AA197" t="str">
        <f t="shared" si="62"/>
        <v>Oct-2025</v>
      </c>
      <c r="AB197" t="str">
        <f t="shared" si="63"/>
        <v>Q4-2025</v>
      </c>
      <c r="AC197" t="str">
        <f t="shared" si="64"/>
        <v>Americas-Canada-Vancouver</v>
      </c>
      <c r="AD197" t="str">
        <f t="shared" si="65"/>
        <v>HIGH</v>
      </c>
      <c r="AE197" s="15" t="str">
        <f t="shared" si="66"/>
        <v>Oct-2025</v>
      </c>
      <c r="AF197" t="str">
        <f t="shared" si="67"/>
        <v>YES</v>
      </c>
    </row>
    <row r="198" spans="1:32" x14ac:dyDescent="0.35">
      <c r="A198" s="8" t="s">
        <v>79</v>
      </c>
      <c r="B198" s="6">
        <v>45426</v>
      </c>
      <c r="C198" s="6" t="str">
        <f t="shared" si="52"/>
        <v>INVALID</v>
      </c>
      <c r="D198" s="6">
        <f t="shared" si="51"/>
        <v>45433</v>
      </c>
      <c r="E198" s="6">
        <v>44983</v>
      </c>
      <c r="F198" s="10">
        <f t="shared" si="53"/>
        <v>7</v>
      </c>
      <c r="G198" t="s">
        <v>646</v>
      </c>
      <c r="H198" t="s">
        <v>661</v>
      </c>
      <c r="I198" t="s">
        <v>682</v>
      </c>
      <c r="J198" t="s">
        <v>703</v>
      </c>
      <c r="K198" t="s">
        <v>707</v>
      </c>
      <c r="L198" t="s">
        <v>723</v>
      </c>
      <c r="M198" t="s">
        <v>731</v>
      </c>
      <c r="N198" t="s">
        <v>798</v>
      </c>
      <c r="O198" s="10">
        <v>498.5</v>
      </c>
      <c r="P198" s="10" t="str">
        <f t="shared" si="54"/>
        <v>OK</v>
      </c>
      <c r="Q198" s="10">
        <f t="shared" si="55"/>
        <v>1564.76</v>
      </c>
      <c r="R198">
        <v>1564.76</v>
      </c>
      <c r="S198" t="str">
        <f t="shared" si="56"/>
        <v>Ok</v>
      </c>
      <c r="T198">
        <f t="shared" si="57"/>
        <v>0.13</v>
      </c>
      <c r="U198" s="10">
        <v>0.13</v>
      </c>
      <c r="V198" s="10">
        <v>40</v>
      </c>
      <c r="W198">
        <f t="shared" si="58"/>
        <v>54453.648000000001</v>
      </c>
      <c r="X198" s="10">
        <f t="shared" si="59"/>
        <v>19940</v>
      </c>
      <c r="Y198" s="10">
        <f t="shared" si="60"/>
        <v>34513.648000000001</v>
      </c>
      <c r="Z198">
        <f t="shared" si="61"/>
        <v>0.63381700340810965</v>
      </c>
      <c r="AA198" t="str">
        <f t="shared" si="62"/>
        <v>May-2024</v>
      </c>
      <c r="AB198" t="str">
        <f t="shared" si="63"/>
        <v>Q2-2024</v>
      </c>
      <c r="AC198" t="str">
        <f t="shared" si="64"/>
        <v>Africa-South Africa-Johannesburg</v>
      </c>
      <c r="AD198" t="str">
        <f t="shared" si="65"/>
        <v>HIGH</v>
      </c>
      <c r="AE198" s="15" t="str">
        <f t="shared" si="66"/>
        <v>May-2024</v>
      </c>
      <c r="AF198" t="str">
        <f t="shared" si="67"/>
        <v>YES</v>
      </c>
    </row>
    <row r="199" spans="1:32" x14ac:dyDescent="0.35">
      <c r="A199" s="8" t="s">
        <v>471</v>
      </c>
      <c r="B199" s="6">
        <v>45819</v>
      </c>
      <c r="C199" s="6" t="str">
        <f t="shared" si="52"/>
        <v>INVALID</v>
      </c>
      <c r="D199" s="6">
        <f t="shared" si="51"/>
        <v>45826</v>
      </c>
      <c r="E199" s="6">
        <v>45065</v>
      </c>
      <c r="F199" s="10">
        <f t="shared" si="53"/>
        <v>7</v>
      </c>
      <c r="G199" t="s">
        <v>647</v>
      </c>
      <c r="H199" t="s">
        <v>659</v>
      </c>
      <c r="I199" t="s">
        <v>685</v>
      </c>
      <c r="J199" t="s">
        <v>703</v>
      </c>
      <c r="K199" t="s">
        <v>711</v>
      </c>
      <c r="L199" t="s">
        <v>713</v>
      </c>
      <c r="M199" t="s">
        <v>732</v>
      </c>
      <c r="N199" t="s">
        <v>1190</v>
      </c>
      <c r="O199" s="10">
        <v>714.28</v>
      </c>
      <c r="P199" s="10" t="str">
        <f t="shared" si="54"/>
        <v>OK</v>
      </c>
      <c r="Q199" s="10">
        <f t="shared" si="55"/>
        <v>852.54</v>
      </c>
      <c r="R199">
        <v>852.54</v>
      </c>
      <c r="S199" t="str">
        <f t="shared" si="56"/>
        <v>Ok</v>
      </c>
      <c r="T199">
        <f t="shared" si="57"/>
        <v>0.13600000000000001</v>
      </c>
      <c r="U199" s="10">
        <v>0.13600000000000001</v>
      </c>
      <c r="V199" s="10">
        <v>12</v>
      </c>
      <c r="W199">
        <f t="shared" si="58"/>
        <v>8839.13472</v>
      </c>
      <c r="X199" s="10">
        <f t="shared" si="59"/>
        <v>8571.36</v>
      </c>
      <c r="Y199" s="10">
        <f t="shared" si="60"/>
        <v>267.77471999999943</v>
      </c>
      <c r="Z199">
        <f t="shared" si="61"/>
        <v>3.0294223188398178E-2</v>
      </c>
      <c r="AA199" t="str">
        <f t="shared" si="62"/>
        <v>Jun-2025</v>
      </c>
      <c r="AB199" t="str">
        <f t="shared" si="63"/>
        <v>Q2-2025</v>
      </c>
      <c r="AC199" t="str">
        <f t="shared" si="64"/>
        <v>Asia-China-Shanghai</v>
      </c>
      <c r="AD199" t="str">
        <f t="shared" si="65"/>
        <v>HIGH</v>
      </c>
      <c r="AE199" s="15" t="str">
        <f t="shared" si="66"/>
        <v>Jun-2025</v>
      </c>
      <c r="AF199" t="str">
        <f t="shared" si="67"/>
        <v>YES</v>
      </c>
    </row>
    <row r="200" spans="1:32" x14ac:dyDescent="0.35">
      <c r="A200" s="8" t="s">
        <v>42</v>
      </c>
      <c r="B200" s="6">
        <v>45389</v>
      </c>
      <c r="C200" s="6" t="str">
        <f t="shared" si="52"/>
        <v>OK</v>
      </c>
      <c r="D200" s="6">
        <f t="shared" si="51"/>
        <v>45492</v>
      </c>
      <c r="E200" s="6">
        <v>45492</v>
      </c>
      <c r="F200" s="10">
        <f t="shared" si="53"/>
        <v>103</v>
      </c>
      <c r="G200" t="s">
        <v>646</v>
      </c>
      <c r="H200" t="s">
        <v>650</v>
      </c>
      <c r="I200" t="s">
        <v>662</v>
      </c>
      <c r="J200" t="s">
        <v>705</v>
      </c>
      <c r="K200" t="s">
        <v>707</v>
      </c>
      <c r="L200" t="s">
        <v>720</v>
      </c>
      <c r="M200" t="s">
        <v>730</v>
      </c>
      <c r="N200" t="s">
        <v>761</v>
      </c>
      <c r="O200" s="10">
        <v>857.24</v>
      </c>
      <c r="P200" s="10" t="str">
        <f t="shared" si="54"/>
        <v>OK</v>
      </c>
      <c r="Q200" s="10">
        <f t="shared" si="55"/>
        <v>1465.29</v>
      </c>
      <c r="R200">
        <v>1465.29</v>
      </c>
      <c r="S200" t="str">
        <f t="shared" si="56"/>
        <v>Ok</v>
      </c>
      <c r="T200">
        <f t="shared" si="57"/>
        <v>0.125</v>
      </c>
      <c r="U200" s="10">
        <v>0.125</v>
      </c>
      <c r="V200" s="10">
        <v>6</v>
      </c>
      <c r="W200">
        <f t="shared" si="58"/>
        <v>7692.7725</v>
      </c>
      <c r="X200" s="10">
        <f t="shared" si="59"/>
        <v>5143.4400000000005</v>
      </c>
      <c r="Y200" s="10">
        <f t="shared" si="60"/>
        <v>2549.3324999999995</v>
      </c>
      <c r="Z200">
        <f t="shared" si="61"/>
        <v>0.33139320056585575</v>
      </c>
      <c r="AA200" t="str">
        <f t="shared" si="62"/>
        <v>Apr-2024</v>
      </c>
      <c r="AB200" t="str">
        <f t="shared" si="63"/>
        <v>Q2-2024</v>
      </c>
      <c r="AC200" t="str">
        <f t="shared" si="64"/>
        <v>Africa-Kenya-Kisumu</v>
      </c>
      <c r="AD200" t="str">
        <f t="shared" si="65"/>
        <v>HIGH</v>
      </c>
      <c r="AE200" s="15" t="str">
        <f t="shared" si="66"/>
        <v>Apr-2024</v>
      </c>
      <c r="AF200" t="str">
        <f t="shared" si="67"/>
        <v>NO</v>
      </c>
    </row>
    <row r="201" spans="1:32" x14ac:dyDescent="0.35">
      <c r="A201" s="8" t="s">
        <v>268</v>
      </c>
      <c r="B201" s="6">
        <v>45616</v>
      </c>
      <c r="C201" s="6" t="str">
        <f t="shared" si="52"/>
        <v>OK</v>
      </c>
      <c r="D201" s="6">
        <f t="shared" si="51"/>
        <v>45616</v>
      </c>
      <c r="E201" s="6">
        <v>45616</v>
      </c>
      <c r="F201" s="10">
        <f t="shared" si="53"/>
        <v>0</v>
      </c>
      <c r="G201" t="s">
        <v>647</v>
      </c>
      <c r="H201" t="s">
        <v>652</v>
      </c>
      <c r="I201" t="s">
        <v>694</v>
      </c>
      <c r="J201" t="s">
        <v>703</v>
      </c>
      <c r="K201" t="s">
        <v>708</v>
      </c>
      <c r="L201" t="s">
        <v>722</v>
      </c>
      <c r="M201" t="s">
        <v>732</v>
      </c>
      <c r="N201" t="s">
        <v>988</v>
      </c>
      <c r="O201" s="10">
        <v>317.25</v>
      </c>
      <c r="P201" s="10" t="str">
        <f t="shared" si="54"/>
        <v>OK</v>
      </c>
      <c r="Q201" s="10">
        <f t="shared" si="55"/>
        <v>2645.23</v>
      </c>
      <c r="R201">
        <v>2645.23</v>
      </c>
      <c r="S201" t="str">
        <f t="shared" si="56"/>
        <v>Ok</v>
      </c>
      <c r="T201">
        <f t="shared" si="57"/>
        <v>5.2999999999999999E-2</v>
      </c>
      <c r="U201" s="10">
        <v>5.2999999999999999E-2</v>
      </c>
      <c r="V201" s="10">
        <v>9</v>
      </c>
      <c r="W201">
        <f t="shared" si="58"/>
        <v>22545.295289999998</v>
      </c>
      <c r="X201" s="10">
        <f t="shared" si="59"/>
        <v>2855.25</v>
      </c>
      <c r="Y201" s="10">
        <f t="shared" si="60"/>
        <v>19690.045289999998</v>
      </c>
      <c r="Z201">
        <f t="shared" si="61"/>
        <v>0.87335495218523707</v>
      </c>
      <c r="AA201" t="str">
        <f t="shared" si="62"/>
        <v>Nov-2024</v>
      </c>
      <c r="AB201" t="str">
        <f t="shared" si="63"/>
        <v>Q4-2024</v>
      </c>
      <c r="AC201" t="str">
        <f t="shared" si="64"/>
        <v>Asia-Japan-Nagoya</v>
      </c>
      <c r="AD201" t="str">
        <f t="shared" si="65"/>
        <v>HIGH</v>
      </c>
      <c r="AE201" s="15" t="str">
        <f t="shared" si="66"/>
        <v>Nov-2024</v>
      </c>
      <c r="AF201" t="str">
        <f t="shared" si="67"/>
        <v>YES</v>
      </c>
    </row>
    <row r="202" spans="1:32" x14ac:dyDescent="0.35">
      <c r="A202" s="8" t="s">
        <v>16</v>
      </c>
      <c r="B202" s="6">
        <v>45363</v>
      </c>
      <c r="C202" s="6" t="str">
        <f t="shared" si="52"/>
        <v>OK</v>
      </c>
      <c r="D202" s="6">
        <f t="shared" si="51"/>
        <v>45587</v>
      </c>
      <c r="E202" s="6">
        <v>45587</v>
      </c>
      <c r="F202" s="10">
        <f t="shared" si="53"/>
        <v>224</v>
      </c>
      <c r="G202" t="s">
        <v>646</v>
      </c>
      <c r="H202" t="s">
        <v>651</v>
      </c>
      <c r="I202" t="s">
        <v>663</v>
      </c>
      <c r="J202" t="s">
        <v>702</v>
      </c>
      <c r="K202" t="s">
        <v>708</v>
      </c>
      <c r="L202" t="s">
        <v>713</v>
      </c>
      <c r="M202" t="s">
        <v>728</v>
      </c>
      <c r="N202" t="s">
        <v>735</v>
      </c>
      <c r="O202" s="10">
        <v>1084.3900000000001</v>
      </c>
      <c r="P202" s="10" t="str">
        <f t="shared" si="54"/>
        <v>OK</v>
      </c>
      <c r="Q202" s="10">
        <f t="shared" si="55"/>
        <v>881.57</v>
      </c>
      <c r="R202">
        <v>881.57</v>
      </c>
      <c r="S202" t="str">
        <f t="shared" si="56"/>
        <v>Ok</v>
      </c>
      <c r="T202">
        <f t="shared" si="57"/>
        <v>0.23699999999999999</v>
      </c>
      <c r="U202" s="10">
        <v>0.23699999999999999</v>
      </c>
      <c r="V202" s="10">
        <v>31</v>
      </c>
      <c r="W202">
        <f t="shared" si="58"/>
        <v>20851.775210000003</v>
      </c>
      <c r="X202" s="10">
        <f t="shared" si="59"/>
        <v>33616.090000000004</v>
      </c>
      <c r="Y202" s="10">
        <f t="shared" si="60"/>
        <v>-12764.31479</v>
      </c>
      <c r="Z202">
        <f t="shared" si="61"/>
        <v>-0.61214523278951072</v>
      </c>
      <c r="AA202" t="str">
        <f t="shared" si="62"/>
        <v>Mar-2024</v>
      </c>
      <c r="AB202" t="str">
        <f t="shared" si="63"/>
        <v>Q1-2024</v>
      </c>
      <c r="AC202" t="str">
        <f t="shared" si="64"/>
        <v>Africa-Nigeria-Port Harcourt</v>
      </c>
      <c r="AD202" t="str">
        <f t="shared" si="65"/>
        <v>HIGH</v>
      </c>
      <c r="AE202" s="15" t="str">
        <f t="shared" si="66"/>
        <v>Mar-2024</v>
      </c>
      <c r="AF202" t="str">
        <f t="shared" si="67"/>
        <v>NO</v>
      </c>
    </row>
    <row r="203" spans="1:32" x14ac:dyDescent="0.35">
      <c r="A203" s="8" t="s">
        <v>378</v>
      </c>
      <c r="B203" s="6">
        <v>45726</v>
      </c>
      <c r="C203" s="6" t="str">
        <f t="shared" si="52"/>
        <v>INVALID</v>
      </c>
      <c r="D203" s="6">
        <f t="shared" si="51"/>
        <v>45733</v>
      </c>
      <c r="E203" s="6">
        <v>45105</v>
      </c>
      <c r="F203" s="10">
        <f t="shared" si="53"/>
        <v>7</v>
      </c>
      <c r="G203" t="s">
        <v>649</v>
      </c>
      <c r="H203" t="s">
        <v>658</v>
      </c>
      <c r="I203" t="s">
        <v>674</v>
      </c>
      <c r="J203" t="s">
        <v>701</v>
      </c>
      <c r="K203" t="s">
        <v>711</v>
      </c>
      <c r="L203" t="s">
        <v>723</v>
      </c>
      <c r="M203" t="s">
        <v>728</v>
      </c>
      <c r="N203" t="s">
        <v>1098</v>
      </c>
      <c r="O203" s="10">
        <v>605.82000000000005</v>
      </c>
      <c r="P203" s="10" t="str">
        <f t="shared" si="54"/>
        <v>OK</v>
      </c>
      <c r="Q203" s="10">
        <f t="shared" si="55"/>
        <v>625.04</v>
      </c>
      <c r="R203">
        <v>625.04</v>
      </c>
      <c r="S203" t="str">
        <f t="shared" si="56"/>
        <v>Ok</v>
      </c>
      <c r="T203">
        <f t="shared" si="57"/>
        <v>0.13200000000000001</v>
      </c>
      <c r="U203" s="10">
        <v>0.13200000000000001</v>
      </c>
      <c r="V203" s="10">
        <v>19</v>
      </c>
      <c r="W203">
        <f t="shared" si="58"/>
        <v>10308.159679999999</v>
      </c>
      <c r="X203" s="10">
        <f t="shared" si="59"/>
        <v>11510.580000000002</v>
      </c>
      <c r="Y203" s="10">
        <f t="shared" si="60"/>
        <v>-1202.4203200000029</v>
      </c>
      <c r="Z203">
        <f t="shared" si="61"/>
        <v>-0.11664742857378817</v>
      </c>
      <c r="AA203" t="str">
        <f t="shared" si="62"/>
        <v>Mar-2025</v>
      </c>
      <c r="AB203" t="str">
        <f t="shared" si="63"/>
        <v>Q1-2025</v>
      </c>
      <c r="AC203" t="str">
        <f t="shared" si="64"/>
        <v>Europe-United Kingdom-Birmingham</v>
      </c>
      <c r="AD203" t="str">
        <f t="shared" si="65"/>
        <v>HIGH</v>
      </c>
      <c r="AE203" s="15" t="str">
        <f t="shared" si="66"/>
        <v>Mar-2025</v>
      </c>
      <c r="AF203" t="str">
        <f t="shared" si="67"/>
        <v>YES</v>
      </c>
    </row>
    <row r="204" spans="1:32" x14ac:dyDescent="0.35">
      <c r="A204" s="8" t="s">
        <v>323</v>
      </c>
      <c r="B204" s="6">
        <v>45671</v>
      </c>
      <c r="C204" s="6" t="str">
        <f t="shared" si="52"/>
        <v>INVALID</v>
      </c>
      <c r="D204" s="6">
        <f t="shared" si="51"/>
        <v>45678</v>
      </c>
      <c r="E204" s="6">
        <v>44955</v>
      </c>
      <c r="F204" s="10">
        <f t="shared" si="53"/>
        <v>7</v>
      </c>
      <c r="G204" t="s">
        <v>649</v>
      </c>
      <c r="H204" t="s">
        <v>657</v>
      </c>
      <c r="I204" t="s">
        <v>679</v>
      </c>
      <c r="J204" t="s">
        <v>703</v>
      </c>
      <c r="K204" t="s">
        <v>711</v>
      </c>
      <c r="L204" t="s">
        <v>726</v>
      </c>
      <c r="M204" t="s">
        <v>731</v>
      </c>
      <c r="N204" t="s">
        <v>1043</v>
      </c>
      <c r="O204" s="10">
        <v>401.66</v>
      </c>
      <c r="P204" s="10" t="str">
        <f t="shared" si="54"/>
        <v>OK</v>
      </c>
      <c r="Q204" s="10">
        <f t="shared" si="55"/>
        <v>973.04</v>
      </c>
      <c r="R204">
        <v>973.04</v>
      </c>
      <c r="S204" t="str">
        <f t="shared" si="56"/>
        <v>Ok</v>
      </c>
      <c r="T204">
        <f t="shared" si="57"/>
        <v>8.8999999999999996E-2</v>
      </c>
      <c r="U204" s="10">
        <v>8.8999999999999996E-2</v>
      </c>
      <c r="V204" s="10">
        <v>14</v>
      </c>
      <c r="W204">
        <f t="shared" si="58"/>
        <v>12410.15216</v>
      </c>
      <c r="X204" s="10">
        <f t="shared" si="59"/>
        <v>5623.2400000000007</v>
      </c>
      <c r="Y204" s="10">
        <f t="shared" si="60"/>
        <v>6786.9121599999989</v>
      </c>
      <c r="Z204">
        <f t="shared" si="61"/>
        <v>0.54688387962521157</v>
      </c>
      <c r="AA204" t="str">
        <f t="shared" si="62"/>
        <v>Jan-2025</v>
      </c>
      <c r="AB204" t="str">
        <f t="shared" si="63"/>
        <v>Q1-2025</v>
      </c>
      <c r="AC204" t="str">
        <f t="shared" si="64"/>
        <v>Europe-France-Lyon</v>
      </c>
      <c r="AD204" t="str">
        <f t="shared" si="65"/>
        <v>HIGH</v>
      </c>
      <c r="AE204" s="15" t="str">
        <f t="shared" si="66"/>
        <v>Jan-2025</v>
      </c>
      <c r="AF204" t="str">
        <f t="shared" si="67"/>
        <v>YES</v>
      </c>
    </row>
    <row r="205" spans="1:32" x14ac:dyDescent="0.35">
      <c r="A205" s="8" t="s">
        <v>228</v>
      </c>
      <c r="B205" s="6">
        <v>45576</v>
      </c>
      <c r="C205" s="6" t="str">
        <f t="shared" si="52"/>
        <v>INVALID</v>
      </c>
      <c r="D205" s="6">
        <f t="shared" si="51"/>
        <v>45583</v>
      </c>
      <c r="E205" s="6">
        <v>45258</v>
      </c>
      <c r="F205" s="10">
        <f t="shared" si="53"/>
        <v>7</v>
      </c>
      <c r="G205" t="s">
        <v>648</v>
      </c>
      <c r="H205" t="s">
        <v>655</v>
      </c>
      <c r="I205" t="s">
        <v>672</v>
      </c>
      <c r="J205" t="s">
        <v>702</v>
      </c>
      <c r="K205" t="s">
        <v>709</v>
      </c>
      <c r="L205" t="s">
        <v>716</v>
      </c>
      <c r="M205" t="s">
        <v>733</v>
      </c>
      <c r="N205" t="s">
        <v>948</v>
      </c>
      <c r="O205" s="10">
        <v>388.51</v>
      </c>
      <c r="P205" s="10" t="str">
        <f t="shared" si="54"/>
        <v>OK</v>
      </c>
      <c r="Q205" s="10">
        <f t="shared" si="55"/>
        <v>1545.34</v>
      </c>
      <c r="R205">
        <v>1545.34</v>
      </c>
      <c r="S205" t="str">
        <f t="shared" si="56"/>
        <v>Ok</v>
      </c>
      <c r="T205">
        <f t="shared" si="57"/>
        <v>0.157</v>
      </c>
      <c r="U205" s="10">
        <v>0.157</v>
      </c>
      <c r="V205" s="10">
        <v>12</v>
      </c>
      <c r="W205">
        <f t="shared" si="58"/>
        <v>15632.659439999998</v>
      </c>
      <c r="X205" s="10">
        <f t="shared" si="59"/>
        <v>4662.12</v>
      </c>
      <c r="Y205" s="10">
        <f t="shared" si="60"/>
        <v>10970.539439999997</v>
      </c>
      <c r="Z205">
        <f t="shared" si="61"/>
        <v>0.70177051333499774</v>
      </c>
      <c r="AA205" t="str">
        <f t="shared" si="62"/>
        <v>Oct-2024</v>
      </c>
      <c r="AB205" t="str">
        <f t="shared" si="63"/>
        <v>Q4-2024</v>
      </c>
      <c r="AC205" t="str">
        <f t="shared" si="64"/>
        <v>Americas-Brazil-Brasília</v>
      </c>
      <c r="AD205" t="str">
        <f t="shared" si="65"/>
        <v>HIGH</v>
      </c>
      <c r="AE205" s="15" t="str">
        <f t="shared" si="66"/>
        <v>Oct-2024</v>
      </c>
      <c r="AF205" t="str">
        <f t="shared" si="67"/>
        <v>YES</v>
      </c>
    </row>
    <row r="206" spans="1:32" x14ac:dyDescent="0.35">
      <c r="A206" s="8" t="s">
        <v>207</v>
      </c>
      <c r="B206" s="6">
        <v>45555</v>
      </c>
      <c r="C206" s="6" t="str">
        <f t="shared" si="52"/>
        <v>INVALID</v>
      </c>
      <c r="D206" s="6">
        <f t="shared" si="51"/>
        <v>45562</v>
      </c>
      <c r="E206" s="6">
        <v>45243</v>
      </c>
      <c r="F206" s="10">
        <f t="shared" si="53"/>
        <v>7</v>
      </c>
      <c r="G206" t="s">
        <v>647</v>
      </c>
      <c r="H206" t="s">
        <v>659</v>
      </c>
      <c r="I206" t="s">
        <v>676</v>
      </c>
      <c r="J206" t="s">
        <v>703</v>
      </c>
      <c r="K206" t="s">
        <v>710</v>
      </c>
      <c r="L206" t="s">
        <v>713</v>
      </c>
      <c r="M206" t="s">
        <v>728</v>
      </c>
      <c r="N206" t="s">
        <v>927</v>
      </c>
      <c r="O206" s="10">
        <v>986.44</v>
      </c>
      <c r="P206" s="10" t="str">
        <f t="shared" si="54"/>
        <v>OK</v>
      </c>
      <c r="Q206" s="10">
        <f t="shared" si="55"/>
        <v>2253.42</v>
      </c>
      <c r="R206">
        <v>2253.42</v>
      </c>
      <c r="S206" t="str">
        <f t="shared" si="56"/>
        <v>Ok</v>
      </c>
      <c r="T206">
        <f t="shared" si="57"/>
        <v>7.1999999999999995E-2</v>
      </c>
      <c r="U206" s="10">
        <v>7.1999999999999995E-2</v>
      </c>
      <c r="V206" s="10">
        <v>6</v>
      </c>
      <c r="W206">
        <f t="shared" si="58"/>
        <v>12547.042560000002</v>
      </c>
      <c r="X206" s="10">
        <f t="shared" si="59"/>
        <v>5918.64</v>
      </c>
      <c r="Y206" s="10">
        <f t="shared" si="60"/>
        <v>6628.4025600000014</v>
      </c>
      <c r="Z206">
        <f t="shared" si="61"/>
        <v>0.52828405804020806</v>
      </c>
      <c r="AA206" t="str">
        <f t="shared" si="62"/>
        <v>Sept-2024</v>
      </c>
      <c r="AB206" t="str">
        <f t="shared" si="63"/>
        <v>Q3-2024</v>
      </c>
      <c r="AC206" t="str">
        <f t="shared" si="64"/>
        <v>Asia-China-Shenzhen</v>
      </c>
      <c r="AD206" t="str">
        <f t="shared" si="65"/>
        <v>HIGH</v>
      </c>
      <c r="AE206" s="15" t="str">
        <f t="shared" si="66"/>
        <v>Sept-2024</v>
      </c>
      <c r="AF206" t="str">
        <f t="shared" si="67"/>
        <v>YES</v>
      </c>
    </row>
    <row r="207" spans="1:32" x14ac:dyDescent="0.35">
      <c r="A207" s="8" t="s">
        <v>431</v>
      </c>
      <c r="B207" s="6">
        <v>45779</v>
      </c>
      <c r="C207" s="6" t="str">
        <f t="shared" si="52"/>
        <v>OK</v>
      </c>
      <c r="D207" s="6">
        <f t="shared" si="51"/>
        <v>45822</v>
      </c>
      <c r="E207" s="6">
        <v>45822</v>
      </c>
      <c r="F207" s="10">
        <f t="shared" si="53"/>
        <v>43</v>
      </c>
      <c r="G207" t="s">
        <v>647</v>
      </c>
      <c r="H207" t="s">
        <v>654</v>
      </c>
      <c r="I207" t="s">
        <v>680</v>
      </c>
      <c r="J207" t="s">
        <v>703</v>
      </c>
      <c r="K207" t="s">
        <v>707</v>
      </c>
      <c r="L207" t="s">
        <v>720</v>
      </c>
      <c r="M207" t="s">
        <v>733</v>
      </c>
      <c r="N207" t="s">
        <v>1150</v>
      </c>
      <c r="O207" s="10">
        <v>618.69000000000005</v>
      </c>
      <c r="P207" s="10" t="str">
        <f t="shared" si="54"/>
        <v>OK</v>
      </c>
      <c r="Q207" s="10">
        <f t="shared" si="55"/>
        <v>2446.56</v>
      </c>
      <c r="R207">
        <v>2446.56</v>
      </c>
      <c r="S207" t="str">
        <f t="shared" si="56"/>
        <v>Ok</v>
      </c>
      <c r="T207">
        <f t="shared" si="57"/>
        <v>0.09</v>
      </c>
      <c r="U207" s="10">
        <v>0.09</v>
      </c>
      <c r="V207" s="10">
        <v>11</v>
      </c>
      <c r="W207">
        <f t="shared" si="58"/>
        <v>24490.065600000002</v>
      </c>
      <c r="X207" s="10">
        <f t="shared" si="59"/>
        <v>6805.59</v>
      </c>
      <c r="Y207" s="10">
        <f t="shared" si="60"/>
        <v>17684.475600000002</v>
      </c>
      <c r="Z207">
        <f t="shared" si="61"/>
        <v>0.72210813514521577</v>
      </c>
      <c r="AA207" t="str">
        <f t="shared" si="62"/>
        <v>May-2025</v>
      </c>
      <c r="AB207" t="str">
        <f t="shared" si="63"/>
        <v>Q2-2025</v>
      </c>
      <c r="AC207" t="str">
        <f t="shared" si="64"/>
        <v>Asia-India-Delhi</v>
      </c>
      <c r="AD207" t="str">
        <f t="shared" si="65"/>
        <v>HIGH</v>
      </c>
      <c r="AE207" s="15" t="str">
        <f t="shared" si="66"/>
        <v>May-2025</v>
      </c>
      <c r="AF207" t="str">
        <f t="shared" si="67"/>
        <v>NO</v>
      </c>
    </row>
    <row r="208" spans="1:32" x14ac:dyDescent="0.35">
      <c r="A208" s="8" t="s">
        <v>19</v>
      </c>
      <c r="B208" s="6">
        <v>45366</v>
      </c>
      <c r="C208" s="6" t="str">
        <f t="shared" si="52"/>
        <v>INVALID</v>
      </c>
      <c r="D208" s="6">
        <f t="shared" si="51"/>
        <v>45373</v>
      </c>
      <c r="E208" s="6">
        <v>45291</v>
      </c>
      <c r="F208" s="10">
        <f t="shared" si="53"/>
        <v>7</v>
      </c>
      <c r="G208" t="s">
        <v>647</v>
      </c>
      <c r="H208" t="s">
        <v>652</v>
      </c>
      <c r="I208" t="s">
        <v>666</v>
      </c>
      <c r="J208" t="s">
        <v>704</v>
      </c>
      <c r="K208" t="s">
        <v>707</v>
      </c>
      <c r="L208" t="s">
        <v>716</v>
      </c>
      <c r="M208" t="s">
        <v>728</v>
      </c>
      <c r="N208" t="s">
        <v>738</v>
      </c>
      <c r="O208" s="10">
        <v>663.03</v>
      </c>
      <c r="P208" s="10" t="str">
        <f t="shared" si="54"/>
        <v>OK</v>
      </c>
      <c r="Q208" s="10">
        <f t="shared" si="55"/>
        <v>188.3</v>
      </c>
      <c r="R208">
        <v>188.3</v>
      </c>
      <c r="S208" t="str">
        <f t="shared" si="56"/>
        <v>Ok</v>
      </c>
      <c r="T208">
        <f t="shared" si="57"/>
        <v>0.10199999999999999</v>
      </c>
      <c r="U208" s="10">
        <v>0.10199999999999999</v>
      </c>
      <c r="V208" s="10">
        <v>15</v>
      </c>
      <c r="W208">
        <f t="shared" si="58"/>
        <v>2536.4009999999998</v>
      </c>
      <c r="X208" s="10">
        <f t="shared" si="59"/>
        <v>9945.4499999999989</v>
      </c>
      <c r="Y208" s="10">
        <f t="shared" si="60"/>
        <v>-7409.0489999999991</v>
      </c>
      <c r="Z208">
        <f t="shared" si="61"/>
        <v>-2.9210873990350894</v>
      </c>
      <c r="AA208" t="str">
        <f t="shared" si="62"/>
        <v>Mar-2024</v>
      </c>
      <c r="AB208" t="str">
        <f t="shared" si="63"/>
        <v>Q1-2024</v>
      </c>
      <c r="AC208" t="str">
        <f t="shared" si="64"/>
        <v>Asia-Japan-Osaka</v>
      </c>
      <c r="AD208" t="str">
        <f t="shared" si="65"/>
        <v>MEDIUM</v>
      </c>
      <c r="AE208" s="15" t="str">
        <f t="shared" si="66"/>
        <v>Mar-2024</v>
      </c>
      <c r="AF208" t="str">
        <f t="shared" si="67"/>
        <v>YES</v>
      </c>
    </row>
    <row r="209" spans="1:32" x14ac:dyDescent="0.35">
      <c r="A209" s="8" t="s">
        <v>372</v>
      </c>
      <c r="B209" s="6">
        <v>45720</v>
      </c>
      <c r="C209" s="6" t="str">
        <f t="shared" si="52"/>
        <v>INVALID</v>
      </c>
      <c r="D209" s="6">
        <f t="shared" si="51"/>
        <v>45727</v>
      </c>
      <c r="E209" s="6">
        <v>45633</v>
      </c>
      <c r="F209" s="10">
        <f t="shared" si="53"/>
        <v>7</v>
      </c>
      <c r="G209" t="s">
        <v>647</v>
      </c>
      <c r="H209" t="s">
        <v>659</v>
      </c>
      <c r="I209" t="s">
        <v>685</v>
      </c>
      <c r="J209" t="s">
        <v>701</v>
      </c>
      <c r="K209" t="s">
        <v>710</v>
      </c>
      <c r="L209" t="s">
        <v>720</v>
      </c>
      <c r="M209" t="s">
        <v>733</v>
      </c>
      <c r="N209" t="s">
        <v>1092</v>
      </c>
      <c r="O209" s="10">
        <v>769.9</v>
      </c>
      <c r="P209" s="10" t="str">
        <f t="shared" si="54"/>
        <v>OK</v>
      </c>
      <c r="Q209" s="10">
        <f t="shared" si="55"/>
        <v>2562.84</v>
      </c>
      <c r="R209">
        <v>2562.84</v>
      </c>
      <c r="S209" t="str">
        <f t="shared" si="56"/>
        <v>Ok</v>
      </c>
      <c r="T209">
        <f t="shared" si="57"/>
        <v>0</v>
      </c>
      <c r="U209" s="10">
        <v>0</v>
      </c>
      <c r="V209" s="10">
        <v>5</v>
      </c>
      <c r="W209">
        <f t="shared" si="58"/>
        <v>12814.2</v>
      </c>
      <c r="X209" s="10">
        <f t="shared" si="59"/>
        <v>3849.5</v>
      </c>
      <c r="Y209" s="10">
        <f t="shared" si="60"/>
        <v>8964.7000000000007</v>
      </c>
      <c r="Z209">
        <f t="shared" si="61"/>
        <v>0.69959107864712589</v>
      </c>
      <c r="AA209" t="str">
        <f t="shared" si="62"/>
        <v>Mar-2025</v>
      </c>
      <c r="AB209" t="str">
        <f t="shared" si="63"/>
        <v>Q1-2025</v>
      </c>
      <c r="AC209" t="str">
        <f t="shared" si="64"/>
        <v>Asia-China-Shanghai</v>
      </c>
      <c r="AD209" t="str">
        <f t="shared" si="65"/>
        <v>HIGH</v>
      </c>
      <c r="AE209" s="15" t="str">
        <f t="shared" si="66"/>
        <v>Mar-2025</v>
      </c>
      <c r="AF209" t="str">
        <f t="shared" si="67"/>
        <v>YES</v>
      </c>
    </row>
    <row r="210" spans="1:32" x14ac:dyDescent="0.35">
      <c r="A210" s="8" t="s">
        <v>266</v>
      </c>
      <c r="B210" s="6">
        <v>45614</v>
      </c>
      <c r="C210" s="6" t="str">
        <f t="shared" si="52"/>
        <v>INVALID</v>
      </c>
      <c r="D210" s="6">
        <f t="shared" si="51"/>
        <v>45621</v>
      </c>
      <c r="E210" s="6">
        <v>45391</v>
      </c>
      <c r="F210" s="10">
        <f t="shared" si="53"/>
        <v>7</v>
      </c>
      <c r="G210" t="s">
        <v>648</v>
      </c>
      <c r="H210" t="s">
        <v>653</v>
      </c>
      <c r="I210" t="s">
        <v>688</v>
      </c>
      <c r="J210" t="s">
        <v>704</v>
      </c>
      <c r="K210" t="s">
        <v>708</v>
      </c>
      <c r="L210" t="s">
        <v>721</v>
      </c>
      <c r="M210" t="s">
        <v>732</v>
      </c>
      <c r="N210" t="s">
        <v>986</v>
      </c>
      <c r="O210" s="10">
        <v>648.64</v>
      </c>
      <c r="P210" s="10" t="str">
        <f t="shared" si="54"/>
        <v>OK</v>
      </c>
      <c r="Q210" s="10">
        <f t="shared" si="55"/>
        <v>1805.11</v>
      </c>
      <c r="R210">
        <v>1805.11</v>
      </c>
      <c r="S210" t="str">
        <f t="shared" si="56"/>
        <v>Ok</v>
      </c>
      <c r="T210">
        <f t="shared" si="57"/>
        <v>0.22500000000000001</v>
      </c>
      <c r="U210" s="10">
        <v>0.22500000000000001</v>
      </c>
      <c r="V210" s="10">
        <v>28</v>
      </c>
      <c r="W210">
        <f t="shared" si="58"/>
        <v>39170.886999999995</v>
      </c>
      <c r="X210" s="10">
        <f t="shared" si="59"/>
        <v>18161.919999999998</v>
      </c>
      <c r="Y210" s="10">
        <f t="shared" si="60"/>
        <v>21008.966999999997</v>
      </c>
      <c r="Z210">
        <f t="shared" si="61"/>
        <v>0.5363413649530071</v>
      </c>
      <c r="AA210" t="str">
        <f t="shared" si="62"/>
        <v>Nov-2024</v>
      </c>
      <c r="AB210" t="str">
        <f t="shared" si="63"/>
        <v>Q4-2024</v>
      </c>
      <c r="AC210" t="str">
        <f t="shared" si="64"/>
        <v>Americas-Canada-Vancouver</v>
      </c>
      <c r="AD210" t="str">
        <f t="shared" si="65"/>
        <v>HIGH</v>
      </c>
      <c r="AE210" s="15" t="str">
        <f t="shared" si="66"/>
        <v>Nov-2024</v>
      </c>
      <c r="AF210" t="str">
        <f t="shared" si="67"/>
        <v>YES</v>
      </c>
    </row>
    <row r="211" spans="1:32" x14ac:dyDescent="0.35">
      <c r="A211" s="8" t="s">
        <v>433</v>
      </c>
      <c r="B211" s="6">
        <v>45781</v>
      </c>
      <c r="C211" s="6" t="str">
        <f t="shared" si="52"/>
        <v>INVALID</v>
      </c>
      <c r="D211" s="6">
        <f t="shared" si="51"/>
        <v>45788</v>
      </c>
      <c r="E211" s="6">
        <v>45333</v>
      </c>
      <c r="F211" s="10">
        <f t="shared" si="53"/>
        <v>7</v>
      </c>
      <c r="G211" t="s">
        <v>649</v>
      </c>
      <c r="H211" t="s">
        <v>656</v>
      </c>
      <c r="I211" t="s">
        <v>698</v>
      </c>
      <c r="J211" t="s">
        <v>703</v>
      </c>
      <c r="K211" t="s">
        <v>710</v>
      </c>
      <c r="L211" t="s">
        <v>718</v>
      </c>
      <c r="M211" t="s">
        <v>732</v>
      </c>
      <c r="N211" t="s">
        <v>1152</v>
      </c>
      <c r="O211" s="10">
        <v>504.93</v>
      </c>
      <c r="P211" s="10" t="str">
        <f t="shared" si="54"/>
        <v>OK</v>
      </c>
      <c r="Q211" s="10">
        <f t="shared" si="55"/>
        <v>2065.73</v>
      </c>
      <c r="R211">
        <v>2065.73</v>
      </c>
      <c r="S211" t="str">
        <f t="shared" si="56"/>
        <v>Ok</v>
      </c>
      <c r="T211">
        <f t="shared" si="57"/>
        <v>0.22600000000000001</v>
      </c>
      <c r="U211" s="10">
        <v>0.22600000000000001</v>
      </c>
      <c r="V211" s="10">
        <v>15</v>
      </c>
      <c r="W211">
        <f t="shared" si="58"/>
        <v>23983.1253</v>
      </c>
      <c r="X211" s="10">
        <f t="shared" si="59"/>
        <v>7573.95</v>
      </c>
      <c r="Y211" s="10">
        <f t="shared" si="60"/>
        <v>16409.175299999999</v>
      </c>
      <c r="Z211">
        <f t="shared" si="61"/>
        <v>0.68419670475557237</v>
      </c>
      <c r="AA211" t="str">
        <f t="shared" si="62"/>
        <v>May-2025</v>
      </c>
      <c r="AB211" t="str">
        <f t="shared" si="63"/>
        <v>Q2-2025</v>
      </c>
      <c r="AC211" t="str">
        <f t="shared" si="64"/>
        <v>Europe-Germany-Frankfurt</v>
      </c>
      <c r="AD211" t="str">
        <f t="shared" si="65"/>
        <v>HIGH</v>
      </c>
      <c r="AE211" s="15" t="str">
        <f t="shared" si="66"/>
        <v>May-2025</v>
      </c>
      <c r="AF211" t="str">
        <f t="shared" si="67"/>
        <v>YES</v>
      </c>
    </row>
    <row r="212" spans="1:32" x14ac:dyDescent="0.35">
      <c r="A212" s="8" t="s">
        <v>425</v>
      </c>
      <c r="B212" s="6">
        <v>45773</v>
      </c>
      <c r="C212" s="6" t="str">
        <f t="shared" si="52"/>
        <v>INVALID</v>
      </c>
      <c r="D212" s="6">
        <f t="shared" si="51"/>
        <v>45780</v>
      </c>
      <c r="E212" s="6">
        <v>45433</v>
      </c>
      <c r="F212" s="10">
        <f t="shared" si="53"/>
        <v>7</v>
      </c>
      <c r="G212" t="s">
        <v>649</v>
      </c>
      <c r="H212" t="s">
        <v>657</v>
      </c>
      <c r="I212" t="s">
        <v>673</v>
      </c>
      <c r="J212" t="s">
        <v>703</v>
      </c>
      <c r="K212" t="s">
        <v>709</v>
      </c>
      <c r="L212" t="s">
        <v>726</v>
      </c>
      <c r="M212" t="s">
        <v>728</v>
      </c>
      <c r="N212" t="s">
        <v>1144</v>
      </c>
      <c r="O212" s="10">
        <v>663.66</v>
      </c>
      <c r="P212" s="10" t="str">
        <f t="shared" si="54"/>
        <v>OK</v>
      </c>
      <c r="Q212" s="10">
        <f t="shared" si="55"/>
        <v>2366.5100000000002</v>
      </c>
      <c r="R212">
        <v>2366.5100000000002</v>
      </c>
      <c r="S212" t="str">
        <f t="shared" si="56"/>
        <v>Ok</v>
      </c>
      <c r="T212">
        <f t="shared" si="57"/>
        <v>0.23899999999999999</v>
      </c>
      <c r="U212" s="10">
        <v>0.23899999999999999</v>
      </c>
      <c r="V212" s="10">
        <v>11</v>
      </c>
      <c r="W212">
        <f t="shared" si="58"/>
        <v>19810.055210000002</v>
      </c>
      <c r="X212" s="10">
        <f t="shared" si="59"/>
        <v>7300.2599999999993</v>
      </c>
      <c r="Y212" s="10">
        <f t="shared" si="60"/>
        <v>12509.795210000004</v>
      </c>
      <c r="Z212">
        <f t="shared" si="61"/>
        <v>0.63148714515874393</v>
      </c>
      <c r="AA212" t="str">
        <f t="shared" si="62"/>
        <v>Apr-2025</v>
      </c>
      <c r="AB212" t="str">
        <f t="shared" si="63"/>
        <v>Q2-2025</v>
      </c>
      <c r="AC212" t="str">
        <f t="shared" si="64"/>
        <v>Europe-France-Marseille</v>
      </c>
      <c r="AD212" t="str">
        <f t="shared" si="65"/>
        <v>HIGH</v>
      </c>
      <c r="AE212" s="15" t="str">
        <f t="shared" si="66"/>
        <v>Apr-2025</v>
      </c>
      <c r="AF212" t="str">
        <f t="shared" si="67"/>
        <v>YES</v>
      </c>
    </row>
    <row r="213" spans="1:32" x14ac:dyDescent="0.35">
      <c r="A213" s="8" t="s">
        <v>326</v>
      </c>
      <c r="B213" s="6">
        <v>45674</v>
      </c>
      <c r="C213" s="6" t="str">
        <f t="shared" si="52"/>
        <v>INVALID</v>
      </c>
      <c r="D213" s="6">
        <f t="shared" si="51"/>
        <v>45681</v>
      </c>
      <c r="E213" s="6">
        <v>45099</v>
      </c>
      <c r="F213" s="10">
        <f t="shared" si="53"/>
        <v>7</v>
      </c>
      <c r="G213" t="s">
        <v>648</v>
      </c>
      <c r="H213" t="s">
        <v>653</v>
      </c>
      <c r="I213" t="s">
        <v>667</v>
      </c>
      <c r="J213" t="s">
        <v>703</v>
      </c>
      <c r="K213" t="s">
        <v>707</v>
      </c>
      <c r="L213" t="s">
        <v>724</v>
      </c>
      <c r="M213" t="s">
        <v>733</v>
      </c>
      <c r="N213" t="s">
        <v>1046</v>
      </c>
      <c r="O213" s="10">
        <v>471.42</v>
      </c>
      <c r="P213" s="10" t="str">
        <f t="shared" si="54"/>
        <v>OK</v>
      </c>
      <c r="Q213" s="10">
        <f t="shared" si="55"/>
        <v>131.76</v>
      </c>
      <c r="R213">
        <v>131.76</v>
      </c>
      <c r="S213" t="str">
        <f t="shared" si="56"/>
        <v>Ok</v>
      </c>
      <c r="T213">
        <f t="shared" si="57"/>
        <v>8.7999999999999995E-2</v>
      </c>
      <c r="U213" s="10">
        <v>8.7999999999999995E-2</v>
      </c>
      <c r="V213" s="10">
        <v>15</v>
      </c>
      <c r="W213">
        <f t="shared" si="58"/>
        <v>1802.4767999999999</v>
      </c>
      <c r="X213" s="10">
        <f t="shared" si="59"/>
        <v>7071.3</v>
      </c>
      <c r="Y213" s="10">
        <f t="shared" si="60"/>
        <v>-5268.8232000000007</v>
      </c>
      <c r="Z213">
        <f t="shared" si="61"/>
        <v>-2.9231018119068168</v>
      </c>
      <c r="AA213" t="str">
        <f t="shared" si="62"/>
        <v>Jan-2025</v>
      </c>
      <c r="AB213" t="str">
        <f t="shared" si="63"/>
        <v>Q1-2025</v>
      </c>
      <c r="AC213" t="str">
        <f t="shared" si="64"/>
        <v>Americas-Canada-Toronto</v>
      </c>
      <c r="AD213" t="str">
        <f t="shared" si="65"/>
        <v>MEDIUM</v>
      </c>
      <c r="AE213" s="15" t="str">
        <f t="shared" si="66"/>
        <v>Jan-2025</v>
      </c>
      <c r="AF213" t="str">
        <f t="shared" si="67"/>
        <v>YES</v>
      </c>
    </row>
    <row r="214" spans="1:32" x14ac:dyDescent="0.35">
      <c r="A214" s="8" t="s">
        <v>539</v>
      </c>
      <c r="B214" s="6">
        <v>45887</v>
      </c>
      <c r="C214" s="6" t="str">
        <f t="shared" si="52"/>
        <v>INVALID</v>
      </c>
      <c r="D214" s="6">
        <f t="shared" si="51"/>
        <v>45894</v>
      </c>
      <c r="E214" s="6">
        <v>45409</v>
      </c>
      <c r="F214" s="10">
        <f t="shared" si="53"/>
        <v>7</v>
      </c>
      <c r="G214" t="s">
        <v>646</v>
      </c>
      <c r="H214" t="s">
        <v>650</v>
      </c>
      <c r="I214" t="s">
        <v>678</v>
      </c>
      <c r="J214" t="s">
        <v>706</v>
      </c>
      <c r="K214" t="s">
        <v>708</v>
      </c>
      <c r="L214" t="s">
        <v>726</v>
      </c>
      <c r="M214" t="s">
        <v>728</v>
      </c>
      <c r="N214" t="s">
        <v>1258</v>
      </c>
      <c r="O214" s="10">
        <v>401.3</v>
      </c>
      <c r="P214" s="10" t="str">
        <f t="shared" si="54"/>
        <v>OK</v>
      </c>
      <c r="Q214" s="10">
        <f t="shared" si="55"/>
        <v>1335.02</v>
      </c>
      <c r="R214">
        <v>1335.02</v>
      </c>
      <c r="S214" t="str">
        <f t="shared" si="56"/>
        <v>Ok</v>
      </c>
      <c r="T214">
        <f t="shared" si="57"/>
        <v>0.22500000000000001</v>
      </c>
      <c r="U214" s="10">
        <v>0.22500000000000001</v>
      </c>
      <c r="V214" s="10">
        <v>13</v>
      </c>
      <c r="W214">
        <f t="shared" si="58"/>
        <v>13450.326499999999</v>
      </c>
      <c r="X214" s="10">
        <f t="shared" si="59"/>
        <v>5216.9000000000005</v>
      </c>
      <c r="Y214" s="10">
        <f t="shared" si="60"/>
        <v>8233.4264999999978</v>
      </c>
      <c r="Z214">
        <f t="shared" si="61"/>
        <v>0.61213580949131596</v>
      </c>
      <c r="AA214" t="str">
        <f t="shared" si="62"/>
        <v>Aug-2025</v>
      </c>
      <c r="AB214" t="str">
        <f t="shared" si="63"/>
        <v>Q3-2025</v>
      </c>
      <c r="AC214" t="str">
        <f t="shared" si="64"/>
        <v>Africa-Kenya-Nakuru</v>
      </c>
      <c r="AD214" t="str">
        <f t="shared" si="65"/>
        <v>HIGH</v>
      </c>
      <c r="AE214" s="15" t="str">
        <f t="shared" si="66"/>
        <v>Aug-2025</v>
      </c>
      <c r="AF214" t="str">
        <f t="shared" si="67"/>
        <v>YES</v>
      </c>
    </row>
    <row r="215" spans="1:32" x14ac:dyDescent="0.35">
      <c r="A215" s="8" t="s">
        <v>524</v>
      </c>
      <c r="B215" s="6">
        <v>45872</v>
      </c>
      <c r="C215" s="6" t="str">
        <f t="shared" si="52"/>
        <v>INVALID</v>
      </c>
      <c r="D215" s="6">
        <f t="shared" si="51"/>
        <v>45879</v>
      </c>
      <c r="E215" s="6">
        <v>45060</v>
      </c>
      <c r="F215" s="10">
        <f t="shared" si="53"/>
        <v>7</v>
      </c>
      <c r="G215" t="s">
        <v>647</v>
      </c>
      <c r="H215" t="s">
        <v>654</v>
      </c>
      <c r="I215" t="s">
        <v>680</v>
      </c>
      <c r="J215" t="s">
        <v>703</v>
      </c>
      <c r="K215" t="s">
        <v>710</v>
      </c>
      <c r="L215" t="s">
        <v>712</v>
      </c>
      <c r="M215" t="s">
        <v>732</v>
      </c>
      <c r="N215" t="s">
        <v>1243</v>
      </c>
      <c r="O215" s="10">
        <v>622.6</v>
      </c>
      <c r="P215" s="10" t="str">
        <f t="shared" si="54"/>
        <v>OK</v>
      </c>
      <c r="Q215" s="10">
        <f t="shared" si="55"/>
        <v>2691.45</v>
      </c>
      <c r="R215">
        <v>2691.45</v>
      </c>
      <c r="S215" t="str">
        <f t="shared" si="56"/>
        <v>Ok</v>
      </c>
      <c r="T215">
        <f t="shared" si="57"/>
        <v>0.20899999999999999</v>
      </c>
      <c r="U215" s="10">
        <v>0.20899999999999999</v>
      </c>
      <c r="V215" s="10">
        <v>14</v>
      </c>
      <c r="W215">
        <f t="shared" si="58"/>
        <v>29805.117299999998</v>
      </c>
      <c r="X215" s="10">
        <f t="shared" si="59"/>
        <v>8716.4</v>
      </c>
      <c r="Y215" s="10">
        <f t="shared" si="60"/>
        <v>21088.717299999997</v>
      </c>
      <c r="Z215">
        <f t="shared" si="61"/>
        <v>0.70755357503659277</v>
      </c>
      <c r="AA215" t="str">
        <f t="shared" si="62"/>
        <v>Aug-2025</v>
      </c>
      <c r="AB215" t="str">
        <f t="shared" si="63"/>
        <v>Q3-2025</v>
      </c>
      <c r="AC215" t="str">
        <f t="shared" si="64"/>
        <v>Asia-India-Delhi</v>
      </c>
      <c r="AD215" t="str">
        <f t="shared" si="65"/>
        <v>HIGH</v>
      </c>
      <c r="AE215" s="15" t="str">
        <f t="shared" si="66"/>
        <v>Aug-2025</v>
      </c>
      <c r="AF215" t="str">
        <f t="shared" si="67"/>
        <v>YES</v>
      </c>
    </row>
    <row r="216" spans="1:32" x14ac:dyDescent="0.35">
      <c r="A216" s="8" t="s">
        <v>557</v>
      </c>
      <c r="B216" s="6">
        <v>45905</v>
      </c>
      <c r="C216" s="6" t="str">
        <f t="shared" si="52"/>
        <v>INVALID</v>
      </c>
      <c r="D216" s="6">
        <f t="shared" si="51"/>
        <v>45912</v>
      </c>
      <c r="E216" s="6">
        <v>44969</v>
      </c>
      <c r="F216" s="10">
        <f t="shared" si="53"/>
        <v>7</v>
      </c>
      <c r="G216" t="s">
        <v>646</v>
      </c>
      <c r="H216" t="s">
        <v>651</v>
      </c>
      <c r="I216" t="s">
        <v>663</v>
      </c>
      <c r="J216" t="s">
        <v>703</v>
      </c>
      <c r="K216" t="s">
        <v>711</v>
      </c>
      <c r="L216" t="s">
        <v>726</v>
      </c>
      <c r="M216" t="s">
        <v>733</v>
      </c>
      <c r="N216" t="s">
        <v>1275</v>
      </c>
      <c r="O216" s="10">
        <v>944.61</v>
      </c>
      <c r="P216" s="10" t="str">
        <f t="shared" si="54"/>
        <v>OK</v>
      </c>
      <c r="Q216" s="10">
        <f t="shared" si="55"/>
        <v>776.46</v>
      </c>
      <c r="R216">
        <v>776.46</v>
      </c>
      <c r="S216" t="str">
        <f t="shared" si="56"/>
        <v>Ok</v>
      </c>
      <c r="T216">
        <f t="shared" si="57"/>
        <v>5.8999999999999997E-2</v>
      </c>
      <c r="U216" s="10">
        <v>5.8999999999999997E-2</v>
      </c>
      <c r="V216" s="10">
        <v>6</v>
      </c>
      <c r="W216">
        <f t="shared" si="58"/>
        <v>4383.8931600000005</v>
      </c>
      <c r="X216" s="10">
        <f t="shared" si="59"/>
        <v>5667.66</v>
      </c>
      <c r="Y216" s="10">
        <f t="shared" si="60"/>
        <v>-1283.7668399999993</v>
      </c>
      <c r="Z216">
        <f t="shared" si="61"/>
        <v>-0.29283716394219772</v>
      </c>
      <c r="AA216" t="str">
        <f t="shared" si="62"/>
        <v>Sept-2025</v>
      </c>
      <c r="AB216" t="str">
        <f t="shared" si="63"/>
        <v>Q3-2025</v>
      </c>
      <c r="AC216" t="str">
        <f t="shared" si="64"/>
        <v>Africa-Nigeria-Port Harcourt</v>
      </c>
      <c r="AD216" t="str">
        <f t="shared" si="65"/>
        <v>HIGH</v>
      </c>
      <c r="AE216" s="15" t="str">
        <f t="shared" si="66"/>
        <v>Sept-2025</v>
      </c>
      <c r="AF216" t="str">
        <f t="shared" si="67"/>
        <v>YES</v>
      </c>
    </row>
    <row r="217" spans="1:32" x14ac:dyDescent="0.35">
      <c r="A217" s="8" t="s">
        <v>409</v>
      </c>
      <c r="B217" s="6">
        <v>45757</v>
      </c>
      <c r="C217" s="6" t="str">
        <f t="shared" si="52"/>
        <v>OK</v>
      </c>
      <c r="D217" s="6">
        <f t="shared" si="51"/>
        <v>45816</v>
      </c>
      <c r="E217" s="6">
        <v>45816</v>
      </c>
      <c r="F217" s="10">
        <f t="shared" si="53"/>
        <v>59</v>
      </c>
      <c r="G217" t="s">
        <v>647</v>
      </c>
      <c r="H217" t="s">
        <v>652</v>
      </c>
      <c r="I217" t="s">
        <v>666</v>
      </c>
      <c r="J217" t="s">
        <v>701</v>
      </c>
      <c r="K217" t="s">
        <v>707</v>
      </c>
      <c r="L217" t="s">
        <v>722</v>
      </c>
      <c r="M217" t="s">
        <v>733</v>
      </c>
      <c r="N217" t="s">
        <v>1128</v>
      </c>
      <c r="O217" s="10">
        <v>653.6</v>
      </c>
      <c r="P217" s="10" t="str">
        <f t="shared" si="54"/>
        <v>OK</v>
      </c>
      <c r="Q217" s="10">
        <f t="shared" si="55"/>
        <v>318.17</v>
      </c>
      <c r="R217">
        <v>318.17</v>
      </c>
      <c r="S217" t="str">
        <f t="shared" si="56"/>
        <v>Ok</v>
      </c>
      <c r="T217">
        <f t="shared" si="57"/>
        <v>9.8000000000000004E-2</v>
      </c>
      <c r="U217" s="10">
        <v>9.8000000000000004E-2</v>
      </c>
      <c r="V217" s="10">
        <v>19</v>
      </c>
      <c r="W217">
        <f t="shared" si="58"/>
        <v>5452.7974600000007</v>
      </c>
      <c r="X217" s="10">
        <f t="shared" si="59"/>
        <v>12418.4</v>
      </c>
      <c r="Y217" s="10">
        <f t="shared" si="60"/>
        <v>-6965.602539999999</v>
      </c>
      <c r="Z217">
        <f t="shared" si="61"/>
        <v>-1.277436506875133</v>
      </c>
      <c r="AA217" t="str">
        <f t="shared" si="62"/>
        <v>Apr-2025</v>
      </c>
      <c r="AB217" t="str">
        <f t="shared" si="63"/>
        <v>Q2-2025</v>
      </c>
      <c r="AC217" t="str">
        <f t="shared" si="64"/>
        <v>Asia-Japan-Osaka</v>
      </c>
      <c r="AD217" t="str">
        <f t="shared" si="65"/>
        <v>MEDIUM</v>
      </c>
      <c r="AE217" s="15" t="str">
        <f t="shared" si="66"/>
        <v>Apr-2025</v>
      </c>
      <c r="AF217" t="str">
        <f t="shared" si="67"/>
        <v>NO</v>
      </c>
    </row>
    <row r="218" spans="1:32" x14ac:dyDescent="0.35">
      <c r="A218" s="8" t="s">
        <v>167</v>
      </c>
      <c r="B218" s="6">
        <v>45514</v>
      </c>
      <c r="C218" s="6" t="str">
        <f t="shared" si="52"/>
        <v>INVALID</v>
      </c>
      <c r="D218" s="6">
        <f t="shared" si="51"/>
        <v>45521</v>
      </c>
      <c r="E218" s="6">
        <v>45265</v>
      </c>
      <c r="F218" s="10">
        <f t="shared" si="53"/>
        <v>7</v>
      </c>
      <c r="G218" t="s">
        <v>647</v>
      </c>
      <c r="H218" t="s">
        <v>652</v>
      </c>
      <c r="I218" t="s">
        <v>689</v>
      </c>
      <c r="J218" t="s">
        <v>703</v>
      </c>
      <c r="K218" t="s">
        <v>709</v>
      </c>
      <c r="L218" t="s">
        <v>722</v>
      </c>
      <c r="M218" t="s">
        <v>728</v>
      </c>
      <c r="N218" t="s">
        <v>886</v>
      </c>
      <c r="O218" s="10">
        <v>1097.5899999999999</v>
      </c>
      <c r="P218" s="10" t="str">
        <f t="shared" si="54"/>
        <v>OK</v>
      </c>
      <c r="Q218" s="10">
        <f t="shared" si="55"/>
        <v>1246.4100000000001</v>
      </c>
      <c r="R218">
        <v>1246.4100000000001</v>
      </c>
      <c r="S218" t="str">
        <f t="shared" si="56"/>
        <v>Ok</v>
      </c>
      <c r="T218">
        <f t="shared" si="57"/>
        <v>0.184</v>
      </c>
      <c r="U218" s="10">
        <v>0.184</v>
      </c>
      <c r="V218" s="10">
        <v>6</v>
      </c>
      <c r="W218">
        <f t="shared" si="58"/>
        <v>6102.4233600000016</v>
      </c>
      <c r="X218" s="10">
        <f t="shared" si="59"/>
        <v>6585.5399999999991</v>
      </c>
      <c r="Y218" s="10">
        <f t="shared" si="60"/>
        <v>-483.11663999999746</v>
      </c>
      <c r="Z218">
        <f t="shared" si="61"/>
        <v>-7.9167997941066701E-2</v>
      </c>
      <c r="AA218" t="str">
        <f t="shared" si="62"/>
        <v>Aug-2024</v>
      </c>
      <c r="AB218" t="str">
        <f t="shared" si="63"/>
        <v>Q3-2024</v>
      </c>
      <c r="AC218" t="str">
        <f t="shared" si="64"/>
        <v>Asia-Japan-Tokyo</v>
      </c>
      <c r="AD218" t="str">
        <f t="shared" si="65"/>
        <v>HIGH</v>
      </c>
      <c r="AE218" s="15" t="str">
        <f t="shared" si="66"/>
        <v>Aug-2024</v>
      </c>
      <c r="AF218" t="str">
        <f t="shared" si="67"/>
        <v>YES</v>
      </c>
    </row>
    <row r="219" spans="1:32" x14ac:dyDescent="0.35">
      <c r="A219" s="8" t="s">
        <v>21</v>
      </c>
      <c r="B219" s="6">
        <v>45368</v>
      </c>
      <c r="C219" s="6" t="str">
        <f t="shared" si="52"/>
        <v>OK</v>
      </c>
      <c r="D219" s="6">
        <f t="shared" si="51"/>
        <v>45671</v>
      </c>
      <c r="E219" s="6">
        <v>45671</v>
      </c>
      <c r="F219" s="10">
        <f t="shared" si="53"/>
        <v>303</v>
      </c>
      <c r="G219" t="s">
        <v>647</v>
      </c>
      <c r="H219" t="s">
        <v>654</v>
      </c>
      <c r="I219" t="s">
        <v>668</v>
      </c>
      <c r="J219" t="s">
        <v>705</v>
      </c>
      <c r="K219" t="s">
        <v>709</v>
      </c>
      <c r="L219" t="s">
        <v>718</v>
      </c>
      <c r="M219" t="s">
        <v>732</v>
      </c>
      <c r="N219" t="s">
        <v>740</v>
      </c>
      <c r="O219" s="10">
        <v>586.07000000000005</v>
      </c>
      <c r="P219" s="10" t="str">
        <f t="shared" si="54"/>
        <v>OK</v>
      </c>
      <c r="Q219" s="10">
        <f t="shared" si="55"/>
        <v>346.96</v>
      </c>
      <c r="R219">
        <v>346.96</v>
      </c>
      <c r="S219" t="str">
        <f t="shared" si="56"/>
        <v>Ok</v>
      </c>
      <c r="T219">
        <f t="shared" si="57"/>
        <v>0.14699999999999999</v>
      </c>
      <c r="U219" s="10">
        <v>0.14699999999999999</v>
      </c>
      <c r="V219" s="10">
        <v>4</v>
      </c>
      <c r="W219">
        <f t="shared" si="58"/>
        <v>1183.8275199999998</v>
      </c>
      <c r="X219" s="10">
        <f t="shared" si="59"/>
        <v>2344.2800000000002</v>
      </c>
      <c r="Y219" s="10">
        <f t="shared" si="60"/>
        <v>-1160.4524800000004</v>
      </c>
      <c r="Z219">
        <f t="shared" si="61"/>
        <v>-0.98025469115636077</v>
      </c>
      <c r="AA219" t="str">
        <f t="shared" si="62"/>
        <v>Mar-2024</v>
      </c>
      <c r="AB219" t="str">
        <f t="shared" si="63"/>
        <v>Q1-2024</v>
      </c>
      <c r="AC219" t="str">
        <f t="shared" si="64"/>
        <v>Asia-India-Bengaluru</v>
      </c>
      <c r="AD219" t="str">
        <f t="shared" si="65"/>
        <v>MEDIUM</v>
      </c>
      <c r="AE219" s="15" t="str">
        <f t="shared" si="66"/>
        <v>Mar-2024</v>
      </c>
      <c r="AF219" t="str">
        <f t="shared" si="67"/>
        <v>NO</v>
      </c>
    </row>
    <row r="220" spans="1:32" x14ac:dyDescent="0.35">
      <c r="A220" s="8" t="s">
        <v>30</v>
      </c>
      <c r="B220" s="6">
        <v>45377</v>
      </c>
      <c r="C220" s="6" t="str">
        <f t="shared" si="52"/>
        <v>INVALID</v>
      </c>
      <c r="D220" s="6">
        <f t="shared" si="51"/>
        <v>45384</v>
      </c>
      <c r="E220" s="6">
        <v>45038</v>
      </c>
      <c r="F220" s="10">
        <f t="shared" si="53"/>
        <v>7</v>
      </c>
      <c r="G220" t="s">
        <v>646</v>
      </c>
      <c r="H220" t="s">
        <v>650</v>
      </c>
      <c r="I220" t="s">
        <v>664</v>
      </c>
      <c r="J220" t="s">
        <v>705</v>
      </c>
      <c r="K220" t="s">
        <v>711</v>
      </c>
      <c r="L220" t="s">
        <v>718</v>
      </c>
      <c r="M220" t="s">
        <v>731</v>
      </c>
      <c r="N220" t="s">
        <v>749</v>
      </c>
      <c r="O220" s="10">
        <v>756.51</v>
      </c>
      <c r="P220" s="10" t="str">
        <f t="shared" si="54"/>
        <v>OK</v>
      </c>
      <c r="Q220" s="10">
        <f t="shared" si="55"/>
        <v>504.76</v>
      </c>
      <c r="R220">
        <v>504.76</v>
      </c>
      <c r="S220" t="str">
        <f t="shared" si="56"/>
        <v>Ok</v>
      </c>
      <c r="T220">
        <f t="shared" si="57"/>
        <v>7.3999999999999996E-2</v>
      </c>
      <c r="U220" s="10">
        <v>7.3999999999999996E-2</v>
      </c>
      <c r="V220" s="10">
        <v>9</v>
      </c>
      <c r="W220">
        <f t="shared" si="58"/>
        <v>4206.6698400000005</v>
      </c>
      <c r="X220" s="10">
        <f t="shared" si="59"/>
        <v>6808.59</v>
      </c>
      <c r="Y220" s="10">
        <f t="shared" si="60"/>
        <v>-2601.9201599999997</v>
      </c>
      <c r="Z220">
        <f t="shared" si="61"/>
        <v>-0.6185225508451121</v>
      </c>
      <c r="AA220" t="str">
        <f t="shared" si="62"/>
        <v>Mar-2024</v>
      </c>
      <c r="AB220" t="str">
        <f t="shared" si="63"/>
        <v>Q1-2024</v>
      </c>
      <c r="AC220" t="str">
        <f t="shared" si="64"/>
        <v>Africa-Kenya-Nairobi</v>
      </c>
      <c r="AD220" t="str">
        <f t="shared" si="65"/>
        <v>HIGH</v>
      </c>
      <c r="AE220" s="15" t="str">
        <f t="shared" si="66"/>
        <v>Mar-2024</v>
      </c>
      <c r="AF220" t="str">
        <f t="shared" si="67"/>
        <v>YES</v>
      </c>
    </row>
    <row r="221" spans="1:32" x14ac:dyDescent="0.35">
      <c r="A221" s="8" t="s">
        <v>211</v>
      </c>
      <c r="B221" s="6">
        <v>45559</v>
      </c>
      <c r="C221" s="6" t="str">
        <f t="shared" si="52"/>
        <v>INVALID</v>
      </c>
      <c r="D221" s="6">
        <f t="shared" si="51"/>
        <v>45566</v>
      </c>
      <c r="E221" s="6">
        <v>45354</v>
      </c>
      <c r="F221" s="10">
        <f t="shared" si="53"/>
        <v>7</v>
      </c>
      <c r="G221" t="s">
        <v>646</v>
      </c>
      <c r="H221" t="s">
        <v>650</v>
      </c>
      <c r="I221" t="s">
        <v>662</v>
      </c>
      <c r="J221" t="s">
        <v>706</v>
      </c>
      <c r="K221" t="s">
        <v>708</v>
      </c>
      <c r="L221" t="s">
        <v>717</v>
      </c>
      <c r="M221" t="s">
        <v>730</v>
      </c>
      <c r="N221" t="s">
        <v>931</v>
      </c>
      <c r="O221" s="10">
        <v>516.86</v>
      </c>
      <c r="P221" s="10" t="str">
        <f t="shared" si="54"/>
        <v>OK</v>
      </c>
      <c r="Q221" s="10">
        <f t="shared" si="55"/>
        <v>937.46</v>
      </c>
      <c r="R221">
        <v>937.46</v>
      </c>
      <c r="S221" t="str">
        <f t="shared" si="56"/>
        <v>Ok</v>
      </c>
      <c r="T221">
        <f t="shared" si="57"/>
        <v>5.0999999999999997E-2</v>
      </c>
      <c r="U221" s="10">
        <v>5.0999999999999997E-2</v>
      </c>
      <c r="V221" s="10">
        <v>14</v>
      </c>
      <c r="W221">
        <f t="shared" si="58"/>
        <v>12455.093559999999</v>
      </c>
      <c r="X221" s="10">
        <f t="shared" si="59"/>
        <v>7236.04</v>
      </c>
      <c r="Y221" s="10">
        <f t="shared" si="60"/>
        <v>5219.0535599999994</v>
      </c>
      <c r="Z221">
        <f t="shared" si="61"/>
        <v>0.41902965520557678</v>
      </c>
      <c r="AA221" t="str">
        <f t="shared" si="62"/>
        <v>Sept-2024</v>
      </c>
      <c r="AB221" t="str">
        <f t="shared" si="63"/>
        <v>Q3-2024</v>
      </c>
      <c r="AC221" t="str">
        <f t="shared" si="64"/>
        <v>Africa-Kenya-Kisumu</v>
      </c>
      <c r="AD221" t="str">
        <f t="shared" si="65"/>
        <v>HIGH</v>
      </c>
      <c r="AE221" s="15" t="str">
        <f t="shared" si="66"/>
        <v>Sept-2024</v>
      </c>
      <c r="AF221" t="str">
        <f t="shared" si="67"/>
        <v>YES</v>
      </c>
    </row>
    <row r="222" spans="1:32" x14ac:dyDescent="0.35">
      <c r="A222" s="8" t="s">
        <v>637</v>
      </c>
      <c r="B222" s="6">
        <v>45985</v>
      </c>
      <c r="C222" s="6" t="str">
        <f t="shared" si="52"/>
        <v>INVALID</v>
      </c>
      <c r="D222" s="6">
        <f t="shared" si="51"/>
        <v>45992</v>
      </c>
      <c r="E222" s="6">
        <v>45869</v>
      </c>
      <c r="F222" s="10">
        <f t="shared" si="53"/>
        <v>7</v>
      </c>
      <c r="G222" t="s">
        <v>646</v>
      </c>
      <c r="H222" t="s">
        <v>650</v>
      </c>
      <c r="I222" t="s">
        <v>664</v>
      </c>
      <c r="J222" t="s">
        <v>705</v>
      </c>
      <c r="K222" t="s">
        <v>709</v>
      </c>
      <c r="L222" t="s">
        <v>719</v>
      </c>
      <c r="M222" t="s">
        <v>733</v>
      </c>
      <c r="N222" t="s">
        <v>1355</v>
      </c>
      <c r="O222" s="10">
        <v>619.64</v>
      </c>
      <c r="P222" s="10" t="str">
        <f t="shared" si="54"/>
        <v>OK</v>
      </c>
      <c r="Q222" s="10">
        <f t="shared" si="55"/>
        <v>1300.58</v>
      </c>
      <c r="R222">
        <v>1300.58</v>
      </c>
      <c r="S222" t="str">
        <f t="shared" si="56"/>
        <v>Ok</v>
      </c>
      <c r="T222">
        <f t="shared" si="57"/>
        <v>0.113</v>
      </c>
      <c r="U222" s="10">
        <v>0.113</v>
      </c>
      <c r="V222" s="10">
        <v>14</v>
      </c>
      <c r="W222">
        <f t="shared" si="58"/>
        <v>16150.602439999999</v>
      </c>
      <c r="X222" s="10">
        <f t="shared" si="59"/>
        <v>8674.9599999999991</v>
      </c>
      <c r="Y222" s="10">
        <f t="shared" si="60"/>
        <v>7475.6424399999996</v>
      </c>
      <c r="Z222">
        <f t="shared" si="61"/>
        <v>0.46287081040922462</v>
      </c>
      <c r="AA222" t="str">
        <f t="shared" si="62"/>
        <v>Nov-2025</v>
      </c>
      <c r="AB222" t="str">
        <f t="shared" si="63"/>
        <v>Q4-2025</v>
      </c>
      <c r="AC222" t="str">
        <f t="shared" si="64"/>
        <v>Africa-Kenya-Nairobi</v>
      </c>
      <c r="AD222" t="str">
        <f t="shared" si="65"/>
        <v>HIGH</v>
      </c>
      <c r="AE222" s="15" t="str">
        <f t="shared" si="66"/>
        <v>Nov-2025</v>
      </c>
      <c r="AF222" t="str">
        <f t="shared" si="67"/>
        <v>YES</v>
      </c>
    </row>
    <row r="223" spans="1:32" x14ac:dyDescent="0.35">
      <c r="A223" s="8" t="s">
        <v>590</v>
      </c>
      <c r="B223" s="6">
        <v>45938</v>
      </c>
      <c r="C223" s="6" t="str">
        <f t="shared" si="52"/>
        <v>INVALID</v>
      </c>
      <c r="D223" s="6">
        <f t="shared" si="51"/>
        <v>45945</v>
      </c>
      <c r="E223" s="6">
        <v>45885</v>
      </c>
      <c r="F223" s="10">
        <f t="shared" si="53"/>
        <v>7</v>
      </c>
      <c r="G223" t="s">
        <v>648</v>
      </c>
      <c r="H223" t="s">
        <v>653</v>
      </c>
      <c r="I223" t="s">
        <v>681</v>
      </c>
      <c r="J223" t="s">
        <v>706</v>
      </c>
      <c r="K223" t="s">
        <v>710</v>
      </c>
      <c r="L223" t="s">
        <v>719</v>
      </c>
      <c r="M223" t="s">
        <v>729</v>
      </c>
      <c r="N223" t="s">
        <v>1308</v>
      </c>
      <c r="O223" s="10">
        <v>698.66</v>
      </c>
      <c r="P223" s="10" t="str">
        <f t="shared" si="54"/>
        <v>OK</v>
      </c>
      <c r="Q223" s="10">
        <f t="shared" si="55"/>
        <v>228.15</v>
      </c>
      <c r="R223">
        <v>228.15</v>
      </c>
      <c r="S223" t="str">
        <f t="shared" si="56"/>
        <v>Ok</v>
      </c>
      <c r="T223">
        <f t="shared" si="57"/>
        <v>7.1999999999999995E-2</v>
      </c>
      <c r="U223" s="10">
        <v>7.1999999999999995E-2</v>
      </c>
      <c r="V223" s="10">
        <v>15</v>
      </c>
      <c r="W223">
        <f t="shared" si="58"/>
        <v>3175.848</v>
      </c>
      <c r="X223" s="10">
        <f t="shared" si="59"/>
        <v>10479.9</v>
      </c>
      <c r="Y223" s="10">
        <f t="shared" si="60"/>
        <v>-7304.0519999999997</v>
      </c>
      <c r="Z223">
        <f t="shared" si="61"/>
        <v>-2.299874553190203</v>
      </c>
      <c r="AA223" t="str">
        <f t="shared" si="62"/>
        <v>Oct-2025</v>
      </c>
      <c r="AB223" t="str">
        <f t="shared" si="63"/>
        <v>Q4-2025</v>
      </c>
      <c r="AC223" t="str">
        <f t="shared" si="64"/>
        <v>Americas-Canada-Montreal</v>
      </c>
      <c r="AD223" t="str">
        <f t="shared" si="65"/>
        <v>MEDIUM</v>
      </c>
      <c r="AE223" s="15" t="str">
        <f t="shared" si="66"/>
        <v>Oct-2025</v>
      </c>
      <c r="AF223" t="str">
        <f t="shared" si="67"/>
        <v>YES</v>
      </c>
    </row>
    <row r="224" spans="1:32" x14ac:dyDescent="0.35">
      <c r="A224" s="8" t="s">
        <v>252</v>
      </c>
      <c r="B224" s="6">
        <v>45600</v>
      </c>
      <c r="C224" s="6" t="str">
        <f t="shared" si="52"/>
        <v>INVALID</v>
      </c>
      <c r="D224" s="6">
        <f t="shared" si="51"/>
        <v>45607</v>
      </c>
      <c r="E224" s="6">
        <v>45267</v>
      </c>
      <c r="F224" s="10">
        <f t="shared" si="53"/>
        <v>7</v>
      </c>
      <c r="G224" t="s">
        <v>647</v>
      </c>
      <c r="H224" t="s">
        <v>654</v>
      </c>
      <c r="I224" t="s">
        <v>680</v>
      </c>
      <c r="J224" t="s">
        <v>706</v>
      </c>
      <c r="K224" t="s">
        <v>709</v>
      </c>
      <c r="L224" t="s">
        <v>716</v>
      </c>
      <c r="M224" t="s">
        <v>730</v>
      </c>
      <c r="N224" t="s">
        <v>972</v>
      </c>
      <c r="O224" s="10">
        <v>699.33</v>
      </c>
      <c r="P224" s="10" t="str">
        <f t="shared" si="54"/>
        <v>OK</v>
      </c>
      <c r="Q224" s="10">
        <f t="shared" si="55"/>
        <v>496.52</v>
      </c>
      <c r="R224">
        <v>496.52</v>
      </c>
      <c r="S224" t="str">
        <f t="shared" si="56"/>
        <v>Ok</v>
      </c>
      <c r="T224">
        <f t="shared" si="57"/>
        <v>0.23499999999999999</v>
      </c>
      <c r="U224" s="10">
        <v>0.23499999999999999</v>
      </c>
      <c r="V224" s="10">
        <v>10</v>
      </c>
      <c r="W224">
        <f t="shared" si="58"/>
        <v>3798.3779999999997</v>
      </c>
      <c r="X224" s="10">
        <f t="shared" si="59"/>
        <v>6993.3</v>
      </c>
      <c r="Y224" s="10">
        <f t="shared" si="60"/>
        <v>-3194.9220000000005</v>
      </c>
      <c r="Z224">
        <f t="shared" si="61"/>
        <v>-0.84112797620458013</v>
      </c>
      <c r="AA224" t="str">
        <f t="shared" si="62"/>
        <v>Nov-2024</v>
      </c>
      <c r="AB224" t="str">
        <f t="shared" si="63"/>
        <v>Q4-2024</v>
      </c>
      <c r="AC224" t="str">
        <f t="shared" si="64"/>
        <v>Asia-India-Delhi</v>
      </c>
      <c r="AD224" t="str">
        <f t="shared" si="65"/>
        <v>MEDIUM</v>
      </c>
      <c r="AE224" s="15" t="str">
        <f t="shared" si="66"/>
        <v>Nov-2024</v>
      </c>
      <c r="AF224" t="str">
        <f t="shared" si="67"/>
        <v>YES</v>
      </c>
    </row>
    <row r="225" spans="1:32" x14ac:dyDescent="0.35">
      <c r="A225" s="8" t="s">
        <v>424</v>
      </c>
      <c r="B225" s="6">
        <v>45772</v>
      </c>
      <c r="C225" s="6" t="str">
        <f t="shared" si="52"/>
        <v>INVALID</v>
      </c>
      <c r="D225" s="6">
        <f t="shared" si="51"/>
        <v>45779</v>
      </c>
      <c r="E225" s="6">
        <v>45540</v>
      </c>
      <c r="F225" s="10">
        <f t="shared" si="53"/>
        <v>7</v>
      </c>
      <c r="G225" t="s">
        <v>647</v>
      </c>
      <c r="H225" t="s">
        <v>652</v>
      </c>
      <c r="I225" t="s">
        <v>694</v>
      </c>
      <c r="J225" t="s">
        <v>702</v>
      </c>
      <c r="K225" t="s">
        <v>708</v>
      </c>
      <c r="L225" t="s">
        <v>725</v>
      </c>
      <c r="M225" t="s">
        <v>731</v>
      </c>
      <c r="N225" t="s">
        <v>1143</v>
      </c>
      <c r="O225" s="10">
        <v>466.16</v>
      </c>
      <c r="P225" s="10" t="str">
        <f t="shared" si="54"/>
        <v>OK</v>
      </c>
      <c r="Q225" s="10">
        <f t="shared" si="55"/>
        <v>2941.2</v>
      </c>
      <c r="R225">
        <v>2941.2</v>
      </c>
      <c r="S225" t="str">
        <f t="shared" si="56"/>
        <v>Ok</v>
      </c>
      <c r="T225">
        <f t="shared" si="57"/>
        <v>0.24099999999999999</v>
      </c>
      <c r="U225" s="10">
        <v>0.24099999999999999</v>
      </c>
      <c r="V225" s="10">
        <v>8</v>
      </c>
      <c r="W225">
        <f t="shared" si="58"/>
        <v>17858.966399999998</v>
      </c>
      <c r="X225" s="10">
        <f t="shared" si="59"/>
        <v>3729.28</v>
      </c>
      <c r="Y225" s="10">
        <f t="shared" si="60"/>
        <v>14129.686399999997</v>
      </c>
      <c r="Z225">
        <f t="shared" si="61"/>
        <v>0.79118164419638526</v>
      </c>
      <c r="AA225" t="str">
        <f t="shared" si="62"/>
        <v>Apr-2025</v>
      </c>
      <c r="AB225" t="str">
        <f t="shared" si="63"/>
        <v>Q2-2025</v>
      </c>
      <c r="AC225" t="str">
        <f t="shared" si="64"/>
        <v>Asia-Japan-Nagoya</v>
      </c>
      <c r="AD225" t="str">
        <f t="shared" si="65"/>
        <v>HIGH</v>
      </c>
      <c r="AE225" s="15" t="str">
        <f t="shared" si="66"/>
        <v>Apr-2025</v>
      </c>
      <c r="AF225" t="str">
        <f t="shared" si="67"/>
        <v>YES</v>
      </c>
    </row>
    <row r="226" spans="1:32" x14ac:dyDescent="0.35">
      <c r="A226" s="8" t="s">
        <v>399</v>
      </c>
      <c r="B226" s="6">
        <v>45747</v>
      </c>
      <c r="C226" s="6" t="str">
        <f t="shared" si="52"/>
        <v>INVALID</v>
      </c>
      <c r="D226" s="6">
        <f t="shared" si="51"/>
        <v>45754</v>
      </c>
      <c r="E226" s="6">
        <v>45096</v>
      </c>
      <c r="F226" s="10">
        <f t="shared" si="53"/>
        <v>7</v>
      </c>
      <c r="G226" t="s">
        <v>647</v>
      </c>
      <c r="H226" t="s">
        <v>654</v>
      </c>
      <c r="I226" t="s">
        <v>680</v>
      </c>
      <c r="J226" t="s">
        <v>703</v>
      </c>
      <c r="K226" t="s">
        <v>709</v>
      </c>
      <c r="L226" t="s">
        <v>722</v>
      </c>
      <c r="M226" t="s">
        <v>731</v>
      </c>
      <c r="N226" t="s">
        <v>1118</v>
      </c>
      <c r="O226" s="10">
        <v>1161.2</v>
      </c>
      <c r="P226" s="10" t="str">
        <f t="shared" si="54"/>
        <v>OK</v>
      </c>
      <c r="Q226" s="10">
        <f t="shared" si="55"/>
        <v>1088.2</v>
      </c>
      <c r="R226">
        <v>1088.2</v>
      </c>
      <c r="S226" t="str">
        <f t="shared" si="56"/>
        <v>Ok</v>
      </c>
      <c r="T226">
        <f t="shared" si="57"/>
        <v>0.19</v>
      </c>
      <c r="U226" s="10">
        <v>0.19</v>
      </c>
      <c r="V226" s="10">
        <v>31</v>
      </c>
      <c r="W226">
        <f t="shared" si="58"/>
        <v>27324.702000000005</v>
      </c>
      <c r="X226" s="10">
        <f t="shared" si="59"/>
        <v>35997.200000000004</v>
      </c>
      <c r="Y226" s="10">
        <f t="shared" si="60"/>
        <v>-8672.4979999999996</v>
      </c>
      <c r="Z226">
        <f t="shared" si="61"/>
        <v>-0.31738673673367046</v>
      </c>
      <c r="AA226" t="str">
        <f t="shared" si="62"/>
        <v>Mar-2025</v>
      </c>
      <c r="AB226" t="str">
        <f t="shared" si="63"/>
        <v>Q1-2025</v>
      </c>
      <c r="AC226" t="str">
        <f t="shared" si="64"/>
        <v>Asia-India-Delhi</v>
      </c>
      <c r="AD226" t="str">
        <f t="shared" si="65"/>
        <v>HIGH</v>
      </c>
      <c r="AE226" s="15" t="str">
        <f t="shared" si="66"/>
        <v>Mar-2025</v>
      </c>
      <c r="AF226" t="str">
        <f t="shared" si="67"/>
        <v>YES</v>
      </c>
    </row>
    <row r="227" spans="1:32" x14ac:dyDescent="0.35">
      <c r="A227" s="8" t="s">
        <v>418</v>
      </c>
      <c r="B227" s="6">
        <v>45766</v>
      </c>
      <c r="C227" s="6" t="str">
        <f t="shared" si="52"/>
        <v>INVALID</v>
      </c>
      <c r="D227" s="6">
        <f t="shared" si="51"/>
        <v>45773</v>
      </c>
      <c r="E227" s="6">
        <v>45691</v>
      </c>
      <c r="F227" s="10">
        <f t="shared" si="53"/>
        <v>7</v>
      </c>
      <c r="G227" t="s">
        <v>648</v>
      </c>
      <c r="H227" t="s">
        <v>655</v>
      </c>
      <c r="I227" t="s">
        <v>672</v>
      </c>
      <c r="J227" t="s">
        <v>706</v>
      </c>
      <c r="K227" t="s">
        <v>709</v>
      </c>
      <c r="L227" t="s">
        <v>721</v>
      </c>
      <c r="M227" t="s">
        <v>727</v>
      </c>
      <c r="N227" t="s">
        <v>1137</v>
      </c>
      <c r="O227" s="10">
        <v>974.11</v>
      </c>
      <c r="P227" s="10" t="str">
        <f t="shared" si="54"/>
        <v>OK</v>
      </c>
      <c r="Q227" s="10">
        <f t="shared" si="55"/>
        <v>2529.15</v>
      </c>
      <c r="R227">
        <v>2529.15</v>
      </c>
      <c r="S227" t="str">
        <f t="shared" si="56"/>
        <v>Ok</v>
      </c>
      <c r="T227">
        <f t="shared" si="57"/>
        <v>0.111</v>
      </c>
      <c r="U227" s="10">
        <v>0.111</v>
      </c>
      <c r="V227" s="10">
        <v>10</v>
      </c>
      <c r="W227">
        <f t="shared" si="58"/>
        <v>22484.143500000002</v>
      </c>
      <c r="X227" s="10">
        <f t="shared" si="59"/>
        <v>9741.1</v>
      </c>
      <c r="Y227" s="10">
        <f t="shared" si="60"/>
        <v>12743.043500000002</v>
      </c>
      <c r="Z227">
        <f t="shared" si="61"/>
        <v>0.56675690136918044</v>
      </c>
      <c r="AA227" t="str">
        <f t="shared" si="62"/>
        <v>Apr-2025</v>
      </c>
      <c r="AB227" t="str">
        <f t="shared" si="63"/>
        <v>Q2-2025</v>
      </c>
      <c r="AC227" t="str">
        <f t="shared" si="64"/>
        <v>Americas-Brazil-Brasília</v>
      </c>
      <c r="AD227" t="str">
        <f t="shared" si="65"/>
        <v>HIGH</v>
      </c>
      <c r="AE227" s="15" t="str">
        <f t="shared" si="66"/>
        <v>Apr-2025</v>
      </c>
      <c r="AF227" t="str">
        <f t="shared" si="67"/>
        <v>YES</v>
      </c>
    </row>
    <row r="228" spans="1:32" x14ac:dyDescent="0.35">
      <c r="A228" s="8" t="s">
        <v>214</v>
      </c>
      <c r="B228" s="6">
        <v>45562</v>
      </c>
      <c r="C228" s="6" t="str">
        <f t="shared" si="52"/>
        <v>INVALID</v>
      </c>
      <c r="D228" s="6">
        <f t="shared" si="51"/>
        <v>45569</v>
      </c>
      <c r="E228" s="6">
        <v>44945</v>
      </c>
      <c r="F228" s="10">
        <f t="shared" si="53"/>
        <v>7</v>
      </c>
      <c r="G228" t="s">
        <v>648</v>
      </c>
      <c r="H228" t="s">
        <v>660</v>
      </c>
      <c r="I228" t="s">
        <v>677</v>
      </c>
      <c r="J228" t="s">
        <v>701</v>
      </c>
      <c r="K228" t="s">
        <v>711</v>
      </c>
      <c r="L228" t="s">
        <v>722</v>
      </c>
      <c r="M228" t="s">
        <v>730</v>
      </c>
      <c r="N228" t="s">
        <v>934</v>
      </c>
      <c r="O228" s="10">
        <v>833.57</v>
      </c>
      <c r="P228" s="10" t="str">
        <f t="shared" si="54"/>
        <v>OK</v>
      </c>
      <c r="Q228" s="10">
        <f t="shared" si="55"/>
        <v>2698.01</v>
      </c>
      <c r="R228">
        <v>2698.01</v>
      </c>
      <c r="S228" t="str">
        <f t="shared" si="56"/>
        <v>Ok</v>
      </c>
      <c r="T228">
        <f t="shared" si="57"/>
        <v>5.7000000000000002E-2</v>
      </c>
      <c r="U228" s="10">
        <v>5.7000000000000002E-2</v>
      </c>
      <c r="V228" s="10">
        <v>18</v>
      </c>
      <c r="W228">
        <f t="shared" si="58"/>
        <v>45796.021740000004</v>
      </c>
      <c r="X228" s="10">
        <f t="shared" si="59"/>
        <v>15004.26</v>
      </c>
      <c r="Y228" s="10">
        <f t="shared" si="60"/>
        <v>30791.761740000002</v>
      </c>
      <c r="Z228">
        <f t="shared" si="61"/>
        <v>0.67236761120464961</v>
      </c>
      <c r="AA228" t="str">
        <f t="shared" si="62"/>
        <v>Sept-2024</v>
      </c>
      <c r="AB228" t="str">
        <f t="shared" si="63"/>
        <v>Q3-2024</v>
      </c>
      <c r="AC228" t="str">
        <f t="shared" si="64"/>
        <v>Americas-USA-Chicago</v>
      </c>
      <c r="AD228" t="str">
        <f t="shared" si="65"/>
        <v>HIGH</v>
      </c>
      <c r="AE228" s="15" t="str">
        <f t="shared" si="66"/>
        <v>Sept-2024</v>
      </c>
      <c r="AF228" t="str">
        <f t="shared" si="67"/>
        <v>YES</v>
      </c>
    </row>
    <row r="229" spans="1:32" x14ac:dyDescent="0.35">
      <c r="A229" s="8" t="s">
        <v>345</v>
      </c>
      <c r="B229" s="6">
        <v>45693</v>
      </c>
      <c r="C229" s="6" t="str">
        <f t="shared" si="52"/>
        <v>OK</v>
      </c>
      <c r="D229" s="6">
        <f t="shared" si="51"/>
        <v>45926</v>
      </c>
      <c r="E229" s="6">
        <v>45926</v>
      </c>
      <c r="F229" s="10">
        <f t="shared" si="53"/>
        <v>233</v>
      </c>
      <c r="G229" t="s">
        <v>649</v>
      </c>
      <c r="H229" t="s">
        <v>658</v>
      </c>
      <c r="I229" t="s">
        <v>683</v>
      </c>
      <c r="J229" t="s">
        <v>705</v>
      </c>
      <c r="K229" t="s">
        <v>711</v>
      </c>
      <c r="L229" t="s">
        <v>725</v>
      </c>
      <c r="M229" t="s">
        <v>729</v>
      </c>
      <c r="N229" t="s">
        <v>1065</v>
      </c>
      <c r="O229" s="10">
        <v>425.15</v>
      </c>
      <c r="P229" s="10" t="str">
        <f t="shared" si="54"/>
        <v>OK</v>
      </c>
      <c r="Q229" s="10">
        <f t="shared" si="55"/>
        <v>1482.75</v>
      </c>
      <c r="R229">
        <v>1482.75</v>
      </c>
      <c r="S229" t="str">
        <f t="shared" si="56"/>
        <v>Ok</v>
      </c>
      <c r="T229">
        <f t="shared" si="57"/>
        <v>0.23899999999999999</v>
      </c>
      <c r="U229" s="10">
        <v>0.23899999999999999</v>
      </c>
      <c r="V229" s="10">
        <v>13</v>
      </c>
      <c r="W229">
        <f t="shared" si="58"/>
        <v>14668.84575</v>
      </c>
      <c r="X229" s="10">
        <f t="shared" si="59"/>
        <v>5526.95</v>
      </c>
      <c r="Y229" s="10">
        <f t="shared" si="60"/>
        <v>9141.8957499999997</v>
      </c>
      <c r="Z229">
        <f t="shared" si="61"/>
        <v>0.62321847988619006</v>
      </c>
      <c r="AA229" t="str">
        <f t="shared" si="62"/>
        <v>Feb-2025</v>
      </c>
      <c r="AB229" t="str">
        <f t="shared" si="63"/>
        <v>Q1-2025</v>
      </c>
      <c r="AC229" t="str">
        <f t="shared" si="64"/>
        <v>Europe-United Kingdom-London</v>
      </c>
      <c r="AD229" t="str">
        <f t="shared" si="65"/>
        <v>HIGH</v>
      </c>
      <c r="AE229" s="15" t="str">
        <f t="shared" si="66"/>
        <v>Feb-2025</v>
      </c>
      <c r="AF229" t="str">
        <f t="shared" si="67"/>
        <v>NO</v>
      </c>
    </row>
    <row r="230" spans="1:32" x14ac:dyDescent="0.35">
      <c r="A230" s="8" t="s">
        <v>206</v>
      </c>
      <c r="B230" s="6">
        <v>45554</v>
      </c>
      <c r="C230" s="6" t="str">
        <f t="shared" si="52"/>
        <v>INVALID</v>
      </c>
      <c r="D230" s="6">
        <f t="shared" si="51"/>
        <v>45561</v>
      </c>
      <c r="E230" s="6">
        <v>45538</v>
      </c>
      <c r="F230" s="10">
        <f t="shared" si="53"/>
        <v>7</v>
      </c>
      <c r="G230" t="s">
        <v>648</v>
      </c>
      <c r="H230" t="s">
        <v>660</v>
      </c>
      <c r="I230" t="s">
        <v>697</v>
      </c>
      <c r="J230" t="s">
        <v>704</v>
      </c>
      <c r="K230" t="s">
        <v>710</v>
      </c>
      <c r="L230" t="s">
        <v>714</v>
      </c>
      <c r="M230" t="s">
        <v>731</v>
      </c>
      <c r="N230" t="s">
        <v>926</v>
      </c>
      <c r="O230" s="10">
        <v>797.8</v>
      </c>
      <c r="P230" s="10" t="str">
        <f t="shared" si="54"/>
        <v>OK</v>
      </c>
      <c r="Q230" s="10">
        <f t="shared" si="55"/>
        <v>1456.81</v>
      </c>
      <c r="R230">
        <v>1456.81</v>
      </c>
      <c r="S230" t="str">
        <f t="shared" si="56"/>
        <v>Ok</v>
      </c>
      <c r="T230">
        <f t="shared" si="57"/>
        <v>0.23599999999999999</v>
      </c>
      <c r="U230" s="10">
        <v>0.23599999999999999</v>
      </c>
      <c r="V230" s="10">
        <v>36</v>
      </c>
      <c r="W230">
        <f t="shared" si="58"/>
        <v>40068.10224</v>
      </c>
      <c r="X230" s="10">
        <f t="shared" si="59"/>
        <v>28720.799999999999</v>
      </c>
      <c r="Y230" s="10">
        <f t="shared" si="60"/>
        <v>11347.302240000001</v>
      </c>
      <c r="Z230">
        <f t="shared" si="61"/>
        <v>0.2832003914742931</v>
      </c>
      <c r="AA230" t="str">
        <f t="shared" si="62"/>
        <v>Sept-2024</v>
      </c>
      <c r="AB230" t="str">
        <f t="shared" si="63"/>
        <v>Q3-2024</v>
      </c>
      <c r="AC230" t="str">
        <f t="shared" si="64"/>
        <v>Americas-USA-Austin</v>
      </c>
      <c r="AD230" t="str">
        <f t="shared" si="65"/>
        <v>HIGH</v>
      </c>
      <c r="AE230" s="15" t="str">
        <f t="shared" si="66"/>
        <v>Sept-2024</v>
      </c>
      <c r="AF230" t="str">
        <f t="shared" si="67"/>
        <v>YES</v>
      </c>
    </row>
    <row r="231" spans="1:32" x14ac:dyDescent="0.35">
      <c r="A231" s="8" t="s">
        <v>200</v>
      </c>
      <c r="B231" s="6">
        <v>45547</v>
      </c>
      <c r="C231" s="6" t="str">
        <f t="shared" si="52"/>
        <v>INVALID</v>
      </c>
      <c r="D231" s="6">
        <f t="shared" si="51"/>
        <v>45554</v>
      </c>
      <c r="E231" s="6">
        <v>45128</v>
      </c>
      <c r="F231" s="10">
        <f t="shared" si="53"/>
        <v>7</v>
      </c>
      <c r="G231" t="s">
        <v>649</v>
      </c>
      <c r="H231" t="s">
        <v>657</v>
      </c>
      <c r="I231" t="s">
        <v>679</v>
      </c>
      <c r="J231" t="s">
        <v>701</v>
      </c>
      <c r="K231" t="s">
        <v>707</v>
      </c>
      <c r="L231" t="s">
        <v>713</v>
      </c>
      <c r="M231" t="s">
        <v>733</v>
      </c>
      <c r="N231" t="s">
        <v>919</v>
      </c>
      <c r="O231" s="10">
        <v>734.34</v>
      </c>
      <c r="P231" s="10" t="str">
        <f t="shared" si="54"/>
        <v>OK</v>
      </c>
      <c r="Q231" s="10">
        <f t="shared" si="55"/>
        <v>918.19</v>
      </c>
      <c r="R231">
        <v>918.19</v>
      </c>
      <c r="S231" t="str">
        <f t="shared" si="56"/>
        <v>Ok</v>
      </c>
      <c r="T231">
        <f t="shared" si="57"/>
        <v>2.5000000000000001E-2</v>
      </c>
      <c r="U231" s="10">
        <v>2.5000000000000001E-2</v>
      </c>
      <c r="V231" s="10">
        <v>12</v>
      </c>
      <c r="W231">
        <f t="shared" si="58"/>
        <v>10742.823</v>
      </c>
      <c r="X231" s="10">
        <f t="shared" si="59"/>
        <v>8812.08</v>
      </c>
      <c r="Y231" s="10">
        <f t="shared" si="60"/>
        <v>1930.7430000000004</v>
      </c>
      <c r="Z231">
        <f t="shared" si="61"/>
        <v>0.17972398875044301</v>
      </c>
      <c r="AA231" t="str">
        <f t="shared" si="62"/>
        <v>Sept-2024</v>
      </c>
      <c r="AB231" t="str">
        <f t="shared" si="63"/>
        <v>Q3-2024</v>
      </c>
      <c r="AC231" t="str">
        <f t="shared" si="64"/>
        <v>Europe-France-Lyon</v>
      </c>
      <c r="AD231" t="str">
        <f t="shared" si="65"/>
        <v>HIGH</v>
      </c>
      <c r="AE231" s="15" t="str">
        <f t="shared" si="66"/>
        <v>Sept-2024</v>
      </c>
      <c r="AF231" t="str">
        <f t="shared" si="67"/>
        <v>YES</v>
      </c>
    </row>
    <row r="232" spans="1:32" x14ac:dyDescent="0.35">
      <c r="A232" s="8" t="s">
        <v>515</v>
      </c>
      <c r="B232" s="6">
        <v>45863</v>
      </c>
      <c r="C232" s="6" t="str">
        <f t="shared" si="52"/>
        <v>INVALID</v>
      </c>
      <c r="D232" s="6">
        <f t="shared" si="51"/>
        <v>45870</v>
      </c>
      <c r="E232" s="6">
        <v>45406</v>
      </c>
      <c r="F232" s="10">
        <f t="shared" si="53"/>
        <v>7</v>
      </c>
      <c r="G232" t="s">
        <v>649</v>
      </c>
      <c r="H232" t="s">
        <v>658</v>
      </c>
      <c r="I232" t="s">
        <v>683</v>
      </c>
      <c r="J232" t="s">
        <v>703</v>
      </c>
      <c r="K232" t="s">
        <v>710</v>
      </c>
      <c r="L232" t="s">
        <v>725</v>
      </c>
      <c r="M232" t="s">
        <v>730</v>
      </c>
      <c r="N232" t="s">
        <v>1234</v>
      </c>
      <c r="O232" s="10">
        <v>1232.77</v>
      </c>
      <c r="P232" s="10" t="str">
        <f t="shared" si="54"/>
        <v>OK</v>
      </c>
      <c r="Q232" s="10">
        <f t="shared" si="55"/>
        <v>48.94</v>
      </c>
      <c r="R232">
        <v>48.94</v>
      </c>
      <c r="S232" t="str">
        <f t="shared" si="56"/>
        <v>Ok</v>
      </c>
      <c r="T232">
        <f t="shared" si="57"/>
        <v>0.16700000000000001</v>
      </c>
      <c r="U232" s="10">
        <v>0.16700000000000001</v>
      </c>
      <c r="V232" s="10">
        <v>10</v>
      </c>
      <c r="W232">
        <f t="shared" si="58"/>
        <v>407.67019999999997</v>
      </c>
      <c r="X232" s="10">
        <f t="shared" si="59"/>
        <v>12327.7</v>
      </c>
      <c r="Y232" s="10">
        <f t="shared" si="60"/>
        <v>-11920.0298</v>
      </c>
      <c r="Z232">
        <f t="shared" si="61"/>
        <v>-29.239394490939002</v>
      </c>
      <c r="AA232" t="str">
        <f t="shared" si="62"/>
        <v>Jul-2025</v>
      </c>
      <c r="AB232" t="str">
        <f t="shared" si="63"/>
        <v>Q3-2025</v>
      </c>
      <c r="AC232" t="str">
        <f t="shared" si="64"/>
        <v>Europe-United Kingdom-London</v>
      </c>
      <c r="AD232" t="str">
        <f t="shared" si="65"/>
        <v>LOW</v>
      </c>
      <c r="AE232" s="15" t="str">
        <f t="shared" si="66"/>
        <v>Jul-2025</v>
      </c>
      <c r="AF232" t="str">
        <f t="shared" si="67"/>
        <v>YES</v>
      </c>
    </row>
    <row r="233" spans="1:32" x14ac:dyDescent="0.35">
      <c r="A233" s="8" t="s">
        <v>291</v>
      </c>
      <c r="B233" s="6">
        <v>45639</v>
      </c>
      <c r="C233" s="6" t="str">
        <f t="shared" si="52"/>
        <v>OK</v>
      </c>
      <c r="D233" s="6">
        <f t="shared" si="51"/>
        <v>45852</v>
      </c>
      <c r="E233" s="6">
        <v>45852</v>
      </c>
      <c r="F233" s="10">
        <f t="shared" si="53"/>
        <v>213</v>
      </c>
      <c r="G233" t="s">
        <v>649</v>
      </c>
      <c r="H233" t="s">
        <v>656</v>
      </c>
      <c r="I233" t="s">
        <v>671</v>
      </c>
      <c r="J233" t="s">
        <v>701</v>
      </c>
      <c r="K233" t="s">
        <v>711</v>
      </c>
      <c r="L233" t="s">
        <v>719</v>
      </c>
      <c r="M233" t="s">
        <v>733</v>
      </c>
      <c r="N233" t="s">
        <v>1011</v>
      </c>
      <c r="O233" s="10">
        <v>385.08</v>
      </c>
      <c r="P233" s="10" t="str">
        <f t="shared" si="54"/>
        <v>OK</v>
      </c>
      <c r="Q233" s="10">
        <f t="shared" si="55"/>
        <v>932.29</v>
      </c>
      <c r="R233">
        <v>932.29</v>
      </c>
      <c r="S233" t="str">
        <f t="shared" si="56"/>
        <v>Ok</v>
      </c>
      <c r="T233">
        <f t="shared" si="57"/>
        <v>0.151</v>
      </c>
      <c r="U233" s="10">
        <v>0.151</v>
      </c>
      <c r="V233" s="10">
        <v>8</v>
      </c>
      <c r="W233">
        <f t="shared" si="58"/>
        <v>6332.1136799999995</v>
      </c>
      <c r="X233" s="10">
        <f t="shared" si="59"/>
        <v>3080.64</v>
      </c>
      <c r="Y233" s="10">
        <f t="shared" si="60"/>
        <v>3251.4736799999996</v>
      </c>
      <c r="Z233">
        <f t="shared" si="61"/>
        <v>0.51348946723268551</v>
      </c>
      <c r="AA233" t="str">
        <f t="shared" si="62"/>
        <v>Dec-2024</v>
      </c>
      <c r="AB233" t="str">
        <f t="shared" si="63"/>
        <v>Q4-2024</v>
      </c>
      <c r="AC233" t="str">
        <f t="shared" si="64"/>
        <v>Europe-Germany-Berlin</v>
      </c>
      <c r="AD233" t="str">
        <f t="shared" si="65"/>
        <v>HIGH</v>
      </c>
      <c r="AE233" s="15" t="str">
        <f t="shared" si="66"/>
        <v>Dec-2024</v>
      </c>
      <c r="AF233" t="str">
        <f t="shared" si="67"/>
        <v>NO</v>
      </c>
    </row>
    <row r="234" spans="1:32" x14ac:dyDescent="0.35">
      <c r="A234" s="8" t="s">
        <v>398</v>
      </c>
      <c r="B234" s="6">
        <v>45746</v>
      </c>
      <c r="C234" s="6" t="str">
        <f t="shared" si="52"/>
        <v>INVALID</v>
      </c>
      <c r="D234" s="6">
        <f t="shared" si="51"/>
        <v>45753</v>
      </c>
      <c r="E234" s="6">
        <v>45511</v>
      </c>
      <c r="F234" s="10">
        <f t="shared" si="53"/>
        <v>7</v>
      </c>
      <c r="G234" t="s">
        <v>649</v>
      </c>
      <c r="H234" t="s">
        <v>657</v>
      </c>
      <c r="I234" t="s">
        <v>673</v>
      </c>
      <c r="J234" t="s">
        <v>701</v>
      </c>
      <c r="K234" t="s">
        <v>707</v>
      </c>
      <c r="L234" t="s">
        <v>721</v>
      </c>
      <c r="M234" t="s">
        <v>732</v>
      </c>
      <c r="N234" t="s">
        <v>1117</v>
      </c>
      <c r="O234" s="10">
        <v>941.35</v>
      </c>
      <c r="P234" s="10" t="str">
        <f t="shared" si="54"/>
        <v>OK</v>
      </c>
      <c r="Q234" s="10">
        <f t="shared" si="55"/>
        <v>325.79000000000002</v>
      </c>
      <c r="R234">
        <v>325.79000000000002</v>
      </c>
      <c r="S234" t="str">
        <f t="shared" si="56"/>
        <v>Ok</v>
      </c>
      <c r="T234">
        <f t="shared" si="57"/>
        <v>5.8000000000000003E-2</v>
      </c>
      <c r="U234" s="10">
        <v>5.8000000000000003E-2</v>
      </c>
      <c r="V234" s="10">
        <v>18</v>
      </c>
      <c r="W234">
        <f t="shared" si="58"/>
        <v>5524.0952399999996</v>
      </c>
      <c r="X234" s="10">
        <f t="shared" si="59"/>
        <v>16944.3</v>
      </c>
      <c r="Y234" s="10">
        <f t="shared" si="60"/>
        <v>-11420.204760000001</v>
      </c>
      <c r="Z234">
        <f t="shared" si="61"/>
        <v>-2.0673439294287044</v>
      </c>
      <c r="AA234" t="str">
        <f t="shared" si="62"/>
        <v>Mar-2025</v>
      </c>
      <c r="AB234" t="str">
        <f t="shared" si="63"/>
        <v>Q1-2025</v>
      </c>
      <c r="AC234" t="str">
        <f t="shared" si="64"/>
        <v>Europe-France-Marseille</v>
      </c>
      <c r="AD234" t="str">
        <f t="shared" si="65"/>
        <v>MEDIUM</v>
      </c>
      <c r="AE234" s="15" t="str">
        <f t="shared" si="66"/>
        <v>Mar-2025</v>
      </c>
      <c r="AF234" t="str">
        <f t="shared" si="67"/>
        <v>YES</v>
      </c>
    </row>
    <row r="235" spans="1:32" x14ac:dyDescent="0.35">
      <c r="A235" s="8" t="s">
        <v>588</v>
      </c>
      <c r="B235" s="6">
        <v>45936</v>
      </c>
      <c r="C235" s="6" t="str">
        <f t="shared" si="52"/>
        <v>INVALID</v>
      </c>
      <c r="D235" s="6">
        <f t="shared" si="51"/>
        <v>45943</v>
      </c>
      <c r="E235" s="6">
        <v>45292</v>
      </c>
      <c r="F235" s="10">
        <f t="shared" si="53"/>
        <v>7</v>
      </c>
      <c r="G235" t="s">
        <v>648</v>
      </c>
      <c r="H235" t="s">
        <v>653</v>
      </c>
      <c r="I235" t="s">
        <v>667</v>
      </c>
      <c r="J235" t="s">
        <v>706</v>
      </c>
      <c r="K235" t="s">
        <v>707</v>
      </c>
      <c r="L235" t="s">
        <v>723</v>
      </c>
      <c r="M235" t="s">
        <v>732</v>
      </c>
      <c r="N235" t="s">
        <v>1306</v>
      </c>
      <c r="O235" s="10">
        <v>856.1</v>
      </c>
      <c r="P235" s="10" t="str">
        <f t="shared" si="54"/>
        <v>OK</v>
      </c>
      <c r="Q235" s="10">
        <f t="shared" si="55"/>
        <v>405.97</v>
      </c>
      <c r="R235">
        <v>405.97</v>
      </c>
      <c r="S235" t="str">
        <f t="shared" si="56"/>
        <v>Ok</v>
      </c>
      <c r="T235">
        <f t="shared" si="57"/>
        <v>5.6000000000000001E-2</v>
      </c>
      <c r="U235" s="10">
        <v>5.6000000000000001E-2</v>
      </c>
      <c r="V235" s="10">
        <v>17</v>
      </c>
      <c r="W235">
        <f t="shared" si="58"/>
        <v>6515.0065600000007</v>
      </c>
      <c r="X235" s="10">
        <f t="shared" si="59"/>
        <v>14553.7</v>
      </c>
      <c r="Y235" s="10">
        <f t="shared" si="60"/>
        <v>-8038.69344</v>
      </c>
      <c r="Z235">
        <f t="shared" si="61"/>
        <v>-1.2338734222241519</v>
      </c>
      <c r="AA235" t="str">
        <f t="shared" si="62"/>
        <v>Oct-2025</v>
      </c>
      <c r="AB235" t="str">
        <f t="shared" si="63"/>
        <v>Q4-2025</v>
      </c>
      <c r="AC235" t="str">
        <f t="shared" si="64"/>
        <v>Americas-Canada-Toronto</v>
      </c>
      <c r="AD235" t="str">
        <f t="shared" si="65"/>
        <v>MEDIUM</v>
      </c>
      <c r="AE235" s="15" t="str">
        <f t="shared" si="66"/>
        <v>Oct-2025</v>
      </c>
      <c r="AF235" t="str">
        <f t="shared" si="67"/>
        <v>YES</v>
      </c>
    </row>
    <row r="236" spans="1:32" x14ac:dyDescent="0.35">
      <c r="A236" s="8" t="s">
        <v>430</v>
      </c>
      <c r="B236" s="6">
        <v>45778</v>
      </c>
      <c r="C236" s="6" t="str">
        <f t="shared" si="52"/>
        <v>INVALID</v>
      </c>
      <c r="D236" s="6">
        <f t="shared" si="51"/>
        <v>45785</v>
      </c>
      <c r="E236" s="6">
        <v>45636</v>
      </c>
      <c r="F236" s="10">
        <f t="shared" si="53"/>
        <v>7</v>
      </c>
      <c r="G236" t="s">
        <v>647</v>
      </c>
      <c r="H236" t="s">
        <v>654</v>
      </c>
      <c r="I236" t="s">
        <v>696</v>
      </c>
      <c r="J236" t="s">
        <v>705</v>
      </c>
      <c r="K236" t="s">
        <v>707</v>
      </c>
      <c r="L236" t="s">
        <v>721</v>
      </c>
      <c r="M236" t="s">
        <v>733</v>
      </c>
      <c r="N236" t="s">
        <v>1149</v>
      </c>
      <c r="O236" s="10">
        <v>851.49</v>
      </c>
      <c r="P236" s="10" t="str">
        <f t="shared" si="54"/>
        <v>OK</v>
      </c>
      <c r="Q236" s="10">
        <f t="shared" si="55"/>
        <v>1589.07</v>
      </c>
      <c r="R236">
        <v>1589.07</v>
      </c>
      <c r="S236" t="str">
        <f t="shared" si="56"/>
        <v>Ok</v>
      </c>
      <c r="T236">
        <f t="shared" si="57"/>
        <v>0.245</v>
      </c>
      <c r="U236" s="10">
        <v>0.245</v>
      </c>
      <c r="V236" s="10">
        <v>16</v>
      </c>
      <c r="W236">
        <f t="shared" si="58"/>
        <v>19195.9656</v>
      </c>
      <c r="X236" s="10">
        <f t="shared" si="59"/>
        <v>13623.84</v>
      </c>
      <c r="Y236" s="10">
        <f t="shared" si="60"/>
        <v>5572.1255999999994</v>
      </c>
      <c r="Z236">
        <f t="shared" si="61"/>
        <v>0.2902758692170192</v>
      </c>
      <c r="AA236" t="str">
        <f t="shared" si="62"/>
        <v>May-2025</v>
      </c>
      <c r="AB236" t="str">
        <f t="shared" si="63"/>
        <v>Q2-2025</v>
      </c>
      <c r="AC236" t="str">
        <f t="shared" si="64"/>
        <v>Asia-India-Hyderabad</v>
      </c>
      <c r="AD236" t="str">
        <f t="shared" si="65"/>
        <v>HIGH</v>
      </c>
      <c r="AE236" s="15" t="str">
        <f t="shared" si="66"/>
        <v>May-2025</v>
      </c>
      <c r="AF236" t="str">
        <f t="shared" si="67"/>
        <v>YES</v>
      </c>
    </row>
    <row r="237" spans="1:32" x14ac:dyDescent="0.35">
      <c r="A237" s="8" t="s">
        <v>630</v>
      </c>
      <c r="B237" s="6">
        <v>45978</v>
      </c>
      <c r="C237" s="6" t="str">
        <f t="shared" si="52"/>
        <v>INVALID</v>
      </c>
      <c r="D237" s="6">
        <f t="shared" si="51"/>
        <v>45985</v>
      </c>
      <c r="E237" s="6">
        <v>45210</v>
      </c>
      <c r="F237" s="10">
        <f t="shared" si="53"/>
        <v>7</v>
      </c>
      <c r="G237" t="s">
        <v>646</v>
      </c>
      <c r="H237" t="s">
        <v>651</v>
      </c>
      <c r="I237" t="s">
        <v>663</v>
      </c>
      <c r="J237" t="s">
        <v>702</v>
      </c>
      <c r="K237" t="s">
        <v>709</v>
      </c>
      <c r="L237" t="s">
        <v>723</v>
      </c>
      <c r="M237" t="s">
        <v>729</v>
      </c>
      <c r="N237" t="s">
        <v>1348</v>
      </c>
      <c r="O237" s="10">
        <v>391.16</v>
      </c>
      <c r="P237" s="10" t="str">
        <f t="shared" si="54"/>
        <v>OK</v>
      </c>
      <c r="Q237" s="10">
        <f t="shared" si="55"/>
        <v>1432.8</v>
      </c>
      <c r="R237">
        <v>1432.8</v>
      </c>
      <c r="S237" t="str">
        <f t="shared" si="56"/>
        <v>Ok</v>
      </c>
      <c r="T237">
        <f t="shared" si="57"/>
        <v>4.0000000000000001E-3</v>
      </c>
      <c r="U237" s="10">
        <v>4.0000000000000001E-3</v>
      </c>
      <c r="V237" s="10">
        <v>12</v>
      </c>
      <c r="W237">
        <f t="shared" si="58"/>
        <v>17124.8256</v>
      </c>
      <c r="X237" s="10">
        <f t="shared" si="59"/>
        <v>4693.92</v>
      </c>
      <c r="Y237" s="10">
        <f t="shared" si="60"/>
        <v>12430.9056</v>
      </c>
      <c r="Z237">
        <f t="shared" si="61"/>
        <v>0.72589969033027701</v>
      </c>
      <c r="AA237" t="str">
        <f t="shared" si="62"/>
        <v>Nov-2025</v>
      </c>
      <c r="AB237" t="str">
        <f t="shared" si="63"/>
        <v>Q4-2025</v>
      </c>
      <c r="AC237" t="str">
        <f t="shared" si="64"/>
        <v>Africa-Nigeria-Port Harcourt</v>
      </c>
      <c r="AD237" t="str">
        <f t="shared" si="65"/>
        <v>HIGH</v>
      </c>
      <c r="AE237" s="15" t="str">
        <f t="shared" si="66"/>
        <v>Nov-2025</v>
      </c>
      <c r="AF237" t="str">
        <f t="shared" si="67"/>
        <v>YES</v>
      </c>
    </row>
    <row r="238" spans="1:32" x14ac:dyDescent="0.35">
      <c r="A238" s="8" t="s">
        <v>283</v>
      </c>
      <c r="B238" s="6">
        <v>45631</v>
      </c>
      <c r="C238" s="6" t="str">
        <f t="shared" si="52"/>
        <v>INVALID</v>
      </c>
      <c r="D238" s="6">
        <f t="shared" si="51"/>
        <v>45638</v>
      </c>
      <c r="E238" s="6">
        <v>45314</v>
      </c>
      <c r="F238" s="10">
        <f t="shared" si="53"/>
        <v>7</v>
      </c>
      <c r="G238" t="s">
        <v>649</v>
      </c>
      <c r="H238" t="s">
        <v>657</v>
      </c>
      <c r="I238" t="s">
        <v>673</v>
      </c>
      <c r="J238" t="s">
        <v>701</v>
      </c>
      <c r="K238" t="s">
        <v>711</v>
      </c>
      <c r="L238" t="s">
        <v>720</v>
      </c>
      <c r="M238" t="s">
        <v>728</v>
      </c>
      <c r="N238" t="s">
        <v>1003</v>
      </c>
      <c r="O238" s="10">
        <v>720</v>
      </c>
      <c r="P238" s="10" t="str">
        <f t="shared" si="54"/>
        <v>OK</v>
      </c>
      <c r="Q238" s="10">
        <f t="shared" si="55"/>
        <v>1765.76</v>
      </c>
      <c r="R238">
        <v>1765.76</v>
      </c>
      <c r="S238" t="str">
        <f t="shared" si="56"/>
        <v>Ok</v>
      </c>
      <c r="T238">
        <f t="shared" si="57"/>
        <v>0.154</v>
      </c>
      <c r="U238" s="10">
        <v>0.154</v>
      </c>
      <c r="V238" s="10">
        <v>10</v>
      </c>
      <c r="W238">
        <f t="shared" si="58"/>
        <v>14938.329599999999</v>
      </c>
      <c r="X238" s="10">
        <f t="shared" si="59"/>
        <v>7200</v>
      </c>
      <c r="Y238" s="10">
        <f t="shared" si="60"/>
        <v>7738.3295999999991</v>
      </c>
      <c r="Z238">
        <f t="shared" si="61"/>
        <v>0.51801840012955658</v>
      </c>
      <c r="AA238" t="str">
        <f t="shared" si="62"/>
        <v>Dec-2024</v>
      </c>
      <c r="AB238" t="str">
        <f t="shared" si="63"/>
        <v>Q4-2024</v>
      </c>
      <c r="AC238" t="str">
        <f t="shared" si="64"/>
        <v>Europe-France-Marseille</v>
      </c>
      <c r="AD238" t="str">
        <f t="shared" si="65"/>
        <v>HIGH</v>
      </c>
      <c r="AE238" s="15" t="str">
        <f t="shared" si="66"/>
        <v>Dec-2024</v>
      </c>
      <c r="AF238" t="str">
        <f t="shared" si="67"/>
        <v>YES</v>
      </c>
    </row>
    <row r="239" spans="1:32" x14ac:dyDescent="0.35">
      <c r="A239" s="8" t="s">
        <v>449</v>
      </c>
      <c r="B239" s="6">
        <v>45797</v>
      </c>
      <c r="C239" s="6" t="str">
        <f t="shared" si="52"/>
        <v>INVALID</v>
      </c>
      <c r="D239" s="6">
        <f t="shared" si="51"/>
        <v>45804</v>
      </c>
      <c r="E239" s="6">
        <v>45219</v>
      </c>
      <c r="F239" s="10">
        <f t="shared" si="53"/>
        <v>7</v>
      </c>
      <c r="G239" t="s">
        <v>646</v>
      </c>
      <c r="H239" t="s">
        <v>650</v>
      </c>
      <c r="I239" t="s">
        <v>662</v>
      </c>
      <c r="J239" t="s">
        <v>704</v>
      </c>
      <c r="K239" t="s">
        <v>707</v>
      </c>
      <c r="L239" t="s">
        <v>713</v>
      </c>
      <c r="M239" t="s">
        <v>730</v>
      </c>
      <c r="N239" t="s">
        <v>1168</v>
      </c>
      <c r="O239" s="10">
        <v>774.12</v>
      </c>
      <c r="P239" s="10" t="str">
        <f t="shared" si="54"/>
        <v>OK</v>
      </c>
      <c r="Q239" s="10">
        <f t="shared" si="55"/>
        <v>2757.54</v>
      </c>
      <c r="R239">
        <v>2757.54</v>
      </c>
      <c r="S239" t="str">
        <f t="shared" si="56"/>
        <v>Ok</v>
      </c>
      <c r="T239">
        <f t="shared" si="57"/>
        <v>0</v>
      </c>
      <c r="U239" s="10">
        <v>0</v>
      </c>
      <c r="V239" s="10">
        <v>30</v>
      </c>
      <c r="W239">
        <f t="shared" si="58"/>
        <v>82726.2</v>
      </c>
      <c r="X239" s="10">
        <f t="shared" si="59"/>
        <v>23223.599999999999</v>
      </c>
      <c r="Y239" s="10">
        <f t="shared" si="60"/>
        <v>59502.6</v>
      </c>
      <c r="Z239">
        <f t="shared" si="61"/>
        <v>0.71927152461976984</v>
      </c>
      <c r="AA239" t="str">
        <f t="shared" si="62"/>
        <v>May-2025</v>
      </c>
      <c r="AB239" t="str">
        <f t="shared" si="63"/>
        <v>Q2-2025</v>
      </c>
      <c r="AC239" t="str">
        <f t="shared" si="64"/>
        <v>Africa-Kenya-Kisumu</v>
      </c>
      <c r="AD239" t="str">
        <f t="shared" si="65"/>
        <v>HIGH</v>
      </c>
      <c r="AE239" s="15" t="str">
        <f t="shared" si="66"/>
        <v>May-2025</v>
      </c>
      <c r="AF239" t="str">
        <f t="shared" si="67"/>
        <v>YES</v>
      </c>
    </row>
    <row r="240" spans="1:32" x14ac:dyDescent="0.35">
      <c r="A240" s="8" t="s">
        <v>106</v>
      </c>
      <c r="B240" s="6">
        <v>45453</v>
      </c>
      <c r="C240" s="6" t="str">
        <f t="shared" si="52"/>
        <v>OK</v>
      </c>
      <c r="D240" s="6">
        <f t="shared" si="51"/>
        <v>45833</v>
      </c>
      <c r="E240" s="6">
        <v>45833</v>
      </c>
      <c r="F240" s="10">
        <f t="shared" si="53"/>
        <v>380</v>
      </c>
      <c r="G240" t="s">
        <v>647</v>
      </c>
      <c r="H240" t="s">
        <v>654</v>
      </c>
      <c r="I240" t="s">
        <v>696</v>
      </c>
      <c r="J240" t="s">
        <v>706</v>
      </c>
      <c r="K240" t="s">
        <v>710</v>
      </c>
      <c r="L240" t="s">
        <v>724</v>
      </c>
      <c r="M240" t="s">
        <v>730</v>
      </c>
      <c r="N240" t="s">
        <v>825</v>
      </c>
      <c r="O240" s="10">
        <v>527.33000000000004</v>
      </c>
      <c r="P240" s="10" t="str">
        <f t="shared" si="54"/>
        <v>OK</v>
      </c>
      <c r="Q240" s="10">
        <f t="shared" si="55"/>
        <v>873.75</v>
      </c>
      <c r="R240">
        <v>873.75</v>
      </c>
      <c r="S240" t="str">
        <f t="shared" si="56"/>
        <v>Ok</v>
      </c>
      <c r="T240">
        <f t="shared" si="57"/>
        <v>0.14399999999999999</v>
      </c>
      <c r="U240" s="10">
        <v>0.14399999999999999</v>
      </c>
      <c r="V240" s="10">
        <v>25</v>
      </c>
      <c r="W240">
        <f t="shared" si="58"/>
        <v>18698.25</v>
      </c>
      <c r="X240" s="10">
        <f t="shared" si="59"/>
        <v>13183.250000000002</v>
      </c>
      <c r="Y240" s="10">
        <f t="shared" si="60"/>
        <v>5514.9999999999982</v>
      </c>
      <c r="Z240">
        <f t="shared" si="61"/>
        <v>0.29494738812455701</v>
      </c>
      <c r="AA240" t="str">
        <f t="shared" si="62"/>
        <v>Jun-2024</v>
      </c>
      <c r="AB240" t="str">
        <f t="shared" si="63"/>
        <v>Q2-2024</v>
      </c>
      <c r="AC240" t="str">
        <f t="shared" si="64"/>
        <v>Asia-India-Hyderabad</v>
      </c>
      <c r="AD240" t="str">
        <f t="shared" si="65"/>
        <v>HIGH</v>
      </c>
      <c r="AE240" s="15" t="str">
        <f t="shared" si="66"/>
        <v>Jun-2024</v>
      </c>
      <c r="AF240" t="str">
        <f t="shared" si="67"/>
        <v>NO</v>
      </c>
    </row>
    <row r="241" spans="1:32" x14ac:dyDescent="0.35">
      <c r="A241" s="8" t="s">
        <v>265</v>
      </c>
      <c r="B241" s="6">
        <v>45613</v>
      </c>
      <c r="C241" s="6" t="str">
        <f t="shared" si="52"/>
        <v>INVALID</v>
      </c>
      <c r="D241" s="6">
        <f t="shared" si="51"/>
        <v>45620</v>
      </c>
      <c r="E241" s="6">
        <v>45009</v>
      </c>
      <c r="F241" s="10">
        <f t="shared" si="53"/>
        <v>7</v>
      </c>
      <c r="G241" t="s">
        <v>648</v>
      </c>
      <c r="H241" t="s">
        <v>653</v>
      </c>
      <c r="I241" t="s">
        <v>681</v>
      </c>
      <c r="J241" t="s">
        <v>704</v>
      </c>
      <c r="K241" t="s">
        <v>710</v>
      </c>
      <c r="L241" t="s">
        <v>714</v>
      </c>
      <c r="M241" t="s">
        <v>731</v>
      </c>
      <c r="N241" t="s">
        <v>985</v>
      </c>
      <c r="O241" s="10">
        <v>481.71</v>
      </c>
      <c r="P241" s="10" t="str">
        <f t="shared" si="54"/>
        <v>OK</v>
      </c>
      <c r="Q241" s="10">
        <f t="shared" si="55"/>
        <v>258.52</v>
      </c>
      <c r="R241">
        <v>258.52</v>
      </c>
      <c r="S241" t="str">
        <f t="shared" si="56"/>
        <v>Ok</v>
      </c>
      <c r="T241">
        <f t="shared" si="57"/>
        <v>0.20300000000000001</v>
      </c>
      <c r="U241" s="10">
        <v>0.20300000000000001</v>
      </c>
      <c r="V241" s="10">
        <v>24</v>
      </c>
      <c r="W241">
        <f t="shared" si="58"/>
        <v>4944.9705599999988</v>
      </c>
      <c r="X241" s="10">
        <f t="shared" si="59"/>
        <v>11561.039999999999</v>
      </c>
      <c r="Y241" s="10">
        <f t="shared" si="60"/>
        <v>-6616.0694400000002</v>
      </c>
      <c r="Z241">
        <f t="shared" si="61"/>
        <v>-1.3379390958396327</v>
      </c>
      <c r="AA241" t="str">
        <f t="shared" si="62"/>
        <v>Nov-2024</v>
      </c>
      <c r="AB241" t="str">
        <f t="shared" si="63"/>
        <v>Q4-2024</v>
      </c>
      <c r="AC241" t="str">
        <f t="shared" si="64"/>
        <v>Americas-Canada-Montreal</v>
      </c>
      <c r="AD241" t="str">
        <f t="shared" si="65"/>
        <v>MEDIUM</v>
      </c>
      <c r="AE241" s="15" t="str">
        <f t="shared" si="66"/>
        <v>Nov-2024</v>
      </c>
      <c r="AF241" t="str">
        <f t="shared" si="67"/>
        <v>YES</v>
      </c>
    </row>
    <row r="242" spans="1:32" x14ac:dyDescent="0.35">
      <c r="A242" s="8" t="s">
        <v>484</v>
      </c>
      <c r="B242" s="6">
        <v>45832</v>
      </c>
      <c r="C242" s="6" t="str">
        <f t="shared" si="52"/>
        <v>INVALID</v>
      </c>
      <c r="D242" s="6">
        <f t="shared" si="51"/>
        <v>45839</v>
      </c>
      <c r="E242" s="6">
        <v>45068</v>
      </c>
      <c r="F242" s="10">
        <f t="shared" si="53"/>
        <v>7</v>
      </c>
      <c r="G242" t="s">
        <v>646</v>
      </c>
      <c r="H242" t="s">
        <v>650</v>
      </c>
      <c r="I242" t="s">
        <v>675</v>
      </c>
      <c r="J242" t="s">
        <v>705</v>
      </c>
      <c r="K242" t="s">
        <v>710</v>
      </c>
      <c r="L242" t="s">
        <v>721</v>
      </c>
      <c r="M242" t="s">
        <v>728</v>
      </c>
      <c r="N242" t="s">
        <v>1203</v>
      </c>
      <c r="O242" s="10">
        <v>432.01</v>
      </c>
      <c r="P242" s="10" t="str">
        <f t="shared" si="54"/>
        <v>OK</v>
      </c>
      <c r="Q242" s="10">
        <f t="shared" si="55"/>
        <v>606.76</v>
      </c>
      <c r="R242">
        <v>606.76</v>
      </c>
      <c r="S242" t="str">
        <f t="shared" si="56"/>
        <v>Ok</v>
      </c>
      <c r="T242">
        <f t="shared" si="57"/>
        <v>4.9000000000000002E-2</v>
      </c>
      <c r="U242" s="10">
        <v>4.9000000000000002E-2</v>
      </c>
      <c r="V242" s="10">
        <v>12</v>
      </c>
      <c r="W242">
        <f t="shared" si="58"/>
        <v>6924.34512</v>
      </c>
      <c r="X242" s="10">
        <f t="shared" si="59"/>
        <v>5184.12</v>
      </c>
      <c r="Y242" s="10">
        <f t="shared" si="60"/>
        <v>1740.2251200000001</v>
      </c>
      <c r="Z242">
        <f t="shared" si="61"/>
        <v>0.25131981289806077</v>
      </c>
      <c r="AA242" t="str">
        <f t="shared" si="62"/>
        <v>Jun-2025</v>
      </c>
      <c r="AB242" t="str">
        <f t="shared" si="63"/>
        <v>Q2-2025</v>
      </c>
      <c r="AC242" t="str">
        <f t="shared" si="64"/>
        <v>Africa-Kenya-Mombasa</v>
      </c>
      <c r="AD242" t="str">
        <f t="shared" si="65"/>
        <v>HIGH</v>
      </c>
      <c r="AE242" s="15" t="str">
        <f t="shared" si="66"/>
        <v>Jun-2025</v>
      </c>
      <c r="AF242" t="str">
        <f t="shared" si="67"/>
        <v>YES</v>
      </c>
    </row>
    <row r="243" spans="1:32" x14ac:dyDescent="0.35">
      <c r="A243" s="8" t="s">
        <v>243</v>
      </c>
      <c r="B243" s="6">
        <v>45591</v>
      </c>
      <c r="C243" s="6" t="str">
        <f t="shared" si="52"/>
        <v>INVALID</v>
      </c>
      <c r="D243" s="6">
        <f t="shared" si="51"/>
        <v>45598</v>
      </c>
      <c r="E243" s="6">
        <v>45017</v>
      </c>
      <c r="F243" s="10">
        <f t="shared" si="53"/>
        <v>7</v>
      </c>
      <c r="G243" t="s">
        <v>646</v>
      </c>
      <c r="H243" t="s">
        <v>650</v>
      </c>
      <c r="I243" t="s">
        <v>664</v>
      </c>
      <c r="J243" t="s">
        <v>704</v>
      </c>
      <c r="K243" t="s">
        <v>709</v>
      </c>
      <c r="L243" t="s">
        <v>726</v>
      </c>
      <c r="M243" t="s">
        <v>728</v>
      </c>
      <c r="N243" t="s">
        <v>963</v>
      </c>
      <c r="O243" s="10">
        <v>1024.0999999999999</v>
      </c>
      <c r="P243" s="10" t="str">
        <f t="shared" si="54"/>
        <v>OK</v>
      </c>
      <c r="Q243" s="10">
        <f t="shared" si="55"/>
        <v>1337.69</v>
      </c>
      <c r="R243">
        <v>1337.69</v>
      </c>
      <c r="S243" t="str">
        <f t="shared" si="56"/>
        <v>Ok</v>
      </c>
      <c r="T243">
        <f t="shared" si="57"/>
        <v>0.189</v>
      </c>
      <c r="U243" s="10">
        <v>0.189</v>
      </c>
      <c r="V243" s="10">
        <v>10</v>
      </c>
      <c r="W243">
        <f t="shared" si="58"/>
        <v>10848.6659</v>
      </c>
      <c r="X243" s="10">
        <f t="shared" si="59"/>
        <v>10241</v>
      </c>
      <c r="Y243" s="10">
        <f t="shared" si="60"/>
        <v>607.66589999999997</v>
      </c>
      <c r="Z243">
        <f t="shared" si="61"/>
        <v>5.6012961003804158E-2</v>
      </c>
      <c r="AA243" t="str">
        <f t="shared" si="62"/>
        <v>Oct-2024</v>
      </c>
      <c r="AB243" t="str">
        <f t="shared" si="63"/>
        <v>Q4-2024</v>
      </c>
      <c r="AC243" t="str">
        <f t="shared" si="64"/>
        <v>Africa-Kenya-Nairobi</v>
      </c>
      <c r="AD243" t="str">
        <f t="shared" si="65"/>
        <v>HIGH</v>
      </c>
      <c r="AE243" s="15" t="str">
        <f t="shared" si="66"/>
        <v>Oct-2024</v>
      </c>
      <c r="AF243" t="str">
        <f t="shared" si="67"/>
        <v>YES</v>
      </c>
    </row>
    <row r="244" spans="1:32" x14ac:dyDescent="0.35">
      <c r="A244" s="8" t="s">
        <v>156</v>
      </c>
      <c r="B244" s="6">
        <v>45503</v>
      </c>
      <c r="C244" s="6" t="str">
        <f t="shared" si="52"/>
        <v>OK</v>
      </c>
      <c r="D244" s="6">
        <f t="shared" si="51"/>
        <v>45668</v>
      </c>
      <c r="E244" s="6">
        <v>45668</v>
      </c>
      <c r="F244" s="10">
        <f t="shared" si="53"/>
        <v>165</v>
      </c>
      <c r="G244" t="s">
        <v>649</v>
      </c>
      <c r="H244" t="s">
        <v>656</v>
      </c>
      <c r="I244" t="s">
        <v>671</v>
      </c>
      <c r="J244" t="s">
        <v>702</v>
      </c>
      <c r="K244" t="s">
        <v>707</v>
      </c>
      <c r="L244" t="s">
        <v>723</v>
      </c>
      <c r="M244" t="s">
        <v>730</v>
      </c>
      <c r="N244" t="s">
        <v>875</v>
      </c>
      <c r="O244" s="10">
        <v>501.81</v>
      </c>
      <c r="P244" s="10" t="str">
        <f t="shared" si="54"/>
        <v>OK</v>
      </c>
      <c r="Q244" s="10">
        <f t="shared" si="55"/>
        <v>1793.08</v>
      </c>
      <c r="R244">
        <v>1793.08</v>
      </c>
      <c r="S244" t="str">
        <f t="shared" si="56"/>
        <v>Ok</v>
      </c>
      <c r="T244">
        <f t="shared" si="57"/>
        <v>0.01</v>
      </c>
      <c r="U244" s="10">
        <v>0.01</v>
      </c>
      <c r="V244" s="10">
        <v>9</v>
      </c>
      <c r="W244">
        <f t="shared" si="58"/>
        <v>15976.342799999999</v>
      </c>
      <c r="X244" s="10">
        <f t="shared" si="59"/>
        <v>4516.29</v>
      </c>
      <c r="Y244" s="10">
        <f t="shared" si="60"/>
        <v>11460.052799999998</v>
      </c>
      <c r="Z244">
        <f t="shared" si="61"/>
        <v>0.71731390240324577</v>
      </c>
      <c r="AA244" t="str">
        <f t="shared" si="62"/>
        <v>Jul-2024</v>
      </c>
      <c r="AB244" t="str">
        <f t="shared" si="63"/>
        <v>Q3-2024</v>
      </c>
      <c r="AC244" t="str">
        <f t="shared" si="64"/>
        <v>Europe-Germany-Berlin</v>
      </c>
      <c r="AD244" t="str">
        <f t="shared" si="65"/>
        <v>HIGH</v>
      </c>
      <c r="AE244" s="15" t="str">
        <f t="shared" si="66"/>
        <v>Jul-2024</v>
      </c>
      <c r="AF244" t="str">
        <f t="shared" si="67"/>
        <v>NO</v>
      </c>
    </row>
    <row r="245" spans="1:32" x14ac:dyDescent="0.35">
      <c r="A245" s="8" t="s">
        <v>279</v>
      </c>
      <c r="B245" s="6">
        <v>45627</v>
      </c>
      <c r="C245" s="6" t="str">
        <f t="shared" si="52"/>
        <v>OK</v>
      </c>
      <c r="D245" s="6">
        <f t="shared" si="51"/>
        <v>45911</v>
      </c>
      <c r="E245" s="6">
        <v>45911</v>
      </c>
      <c r="F245" s="10">
        <f t="shared" si="53"/>
        <v>284</v>
      </c>
      <c r="G245" t="s">
        <v>648</v>
      </c>
      <c r="H245" t="s">
        <v>653</v>
      </c>
      <c r="I245" t="s">
        <v>667</v>
      </c>
      <c r="J245" t="s">
        <v>701</v>
      </c>
      <c r="K245" t="s">
        <v>710</v>
      </c>
      <c r="L245" t="s">
        <v>724</v>
      </c>
      <c r="M245" t="s">
        <v>728</v>
      </c>
      <c r="N245" t="s">
        <v>999</v>
      </c>
      <c r="O245" s="10">
        <v>1207.6300000000001</v>
      </c>
      <c r="P245" s="10" t="str">
        <f t="shared" si="54"/>
        <v>OK</v>
      </c>
      <c r="Q245" s="10">
        <f t="shared" si="55"/>
        <v>122.74</v>
      </c>
      <c r="R245">
        <v>122.74</v>
      </c>
      <c r="S245" t="str">
        <f t="shared" si="56"/>
        <v>Ok</v>
      </c>
      <c r="T245">
        <f t="shared" si="57"/>
        <v>0.19600000000000001</v>
      </c>
      <c r="U245" s="10">
        <v>0.19600000000000001</v>
      </c>
      <c r="V245" s="10">
        <v>17</v>
      </c>
      <c r="W245">
        <f t="shared" si="58"/>
        <v>1677.61032</v>
      </c>
      <c r="X245" s="10">
        <f t="shared" si="59"/>
        <v>20529.710000000003</v>
      </c>
      <c r="Y245" s="10">
        <f t="shared" si="60"/>
        <v>-18852.099680000003</v>
      </c>
      <c r="Z245">
        <f t="shared" si="61"/>
        <v>-11.237472406583672</v>
      </c>
      <c r="AA245" t="str">
        <f t="shared" si="62"/>
        <v>Dec-2024</v>
      </c>
      <c r="AB245" t="str">
        <f t="shared" si="63"/>
        <v>Q4-2024</v>
      </c>
      <c r="AC245" t="str">
        <f t="shared" si="64"/>
        <v>Americas-Canada-Toronto</v>
      </c>
      <c r="AD245" t="str">
        <f t="shared" si="65"/>
        <v>MEDIUM</v>
      </c>
      <c r="AE245" s="15" t="str">
        <f t="shared" si="66"/>
        <v>Dec-2024</v>
      </c>
      <c r="AF245" t="str">
        <f t="shared" si="67"/>
        <v>NO</v>
      </c>
    </row>
    <row r="246" spans="1:32" x14ac:dyDescent="0.35">
      <c r="A246" s="8" t="s">
        <v>51</v>
      </c>
      <c r="B246" s="6">
        <v>45398</v>
      </c>
      <c r="C246" s="6" t="str">
        <f t="shared" si="52"/>
        <v>INVALID</v>
      </c>
      <c r="D246" s="6">
        <f t="shared" si="51"/>
        <v>45405</v>
      </c>
      <c r="E246" s="6">
        <v>45376</v>
      </c>
      <c r="F246" s="10">
        <f t="shared" si="53"/>
        <v>7</v>
      </c>
      <c r="G246" t="s">
        <v>649</v>
      </c>
      <c r="H246" t="s">
        <v>656</v>
      </c>
      <c r="I246" t="s">
        <v>684</v>
      </c>
      <c r="J246" t="s">
        <v>701</v>
      </c>
      <c r="K246" t="s">
        <v>708</v>
      </c>
      <c r="L246" t="s">
        <v>717</v>
      </c>
      <c r="M246" t="s">
        <v>727</v>
      </c>
      <c r="N246" t="s">
        <v>770</v>
      </c>
      <c r="O246" s="10">
        <v>712.84</v>
      </c>
      <c r="P246" s="10" t="str">
        <f t="shared" si="54"/>
        <v>OK</v>
      </c>
      <c r="Q246" s="10">
        <f t="shared" si="55"/>
        <v>927.93</v>
      </c>
      <c r="R246">
        <v>927.93</v>
      </c>
      <c r="S246" t="str">
        <f t="shared" si="56"/>
        <v>Ok</v>
      </c>
      <c r="T246">
        <f t="shared" si="57"/>
        <v>0.24299999999999999</v>
      </c>
      <c r="U246" s="10">
        <v>0.24299999999999999</v>
      </c>
      <c r="V246" s="10">
        <v>27</v>
      </c>
      <c r="W246">
        <f t="shared" si="58"/>
        <v>18965.961269999996</v>
      </c>
      <c r="X246" s="10">
        <f t="shared" si="59"/>
        <v>19246.68</v>
      </c>
      <c r="Y246" s="10">
        <f t="shared" si="60"/>
        <v>-280.71873000000414</v>
      </c>
      <c r="Z246">
        <f t="shared" si="61"/>
        <v>-1.4801186504795821E-2</v>
      </c>
      <c r="AA246" t="str">
        <f t="shared" si="62"/>
        <v>Apr-2024</v>
      </c>
      <c r="AB246" t="str">
        <f t="shared" si="63"/>
        <v>Q2-2024</v>
      </c>
      <c r="AC246" t="str">
        <f t="shared" si="64"/>
        <v>Europe-Germany-Munich</v>
      </c>
      <c r="AD246" t="str">
        <f t="shared" si="65"/>
        <v>HIGH</v>
      </c>
      <c r="AE246" s="15" t="str">
        <f t="shared" si="66"/>
        <v>Apr-2024</v>
      </c>
      <c r="AF246" t="str">
        <f t="shared" si="67"/>
        <v>YES</v>
      </c>
    </row>
    <row r="247" spans="1:32" x14ac:dyDescent="0.35">
      <c r="A247" s="8" t="s">
        <v>258</v>
      </c>
      <c r="B247" s="6">
        <v>45606</v>
      </c>
      <c r="C247" s="6" t="str">
        <f t="shared" si="52"/>
        <v>INVALID</v>
      </c>
      <c r="D247" s="6">
        <f t="shared" si="51"/>
        <v>45613</v>
      </c>
      <c r="E247" s="6">
        <v>45044</v>
      </c>
      <c r="F247" s="10">
        <f t="shared" si="53"/>
        <v>7</v>
      </c>
      <c r="G247" t="s">
        <v>648</v>
      </c>
      <c r="H247" t="s">
        <v>655</v>
      </c>
      <c r="I247" t="s">
        <v>692</v>
      </c>
      <c r="J247" t="s">
        <v>701</v>
      </c>
      <c r="K247" t="s">
        <v>710</v>
      </c>
      <c r="L247" t="s">
        <v>724</v>
      </c>
      <c r="M247" t="s">
        <v>730</v>
      </c>
      <c r="N247" t="s">
        <v>978</v>
      </c>
      <c r="O247" s="10">
        <v>1013.54</v>
      </c>
      <c r="P247" s="10" t="str">
        <f t="shared" si="54"/>
        <v>OK</v>
      </c>
      <c r="Q247" s="10">
        <f t="shared" si="55"/>
        <v>151.88</v>
      </c>
      <c r="R247">
        <v>151.88</v>
      </c>
      <c r="S247" t="str">
        <f t="shared" si="56"/>
        <v>Ok</v>
      </c>
      <c r="T247">
        <f t="shared" si="57"/>
        <v>0.17499999999999999</v>
      </c>
      <c r="U247" s="10">
        <v>0.17499999999999999</v>
      </c>
      <c r="V247" s="10">
        <v>16</v>
      </c>
      <c r="W247">
        <f t="shared" si="58"/>
        <v>2004.8159999999998</v>
      </c>
      <c r="X247" s="10">
        <f t="shared" si="59"/>
        <v>16216.64</v>
      </c>
      <c r="Y247" s="10">
        <f t="shared" si="60"/>
        <v>-14211.824000000001</v>
      </c>
      <c r="Z247">
        <f t="shared" si="61"/>
        <v>-7.0888420682995354</v>
      </c>
      <c r="AA247" t="str">
        <f t="shared" si="62"/>
        <v>Nov-2024</v>
      </c>
      <c r="AB247" t="str">
        <f t="shared" si="63"/>
        <v>Q4-2024</v>
      </c>
      <c r="AC247" t="str">
        <f t="shared" si="64"/>
        <v>Americas-Brazil-Rio de Janeiro</v>
      </c>
      <c r="AD247" t="str">
        <f t="shared" si="65"/>
        <v>MEDIUM</v>
      </c>
      <c r="AE247" s="15" t="str">
        <f t="shared" si="66"/>
        <v>Nov-2024</v>
      </c>
      <c r="AF247" t="str">
        <f t="shared" si="67"/>
        <v>YES</v>
      </c>
    </row>
    <row r="248" spans="1:32" x14ac:dyDescent="0.35">
      <c r="A248" s="8" t="s">
        <v>339</v>
      </c>
      <c r="B248" s="6">
        <v>45687</v>
      </c>
      <c r="C248" s="6" t="str">
        <f t="shared" si="52"/>
        <v>INVALID</v>
      </c>
      <c r="D248" s="6">
        <f t="shared" si="51"/>
        <v>45694</v>
      </c>
      <c r="E248" s="6">
        <v>45075</v>
      </c>
      <c r="F248" s="10">
        <f t="shared" si="53"/>
        <v>7</v>
      </c>
      <c r="G248" t="s">
        <v>646</v>
      </c>
      <c r="H248" t="s">
        <v>661</v>
      </c>
      <c r="I248" t="s">
        <v>687</v>
      </c>
      <c r="J248" t="s">
        <v>702</v>
      </c>
      <c r="K248" t="s">
        <v>710</v>
      </c>
      <c r="L248" t="s">
        <v>723</v>
      </c>
      <c r="M248" t="s">
        <v>733</v>
      </c>
      <c r="N248" t="s">
        <v>1059</v>
      </c>
      <c r="O248" s="10">
        <v>653.86</v>
      </c>
      <c r="P248" s="10" t="str">
        <f t="shared" si="54"/>
        <v>OK</v>
      </c>
      <c r="Q248" s="10">
        <f t="shared" si="55"/>
        <v>2210.4</v>
      </c>
      <c r="R248">
        <v>2210.4</v>
      </c>
      <c r="S248" t="str">
        <f t="shared" si="56"/>
        <v>Ok</v>
      </c>
      <c r="T248">
        <f t="shared" si="57"/>
        <v>0.121</v>
      </c>
      <c r="U248" s="10">
        <v>0.121</v>
      </c>
      <c r="V248" s="10">
        <v>12</v>
      </c>
      <c r="W248">
        <f t="shared" si="58"/>
        <v>23315.299200000001</v>
      </c>
      <c r="X248" s="10">
        <f t="shared" si="59"/>
        <v>7846.32</v>
      </c>
      <c r="Y248" s="10">
        <f t="shared" si="60"/>
        <v>15468.979200000002</v>
      </c>
      <c r="Z248">
        <f t="shared" si="61"/>
        <v>0.6634690409634546</v>
      </c>
      <c r="AA248" t="str">
        <f t="shared" si="62"/>
        <v>Jan-2025</v>
      </c>
      <c r="AB248" t="str">
        <f t="shared" si="63"/>
        <v>Q1-2025</v>
      </c>
      <c r="AC248" t="str">
        <f t="shared" si="64"/>
        <v>Africa-South Africa-Durban</v>
      </c>
      <c r="AD248" t="str">
        <f t="shared" si="65"/>
        <v>HIGH</v>
      </c>
      <c r="AE248" s="15" t="str">
        <f t="shared" si="66"/>
        <v>Jan-2025</v>
      </c>
      <c r="AF248" t="str">
        <f t="shared" si="67"/>
        <v>YES</v>
      </c>
    </row>
    <row r="249" spans="1:32" x14ac:dyDescent="0.35">
      <c r="A249" s="8" t="s">
        <v>245</v>
      </c>
      <c r="B249" s="6">
        <v>45593</v>
      </c>
      <c r="C249" s="6" t="str">
        <f t="shared" si="52"/>
        <v>OK</v>
      </c>
      <c r="D249" s="6">
        <f t="shared" si="51"/>
        <v>45783</v>
      </c>
      <c r="E249" s="6">
        <v>45783</v>
      </c>
      <c r="F249" s="10">
        <f t="shared" si="53"/>
        <v>190</v>
      </c>
      <c r="G249" t="s">
        <v>648</v>
      </c>
      <c r="H249" t="s">
        <v>655</v>
      </c>
      <c r="I249" t="s">
        <v>672</v>
      </c>
      <c r="J249" t="s">
        <v>704</v>
      </c>
      <c r="K249" t="s">
        <v>708</v>
      </c>
      <c r="L249" t="s">
        <v>712</v>
      </c>
      <c r="M249" t="s">
        <v>730</v>
      </c>
      <c r="N249" t="s">
        <v>965</v>
      </c>
      <c r="O249" s="10">
        <v>394.13</v>
      </c>
      <c r="P249" s="10" t="str">
        <f t="shared" si="54"/>
        <v>OK</v>
      </c>
      <c r="Q249" s="10">
        <f t="shared" si="55"/>
        <v>39.74</v>
      </c>
      <c r="R249">
        <v>39.74</v>
      </c>
      <c r="S249" t="str">
        <f t="shared" si="56"/>
        <v>Ok</v>
      </c>
      <c r="T249">
        <f t="shared" si="57"/>
        <v>0.109</v>
      </c>
      <c r="U249" s="10">
        <v>0.109</v>
      </c>
      <c r="V249" s="10">
        <v>7</v>
      </c>
      <c r="W249">
        <f t="shared" si="58"/>
        <v>247.85838000000001</v>
      </c>
      <c r="X249" s="10">
        <f t="shared" si="59"/>
        <v>2758.91</v>
      </c>
      <c r="Y249" s="10">
        <f t="shared" si="60"/>
        <v>-2511.0516199999997</v>
      </c>
      <c r="Z249">
        <f t="shared" si="61"/>
        <v>-10.130993432620675</v>
      </c>
      <c r="AA249" t="str">
        <f t="shared" si="62"/>
        <v>Oct-2024</v>
      </c>
      <c r="AB249" t="str">
        <f t="shared" si="63"/>
        <v>Q4-2024</v>
      </c>
      <c r="AC249" t="str">
        <f t="shared" si="64"/>
        <v>Americas-Brazil-Brasília</v>
      </c>
      <c r="AD249" t="str">
        <f t="shared" si="65"/>
        <v>LOW</v>
      </c>
      <c r="AE249" s="15" t="str">
        <f t="shared" si="66"/>
        <v>Oct-2024</v>
      </c>
      <c r="AF249" t="str">
        <f t="shared" si="67"/>
        <v>NO</v>
      </c>
    </row>
    <row r="250" spans="1:32" x14ac:dyDescent="0.35">
      <c r="A250" s="8" t="s">
        <v>233</v>
      </c>
      <c r="B250" s="6">
        <v>45581</v>
      </c>
      <c r="C250" s="6" t="str">
        <f t="shared" si="52"/>
        <v>INVALID</v>
      </c>
      <c r="D250" s="6">
        <f t="shared" si="51"/>
        <v>45588</v>
      </c>
      <c r="E250" s="6">
        <v>45579</v>
      </c>
      <c r="F250" s="10">
        <f t="shared" si="53"/>
        <v>7</v>
      </c>
      <c r="G250" t="s">
        <v>648</v>
      </c>
      <c r="H250" t="s">
        <v>655</v>
      </c>
      <c r="I250" t="s">
        <v>692</v>
      </c>
      <c r="J250" t="s">
        <v>705</v>
      </c>
      <c r="K250" t="s">
        <v>707</v>
      </c>
      <c r="L250" t="s">
        <v>723</v>
      </c>
      <c r="M250" t="s">
        <v>728</v>
      </c>
      <c r="N250" t="s">
        <v>953</v>
      </c>
      <c r="O250" s="10">
        <v>386.96</v>
      </c>
      <c r="P250" s="10" t="str">
        <f t="shared" si="54"/>
        <v>OK</v>
      </c>
      <c r="Q250" s="10">
        <f t="shared" si="55"/>
        <v>1009</v>
      </c>
      <c r="R250">
        <v>1009</v>
      </c>
      <c r="S250" t="str">
        <f t="shared" si="56"/>
        <v>Ok</v>
      </c>
      <c r="T250">
        <f t="shared" si="57"/>
        <v>0.26600000000000001</v>
      </c>
      <c r="U250" s="10">
        <v>0.26600000000000001</v>
      </c>
      <c r="V250" s="10">
        <v>41</v>
      </c>
      <c r="W250">
        <f t="shared" si="58"/>
        <v>30364.845999999998</v>
      </c>
      <c r="X250" s="10">
        <f t="shared" si="59"/>
        <v>15865.359999999999</v>
      </c>
      <c r="Y250" s="10">
        <f t="shared" si="60"/>
        <v>14499.485999999999</v>
      </c>
      <c r="Z250">
        <f t="shared" si="61"/>
        <v>0.47750895887962019</v>
      </c>
      <c r="AA250" t="str">
        <f t="shared" si="62"/>
        <v>Oct-2024</v>
      </c>
      <c r="AB250" t="str">
        <f t="shared" si="63"/>
        <v>Q4-2024</v>
      </c>
      <c r="AC250" t="str">
        <f t="shared" si="64"/>
        <v>Americas-Brazil-Rio de Janeiro</v>
      </c>
      <c r="AD250" t="str">
        <f t="shared" si="65"/>
        <v>HIGH</v>
      </c>
      <c r="AE250" s="15" t="str">
        <f t="shared" si="66"/>
        <v>Oct-2024</v>
      </c>
      <c r="AF250" t="str">
        <f t="shared" si="67"/>
        <v>YES</v>
      </c>
    </row>
    <row r="251" spans="1:32" x14ac:dyDescent="0.35">
      <c r="A251" s="8" t="s">
        <v>605</v>
      </c>
      <c r="B251" s="6">
        <v>45953</v>
      </c>
      <c r="C251" s="6" t="str">
        <f t="shared" si="52"/>
        <v>INVALID</v>
      </c>
      <c r="D251" s="6">
        <f t="shared" si="51"/>
        <v>45960</v>
      </c>
      <c r="E251" s="6">
        <v>45922</v>
      </c>
      <c r="F251" s="10">
        <f t="shared" si="53"/>
        <v>7</v>
      </c>
      <c r="G251" t="s">
        <v>649</v>
      </c>
      <c r="H251" t="s">
        <v>657</v>
      </c>
      <c r="I251" t="s">
        <v>673</v>
      </c>
      <c r="J251" t="s">
        <v>701</v>
      </c>
      <c r="K251" t="s">
        <v>711</v>
      </c>
      <c r="L251" t="s">
        <v>718</v>
      </c>
      <c r="M251" t="s">
        <v>727</v>
      </c>
      <c r="N251" t="s">
        <v>1323</v>
      </c>
      <c r="O251" s="10">
        <v>663.9</v>
      </c>
      <c r="P251" s="10" t="str">
        <f t="shared" si="54"/>
        <v>OK</v>
      </c>
      <c r="Q251" s="10">
        <f t="shared" si="55"/>
        <v>1653.64</v>
      </c>
      <c r="R251">
        <v>1653.64</v>
      </c>
      <c r="S251" t="str">
        <f t="shared" si="56"/>
        <v>Ok</v>
      </c>
      <c r="T251">
        <f t="shared" si="57"/>
        <v>0.17399999999999999</v>
      </c>
      <c r="U251" s="10">
        <v>0.17399999999999999</v>
      </c>
      <c r="V251" s="10">
        <v>15</v>
      </c>
      <c r="W251">
        <f t="shared" si="58"/>
        <v>20488.599600000005</v>
      </c>
      <c r="X251" s="10">
        <f t="shared" si="59"/>
        <v>9958.5</v>
      </c>
      <c r="Y251" s="10">
        <f t="shared" si="60"/>
        <v>10530.099600000005</v>
      </c>
      <c r="Z251">
        <f t="shared" si="61"/>
        <v>0.51394921105296054</v>
      </c>
      <c r="AA251" t="str">
        <f t="shared" si="62"/>
        <v>Oct-2025</v>
      </c>
      <c r="AB251" t="str">
        <f t="shared" si="63"/>
        <v>Q4-2025</v>
      </c>
      <c r="AC251" t="str">
        <f t="shared" si="64"/>
        <v>Europe-France-Marseille</v>
      </c>
      <c r="AD251" t="str">
        <f t="shared" si="65"/>
        <v>HIGH</v>
      </c>
      <c r="AE251" s="15" t="str">
        <f t="shared" si="66"/>
        <v>Oct-2025</v>
      </c>
      <c r="AF251" t="str">
        <f t="shared" si="67"/>
        <v>YES</v>
      </c>
    </row>
    <row r="252" spans="1:32" x14ac:dyDescent="0.35">
      <c r="A252" s="8" t="s">
        <v>162</v>
      </c>
      <c r="B252" s="6">
        <v>45509</v>
      </c>
      <c r="C252" s="6" t="str">
        <f t="shared" si="52"/>
        <v>INVALID</v>
      </c>
      <c r="D252" s="6">
        <f t="shared" si="51"/>
        <v>45516</v>
      </c>
      <c r="E252" s="6">
        <v>45406</v>
      </c>
      <c r="F252" s="10">
        <f t="shared" si="53"/>
        <v>7</v>
      </c>
      <c r="G252" t="s">
        <v>649</v>
      </c>
      <c r="H252" t="s">
        <v>656</v>
      </c>
      <c r="I252" t="s">
        <v>698</v>
      </c>
      <c r="J252" t="s">
        <v>703</v>
      </c>
      <c r="K252" t="s">
        <v>711</v>
      </c>
      <c r="L252" t="s">
        <v>719</v>
      </c>
      <c r="M252" t="s">
        <v>733</v>
      </c>
      <c r="N252" t="s">
        <v>881</v>
      </c>
      <c r="O252" s="10">
        <v>683.42</v>
      </c>
      <c r="P252" s="10" t="str">
        <f t="shared" si="54"/>
        <v>OK</v>
      </c>
      <c r="Q252" s="10">
        <f t="shared" si="55"/>
        <v>1015.7</v>
      </c>
      <c r="R252">
        <v>1015.7</v>
      </c>
      <c r="S252" t="str">
        <f t="shared" si="56"/>
        <v>Ok</v>
      </c>
      <c r="T252">
        <f t="shared" si="57"/>
        <v>0</v>
      </c>
      <c r="U252" s="10">
        <v>0</v>
      </c>
      <c r="V252" s="10">
        <v>14</v>
      </c>
      <c r="W252">
        <f t="shared" si="58"/>
        <v>14219.800000000001</v>
      </c>
      <c r="X252" s="10">
        <f t="shared" si="59"/>
        <v>9567.8799999999992</v>
      </c>
      <c r="Y252" s="10">
        <f t="shared" si="60"/>
        <v>4651.9200000000019</v>
      </c>
      <c r="Z252">
        <f t="shared" si="61"/>
        <v>0.32714384168553717</v>
      </c>
      <c r="AA252" t="str">
        <f t="shared" si="62"/>
        <v>Aug-2024</v>
      </c>
      <c r="AB252" t="str">
        <f t="shared" si="63"/>
        <v>Q3-2024</v>
      </c>
      <c r="AC252" t="str">
        <f t="shared" si="64"/>
        <v>Europe-Germany-Frankfurt</v>
      </c>
      <c r="AD252" t="str">
        <f t="shared" si="65"/>
        <v>HIGH</v>
      </c>
      <c r="AE252" s="15" t="str">
        <f t="shared" si="66"/>
        <v>Aug-2024</v>
      </c>
      <c r="AF252" t="str">
        <f t="shared" si="67"/>
        <v>YES</v>
      </c>
    </row>
    <row r="253" spans="1:32" x14ac:dyDescent="0.35">
      <c r="A253" s="8" t="s">
        <v>342</v>
      </c>
      <c r="B253" s="6">
        <v>45690</v>
      </c>
      <c r="C253" s="6" t="str">
        <f t="shared" si="52"/>
        <v>OK</v>
      </c>
      <c r="D253" s="6">
        <f t="shared" si="51"/>
        <v>45794</v>
      </c>
      <c r="E253" s="6">
        <v>45794</v>
      </c>
      <c r="F253" s="10">
        <f t="shared" si="53"/>
        <v>104</v>
      </c>
      <c r="G253" t="s">
        <v>648</v>
      </c>
      <c r="H253" t="s">
        <v>655</v>
      </c>
      <c r="I253" t="s">
        <v>670</v>
      </c>
      <c r="J253" t="s">
        <v>705</v>
      </c>
      <c r="K253" t="s">
        <v>710</v>
      </c>
      <c r="L253" t="s">
        <v>716</v>
      </c>
      <c r="M253" t="s">
        <v>732</v>
      </c>
      <c r="N253" t="s">
        <v>1062</v>
      </c>
      <c r="O253" s="10">
        <v>383.77</v>
      </c>
      <c r="P253" s="10" t="str">
        <f t="shared" si="54"/>
        <v>OK</v>
      </c>
      <c r="Q253" s="10">
        <f t="shared" si="55"/>
        <v>912.45</v>
      </c>
      <c r="R253">
        <v>912.45</v>
      </c>
      <c r="S253" t="str">
        <f t="shared" si="56"/>
        <v>Suspicious</v>
      </c>
      <c r="T253">
        <f t="shared" si="57"/>
        <v>0.3</v>
      </c>
      <c r="U253" s="10">
        <v>0.34599999999999997</v>
      </c>
      <c r="V253" s="10">
        <v>10</v>
      </c>
      <c r="W253">
        <f t="shared" si="58"/>
        <v>5967.4230000000007</v>
      </c>
      <c r="X253" s="10">
        <f t="shared" si="59"/>
        <v>3837.7</v>
      </c>
      <c r="Y253" s="10">
        <f t="shared" si="60"/>
        <v>2129.7230000000009</v>
      </c>
      <c r="Z253">
        <f t="shared" si="61"/>
        <v>0.35689157614601824</v>
      </c>
      <c r="AA253" t="str">
        <f t="shared" si="62"/>
        <v>Feb-2025</v>
      </c>
      <c r="AB253" t="str">
        <f t="shared" si="63"/>
        <v>Q1-2025</v>
      </c>
      <c r="AC253" t="str">
        <f t="shared" si="64"/>
        <v>Americas-Brazil-São Paulo</v>
      </c>
      <c r="AD253" t="str">
        <f t="shared" si="65"/>
        <v>HIGH</v>
      </c>
      <c r="AE253" s="15" t="str">
        <f t="shared" si="66"/>
        <v>Feb-2025</v>
      </c>
      <c r="AF253" t="str">
        <f t="shared" si="67"/>
        <v>NO</v>
      </c>
    </row>
    <row r="254" spans="1:32" x14ac:dyDescent="0.35">
      <c r="A254" s="8" t="s">
        <v>476</v>
      </c>
      <c r="B254" s="6">
        <v>45824</v>
      </c>
      <c r="C254" s="6" t="str">
        <f t="shared" si="52"/>
        <v>INVALID</v>
      </c>
      <c r="D254" s="6">
        <f t="shared" si="51"/>
        <v>45831</v>
      </c>
      <c r="E254" s="6">
        <v>45385</v>
      </c>
      <c r="F254" s="10">
        <f t="shared" si="53"/>
        <v>7</v>
      </c>
      <c r="G254" t="s">
        <v>649</v>
      </c>
      <c r="H254" t="s">
        <v>656</v>
      </c>
      <c r="I254" t="s">
        <v>698</v>
      </c>
      <c r="J254" t="s">
        <v>701</v>
      </c>
      <c r="K254" t="s">
        <v>711</v>
      </c>
      <c r="L254" t="s">
        <v>724</v>
      </c>
      <c r="M254" t="s">
        <v>728</v>
      </c>
      <c r="N254" t="s">
        <v>1195</v>
      </c>
      <c r="O254" s="10">
        <v>738.16</v>
      </c>
      <c r="P254" s="10" t="str">
        <f t="shared" si="54"/>
        <v>OK</v>
      </c>
      <c r="Q254" s="10">
        <f t="shared" si="55"/>
        <v>815.19</v>
      </c>
      <c r="R254">
        <v>815.19</v>
      </c>
      <c r="S254" t="str">
        <f t="shared" si="56"/>
        <v>Ok</v>
      </c>
      <c r="T254">
        <f t="shared" si="57"/>
        <v>0.152</v>
      </c>
      <c r="U254" s="10">
        <v>0.152</v>
      </c>
      <c r="V254" s="10">
        <v>5</v>
      </c>
      <c r="W254">
        <f t="shared" si="58"/>
        <v>3456.4056</v>
      </c>
      <c r="X254" s="10">
        <f t="shared" si="59"/>
        <v>3690.7999999999997</v>
      </c>
      <c r="Y254" s="10">
        <f t="shared" si="60"/>
        <v>-234.39439999999968</v>
      </c>
      <c r="Z254">
        <f t="shared" si="61"/>
        <v>-6.7814494919230445E-2</v>
      </c>
      <c r="AA254" t="str">
        <f t="shared" si="62"/>
        <v>Jun-2025</v>
      </c>
      <c r="AB254" t="str">
        <f t="shared" si="63"/>
        <v>Q2-2025</v>
      </c>
      <c r="AC254" t="str">
        <f t="shared" si="64"/>
        <v>Europe-Germany-Frankfurt</v>
      </c>
      <c r="AD254" t="str">
        <f t="shared" si="65"/>
        <v>HIGH</v>
      </c>
      <c r="AE254" s="15" t="str">
        <f t="shared" si="66"/>
        <v>Jun-2025</v>
      </c>
      <c r="AF254" t="str">
        <f t="shared" si="67"/>
        <v>YES</v>
      </c>
    </row>
    <row r="255" spans="1:32" x14ac:dyDescent="0.35">
      <c r="A255" s="8" t="s">
        <v>567</v>
      </c>
      <c r="B255" s="6">
        <v>45915</v>
      </c>
      <c r="C255" s="6" t="str">
        <f t="shared" si="52"/>
        <v>INVALID</v>
      </c>
      <c r="D255" s="6">
        <f t="shared" si="51"/>
        <v>45922</v>
      </c>
      <c r="E255" s="6">
        <v>45733</v>
      </c>
      <c r="F255" s="10">
        <f t="shared" si="53"/>
        <v>7</v>
      </c>
      <c r="G255" t="s">
        <v>649</v>
      </c>
      <c r="H255" t="s">
        <v>656</v>
      </c>
      <c r="I255" t="s">
        <v>684</v>
      </c>
      <c r="J255" t="s">
        <v>704</v>
      </c>
      <c r="K255" t="s">
        <v>707</v>
      </c>
      <c r="L255" t="s">
        <v>716</v>
      </c>
      <c r="M255" t="s">
        <v>733</v>
      </c>
      <c r="N255" t="s">
        <v>1285</v>
      </c>
      <c r="O255" s="10">
        <v>730.42</v>
      </c>
      <c r="P255" s="10" t="str">
        <f t="shared" si="54"/>
        <v>OK</v>
      </c>
      <c r="Q255" s="10">
        <f t="shared" si="55"/>
        <v>1814.06</v>
      </c>
      <c r="R255">
        <v>1814.06</v>
      </c>
      <c r="S255" t="str">
        <f t="shared" si="56"/>
        <v>Ok</v>
      </c>
      <c r="T255">
        <f t="shared" si="57"/>
        <v>4.2000000000000003E-2</v>
      </c>
      <c r="U255" s="10">
        <v>4.2000000000000003E-2</v>
      </c>
      <c r="V255" s="10">
        <v>22</v>
      </c>
      <c r="W255">
        <f t="shared" si="58"/>
        <v>38233.128559999997</v>
      </c>
      <c r="X255" s="10">
        <f t="shared" si="59"/>
        <v>16069.24</v>
      </c>
      <c r="Y255" s="10">
        <f t="shared" si="60"/>
        <v>22163.888559999999</v>
      </c>
      <c r="Z255">
        <f t="shared" si="61"/>
        <v>0.57970376463484474</v>
      </c>
      <c r="AA255" t="str">
        <f t="shared" si="62"/>
        <v>Sept-2025</v>
      </c>
      <c r="AB255" t="str">
        <f t="shared" si="63"/>
        <v>Q3-2025</v>
      </c>
      <c r="AC255" t="str">
        <f t="shared" si="64"/>
        <v>Europe-Germany-Munich</v>
      </c>
      <c r="AD255" t="str">
        <f t="shared" si="65"/>
        <v>HIGH</v>
      </c>
      <c r="AE255" s="15" t="str">
        <f t="shared" si="66"/>
        <v>Sept-2025</v>
      </c>
      <c r="AF255" t="str">
        <f t="shared" si="67"/>
        <v>YES</v>
      </c>
    </row>
    <row r="256" spans="1:32" x14ac:dyDescent="0.35">
      <c r="A256" s="8" t="s">
        <v>618</v>
      </c>
      <c r="B256" s="6">
        <v>45966</v>
      </c>
      <c r="C256" s="6" t="str">
        <f t="shared" si="52"/>
        <v>INVALID</v>
      </c>
      <c r="D256" s="6">
        <f t="shared" si="51"/>
        <v>45973</v>
      </c>
      <c r="E256" s="6">
        <v>45041</v>
      </c>
      <c r="F256" s="10">
        <f t="shared" si="53"/>
        <v>7</v>
      </c>
      <c r="G256" t="s">
        <v>649</v>
      </c>
      <c r="H256" t="s">
        <v>658</v>
      </c>
      <c r="I256" t="s">
        <v>683</v>
      </c>
      <c r="J256" t="s">
        <v>705</v>
      </c>
      <c r="K256" t="s">
        <v>707</v>
      </c>
      <c r="L256" t="s">
        <v>726</v>
      </c>
      <c r="M256" t="s">
        <v>728</v>
      </c>
      <c r="N256" t="s">
        <v>1336</v>
      </c>
      <c r="O256" s="10">
        <v>405.66</v>
      </c>
      <c r="P256" s="10" t="str">
        <f t="shared" si="54"/>
        <v>OK</v>
      </c>
      <c r="Q256" s="10">
        <f t="shared" si="55"/>
        <v>758.92</v>
      </c>
      <c r="R256">
        <v>758.92</v>
      </c>
      <c r="S256" t="str">
        <f t="shared" si="56"/>
        <v>Ok</v>
      </c>
      <c r="T256">
        <f t="shared" si="57"/>
        <v>0.19</v>
      </c>
      <c r="U256" s="10">
        <v>0.19</v>
      </c>
      <c r="V256" s="10">
        <v>7</v>
      </c>
      <c r="W256">
        <f t="shared" si="58"/>
        <v>4303.0763999999999</v>
      </c>
      <c r="X256" s="10">
        <f t="shared" si="59"/>
        <v>2839.6200000000003</v>
      </c>
      <c r="Y256" s="10">
        <f t="shared" si="60"/>
        <v>1463.4563999999996</v>
      </c>
      <c r="Z256">
        <f t="shared" si="61"/>
        <v>0.34009537920358551</v>
      </c>
      <c r="AA256" t="str">
        <f t="shared" si="62"/>
        <v>Nov-2025</v>
      </c>
      <c r="AB256" t="str">
        <f t="shared" si="63"/>
        <v>Q4-2025</v>
      </c>
      <c r="AC256" t="str">
        <f t="shared" si="64"/>
        <v>Europe-United Kingdom-London</v>
      </c>
      <c r="AD256" t="str">
        <f t="shared" si="65"/>
        <v>HIGH</v>
      </c>
      <c r="AE256" s="15" t="str">
        <f t="shared" si="66"/>
        <v>Nov-2025</v>
      </c>
      <c r="AF256" t="str">
        <f t="shared" si="67"/>
        <v>YES</v>
      </c>
    </row>
    <row r="257" spans="1:32" x14ac:dyDescent="0.35">
      <c r="A257" s="8" t="s">
        <v>514</v>
      </c>
      <c r="B257" s="6">
        <v>45862</v>
      </c>
      <c r="C257" s="6" t="str">
        <f t="shared" si="52"/>
        <v>INVALID</v>
      </c>
      <c r="D257" s="6">
        <f t="shared" si="51"/>
        <v>45869</v>
      </c>
      <c r="E257" s="6">
        <v>45062</v>
      </c>
      <c r="F257" s="10">
        <f t="shared" si="53"/>
        <v>7</v>
      </c>
      <c r="G257" t="s">
        <v>647</v>
      </c>
      <c r="H257" t="s">
        <v>654</v>
      </c>
      <c r="I257" t="s">
        <v>668</v>
      </c>
      <c r="J257" t="s">
        <v>703</v>
      </c>
      <c r="K257" t="s">
        <v>707</v>
      </c>
      <c r="L257" t="s">
        <v>716</v>
      </c>
      <c r="M257" t="s">
        <v>732</v>
      </c>
      <c r="N257" t="s">
        <v>1233</v>
      </c>
      <c r="O257" s="10">
        <v>475.37</v>
      </c>
      <c r="P257" s="10" t="str">
        <f t="shared" si="54"/>
        <v>OK</v>
      </c>
      <c r="Q257" s="10">
        <f t="shared" si="55"/>
        <v>1667.44</v>
      </c>
      <c r="R257">
        <v>1667.44</v>
      </c>
      <c r="S257" t="str">
        <f t="shared" si="56"/>
        <v>Ok</v>
      </c>
      <c r="T257">
        <f t="shared" si="57"/>
        <v>4.1000000000000002E-2</v>
      </c>
      <c r="U257" s="10">
        <v>4.1000000000000002E-2</v>
      </c>
      <c r="V257" s="10">
        <v>22</v>
      </c>
      <c r="W257">
        <f t="shared" si="58"/>
        <v>35179.649120000002</v>
      </c>
      <c r="X257" s="10">
        <f t="shared" si="59"/>
        <v>10458.14</v>
      </c>
      <c r="Y257" s="10">
        <f t="shared" si="60"/>
        <v>24721.509120000002</v>
      </c>
      <c r="Z257">
        <f t="shared" si="61"/>
        <v>0.70272187865414393</v>
      </c>
      <c r="AA257" t="str">
        <f t="shared" si="62"/>
        <v>Jul-2025</v>
      </c>
      <c r="AB257" t="str">
        <f t="shared" si="63"/>
        <v>Q3-2025</v>
      </c>
      <c r="AC257" t="str">
        <f t="shared" si="64"/>
        <v>Asia-India-Bengaluru</v>
      </c>
      <c r="AD257" t="str">
        <f t="shared" si="65"/>
        <v>HIGH</v>
      </c>
      <c r="AE257" s="15" t="str">
        <f t="shared" si="66"/>
        <v>Jul-2025</v>
      </c>
      <c r="AF257" t="str">
        <f t="shared" si="67"/>
        <v>YES</v>
      </c>
    </row>
    <row r="258" spans="1:32" x14ac:dyDescent="0.35">
      <c r="A258" s="8" t="s">
        <v>205</v>
      </c>
      <c r="B258" s="6">
        <v>45553</v>
      </c>
      <c r="C258" s="6" t="str">
        <f t="shared" si="52"/>
        <v>INVALID</v>
      </c>
      <c r="D258" s="6">
        <f t="shared" ref="D258:D321" si="68">IF(OR(E258="",E258&lt;B258),B258+7,E258)</f>
        <v>45560</v>
      </c>
      <c r="E258" s="6">
        <v>45160</v>
      </c>
      <c r="F258" s="10">
        <f t="shared" si="53"/>
        <v>7</v>
      </c>
      <c r="G258" t="s">
        <v>649</v>
      </c>
      <c r="H258" t="s">
        <v>658</v>
      </c>
      <c r="I258" t="s">
        <v>674</v>
      </c>
      <c r="J258" t="s">
        <v>703</v>
      </c>
      <c r="K258" t="s">
        <v>711</v>
      </c>
      <c r="L258" t="s">
        <v>725</v>
      </c>
      <c r="M258" t="s">
        <v>732</v>
      </c>
      <c r="N258" t="s">
        <v>925</v>
      </c>
      <c r="O258" s="10">
        <v>446.69</v>
      </c>
      <c r="P258" s="10" t="str">
        <f t="shared" si="54"/>
        <v>OK</v>
      </c>
      <c r="Q258" s="10">
        <f t="shared" si="55"/>
        <v>2562.5500000000002</v>
      </c>
      <c r="R258">
        <v>2562.5500000000002</v>
      </c>
      <c r="S258" t="str">
        <f t="shared" si="56"/>
        <v>Ok</v>
      </c>
      <c r="T258">
        <f t="shared" si="57"/>
        <v>9.4E-2</v>
      </c>
      <c r="U258" s="10">
        <v>9.4E-2</v>
      </c>
      <c r="V258" s="10">
        <v>10</v>
      </c>
      <c r="W258">
        <f t="shared" si="58"/>
        <v>23216.703000000001</v>
      </c>
      <c r="X258" s="10">
        <f t="shared" si="59"/>
        <v>4466.8999999999996</v>
      </c>
      <c r="Y258" s="10">
        <f t="shared" si="60"/>
        <v>18749.803</v>
      </c>
      <c r="Z258">
        <f t="shared" si="61"/>
        <v>0.80759972680014036</v>
      </c>
      <c r="AA258" t="str">
        <f t="shared" si="62"/>
        <v>Sept-2024</v>
      </c>
      <c r="AB258" t="str">
        <f t="shared" si="63"/>
        <v>Q3-2024</v>
      </c>
      <c r="AC258" t="str">
        <f t="shared" si="64"/>
        <v>Europe-United Kingdom-Birmingham</v>
      </c>
      <c r="AD258" t="str">
        <f t="shared" si="65"/>
        <v>HIGH</v>
      </c>
      <c r="AE258" s="15" t="str">
        <f t="shared" si="66"/>
        <v>Sept-2024</v>
      </c>
      <c r="AF258" t="str">
        <f t="shared" si="67"/>
        <v>YES</v>
      </c>
    </row>
    <row r="259" spans="1:32" x14ac:dyDescent="0.35">
      <c r="A259" s="8" t="s">
        <v>108</v>
      </c>
      <c r="B259" s="6">
        <v>45455</v>
      </c>
      <c r="C259" s="6" t="str">
        <f t="shared" ref="C259:C322" si="69">IF(OR(E259="",E259&lt;B259),"INVALID","OK")</f>
        <v>OK</v>
      </c>
      <c r="D259" s="6">
        <f t="shared" si="68"/>
        <v>45598</v>
      </c>
      <c r="E259" s="6">
        <v>45598</v>
      </c>
      <c r="F259" s="10">
        <f t="shared" ref="F259:F322" si="70">D259-B259</f>
        <v>143</v>
      </c>
      <c r="G259" t="s">
        <v>646</v>
      </c>
      <c r="H259" t="s">
        <v>651</v>
      </c>
      <c r="I259" t="s">
        <v>669</v>
      </c>
      <c r="J259" t="s">
        <v>701</v>
      </c>
      <c r="K259" t="s">
        <v>710</v>
      </c>
      <c r="L259" t="s">
        <v>721</v>
      </c>
      <c r="M259" t="s">
        <v>733</v>
      </c>
      <c r="N259" t="s">
        <v>827</v>
      </c>
      <c r="O259" s="10">
        <v>412.09</v>
      </c>
      <c r="P259" s="10" t="str">
        <f t="shared" ref="P259:P322" si="71">IF(ABS((R259)-(Q259))&gt;1,"Suspicious","OK")</f>
        <v>OK</v>
      </c>
      <c r="Q259" s="10">
        <f t="shared" ref="Q259:Q322" si="72">IF(OR(R259&lt;0,R259&gt;3800),AVERAGEIF($M:$M,$M259,$R:$R),R259)</f>
        <v>745.38</v>
      </c>
      <c r="R259">
        <v>745.38</v>
      </c>
      <c r="S259" t="str">
        <f t="shared" ref="S259:S322" si="73">IF(U259&gt;0.3,"Suspicious","Ok")</f>
        <v>Ok</v>
      </c>
      <c r="T259">
        <f t="shared" ref="T259:T322" si="74">IF(U259&lt;0,0,IF(U259&gt;0.3,0.3,U259))</f>
        <v>9.9000000000000005E-2</v>
      </c>
      <c r="U259" s="10">
        <v>9.9000000000000005E-2</v>
      </c>
      <c r="V259" s="10">
        <v>23</v>
      </c>
      <c r="W259">
        <f t="shared" ref="W259:W322" si="75">R259*V259*(1-U259)</f>
        <v>15446.509740000001</v>
      </c>
      <c r="X259" s="10">
        <f t="shared" ref="X259:X322" si="76">O259*V259</f>
        <v>9478.07</v>
      </c>
      <c r="Y259" s="10">
        <f t="shared" ref="Y259:Y322" si="77">W259-X259</f>
        <v>5968.4397400000016</v>
      </c>
      <c r="Z259">
        <f t="shared" ref="Z259:Z322" si="78">IF(W259=0,0,Y259/W259)</f>
        <v>0.38639406833404172</v>
      </c>
      <c r="AA259" t="str">
        <f t="shared" ref="AA259:AA322" si="79">TEXT(B259,"MMM-YYYY")</f>
        <v>Jun-2024</v>
      </c>
      <c r="AB259" t="str">
        <f t="shared" ref="AB259:AB322" si="80">"Q"&amp;INT((MONTH(B259)-1)/3+1)&amp;"-"&amp;YEAR(B259)</f>
        <v>Q2-2024</v>
      </c>
      <c r="AC259" t="str">
        <f t="shared" ref="AC259:AC322" si="81">G259&amp;"-"&amp;H259&amp;"-"&amp;I259</f>
        <v>Africa-Nigeria-Abuja</v>
      </c>
      <c r="AD259" t="str">
        <f t="shared" ref="AD259:AD322" si="82">IF(Q259&lt;100,"LOW",IF(Q259&lt;=500,"MEDIUM","HIGH"))</f>
        <v>HIGH</v>
      </c>
      <c r="AE259" s="15" t="str">
        <f t="shared" ref="AE259:AE322" si="83">TEXT(_xlfn.MINIFS(B259,H259,(H259)),"mmm-yyyy")</f>
        <v>Jun-2024</v>
      </c>
      <c r="AF259" t="str">
        <f t="shared" ref="AF259:AF322" si="84">IF((F259)&lt;=7,"YES","NO")</f>
        <v>NO</v>
      </c>
    </row>
    <row r="260" spans="1:32" x14ac:dyDescent="0.35">
      <c r="A260" s="8" t="s">
        <v>519</v>
      </c>
      <c r="B260" s="6">
        <v>45867</v>
      </c>
      <c r="C260" s="6" t="str">
        <f t="shared" si="69"/>
        <v>INVALID</v>
      </c>
      <c r="D260" s="6">
        <f t="shared" si="68"/>
        <v>45874</v>
      </c>
      <c r="E260" s="6">
        <v>45391</v>
      </c>
      <c r="F260" s="10">
        <f t="shared" si="70"/>
        <v>7</v>
      </c>
      <c r="G260" t="s">
        <v>646</v>
      </c>
      <c r="H260" t="s">
        <v>651</v>
      </c>
      <c r="I260" t="s">
        <v>665</v>
      </c>
      <c r="J260" t="s">
        <v>703</v>
      </c>
      <c r="K260" t="s">
        <v>711</v>
      </c>
      <c r="L260" t="s">
        <v>723</v>
      </c>
      <c r="M260" t="s">
        <v>727</v>
      </c>
      <c r="N260" t="s">
        <v>1238</v>
      </c>
      <c r="O260" s="10">
        <v>395.07</v>
      </c>
      <c r="P260" s="10" t="str">
        <f t="shared" si="71"/>
        <v>OK</v>
      </c>
      <c r="Q260" s="10">
        <f t="shared" si="72"/>
        <v>687.95</v>
      </c>
      <c r="R260">
        <v>687.95</v>
      </c>
      <c r="S260" t="str">
        <f t="shared" si="73"/>
        <v>Ok</v>
      </c>
      <c r="T260">
        <f t="shared" si="74"/>
        <v>0.123</v>
      </c>
      <c r="U260" s="10">
        <v>0.123</v>
      </c>
      <c r="V260" s="10">
        <v>38</v>
      </c>
      <c r="W260">
        <f t="shared" si="75"/>
        <v>22926.621700000003</v>
      </c>
      <c r="X260" s="10">
        <f t="shared" si="76"/>
        <v>15012.66</v>
      </c>
      <c r="Y260" s="10">
        <f t="shared" si="77"/>
        <v>7913.9617000000035</v>
      </c>
      <c r="Z260">
        <f t="shared" si="78"/>
        <v>0.34518656100126616</v>
      </c>
      <c r="AA260" t="str">
        <f t="shared" si="79"/>
        <v>Jul-2025</v>
      </c>
      <c r="AB260" t="str">
        <f t="shared" si="80"/>
        <v>Q3-2025</v>
      </c>
      <c r="AC260" t="str">
        <f t="shared" si="81"/>
        <v>Africa-Nigeria-Lagos</v>
      </c>
      <c r="AD260" t="str">
        <f t="shared" si="82"/>
        <v>HIGH</v>
      </c>
      <c r="AE260" s="15" t="str">
        <f t="shared" si="83"/>
        <v>Jul-2025</v>
      </c>
      <c r="AF260" t="str">
        <f t="shared" si="84"/>
        <v>YES</v>
      </c>
    </row>
    <row r="261" spans="1:32" x14ac:dyDescent="0.35">
      <c r="A261" s="8" t="s">
        <v>402</v>
      </c>
      <c r="B261" s="6">
        <v>45750</v>
      </c>
      <c r="C261" s="6" t="str">
        <f t="shared" si="69"/>
        <v>INVALID</v>
      </c>
      <c r="D261" s="6">
        <f t="shared" si="68"/>
        <v>45757</v>
      </c>
      <c r="E261" s="6">
        <v>45202</v>
      </c>
      <c r="F261" s="10">
        <f t="shared" si="70"/>
        <v>7</v>
      </c>
      <c r="G261" t="s">
        <v>647</v>
      </c>
      <c r="H261" t="s">
        <v>659</v>
      </c>
      <c r="I261" t="s">
        <v>699</v>
      </c>
      <c r="J261" t="s">
        <v>703</v>
      </c>
      <c r="K261" t="s">
        <v>707</v>
      </c>
      <c r="L261" t="s">
        <v>713</v>
      </c>
      <c r="M261" t="s">
        <v>731</v>
      </c>
      <c r="N261" t="s">
        <v>1121</v>
      </c>
      <c r="O261" s="10">
        <v>1019.36</v>
      </c>
      <c r="P261" s="10" t="str">
        <f t="shared" si="71"/>
        <v>OK</v>
      </c>
      <c r="Q261" s="10">
        <f t="shared" si="72"/>
        <v>550.07000000000005</v>
      </c>
      <c r="R261">
        <v>550.07000000000005</v>
      </c>
      <c r="S261" t="str">
        <f t="shared" si="73"/>
        <v>Ok</v>
      </c>
      <c r="T261">
        <f t="shared" si="74"/>
        <v>0.14699999999999999</v>
      </c>
      <c r="U261" s="10">
        <v>0.14699999999999999</v>
      </c>
      <c r="V261" s="10">
        <v>17</v>
      </c>
      <c r="W261">
        <f t="shared" si="75"/>
        <v>7976.5650700000006</v>
      </c>
      <c r="X261" s="10">
        <f t="shared" si="76"/>
        <v>17329.12</v>
      </c>
      <c r="Y261" s="10">
        <f t="shared" si="77"/>
        <v>-9352.5549299999984</v>
      </c>
      <c r="Z261">
        <f t="shared" si="78"/>
        <v>-1.1725040600715613</v>
      </c>
      <c r="AA261" t="str">
        <f t="shared" si="79"/>
        <v>Apr-2025</v>
      </c>
      <c r="AB261" t="str">
        <f t="shared" si="80"/>
        <v>Q2-2025</v>
      </c>
      <c r="AC261" t="str">
        <f t="shared" si="81"/>
        <v>Asia-China-Beijing</v>
      </c>
      <c r="AD261" t="str">
        <f t="shared" si="82"/>
        <v>HIGH</v>
      </c>
      <c r="AE261" s="15" t="str">
        <f t="shared" si="83"/>
        <v>Apr-2025</v>
      </c>
      <c r="AF261" t="str">
        <f t="shared" si="84"/>
        <v>YES</v>
      </c>
    </row>
    <row r="262" spans="1:32" x14ac:dyDescent="0.35">
      <c r="A262" s="8" t="s">
        <v>216</v>
      </c>
      <c r="B262" s="6">
        <v>45564</v>
      </c>
      <c r="C262" s="6" t="str">
        <f t="shared" si="69"/>
        <v>INVALID</v>
      </c>
      <c r="D262" s="6">
        <f t="shared" si="68"/>
        <v>45571</v>
      </c>
      <c r="E262" s="6">
        <v>45176</v>
      </c>
      <c r="F262" s="10">
        <f t="shared" si="70"/>
        <v>7</v>
      </c>
      <c r="G262" t="s">
        <v>648</v>
      </c>
      <c r="H262" t="s">
        <v>660</v>
      </c>
      <c r="I262" t="s">
        <v>700</v>
      </c>
      <c r="J262" t="s">
        <v>706</v>
      </c>
      <c r="K262" t="s">
        <v>708</v>
      </c>
      <c r="L262" t="s">
        <v>723</v>
      </c>
      <c r="M262" t="s">
        <v>730</v>
      </c>
      <c r="N262" t="s">
        <v>936</v>
      </c>
      <c r="O262" s="10">
        <v>590.33000000000004</v>
      </c>
      <c r="P262" s="10" t="str">
        <f t="shared" si="71"/>
        <v>OK</v>
      </c>
      <c r="Q262" s="10">
        <f t="shared" si="72"/>
        <v>2068.21</v>
      </c>
      <c r="R262">
        <v>2068.21</v>
      </c>
      <c r="S262" t="str">
        <f t="shared" si="73"/>
        <v>Ok</v>
      </c>
      <c r="T262">
        <f t="shared" si="74"/>
        <v>0</v>
      </c>
      <c r="U262" s="10">
        <v>0</v>
      </c>
      <c r="V262" s="10">
        <v>26</v>
      </c>
      <c r="W262">
        <f t="shared" si="75"/>
        <v>53773.46</v>
      </c>
      <c r="X262" s="10">
        <f t="shared" si="76"/>
        <v>15348.580000000002</v>
      </c>
      <c r="Y262" s="10">
        <f t="shared" si="77"/>
        <v>38424.879999999997</v>
      </c>
      <c r="Z262">
        <f t="shared" si="78"/>
        <v>0.714569603666939</v>
      </c>
      <c r="AA262" t="str">
        <f t="shared" si="79"/>
        <v>Sept-2024</v>
      </c>
      <c r="AB262" t="str">
        <f t="shared" si="80"/>
        <v>Q3-2024</v>
      </c>
      <c r="AC262" t="str">
        <f t="shared" si="81"/>
        <v>Americas-USA-New York</v>
      </c>
      <c r="AD262" t="str">
        <f t="shared" si="82"/>
        <v>HIGH</v>
      </c>
      <c r="AE262" s="15" t="str">
        <f t="shared" si="83"/>
        <v>Sept-2024</v>
      </c>
      <c r="AF262" t="str">
        <f t="shared" si="84"/>
        <v>YES</v>
      </c>
    </row>
    <row r="263" spans="1:32" x14ac:dyDescent="0.35">
      <c r="A263" s="8" t="s">
        <v>530</v>
      </c>
      <c r="B263" s="6">
        <v>45878</v>
      </c>
      <c r="C263" s="6" t="str">
        <f t="shared" si="69"/>
        <v>INVALID</v>
      </c>
      <c r="D263" s="6">
        <f t="shared" si="68"/>
        <v>45885</v>
      </c>
      <c r="E263" s="6">
        <v>45229</v>
      </c>
      <c r="F263" s="10">
        <f t="shared" si="70"/>
        <v>7</v>
      </c>
      <c r="G263" t="s">
        <v>647</v>
      </c>
      <c r="H263" t="s">
        <v>652</v>
      </c>
      <c r="I263" t="s">
        <v>689</v>
      </c>
      <c r="J263" t="s">
        <v>706</v>
      </c>
      <c r="K263" t="s">
        <v>708</v>
      </c>
      <c r="L263" t="s">
        <v>726</v>
      </c>
      <c r="M263" t="s">
        <v>728</v>
      </c>
      <c r="N263" t="s">
        <v>1249</v>
      </c>
      <c r="O263" s="10">
        <v>649.13</v>
      </c>
      <c r="P263" s="10" t="str">
        <f t="shared" si="71"/>
        <v>OK</v>
      </c>
      <c r="Q263" s="10">
        <f t="shared" si="72"/>
        <v>2576.65</v>
      </c>
      <c r="R263">
        <v>2576.65</v>
      </c>
      <c r="S263" t="str">
        <f t="shared" si="73"/>
        <v>Ok</v>
      </c>
      <c r="T263">
        <f t="shared" si="74"/>
        <v>0.157</v>
      </c>
      <c r="U263" s="10">
        <v>0.157</v>
      </c>
      <c r="V263" s="10">
        <v>27</v>
      </c>
      <c r="W263">
        <f t="shared" si="75"/>
        <v>58647.130649999999</v>
      </c>
      <c r="X263" s="10">
        <f t="shared" si="76"/>
        <v>17526.509999999998</v>
      </c>
      <c r="Y263" s="10">
        <f t="shared" si="77"/>
        <v>41120.620649999997</v>
      </c>
      <c r="Z263">
        <f t="shared" si="78"/>
        <v>0.70115315437005099</v>
      </c>
      <c r="AA263" t="str">
        <f t="shared" si="79"/>
        <v>Aug-2025</v>
      </c>
      <c r="AB263" t="str">
        <f t="shared" si="80"/>
        <v>Q3-2025</v>
      </c>
      <c r="AC263" t="str">
        <f t="shared" si="81"/>
        <v>Asia-Japan-Tokyo</v>
      </c>
      <c r="AD263" t="str">
        <f t="shared" si="82"/>
        <v>HIGH</v>
      </c>
      <c r="AE263" s="15" t="str">
        <f t="shared" si="83"/>
        <v>Aug-2025</v>
      </c>
      <c r="AF263" t="str">
        <f t="shared" si="84"/>
        <v>YES</v>
      </c>
    </row>
    <row r="264" spans="1:32" x14ac:dyDescent="0.35">
      <c r="A264" s="8" t="s">
        <v>511</v>
      </c>
      <c r="B264" s="6">
        <v>45859</v>
      </c>
      <c r="C264" s="6" t="str">
        <f t="shared" si="69"/>
        <v>INVALID</v>
      </c>
      <c r="D264" s="6">
        <f t="shared" si="68"/>
        <v>45866</v>
      </c>
      <c r="E264" s="6">
        <v>45548</v>
      </c>
      <c r="F264" s="10">
        <f t="shared" si="70"/>
        <v>7</v>
      </c>
      <c r="G264" t="s">
        <v>649</v>
      </c>
      <c r="H264" t="s">
        <v>658</v>
      </c>
      <c r="I264" t="s">
        <v>683</v>
      </c>
      <c r="J264" t="s">
        <v>704</v>
      </c>
      <c r="K264" t="s">
        <v>709</v>
      </c>
      <c r="L264" t="s">
        <v>721</v>
      </c>
      <c r="M264" t="s">
        <v>729</v>
      </c>
      <c r="N264" t="s">
        <v>1230</v>
      </c>
      <c r="O264" s="10">
        <v>1133.08</v>
      </c>
      <c r="P264" s="10" t="str">
        <f t="shared" si="71"/>
        <v>OK</v>
      </c>
      <c r="Q264" s="10">
        <f t="shared" si="72"/>
        <v>1044.1400000000001</v>
      </c>
      <c r="R264">
        <v>1044.1400000000001</v>
      </c>
      <c r="S264" t="str">
        <f t="shared" si="73"/>
        <v>Ok</v>
      </c>
      <c r="T264">
        <f t="shared" si="74"/>
        <v>4.2000000000000003E-2</v>
      </c>
      <c r="U264" s="10">
        <v>4.2000000000000003E-2</v>
      </c>
      <c r="V264" s="10">
        <v>27</v>
      </c>
      <c r="W264">
        <f t="shared" si="75"/>
        <v>27007.72524</v>
      </c>
      <c r="X264" s="10">
        <f t="shared" si="76"/>
        <v>30593.159999999996</v>
      </c>
      <c r="Y264" s="10">
        <f t="shared" si="77"/>
        <v>-3585.4347599999965</v>
      </c>
      <c r="Z264">
        <f t="shared" si="78"/>
        <v>-0.1327558958830698</v>
      </c>
      <c r="AA264" t="str">
        <f t="shared" si="79"/>
        <v>Jul-2025</v>
      </c>
      <c r="AB264" t="str">
        <f t="shared" si="80"/>
        <v>Q3-2025</v>
      </c>
      <c r="AC264" t="str">
        <f t="shared" si="81"/>
        <v>Europe-United Kingdom-London</v>
      </c>
      <c r="AD264" t="str">
        <f t="shared" si="82"/>
        <v>HIGH</v>
      </c>
      <c r="AE264" s="15" t="str">
        <f t="shared" si="83"/>
        <v>Jul-2025</v>
      </c>
      <c r="AF264" t="str">
        <f t="shared" si="84"/>
        <v>YES</v>
      </c>
    </row>
    <row r="265" spans="1:32" x14ac:dyDescent="0.35">
      <c r="A265" s="8" t="s">
        <v>70</v>
      </c>
      <c r="B265" s="6">
        <v>45417</v>
      </c>
      <c r="C265" s="6" t="str">
        <f t="shared" si="69"/>
        <v>OK</v>
      </c>
      <c r="D265" s="6">
        <f t="shared" si="68"/>
        <v>45777</v>
      </c>
      <c r="E265" s="6">
        <v>45777</v>
      </c>
      <c r="F265" s="10">
        <f t="shared" si="70"/>
        <v>360</v>
      </c>
      <c r="G265" t="s">
        <v>648</v>
      </c>
      <c r="H265" t="s">
        <v>655</v>
      </c>
      <c r="I265" t="s">
        <v>672</v>
      </c>
      <c r="J265" t="s">
        <v>702</v>
      </c>
      <c r="K265" t="s">
        <v>708</v>
      </c>
      <c r="L265" t="s">
        <v>723</v>
      </c>
      <c r="M265" t="s">
        <v>732</v>
      </c>
      <c r="N265" t="s">
        <v>789</v>
      </c>
      <c r="O265" s="10">
        <v>855.78</v>
      </c>
      <c r="P265" s="10" t="str">
        <f t="shared" si="71"/>
        <v>OK</v>
      </c>
      <c r="Q265" s="10">
        <f t="shared" si="72"/>
        <v>99.04</v>
      </c>
      <c r="R265">
        <v>99.04</v>
      </c>
      <c r="S265" t="str">
        <f t="shared" si="73"/>
        <v>Ok</v>
      </c>
      <c r="T265">
        <f t="shared" si="74"/>
        <v>0.14699999999999999</v>
      </c>
      <c r="U265" s="10">
        <v>0.14699999999999999</v>
      </c>
      <c r="V265" s="10">
        <v>38</v>
      </c>
      <c r="W265">
        <f t="shared" si="75"/>
        <v>3210.2825600000001</v>
      </c>
      <c r="X265" s="10">
        <f t="shared" si="76"/>
        <v>32519.64</v>
      </c>
      <c r="Y265" s="10">
        <f t="shared" si="77"/>
        <v>-29309.35744</v>
      </c>
      <c r="Z265">
        <f t="shared" si="78"/>
        <v>-9.1298372938237566</v>
      </c>
      <c r="AA265" t="str">
        <f t="shared" si="79"/>
        <v>May-2024</v>
      </c>
      <c r="AB265" t="str">
        <f t="shared" si="80"/>
        <v>Q2-2024</v>
      </c>
      <c r="AC265" t="str">
        <f t="shared" si="81"/>
        <v>Americas-Brazil-Brasília</v>
      </c>
      <c r="AD265" t="str">
        <f t="shared" si="82"/>
        <v>LOW</v>
      </c>
      <c r="AE265" s="15" t="str">
        <f t="shared" si="83"/>
        <v>May-2024</v>
      </c>
      <c r="AF265" t="str">
        <f t="shared" si="84"/>
        <v>NO</v>
      </c>
    </row>
    <row r="266" spans="1:32" x14ac:dyDescent="0.35">
      <c r="A266" s="8" t="s">
        <v>640</v>
      </c>
      <c r="B266" s="6">
        <v>45988</v>
      </c>
      <c r="C266" s="6" t="str">
        <f t="shared" si="69"/>
        <v>INVALID</v>
      </c>
      <c r="D266" s="6">
        <f t="shared" si="68"/>
        <v>45995</v>
      </c>
      <c r="E266" s="6">
        <v>45307</v>
      </c>
      <c r="F266" s="10">
        <f t="shared" si="70"/>
        <v>7</v>
      </c>
      <c r="G266" t="s">
        <v>647</v>
      </c>
      <c r="H266" t="s">
        <v>654</v>
      </c>
      <c r="I266" t="s">
        <v>696</v>
      </c>
      <c r="J266" t="s">
        <v>705</v>
      </c>
      <c r="K266" t="s">
        <v>707</v>
      </c>
      <c r="L266" t="s">
        <v>720</v>
      </c>
      <c r="M266" t="s">
        <v>727</v>
      </c>
      <c r="N266" t="s">
        <v>1358</v>
      </c>
      <c r="O266" s="10">
        <v>1346.81</v>
      </c>
      <c r="P266" s="10" t="str">
        <f t="shared" si="71"/>
        <v>OK</v>
      </c>
      <c r="Q266" s="10">
        <f t="shared" si="72"/>
        <v>1996.81</v>
      </c>
      <c r="R266">
        <v>1996.81</v>
      </c>
      <c r="S266" t="str">
        <f t="shared" si="73"/>
        <v>Ok</v>
      </c>
      <c r="T266">
        <f t="shared" si="74"/>
        <v>0.159</v>
      </c>
      <c r="U266" s="10">
        <v>0.159</v>
      </c>
      <c r="V266" s="10">
        <v>17</v>
      </c>
      <c r="W266">
        <f t="shared" si="75"/>
        <v>28548.392569999996</v>
      </c>
      <c r="X266" s="10">
        <f t="shared" si="76"/>
        <v>22895.77</v>
      </c>
      <c r="Y266" s="10">
        <f t="shared" si="77"/>
        <v>5652.6225699999959</v>
      </c>
      <c r="Z266">
        <f t="shared" si="78"/>
        <v>0.19800143059333014</v>
      </c>
      <c r="AA266" t="str">
        <f t="shared" si="79"/>
        <v>Nov-2025</v>
      </c>
      <c r="AB266" t="str">
        <f t="shared" si="80"/>
        <v>Q4-2025</v>
      </c>
      <c r="AC266" t="str">
        <f t="shared" si="81"/>
        <v>Asia-India-Hyderabad</v>
      </c>
      <c r="AD266" t="str">
        <f t="shared" si="82"/>
        <v>HIGH</v>
      </c>
      <c r="AE266" s="15" t="str">
        <f t="shared" si="83"/>
        <v>Nov-2025</v>
      </c>
      <c r="AF266" t="str">
        <f t="shared" si="84"/>
        <v>YES</v>
      </c>
    </row>
    <row r="267" spans="1:32" x14ac:dyDescent="0.35">
      <c r="A267" s="8" t="s">
        <v>536</v>
      </c>
      <c r="B267" s="6">
        <v>45884</v>
      </c>
      <c r="C267" s="6" t="str">
        <f t="shared" si="69"/>
        <v>INVALID</v>
      </c>
      <c r="D267" s="6">
        <f t="shared" si="68"/>
        <v>45891</v>
      </c>
      <c r="E267" s="6">
        <v>45485</v>
      </c>
      <c r="F267" s="10">
        <f t="shared" si="70"/>
        <v>7</v>
      </c>
      <c r="G267" t="s">
        <v>647</v>
      </c>
      <c r="H267" t="s">
        <v>659</v>
      </c>
      <c r="I267" t="s">
        <v>685</v>
      </c>
      <c r="J267" t="s">
        <v>705</v>
      </c>
      <c r="K267" t="s">
        <v>707</v>
      </c>
      <c r="L267" t="s">
        <v>726</v>
      </c>
      <c r="M267" t="s">
        <v>733</v>
      </c>
      <c r="N267" t="s">
        <v>1255</v>
      </c>
      <c r="O267" s="10">
        <v>748.39</v>
      </c>
      <c r="P267" s="10" t="str">
        <f t="shared" si="71"/>
        <v>OK</v>
      </c>
      <c r="Q267" s="10">
        <f t="shared" si="72"/>
        <v>921.68</v>
      </c>
      <c r="R267">
        <v>921.68</v>
      </c>
      <c r="S267" t="str">
        <f t="shared" si="73"/>
        <v>Ok</v>
      </c>
      <c r="T267">
        <f t="shared" si="74"/>
        <v>0</v>
      </c>
      <c r="U267" s="10">
        <v>0</v>
      </c>
      <c r="V267" s="10">
        <v>23</v>
      </c>
      <c r="W267">
        <f t="shared" si="75"/>
        <v>21198.639999999999</v>
      </c>
      <c r="X267" s="10">
        <f t="shared" si="76"/>
        <v>17212.97</v>
      </c>
      <c r="Y267" s="10">
        <f t="shared" si="77"/>
        <v>3985.6699999999983</v>
      </c>
      <c r="Z267">
        <f t="shared" si="78"/>
        <v>0.18801536324971782</v>
      </c>
      <c r="AA267" t="str">
        <f t="shared" si="79"/>
        <v>Aug-2025</v>
      </c>
      <c r="AB267" t="str">
        <f t="shared" si="80"/>
        <v>Q3-2025</v>
      </c>
      <c r="AC267" t="str">
        <f t="shared" si="81"/>
        <v>Asia-China-Shanghai</v>
      </c>
      <c r="AD267" t="str">
        <f t="shared" si="82"/>
        <v>HIGH</v>
      </c>
      <c r="AE267" s="15" t="str">
        <f t="shared" si="83"/>
        <v>Aug-2025</v>
      </c>
      <c r="AF267" t="str">
        <f t="shared" si="84"/>
        <v>YES</v>
      </c>
    </row>
    <row r="268" spans="1:32" x14ac:dyDescent="0.35">
      <c r="A268" s="8" t="s">
        <v>317</v>
      </c>
      <c r="B268" s="6">
        <v>45665</v>
      </c>
      <c r="C268" s="6" t="str">
        <f t="shared" si="69"/>
        <v>OK</v>
      </c>
      <c r="D268" s="6">
        <f t="shared" si="68"/>
        <v>45846</v>
      </c>
      <c r="E268" s="6">
        <v>45846</v>
      </c>
      <c r="F268" s="10">
        <f t="shared" si="70"/>
        <v>181</v>
      </c>
      <c r="G268" t="s">
        <v>649</v>
      </c>
      <c r="H268" t="s">
        <v>658</v>
      </c>
      <c r="I268" t="s">
        <v>683</v>
      </c>
      <c r="J268" t="s">
        <v>702</v>
      </c>
      <c r="K268" t="s">
        <v>711</v>
      </c>
      <c r="L268" t="s">
        <v>720</v>
      </c>
      <c r="M268" t="s">
        <v>730</v>
      </c>
      <c r="N268" t="s">
        <v>1037</v>
      </c>
      <c r="O268" s="10">
        <v>892.73</v>
      </c>
      <c r="P268" s="10" t="str">
        <f t="shared" si="71"/>
        <v>OK</v>
      </c>
      <c r="Q268" s="10">
        <f t="shared" si="72"/>
        <v>2503.79</v>
      </c>
      <c r="R268">
        <v>2503.79</v>
      </c>
      <c r="S268" t="str">
        <f t="shared" si="73"/>
        <v>Ok</v>
      </c>
      <c r="T268">
        <f t="shared" si="74"/>
        <v>0.17399999999999999</v>
      </c>
      <c r="U268" s="10">
        <v>0.17399999999999999</v>
      </c>
      <c r="V268" s="10">
        <v>10</v>
      </c>
      <c r="W268">
        <f t="shared" si="75"/>
        <v>20681.305400000001</v>
      </c>
      <c r="X268" s="10">
        <f t="shared" si="76"/>
        <v>8927.2999999999993</v>
      </c>
      <c r="Y268" s="10">
        <f t="shared" si="77"/>
        <v>11754.005400000002</v>
      </c>
      <c r="Z268">
        <f t="shared" si="78"/>
        <v>0.56833962714945452</v>
      </c>
      <c r="AA268" t="str">
        <f t="shared" si="79"/>
        <v>Jan-2025</v>
      </c>
      <c r="AB268" t="str">
        <f t="shared" si="80"/>
        <v>Q1-2025</v>
      </c>
      <c r="AC268" t="str">
        <f t="shared" si="81"/>
        <v>Europe-United Kingdom-London</v>
      </c>
      <c r="AD268" t="str">
        <f t="shared" si="82"/>
        <v>HIGH</v>
      </c>
      <c r="AE268" s="15" t="str">
        <f t="shared" si="83"/>
        <v>Jan-2025</v>
      </c>
      <c r="AF268" t="str">
        <f t="shared" si="84"/>
        <v>NO</v>
      </c>
    </row>
    <row r="269" spans="1:32" x14ac:dyDescent="0.35">
      <c r="A269" s="8" t="s">
        <v>447</v>
      </c>
      <c r="B269" s="6">
        <v>45795</v>
      </c>
      <c r="C269" s="6" t="str">
        <f t="shared" si="69"/>
        <v>INVALID</v>
      </c>
      <c r="D269" s="6">
        <f t="shared" si="68"/>
        <v>45802</v>
      </c>
      <c r="E269" s="6">
        <v>45645</v>
      </c>
      <c r="F269" s="10">
        <f t="shared" si="70"/>
        <v>7</v>
      </c>
      <c r="G269" t="s">
        <v>646</v>
      </c>
      <c r="H269" t="s">
        <v>651</v>
      </c>
      <c r="I269" t="s">
        <v>665</v>
      </c>
      <c r="J269" t="s">
        <v>701</v>
      </c>
      <c r="K269" t="s">
        <v>707</v>
      </c>
      <c r="L269" t="s">
        <v>719</v>
      </c>
      <c r="M269" t="s">
        <v>732</v>
      </c>
      <c r="N269" t="s">
        <v>1166</v>
      </c>
      <c r="O269" s="10">
        <v>488.68</v>
      </c>
      <c r="P269" s="10" t="str">
        <f t="shared" si="71"/>
        <v>OK</v>
      </c>
      <c r="Q269" s="10">
        <f t="shared" si="72"/>
        <v>2462.77</v>
      </c>
      <c r="R269">
        <v>2462.77</v>
      </c>
      <c r="S269" t="str">
        <f t="shared" si="73"/>
        <v>Ok</v>
      </c>
      <c r="T269">
        <f t="shared" si="74"/>
        <v>5.8999999999999997E-2</v>
      </c>
      <c r="U269" s="10">
        <v>5.8999999999999997E-2</v>
      </c>
      <c r="V269" s="10">
        <v>14</v>
      </c>
      <c r="W269">
        <f t="shared" si="75"/>
        <v>32444.53198</v>
      </c>
      <c r="X269" s="10">
        <f t="shared" si="76"/>
        <v>6841.52</v>
      </c>
      <c r="Y269" s="10">
        <f t="shared" si="77"/>
        <v>25603.011979999999</v>
      </c>
      <c r="Z269">
        <f t="shared" si="78"/>
        <v>0.78913180180199971</v>
      </c>
      <c r="AA269" t="str">
        <f t="shared" si="79"/>
        <v>May-2025</v>
      </c>
      <c r="AB269" t="str">
        <f t="shared" si="80"/>
        <v>Q2-2025</v>
      </c>
      <c r="AC269" t="str">
        <f t="shared" si="81"/>
        <v>Africa-Nigeria-Lagos</v>
      </c>
      <c r="AD269" t="str">
        <f t="shared" si="82"/>
        <v>HIGH</v>
      </c>
      <c r="AE269" s="15" t="str">
        <f t="shared" si="83"/>
        <v>May-2025</v>
      </c>
      <c r="AF269" t="str">
        <f t="shared" si="84"/>
        <v>YES</v>
      </c>
    </row>
    <row r="270" spans="1:32" x14ac:dyDescent="0.35">
      <c r="A270" s="8" t="s">
        <v>529</v>
      </c>
      <c r="B270" s="6">
        <v>45877</v>
      </c>
      <c r="C270" s="6" t="str">
        <f t="shared" si="69"/>
        <v>OK</v>
      </c>
      <c r="D270" s="6">
        <f t="shared" si="68"/>
        <v>45897</v>
      </c>
      <c r="E270" s="6">
        <v>45897</v>
      </c>
      <c r="F270" s="10">
        <f t="shared" si="70"/>
        <v>20</v>
      </c>
      <c r="G270" t="s">
        <v>647</v>
      </c>
      <c r="H270" t="s">
        <v>654</v>
      </c>
      <c r="I270" t="s">
        <v>691</v>
      </c>
      <c r="J270" t="s">
        <v>703</v>
      </c>
      <c r="K270" t="s">
        <v>710</v>
      </c>
      <c r="L270" t="s">
        <v>725</v>
      </c>
      <c r="M270" t="s">
        <v>731</v>
      </c>
      <c r="N270" t="s">
        <v>1248</v>
      </c>
      <c r="O270" s="10">
        <v>638.54</v>
      </c>
      <c r="P270" s="10" t="str">
        <f t="shared" si="71"/>
        <v>OK</v>
      </c>
      <c r="Q270" s="10">
        <f t="shared" si="72"/>
        <v>496.2</v>
      </c>
      <c r="R270">
        <v>496.2</v>
      </c>
      <c r="S270" t="str">
        <f t="shared" si="73"/>
        <v>Ok</v>
      </c>
      <c r="T270">
        <f t="shared" si="74"/>
        <v>0</v>
      </c>
      <c r="U270" s="10">
        <v>0</v>
      </c>
      <c r="V270" s="10">
        <v>11</v>
      </c>
      <c r="W270">
        <f t="shared" si="75"/>
        <v>5458.2</v>
      </c>
      <c r="X270" s="10">
        <f t="shared" si="76"/>
        <v>7023.94</v>
      </c>
      <c r="Y270" s="10">
        <f t="shared" si="77"/>
        <v>-1565.7399999999998</v>
      </c>
      <c r="Z270">
        <f t="shared" si="78"/>
        <v>-0.28686013704151547</v>
      </c>
      <c r="AA270" t="str">
        <f t="shared" si="79"/>
        <v>Aug-2025</v>
      </c>
      <c r="AB270" t="str">
        <f t="shared" si="80"/>
        <v>Q3-2025</v>
      </c>
      <c r="AC270" t="str">
        <f t="shared" si="81"/>
        <v>Asia-India-Mumbai</v>
      </c>
      <c r="AD270" t="str">
        <f t="shared" si="82"/>
        <v>MEDIUM</v>
      </c>
      <c r="AE270" s="15" t="str">
        <f t="shared" si="83"/>
        <v>Aug-2025</v>
      </c>
      <c r="AF270" t="str">
        <f t="shared" si="84"/>
        <v>NO</v>
      </c>
    </row>
    <row r="271" spans="1:32" x14ac:dyDescent="0.35">
      <c r="A271" s="8" t="s">
        <v>303</v>
      </c>
      <c r="B271" s="6">
        <v>45651</v>
      </c>
      <c r="C271" s="6" t="str">
        <f t="shared" si="69"/>
        <v>INVALID</v>
      </c>
      <c r="D271" s="6">
        <f t="shared" si="68"/>
        <v>45658</v>
      </c>
      <c r="E271" s="6">
        <v>45148</v>
      </c>
      <c r="F271" s="10">
        <f t="shared" si="70"/>
        <v>7</v>
      </c>
      <c r="G271" t="s">
        <v>646</v>
      </c>
      <c r="H271" t="s">
        <v>661</v>
      </c>
      <c r="I271" t="s">
        <v>682</v>
      </c>
      <c r="J271" t="s">
        <v>705</v>
      </c>
      <c r="K271" t="s">
        <v>707</v>
      </c>
      <c r="L271" t="s">
        <v>716</v>
      </c>
      <c r="M271" t="s">
        <v>727</v>
      </c>
      <c r="N271" t="s">
        <v>1023</v>
      </c>
      <c r="O271" s="10">
        <v>1271.56</v>
      </c>
      <c r="P271" s="10" t="str">
        <f t="shared" si="71"/>
        <v>OK</v>
      </c>
      <c r="Q271" s="10">
        <f t="shared" si="72"/>
        <v>907.59</v>
      </c>
      <c r="R271">
        <v>907.59</v>
      </c>
      <c r="S271" t="str">
        <f t="shared" si="73"/>
        <v>Ok</v>
      </c>
      <c r="T271">
        <f t="shared" si="74"/>
        <v>0.192</v>
      </c>
      <c r="U271" s="10">
        <v>0.192</v>
      </c>
      <c r="V271" s="10">
        <v>13</v>
      </c>
      <c r="W271">
        <f t="shared" si="75"/>
        <v>9533.3253600000007</v>
      </c>
      <c r="X271" s="10">
        <f t="shared" si="76"/>
        <v>16530.28</v>
      </c>
      <c r="Y271" s="10">
        <f t="shared" si="77"/>
        <v>-6996.9546399999981</v>
      </c>
      <c r="Z271">
        <f t="shared" si="78"/>
        <v>-0.73394690475559277</v>
      </c>
      <c r="AA271" t="str">
        <f t="shared" si="79"/>
        <v>Dec-2024</v>
      </c>
      <c r="AB271" t="str">
        <f t="shared" si="80"/>
        <v>Q4-2024</v>
      </c>
      <c r="AC271" t="str">
        <f t="shared" si="81"/>
        <v>Africa-South Africa-Johannesburg</v>
      </c>
      <c r="AD271" t="str">
        <f t="shared" si="82"/>
        <v>HIGH</v>
      </c>
      <c r="AE271" s="15" t="str">
        <f t="shared" si="83"/>
        <v>Dec-2024</v>
      </c>
      <c r="AF271" t="str">
        <f t="shared" si="84"/>
        <v>YES</v>
      </c>
    </row>
    <row r="272" spans="1:32" x14ac:dyDescent="0.35">
      <c r="A272" s="8" t="s">
        <v>59</v>
      </c>
      <c r="B272" s="6">
        <v>45406</v>
      </c>
      <c r="C272" s="6" t="str">
        <f t="shared" si="69"/>
        <v>OK</v>
      </c>
      <c r="D272" s="6">
        <f t="shared" si="68"/>
        <v>45445</v>
      </c>
      <c r="E272" s="6">
        <v>45445</v>
      </c>
      <c r="F272" s="10">
        <f t="shared" si="70"/>
        <v>39</v>
      </c>
      <c r="G272" t="s">
        <v>648</v>
      </c>
      <c r="H272" t="s">
        <v>653</v>
      </c>
      <c r="I272" t="s">
        <v>688</v>
      </c>
      <c r="J272" t="s">
        <v>706</v>
      </c>
      <c r="K272" t="s">
        <v>709</v>
      </c>
      <c r="L272" t="s">
        <v>723</v>
      </c>
      <c r="M272" t="s">
        <v>727</v>
      </c>
      <c r="N272" t="s">
        <v>778</v>
      </c>
      <c r="O272" s="10">
        <v>675.43</v>
      </c>
      <c r="P272" s="10" t="str">
        <f t="shared" si="71"/>
        <v>OK</v>
      </c>
      <c r="Q272" s="10">
        <f t="shared" si="72"/>
        <v>334.19</v>
      </c>
      <c r="R272">
        <v>334.19</v>
      </c>
      <c r="S272" t="str">
        <f t="shared" si="73"/>
        <v>Ok</v>
      </c>
      <c r="T272">
        <f t="shared" si="74"/>
        <v>0.182</v>
      </c>
      <c r="U272" s="10">
        <v>0.182</v>
      </c>
      <c r="V272" s="10">
        <v>22</v>
      </c>
      <c r="W272">
        <f t="shared" si="75"/>
        <v>6014.0832400000008</v>
      </c>
      <c r="X272" s="10">
        <f t="shared" si="76"/>
        <v>14859.46</v>
      </c>
      <c r="Y272" s="10">
        <f t="shared" si="77"/>
        <v>-8845.3767599999992</v>
      </c>
      <c r="Z272">
        <f t="shared" si="78"/>
        <v>-1.4707772418527414</v>
      </c>
      <c r="AA272" t="str">
        <f t="shared" si="79"/>
        <v>Apr-2024</v>
      </c>
      <c r="AB272" t="str">
        <f t="shared" si="80"/>
        <v>Q2-2024</v>
      </c>
      <c r="AC272" t="str">
        <f t="shared" si="81"/>
        <v>Americas-Canada-Vancouver</v>
      </c>
      <c r="AD272" t="str">
        <f t="shared" si="82"/>
        <v>MEDIUM</v>
      </c>
      <c r="AE272" s="15" t="str">
        <f t="shared" si="83"/>
        <v>Apr-2024</v>
      </c>
      <c r="AF272" t="str">
        <f t="shared" si="84"/>
        <v>NO</v>
      </c>
    </row>
    <row r="273" spans="1:32" x14ac:dyDescent="0.35">
      <c r="A273" s="8" t="s">
        <v>585</v>
      </c>
      <c r="B273" s="6">
        <v>45933</v>
      </c>
      <c r="C273" s="6" t="str">
        <f t="shared" si="69"/>
        <v>INVALID</v>
      </c>
      <c r="D273" s="6">
        <f t="shared" si="68"/>
        <v>45940</v>
      </c>
      <c r="E273" s="6">
        <v>45078</v>
      </c>
      <c r="F273" s="10">
        <f t="shared" si="70"/>
        <v>7</v>
      </c>
      <c r="G273" t="s">
        <v>647</v>
      </c>
      <c r="H273" t="s">
        <v>654</v>
      </c>
      <c r="I273" t="s">
        <v>668</v>
      </c>
      <c r="J273" t="s">
        <v>701</v>
      </c>
      <c r="K273" t="s">
        <v>707</v>
      </c>
      <c r="L273" t="s">
        <v>718</v>
      </c>
      <c r="M273" t="s">
        <v>733</v>
      </c>
      <c r="N273" t="s">
        <v>1303</v>
      </c>
      <c r="O273" s="10">
        <v>669.37</v>
      </c>
      <c r="P273" s="10" t="str">
        <f t="shared" si="71"/>
        <v>OK</v>
      </c>
      <c r="Q273" s="10">
        <f t="shared" si="72"/>
        <v>538.79</v>
      </c>
      <c r="R273">
        <v>538.79</v>
      </c>
      <c r="S273" t="str">
        <f t="shared" si="73"/>
        <v>Ok</v>
      </c>
      <c r="T273">
        <f t="shared" si="74"/>
        <v>8.2000000000000003E-2</v>
      </c>
      <c r="U273" s="10">
        <v>8.2000000000000003E-2</v>
      </c>
      <c r="V273" s="10">
        <v>5</v>
      </c>
      <c r="W273">
        <f t="shared" si="75"/>
        <v>2473.0461</v>
      </c>
      <c r="X273" s="10">
        <f t="shared" si="76"/>
        <v>3346.85</v>
      </c>
      <c r="Y273" s="10">
        <f t="shared" si="77"/>
        <v>-873.80389999999989</v>
      </c>
      <c r="Z273">
        <f t="shared" si="78"/>
        <v>-0.35333101958754426</v>
      </c>
      <c r="AA273" t="str">
        <f t="shared" si="79"/>
        <v>Oct-2025</v>
      </c>
      <c r="AB273" t="str">
        <f t="shared" si="80"/>
        <v>Q4-2025</v>
      </c>
      <c r="AC273" t="str">
        <f t="shared" si="81"/>
        <v>Asia-India-Bengaluru</v>
      </c>
      <c r="AD273" t="str">
        <f t="shared" si="82"/>
        <v>HIGH</v>
      </c>
      <c r="AE273" s="15" t="str">
        <f t="shared" si="83"/>
        <v>Oct-2025</v>
      </c>
      <c r="AF273" t="str">
        <f t="shared" si="84"/>
        <v>YES</v>
      </c>
    </row>
    <row r="274" spans="1:32" x14ac:dyDescent="0.35">
      <c r="A274" s="8" t="s">
        <v>159</v>
      </c>
      <c r="B274" s="6">
        <v>45506</v>
      </c>
      <c r="C274" s="6" t="str">
        <f t="shared" si="69"/>
        <v>INVALID</v>
      </c>
      <c r="D274" s="6">
        <f t="shared" si="68"/>
        <v>45513</v>
      </c>
      <c r="E274" s="6">
        <v>45121</v>
      </c>
      <c r="F274" s="10">
        <f t="shared" si="70"/>
        <v>7</v>
      </c>
      <c r="G274" t="s">
        <v>648</v>
      </c>
      <c r="H274" t="s">
        <v>655</v>
      </c>
      <c r="I274" t="s">
        <v>672</v>
      </c>
      <c r="J274" t="s">
        <v>706</v>
      </c>
      <c r="K274" t="s">
        <v>711</v>
      </c>
      <c r="L274" t="s">
        <v>717</v>
      </c>
      <c r="M274" t="s">
        <v>729</v>
      </c>
      <c r="N274" t="s">
        <v>878</v>
      </c>
      <c r="O274" s="10">
        <v>578.85</v>
      </c>
      <c r="P274" s="10" t="str">
        <f t="shared" si="71"/>
        <v>OK</v>
      </c>
      <c r="Q274" s="10">
        <f t="shared" si="72"/>
        <v>1436.54</v>
      </c>
      <c r="R274">
        <v>1436.54</v>
      </c>
      <c r="S274" t="str">
        <f t="shared" si="73"/>
        <v>Ok</v>
      </c>
      <c r="T274">
        <f t="shared" si="74"/>
        <v>8.2000000000000003E-2</v>
      </c>
      <c r="U274" s="10">
        <v>8.2000000000000003E-2</v>
      </c>
      <c r="V274" s="10">
        <v>28</v>
      </c>
      <c r="W274">
        <f t="shared" si="75"/>
        <v>36924.824159999996</v>
      </c>
      <c r="X274" s="10">
        <f t="shared" si="76"/>
        <v>16207.800000000001</v>
      </c>
      <c r="Y274" s="10">
        <f t="shared" si="77"/>
        <v>20717.024159999994</v>
      </c>
      <c r="Z274">
        <f t="shared" si="78"/>
        <v>0.56105952110240176</v>
      </c>
      <c r="AA274" t="str">
        <f t="shared" si="79"/>
        <v>Aug-2024</v>
      </c>
      <c r="AB274" t="str">
        <f t="shared" si="80"/>
        <v>Q3-2024</v>
      </c>
      <c r="AC274" t="str">
        <f t="shared" si="81"/>
        <v>Americas-Brazil-Brasília</v>
      </c>
      <c r="AD274" t="str">
        <f t="shared" si="82"/>
        <v>HIGH</v>
      </c>
      <c r="AE274" s="15" t="str">
        <f t="shared" si="83"/>
        <v>Aug-2024</v>
      </c>
      <c r="AF274" t="str">
        <f t="shared" si="84"/>
        <v>YES</v>
      </c>
    </row>
    <row r="275" spans="1:32" x14ac:dyDescent="0.35">
      <c r="A275" s="8" t="s">
        <v>483</v>
      </c>
      <c r="B275" s="6">
        <v>45831</v>
      </c>
      <c r="C275" s="6" t="str">
        <f t="shared" si="69"/>
        <v>INVALID</v>
      </c>
      <c r="D275" s="6">
        <f t="shared" si="68"/>
        <v>45838</v>
      </c>
      <c r="E275" s="6">
        <v>45749</v>
      </c>
      <c r="F275" s="10">
        <f t="shared" si="70"/>
        <v>7</v>
      </c>
      <c r="G275" t="s">
        <v>649</v>
      </c>
      <c r="H275" t="s">
        <v>656</v>
      </c>
      <c r="I275" t="s">
        <v>671</v>
      </c>
      <c r="J275" t="s">
        <v>706</v>
      </c>
      <c r="K275" t="s">
        <v>708</v>
      </c>
      <c r="L275" t="s">
        <v>718</v>
      </c>
      <c r="M275" t="s">
        <v>728</v>
      </c>
      <c r="N275" t="s">
        <v>1202</v>
      </c>
      <c r="O275" s="10">
        <v>663.61</v>
      </c>
      <c r="P275" s="10" t="str">
        <f t="shared" si="71"/>
        <v>OK</v>
      </c>
      <c r="Q275" s="10">
        <f t="shared" si="72"/>
        <v>1766.55</v>
      </c>
      <c r="R275">
        <v>1766.55</v>
      </c>
      <c r="S275" t="str">
        <f t="shared" si="73"/>
        <v>Ok</v>
      </c>
      <c r="T275">
        <f t="shared" si="74"/>
        <v>4.5999999999999999E-2</v>
      </c>
      <c r="U275" s="10">
        <v>4.5999999999999999E-2</v>
      </c>
      <c r="V275" s="10">
        <v>17</v>
      </c>
      <c r="W275">
        <f t="shared" si="75"/>
        <v>28649.907899999998</v>
      </c>
      <c r="X275" s="10">
        <f t="shared" si="76"/>
        <v>11281.37</v>
      </c>
      <c r="Y275" s="10">
        <f t="shared" si="77"/>
        <v>17368.537899999996</v>
      </c>
      <c r="Z275">
        <f t="shared" si="78"/>
        <v>0.60623363818911258</v>
      </c>
      <c r="AA275" t="str">
        <f t="shared" si="79"/>
        <v>Jun-2025</v>
      </c>
      <c r="AB275" t="str">
        <f t="shared" si="80"/>
        <v>Q2-2025</v>
      </c>
      <c r="AC275" t="str">
        <f t="shared" si="81"/>
        <v>Europe-Germany-Berlin</v>
      </c>
      <c r="AD275" t="str">
        <f t="shared" si="82"/>
        <v>HIGH</v>
      </c>
      <c r="AE275" s="15" t="str">
        <f t="shared" si="83"/>
        <v>Jun-2025</v>
      </c>
      <c r="AF275" t="str">
        <f t="shared" si="84"/>
        <v>YES</v>
      </c>
    </row>
    <row r="276" spans="1:32" x14ac:dyDescent="0.35">
      <c r="A276" s="8" t="s">
        <v>144</v>
      </c>
      <c r="B276" s="6">
        <v>45491</v>
      </c>
      <c r="C276" s="6" t="str">
        <f t="shared" si="69"/>
        <v>INVALID</v>
      </c>
      <c r="D276" s="6">
        <f t="shared" si="68"/>
        <v>45498</v>
      </c>
      <c r="E276" s="6">
        <v>44956</v>
      </c>
      <c r="F276" s="10">
        <f t="shared" si="70"/>
        <v>7</v>
      </c>
      <c r="G276" t="s">
        <v>648</v>
      </c>
      <c r="H276" t="s">
        <v>660</v>
      </c>
      <c r="I276" t="s">
        <v>686</v>
      </c>
      <c r="J276" t="s">
        <v>705</v>
      </c>
      <c r="K276" t="s">
        <v>708</v>
      </c>
      <c r="L276" t="s">
        <v>720</v>
      </c>
      <c r="M276" t="s">
        <v>729</v>
      </c>
      <c r="N276" t="s">
        <v>863</v>
      </c>
      <c r="O276" s="10">
        <v>413.52</v>
      </c>
      <c r="P276" s="10" t="str">
        <f t="shared" si="71"/>
        <v>OK</v>
      </c>
      <c r="Q276" s="10">
        <f t="shared" si="72"/>
        <v>628.54</v>
      </c>
      <c r="R276">
        <v>628.54</v>
      </c>
      <c r="S276" t="str">
        <f t="shared" si="73"/>
        <v>Ok</v>
      </c>
      <c r="T276">
        <f t="shared" si="74"/>
        <v>0.111</v>
      </c>
      <c r="U276" s="10">
        <v>0.111</v>
      </c>
      <c r="V276" s="10">
        <v>18</v>
      </c>
      <c r="W276">
        <f t="shared" si="75"/>
        <v>10057.897079999999</v>
      </c>
      <c r="X276" s="10">
        <f t="shared" si="76"/>
        <v>7443.36</v>
      </c>
      <c r="Y276" s="10">
        <f t="shared" si="77"/>
        <v>2614.5370799999992</v>
      </c>
      <c r="Z276">
        <f t="shared" si="78"/>
        <v>0.25994868104178287</v>
      </c>
      <c r="AA276" t="str">
        <f t="shared" si="79"/>
        <v>Jul-2024</v>
      </c>
      <c r="AB276" t="str">
        <f t="shared" si="80"/>
        <v>Q3-2024</v>
      </c>
      <c r="AC276" t="str">
        <f t="shared" si="81"/>
        <v>Americas-USA-San Francisco</v>
      </c>
      <c r="AD276" t="str">
        <f t="shared" si="82"/>
        <v>HIGH</v>
      </c>
      <c r="AE276" s="15" t="str">
        <f t="shared" si="83"/>
        <v>Jul-2024</v>
      </c>
      <c r="AF276" t="str">
        <f t="shared" si="84"/>
        <v>YES</v>
      </c>
    </row>
    <row r="277" spans="1:32" x14ac:dyDescent="0.35">
      <c r="A277" s="8" t="s">
        <v>262</v>
      </c>
      <c r="B277" s="6">
        <v>45610</v>
      </c>
      <c r="C277" s="6" t="str">
        <f t="shared" si="69"/>
        <v>INVALID</v>
      </c>
      <c r="D277" s="6">
        <f t="shared" si="68"/>
        <v>45617</v>
      </c>
      <c r="E277" s="6">
        <v>45604</v>
      </c>
      <c r="F277" s="10">
        <f t="shared" si="70"/>
        <v>7</v>
      </c>
      <c r="G277" t="s">
        <v>646</v>
      </c>
      <c r="H277" t="s">
        <v>650</v>
      </c>
      <c r="I277" t="s">
        <v>678</v>
      </c>
      <c r="J277" t="s">
        <v>706</v>
      </c>
      <c r="K277" t="s">
        <v>709</v>
      </c>
      <c r="L277" t="s">
        <v>724</v>
      </c>
      <c r="M277" t="s">
        <v>729</v>
      </c>
      <c r="N277" t="s">
        <v>982</v>
      </c>
      <c r="O277" s="10">
        <v>803.28</v>
      </c>
      <c r="P277" s="10" t="str">
        <f t="shared" si="71"/>
        <v>OK</v>
      </c>
      <c r="Q277" s="10">
        <f t="shared" si="72"/>
        <v>1650.75</v>
      </c>
      <c r="R277">
        <v>1650.75</v>
      </c>
      <c r="S277" t="str">
        <f t="shared" si="73"/>
        <v>Ok</v>
      </c>
      <c r="T277">
        <f t="shared" si="74"/>
        <v>0.11</v>
      </c>
      <c r="U277" s="10">
        <v>0.11</v>
      </c>
      <c r="V277" s="10">
        <v>4</v>
      </c>
      <c r="W277">
        <f t="shared" si="75"/>
        <v>5876.67</v>
      </c>
      <c r="X277" s="10">
        <f t="shared" si="76"/>
        <v>3213.12</v>
      </c>
      <c r="Y277" s="10">
        <f t="shared" si="77"/>
        <v>2663.55</v>
      </c>
      <c r="Z277">
        <f t="shared" si="78"/>
        <v>0.45324137649383073</v>
      </c>
      <c r="AA277" t="str">
        <f t="shared" si="79"/>
        <v>Nov-2024</v>
      </c>
      <c r="AB277" t="str">
        <f t="shared" si="80"/>
        <v>Q4-2024</v>
      </c>
      <c r="AC277" t="str">
        <f t="shared" si="81"/>
        <v>Africa-Kenya-Nakuru</v>
      </c>
      <c r="AD277" t="str">
        <f t="shared" si="82"/>
        <v>HIGH</v>
      </c>
      <c r="AE277" s="15" t="str">
        <f t="shared" si="83"/>
        <v>Nov-2024</v>
      </c>
      <c r="AF277" t="str">
        <f t="shared" si="84"/>
        <v>YES</v>
      </c>
    </row>
    <row r="278" spans="1:32" x14ac:dyDescent="0.35">
      <c r="A278" s="8" t="s">
        <v>633</v>
      </c>
      <c r="B278" s="6">
        <v>45981</v>
      </c>
      <c r="C278" s="6" t="str">
        <f t="shared" si="69"/>
        <v>INVALID</v>
      </c>
      <c r="D278" s="6">
        <f t="shared" si="68"/>
        <v>45988</v>
      </c>
      <c r="E278" s="6">
        <v>45589</v>
      </c>
      <c r="F278" s="10">
        <f t="shared" si="70"/>
        <v>7</v>
      </c>
      <c r="G278" t="s">
        <v>649</v>
      </c>
      <c r="H278" t="s">
        <v>657</v>
      </c>
      <c r="I278" t="s">
        <v>690</v>
      </c>
      <c r="J278" t="s">
        <v>702</v>
      </c>
      <c r="K278" t="s">
        <v>710</v>
      </c>
      <c r="L278" t="s">
        <v>721</v>
      </c>
      <c r="M278" t="s">
        <v>727</v>
      </c>
      <c r="N278" t="s">
        <v>1351</v>
      </c>
      <c r="O278" s="10">
        <v>816.7</v>
      </c>
      <c r="P278" s="10" t="str">
        <f t="shared" si="71"/>
        <v>OK</v>
      </c>
      <c r="Q278" s="10">
        <f t="shared" si="72"/>
        <v>2247.14</v>
      </c>
      <c r="R278">
        <v>2247.14</v>
      </c>
      <c r="S278" t="str">
        <f t="shared" si="73"/>
        <v>Ok</v>
      </c>
      <c r="T278">
        <f t="shared" si="74"/>
        <v>4.7E-2</v>
      </c>
      <c r="U278" s="10">
        <v>4.7E-2</v>
      </c>
      <c r="V278" s="10">
        <v>43</v>
      </c>
      <c r="W278">
        <f t="shared" si="75"/>
        <v>92085.55005999998</v>
      </c>
      <c r="X278" s="10">
        <f t="shared" si="76"/>
        <v>35118.1</v>
      </c>
      <c r="Y278" s="10">
        <f t="shared" si="77"/>
        <v>56967.450059999981</v>
      </c>
      <c r="Z278">
        <f t="shared" si="78"/>
        <v>0.61863614891676078</v>
      </c>
      <c r="AA278" t="str">
        <f t="shared" si="79"/>
        <v>Nov-2025</v>
      </c>
      <c r="AB278" t="str">
        <f t="shared" si="80"/>
        <v>Q4-2025</v>
      </c>
      <c r="AC278" t="str">
        <f t="shared" si="81"/>
        <v>Europe-France-Paris</v>
      </c>
      <c r="AD278" t="str">
        <f t="shared" si="82"/>
        <v>HIGH</v>
      </c>
      <c r="AE278" s="15" t="str">
        <f t="shared" si="83"/>
        <v>Nov-2025</v>
      </c>
      <c r="AF278" t="str">
        <f t="shared" si="84"/>
        <v>YES</v>
      </c>
    </row>
    <row r="279" spans="1:32" x14ac:dyDescent="0.35">
      <c r="A279" s="8" t="s">
        <v>264</v>
      </c>
      <c r="B279" s="6">
        <v>45612</v>
      </c>
      <c r="C279" s="6" t="str">
        <f t="shared" si="69"/>
        <v>INVALID</v>
      </c>
      <c r="D279" s="6">
        <f t="shared" si="68"/>
        <v>45619</v>
      </c>
      <c r="E279" s="6">
        <v>45543</v>
      </c>
      <c r="F279" s="10">
        <f t="shared" si="70"/>
        <v>7</v>
      </c>
      <c r="G279" t="s">
        <v>648</v>
      </c>
      <c r="H279" t="s">
        <v>660</v>
      </c>
      <c r="I279" t="s">
        <v>697</v>
      </c>
      <c r="J279" t="s">
        <v>704</v>
      </c>
      <c r="K279" t="s">
        <v>711</v>
      </c>
      <c r="L279" t="s">
        <v>722</v>
      </c>
      <c r="M279" t="s">
        <v>727</v>
      </c>
      <c r="N279" t="s">
        <v>984</v>
      </c>
      <c r="O279" s="10">
        <v>462.94</v>
      </c>
      <c r="P279" s="10" t="str">
        <f t="shared" si="71"/>
        <v>OK</v>
      </c>
      <c r="Q279" s="10">
        <f t="shared" si="72"/>
        <v>893.19</v>
      </c>
      <c r="R279">
        <v>893.19</v>
      </c>
      <c r="S279" t="str">
        <f t="shared" si="73"/>
        <v>Ok</v>
      </c>
      <c r="T279">
        <f t="shared" si="74"/>
        <v>0.14299999999999999</v>
      </c>
      <c r="U279" s="10">
        <v>0.14299999999999999</v>
      </c>
      <c r="V279" s="10">
        <v>14</v>
      </c>
      <c r="W279">
        <f t="shared" si="75"/>
        <v>10716.493619999999</v>
      </c>
      <c r="X279" s="10">
        <f t="shared" si="76"/>
        <v>6481.16</v>
      </c>
      <c r="Y279" s="10">
        <f t="shared" si="77"/>
        <v>4235.3336199999994</v>
      </c>
      <c r="Z279">
        <f t="shared" si="78"/>
        <v>0.3952163618233927</v>
      </c>
      <c r="AA279" t="str">
        <f t="shared" si="79"/>
        <v>Nov-2024</v>
      </c>
      <c r="AB279" t="str">
        <f t="shared" si="80"/>
        <v>Q4-2024</v>
      </c>
      <c r="AC279" t="str">
        <f t="shared" si="81"/>
        <v>Americas-USA-Austin</v>
      </c>
      <c r="AD279" t="str">
        <f t="shared" si="82"/>
        <v>HIGH</v>
      </c>
      <c r="AE279" s="15" t="str">
        <f t="shared" si="83"/>
        <v>Nov-2024</v>
      </c>
      <c r="AF279" t="str">
        <f t="shared" si="84"/>
        <v>YES</v>
      </c>
    </row>
    <row r="280" spans="1:32" x14ac:dyDescent="0.35">
      <c r="A280" s="8" t="s">
        <v>201</v>
      </c>
      <c r="B280" s="6">
        <v>45548</v>
      </c>
      <c r="C280" s="6" t="str">
        <f t="shared" si="69"/>
        <v>OK</v>
      </c>
      <c r="D280" s="6">
        <f t="shared" si="68"/>
        <v>45696</v>
      </c>
      <c r="E280" s="6">
        <v>45696</v>
      </c>
      <c r="F280" s="10">
        <f t="shared" si="70"/>
        <v>148</v>
      </c>
      <c r="G280" t="s">
        <v>649</v>
      </c>
      <c r="H280" t="s">
        <v>657</v>
      </c>
      <c r="I280" t="s">
        <v>690</v>
      </c>
      <c r="J280" t="s">
        <v>703</v>
      </c>
      <c r="K280" t="s">
        <v>1428</v>
      </c>
      <c r="L280" t="s">
        <v>718</v>
      </c>
      <c r="M280" t="s">
        <v>732</v>
      </c>
      <c r="N280" t="s">
        <v>920</v>
      </c>
      <c r="O280" s="10">
        <v>594.74</v>
      </c>
      <c r="P280" s="10" t="str">
        <f t="shared" si="71"/>
        <v>OK</v>
      </c>
      <c r="Q280" s="10">
        <f t="shared" si="72"/>
        <v>2328.9</v>
      </c>
      <c r="R280">
        <v>2328.9</v>
      </c>
      <c r="S280" t="str">
        <f t="shared" si="73"/>
        <v>Ok</v>
      </c>
      <c r="T280">
        <f t="shared" si="74"/>
        <v>0.21099999999999999</v>
      </c>
      <c r="U280" s="10">
        <v>0.21099999999999999</v>
      </c>
      <c r="V280" s="10">
        <v>6</v>
      </c>
      <c r="W280">
        <f t="shared" si="75"/>
        <v>11025.012600000002</v>
      </c>
      <c r="X280" s="10">
        <f t="shared" si="76"/>
        <v>3568.44</v>
      </c>
      <c r="Y280" s="10">
        <f t="shared" si="77"/>
        <v>7456.5726000000013</v>
      </c>
      <c r="Z280">
        <f t="shared" si="78"/>
        <v>0.67633234269500975</v>
      </c>
      <c r="AA280" t="str">
        <f t="shared" si="79"/>
        <v>Sept-2024</v>
      </c>
      <c r="AB280" t="str">
        <f t="shared" si="80"/>
        <v>Q3-2024</v>
      </c>
      <c r="AC280" t="str">
        <f t="shared" si="81"/>
        <v>Europe-France-Paris</v>
      </c>
      <c r="AD280" t="str">
        <f t="shared" si="82"/>
        <v>HIGH</v>
      </c>
      <c r="AE280" s="15" t="str">
        <f t="shared" si="83"/>
        <v>Sept-2024</v>
      </c>
      <c r="AF280" t="str">
        <f t="shared" si="84"/>
        <v>NO</v>
      </c>
    </row>
    <row r="281" spans="1:32" x14ac:dyDescent="0.35">
      <c r="A281" s="8" t="s">
        <v>125</v>
      </c>
      <c r="B281" s="6">
        <v>45472</v>
      </c>
      <c r="C281" s="6" t="str">
        <f t="shared" si="69"/>
        <v>OK</v>
      </c>
      <c r="D281" s="6">
        <f t="shared" si="68"/>
        <v>45480</v>
      </c>
      <c r="E281" s="6">
        <v>45480</v>
      </c>
      <c r="F281" s="10">
        <f t="shared" si="70"/>
        <v>8</v>
      </c>
      <c r="G281" t="s">
        <v>647</v>
      </c>
      <c r="H281" t="s">
        <v>659</v>
      </c>
      <c r="I281" t="s">
        <v>676</v>
      </c>
      <c r="J281" t="s">
        <v>701</v>
      </c>
      <c r="K281" t="s">
        <v>708</v>
      </c>
      <c r="L281" t="s">
        <v>713</v>
      </c>
      <c r="M281" t="s">
        <v>727</v>
      </c>
      <c r="N281" t="s">
        <v>844</v>
      </c>
      <c r="O281" s="10">
        <v>550.22</v>
      </c>
      <c r="P281" s="10" t="str">
        <f t="shared" si="71"/>
        <v>OK</v>
      </c>
      <c r="Q281" s="10">
        <f t="shared" si="72"/>
        <v>2066.75</v>
      </c>
      <c r="R281">
        <v>2066.75</v>
      </c>
      <c r="S281" t="str">
        <f t="shared" si="73"/>
        <v>Ok</v>
      </c>
      <c r="T281">
        <f t="shared" si="74"/>
        <v>0</v>
      </c>
      <c r="U281" s="10">
        <v>0</v>
      </c>
      <c r="V281" s="10">
        <v>27</v>
      </c>
      <c r="W281">
        <f t="shared" si="75"/>
        <v>55802.25</v>
      </c>
      <c r="X281" s="10">
        <f t="shared" si="76"/>
        <v>14855.94</v>
      </c>
      <c r="Y281" s="10">
        <f t="shared" si="77"/>
        <v>40946.31</v>
      </c>
      <c r="Z281">
        <f t="shared" si="78"/>
        <v>0.73377525099794361</v>
      </c>
      <c r="AA281" t="str">
        <f t="shared" si="79"/>
        <v>Jun-2024</v>
      </c>
      <c r="AB281" t="str">
        <f t="shared" si="80"/>
        <v>Q2-2024</v>
      </c>
      <c r="AC281" t="str">
        <f t="shared" si="81"/>
        <v>Asia-China-Shenzhen</v>
      </c>
      <c r="AD281" t="str">
        <f t="shared" si="82"/>
        <v>HIGH</v>
      </c>
      <c r="AE281" s="15" t="str">
        <f t="shared" si="83"/>
        <v>Jun-2024</v>
      </c>
      <c r="AF281" t="str">
        <f t="shared" si="84"/>
        <v>NO</v>
      </c>
    </row>
    <row r="282" spans="1:32" x14ac:dyDescent="0.35">
      <c r="A282" s="8" t="s">
        <v>145</v>
      </c>
      <c r="B282" s="6">
        <v>45492</v>
      </c>
      <c r="C282" s="6" t="str">
        <f t="shared" si="69"/>
        <v>OK</v>
      </c>
      <c r="D282" s="6">
        <f t="shared" si="68"/>
        <v>45716</v>
      </c>
      <c r="E282" s="6">
        <v>45716</v>
      </c>
      <c r="F282" s="10">
        <f t="shared" si="70"/>
        <v>224</v>
      </c>
      <c r="G282" t="s">
        <v>648</v>
      </c>
      <c r="H282" t="s">
        <v>655</v>
      </c>
      <c r="I282" t="s">
        <v>670</v>
      </c>
      <c r="J282" t="s">
        <v>703</v>
      </c>
      <c r="K282" t="s">
        <v>711</v>
      </c>
      <c r="L282" t="s">
        <v>717</v>
      </c>
      <c r="M282" t="s">
        <v>732</v>
      </c>
      <c r="N282" t="s">
        <v>864</v>
      </c>
      <c r="O282" s="10">
        <v>414.95</v>
      </c>
      <c r="P282" s="10" t="str">
        <f t="shared" si="71"/>
        <v>OK</v>
      </c>
      <c r="Q282" s="10">
        <f t="shared" si="72"/>
        <v>2182.31</v>
      </c>
      <c r="R282">
        <v>2182.31</v>
      </c>
      <c r="S282" t="str">
        <f t="shared" si="73"/>
        <v>Ok</v>
      </c>
      <c r="T282">
        <f t="shared" si="74"/>
        <v>6.3E-2</v>
      </c>
      <c r="U282" s="10">
        <v>6.3E-2</v>
      </c>
      <c r="V282" s="10">
        <v>8</v>
      </c>
      <c r="W282">
        <f t="shared" si="75"/>
        <v>16358.59576</v>
      </c>
      <c r="X282" s="10">
        <f t="shared" si="76"/>
        <v>3319.6</v>
      </c>
      <c r="Y282" s="10">
        <f t="shared" si="77"/>
        <v>13038.99576</v>
      </c>
      <c r="Z282">
        <f t="shared" si="78"/>
        <v>0.7970730465681487</v>
      </c>
      <c r="AA282" t="str">
        <f t="shared" si="79"/>
        <v>Jul-2024</v>
      </c>
      <c r="AB282" t="str">
        <f t="shared" si="80"/>
        <v>Q3-2024</v>
      </c>
      <c r="AC282" t="str">
        <f t="shared" si="81"/>
        <v>Americas-Brazil-São Paulo</v>
      </c>
      <c r="AD282" t="str">
        <f t="shared" si="82"/>
        <v>HIGH</v>
      </c>
      <c r="AE282" s="15" t="str">
        <f t="shared" si="83"/>
        <v>Jul-2024</v>
      </c>
      <c r="AF282" t="str">
        <f t="shared" si="84"/>
        <v>NO</v>
      </c>
    </row>
    <row r="283" spans="1:32" x14ac:dyDescent="0.35">
      <c r="A283" s="8" t="s">
        <v>626</v>
      </c>
      <c r="B283" s="6">
        <v>45974</v>
      </c>
      <c r="C283" s="6" t="str">
        <f t="shared" si="69"/>
        <v>INVALID</v>
      </c>
      <c r="D283" s="6">
        <f t="shared" si="68"/>
        <v>45981</v>
      </c>
      <c r="E283" s="6">
        <v>45602</v>
      </c>
      <c r="F283" s="10">
        <f t="shared" si="70"/>
        <v>7</v>
      </c>
      <c r="G283" t="s">
        <v>648</v>
      </c>
      <c r="H283" t="s">
        <v>660</v>
      </c>
      <c r="I283" t="s">
        <v>677</v>
      </c>
      <c r="J283" t="s">
        <v>702</v>
      </c>
      <c r="K283" t="s">
        <v>1428</v>
      </c>
      <c r="L283" t="s">
        <v>712</v>
      </c>
      <c r="M283" t="s">
        <v>732</v>
      </c>
      <c r="N283" t="s">
        <v>1344</v>
      </c>
      <c r="O283" s="10">
        <v>942.02</v>
      </c>
      <c r="P283" s="10" t="str">
        <f t="shared" si="71"/>
        <v>OK</v>
      </c>
      <c r="Q283" s="10">
        <f t="shared" si="72"/>
        <v>2726.62</v>
      </c>
      <c r="R283">
        <v>2726.62</v>
      </c>
      <c r="S283" t="str">
        <f t="shared" si="73"/>
        <v>Ok</v>
      </c>
      <c r="T283">
        <f t="shared" si="74"/>
        <v>0</v>
      </c>
      <c r="U283" s="10">
        <v>0</v>
      </c>
      <c r="V283" s="10">
        <v>9</v>
      </c>
      <c r="W283">
        <f t="shared" si="75"/>
        <v>24539.579999999998</v>
      </c>
      <c r="X283" s="10">
        <f t="shared" si="76"/>
        <v>8478.18</v>
      </c>
      <c r="Y283" s="10">
        <f t="shared" si="77"/>
        <v>16061.399999999998</v>
      </c>
      <c r="Z283">
        <f t="shared" si="78"/>
        <v>0.65450997938840028</v>
      </c>
      <c r="AA283" t="str">
        <f t="shared" si="79"/>
        <v>Nov-2025</v>
      </c>
      <c r="AB283" t="str">
        <f t="shared" si="80"/>
        <v>Q4-2025</v>
      </c>
      <c r="AC283" t="str">
        <f t="shared" si="81"/>
        <v>Americas-USA-Chicago</v>
      </c>
      <c r="AD283" t="str">
        <f t="shared" si="82"/>
        <v>HIGH</v>
      </c>
      <c r="AE283" s="15" t="str">
        <f t="shared" si="83"/>
        <v>Nov-2025</v>
      </c>
      <c r="AF283" t="str">
        <f t="shared" si="84"/>
        <v>YES</v>
      </c>
    </row>
    <row r="284" spans="1:32" x14ac:dyDescent="0.35">
      <c r="A284" s="8" t="s">
        <v>458</v>
      </c>
      <c r="B284" s="6">
        <v>45806</v>
      </c>
      <c r="C284" s="6" t="str">
        <f t="shared" si="69"/>
        <v>INVALID</v>
      </c>
      <c r="D284" s="6">
        <f t="shared" si="68"/>
        <v>45813</v>
      </c>
      <c r="E284" s="6">
        <v>45568</v>
      </c>
      <c r="F284" s="10">
        <f t="shared" si="70"/>
        <v>7</v>
      </c>
      <c r="G284" t="s">
        <v>648</v>
      </c>
      <c r="H284" t="s">
        <v>653</v>
      </c>
      <c r="I284" t="s">
        <v>667</v>
      </c>
      <c r="J284" t="s">
        <v>704</v>
      </c>
      <c r="K284" t="s">
        <v>708</v>
      </c>
      <c r="L284" t="s">
        <v>718</v>
      </c>
      <c r="M284" t="s">
        <v>728</v>
      </c>
      <c r="N284" t="s">
        <v>1177</v>
      </c>
      <c r="O284" s="10">
        <v>558.19000000000005</v>
      </c>
      <c r="P284" s="10" t="str">
        <f t="shared" si="71"/>
        <v>OK</v>
      </c>
      <c r="Q284" s="10">
        <f t="shared" si="72"/>
        <v>111.29</v>
      </c>
      <c r="R284">
        <v>111.29</v>
      </c>
      <c r="S284" t="str">
        <f t="shared" si="73"/>
        <v>Ok</v>
      </c>
      <c r="T284">
        <f t="shared" si="74"/>
        <v>0</v>
      </c>
      <c r="U284" s="10">
        <v>0</v>
      </c>
      <c r="V284" s="10">
        <v>21</v>
      </c>
      <c r="W284">
        <f t="shared" si="75"/>
        <v>2337.09</v>
      </c>
      <c r="X284" s="10">
        <f t="shared" si="76"/>
        <v>11721.990000000002</v>
      </c>
      <c r="Y284" s="10">
        <f t="shared" si="77"/>
        <v>-9384.9000000000015</v>
      </c>
      <c r="Z284">
        <f t="shared" si="78"/>
        <v>-4.0156348279270375</v>
      </c>
      <c r="AA284" t="str">
        <f t="shared" si="79"/>
        <v>May-2025</v>
      </c>
      <c r="AB284" t="str">
        <f t="shared" si="80"/>
        <v>Q2-2025</v>
      </c>
      <c r="AC284" t="str">
        <f t="shared" si="81"/>
        <v>Americas-Canada-Toronto</v>
      </c>
      <c r="AD284" t="str">
        <f t="shared" si="82"/>
        <v>MEDIUM</v>
      </c>
      <c r="AE284" s="15" t="str">
        <f t="shared" si="83"/>
        <v>May-2025</v>
      </c>
      <c r="AF284" t="str">
        <f t="shared" si="84"/>
        <v>YES</v>
      </c>
    </row>
    <row r="285" spans="1:32" x14ac:dyDescent="0.35">
      <c r="A285" s="8" t="s">
        <v>392</v>
      </c>
      <c r="B285" s="6">
        <v>45740</v>
      </c>
      <c r="C285" s="6" t="str">
        <f t="shared" si="69"/>
        <v>INVALID</v>
      </c>
      <c r="D285" s="6">
        <f t="shared" si="68"/>
        <v>45747</v>
      </c>
      <c r="E285" s="6">
        <v>45677</v>
      </c>
      <c r="F285" s="10">
        <f t="shared" si="70"/>
        <v>7</v>
      </c>
      <c r="G285" t="s">
        <v>646</v>
      </c>
      <c r="H285" t="s">
        <v>661</v>
      </c>
      <c r="I285" t="s">
        <v>695</v>
      </c>
      <c r="J285" t="s">
        <v>701</v>
      </c>
      <c r="K285" t="s">
        <v>711</v>
      </c>
      <c r="L285" t="s">
        <v>723</v>
      </c>
      <c r="M285" t="s">
        <v>729</v>
      </c>
      <c r="N285" t="s">
        <v>1112</v>
      </c>
      <c r="O285" s="10">
        <v>432.13</v>
      </c>
      <c r="P285" s="10" t="str">
        <f t="shared" si="71"/>
        <v>OK</v>
      </c>
      <c r="Q285" s="10">
        <f t="shared" si="72"/>
        <v>1100.0899999999999</v>
      </c>
      <c r="R285">
        <v>1100.0899999999999</v>
      </c>
      <c r="S285" t="str">
        <f t="shared" si="73"/>
        <v>Ok</v>
      </c>
      <c r="T285">
        <f t="shared" si="74"/>
        <v>9.1999999999999998E-2</v>
      </c>
      <c r="U285" s="10">
        <v>9.1999999999999998E-2</v>
      </c>
      <c r="V285" s="10">
        <v>7</v>
      </c>
      <c r="W285">
        <f t="shared" si="75"/>
        <v>6992.1720399999995</v>
      </c>
      <c r="X285" s="10">
        <f t="shared" si="76"/>
        <v>3024.91</v>
      </c>
      <c r="Y285" s="10">
        <f t="shared" si="77"/>
        <v>3967.2620399999996</v>
      </c>
      <c r="Z285">
        <f t="shared" si="78"/>
        <v>0.56738621665836475</v>
      </c>
      <c r="AA285" t="str">
        <f t="shared" si="79"/>
        <v>Mar-2025</v>
      </c>
      <c r="AB285" t="str">
        <f t="shared" si="80"/>
        <v>Q1-2025</v>
      </c>
      <c r="AC285" t="str">
        <f t="shared" si="81"/>
        <v>Africa-South Africa-Cape Town</v>
      </c>
      <c r="AD285" t="str">
        <f t="shared" si="82"/>
        <v>HIGH</v>
      </c>
      <c r="AE285" s="15" t="str">
        <f t="shared" si="83"/>
        <v>Mar-2025</v>
      </c>
      <c r="AF285" t="str">
        <f t="shared" si="84"/>
        <v>YES</v>
      </c>
    </row>
    <row r="286" spans="1:32" x14ac:dyDescent="0.35">
      <c r="A286" s="8" t="s">
        <v>31</v>
      </c>
      <c r="B286" s="6">
        <v>45378</v>
      </c>
      <c r="C286" s="6" t="str">
        <f t="shared" si="69"/>
        <v>OK</v>
      </c>
      <c r="D286" s="6">
        <f t="shared" si="68"/>
        <v>45665</v>
      </c>
      <c r="E286" s="6">
        <v>45665</v>
      </c>
      <c r="F286" s="10">
        <f t="shared" si="70"/>
        <v>287</v>
      </c>
      <c r="G286" t="s">
        <v>649</v>
      </c>
      <c r="H286" t="s">
        <v>657</v>
      </c>
      <c r="I286" t="s">
        <v>673</v>
      </c>
      <c r="J286" t="s">
        <v>705</v>
      </c>
      <c r="K286" t="s">
        <v>707</v>
      </c>
      <c r="L286" t="s">
        <v>723</v>
      </c>
      <c r="M286" t="s">
        <v>728</v>
      </c>
      <c r="N286" t="s">
        <v>750</v>
      </c>
      <c r="O286" s="10">
        <v>891.08</v>
      </c>
      <c r="P286" s="10" t="str">
        <f t="shared" si="71"/>
        <v>OK</v>
      </c>
      <c r="Q286" s="10">
        <f t="shared" si="72"/>
        <v>1529.14</v>
      </c>
      <c r="R286">
        <v>1529.14</v>
      </c>
      <c r="S286" t="str">
        <f t="shared" si="73"/>
        <v>Ok</v>
      </c>
      <c r="T286">
        <f t="shared" si="74"/>
        <v>0.109</v>
      </c>
      <c r="U286" s="10">
        <v>0.109</v>
      </c>
      <c r="V286" s="10">
        <v>28</v>
      </c>
      <c r="W286">
        <f t="shared" si="75"/>
        <v>38148.984720000008</v>
      </c>
      <c r="X286" s="10">
        <f t="shared" si="76"/>
        <v>24950.240000000002</v>
      </c>
      <c r="Y286" s="10">
        <f t="shared" si="77"/>
        <v>13198.744720000006</v>
      </c>
      <c r="Z286">
        <f t="shared" si="78"/>
        <v>0.3459789249143615</v>
      </c>
      <c r="AA286" t="str">
        <f t="shared" si="79"/>
        <v>Mar-2024</v>
      </c>
      <c r="AB286" t="str">
        <f t="shared" si="80"/>
        <v>Q1-2024</v>
      </c>
      <c r="AC286" t="str">
        <f t="shared" si="81"/>
        <v>Europe-France-Marseille</v>
      </c>
      <c r="AD286" t="str">
        <f t="shared" si="82"/>
        <v>HIGH</v>
      </c>
      <c r="AE286" s="15" t="str">
        <f t="shared" si="83"/>
        <v>Mar-2024</v>
      </c>
      <c r="AF286" t="str">
        <f t="shared" si="84"/>
        <v>NO</v>
      </c>
    </row>
    <row r="287" spans="1:32" x14ac:dyDescent="0.35">
      <c r="A287" s="8" t="s">
        <v>276</v>
      </c>
      <c r="B287" s="6">
        <v>45624</v>
      </c>
      <c r="C287" s="6" t="str">
        <f t="shared" si="69"/>
        <v>INVALID</v>
      </c>
      <c r="D287" s="6">
        <f t="shared" si="68"/>
        <v>45631</v>
      </c>
      <c r="E287" s="6">
        <v>45162</v>
      </c>
      <c r="F287" s="10">
        <f t="shared" si="70"/>
        <v>7</v>
      </c>
      <c r="G287" t="s">
        <v>648</v>
      </c>
      <c r="H287" t="s">
        <v>655</v>
      </c>
      <c r="I287" t="s">
        <v>672</v>
      </c>
      <c r="J287" t="s">
        <v>703</v>
      </c>
      <c r="K287" t="s">
        <v>711</v>
      </c>
      <c r="L287" t="s">
        <v>1428</v>
      </c>
      <c r="M287" t="s">
        <v>729</v>
      </c>
      <c r="N287" t="s">
        <v>996</v>
      </c>
      <c r="O287" s="10">
        <v>582.88</v>
      </c>
      <c r="P287" s="10" t="str">
        <f t="shared" si="71"/>
        <v>OK</v>
      </c>
      <c r="Q287" s="10">
        <f t="shared" si="72"/>
        <v>728.69</v>
      </c>
      <c r="R287">
        <v>728.69</v>
      </c>
      <c r="S287" t="str">
        <f t="shared" si="73"/>
        <v>Ok</v>
      </c>
      <c r="T287">
        <f t="shared" si="74"/>
        <v>0.216</v>
      </c>
      <c r="U287" s="10">
        <v>0.216</v>
      </c>
      <c r="V287" s="10">
        <v>10</v>
      </c>
      <c r="W287">
        <f t="shared" si="75"/>
        <v>5712.9296000000004</v>
      </c>
      <c r="X287" s="10">
        <f t="shared" si="76"/>
        <v>5828.8</v>
      </c>
      <c r="Y287" s="10">
        <f t="shared" si="77"/>
        <v>-115.87039999999979</v>
      </c>
      <c r="Z287">
        <f t="shared" si="78"/>
        <v>-2.028213335588798E-2</v>
      </c>
      <c r="AA287" t="str">
        <f t="shared" si="79"/>
        <v>Nov-2024</v>
      </c>
      <c r="AB287" t="str">
        <f t="shared" si="80"/>
        <v>Q4-2024</v>
      </c>
      <c r="AC287" t="str">
        <f t="shared" si="81"/>
        <v>Americas-Brazil-Brasília</v>
      </c>
      <c r="AD287" t="str">
        <f t="shared" si="82"/>
        <v>HIGH</v>
      </c>
      <c r="AE287" s="15" t="str">
        <f t="shared" si="83"/>
        <v>Nov-2024</v>
      </c>
      <c r="AF287" t="str">
        <f t="shared" si="84"/>
        <v>YES</v>
      </c>
    </row>
    <row r="288" spans="1:32" x14ac:dyDescent="0.35">
      <c r="A288" s="8" t="s">
        <v>463</v>
      </c>
      <c r="B288" s="6">
        <v>45811</v>
      </c>
      <c r="C288" s="6" t="str">
        <f t="shared" si="69"/>
        <v>INVALID</v>
      </c>
      <c r="D288" s="6">
        <f t="shared" si="68"/>
        <v>45818</v>
      </c>
      <c r="E288" s="6">
        <v>45482</v>
      </c>
      <c r="F288" s="10">
        <f t="shared" si="70"/>
        <v>7</v>
      </c>
      <c r="G288" t="s">
        <v>646</v>
      </c>
      <c r="H288" t="s">
        <v>651</v>
      </c>
      <c r="I288" t="s">
        <v>663</v>
      </c>
      <c r="J288" t="s">
        <v>701</v>
      </c>
      <c r="K288" t="s">
        <v>709</v>
      </c>
      <c r="L288" t="s">
        <v>714</v>
      </c>
      <c r="M288" t="s">
        <v>730</v>
      </c>
      <c r="N288" t="s">
        <v>1182</v>
      </c>
      <c r="O288" s="10">
        <v>895.54</v>
      </c>
      <c r="P288" s="10" t="str">
        <f t="shared" si="71"/>
        <v>OK</v>
      </c>
      <c r="Q288" s="10">
        <f t="shared" si="72"/>
        <v>6.28</v>
      </c>
      <c r="R288">
        <v>6.28</v>
      </c>
      <c r="S288" t="str">
        <f t="shared" si="73"/>
        <v>Ok</v>
      </c>
      <c r="T288">
        <f t="shared" si="74"/>
        <v>0.216</v>
      </c>
      <c r="U288" s="10">
        <v>0.216</v>
      </c>
      <c r="V288" s="10">
        <v>15</v>
      </c>
      <c r="W288">
        <f t="shared" si="75"/>
        <v>73.852800000000002</v>
      </c>
      <c r="X288" s="10">
        <f t="shared" si="76"/>
        <v>13433.099999999999</v>
      </c>
      <c r="Y288" s="10">
        <f t="shared" si="77"/>
        <v>-13359.247199999998</v>
      </c>
      <c r="Z288">
        <f t="shared" si="78"/>
        <v>-180.89019238268551</v>
      </c>
      <c r="AA288" t="str">
        <f t="shared" si="79"/>
        <v>Jun-2025</v>
      </c>
      <c r="AB288" t="str">
        <f t="shared" si="80"/>
        <v>Q2-2025</v>
      </c>
      <c r="AC288" t="str">
        <f t="shared" si="81"/>
        <v>Africa-Nigeria-Port Harcourt</v>
      </c>
      <c r="AD288" t="str">
        <f t="shared" si="82"/>
        <v>LOW</v>
      </c>
      <c r="AE288" s="15" t="str">
        <f t="shared" si="83"/>
        <v>Jun-2025</v>
      </c>
      <c r="AF288" t="str">
        <f t="shared" si="84"/>
        <v>YES</v>
      </c>
    </row>
    <row r="289" spans="1:32" x14ac:dyDescent="0.35">
      <c r="A289" s="8" t="s">
        <v>560</v>
      </c>
      <c r="B289" s="6">
        <v>45908</v>
      </c>
      <c r="C289" s="6" t="str">
        <f t="shared" si="69"/>
        <v>INVALID</v>
      </c>
      <c r="D289" s="6">
        <f t="shared" si="68"/>
        <v>45915</v>
      </c>
      <c r="E289" s="6">
        <v>45367</v>
      </c>
      <c r="F289" s="10">
        <f t="shared" si="70"/>
        <v>7</v>
      </c>
      <c r="G289" t="s">
        <v>646</v>
      </c>
      <c r="H289" t="s">
        <v>661</v>
      </c>
      <c r="I289" t="s">
        <v>682</v>
      </c>
      <c r="J289" t="s">
        <v>706</v>
      </c>
      <c r="K289" t="s">
        <v>710</v>
      </c>
      <c r="L289" t="s">
        <v>724</v>
      </c>
      <c r="M289" t="s">
        <v>732</v>
      </c>
      <c r="N289" t="s">
        <v>1278</v>
      </c>
      <c r="O289" s="10">
        <v>441.08</v>
      </c>
      <c r="P289" s="10" t="str">
        <f t="shared" si="71"/>
        <v>OK</v>
      </c>
      <c r="Q289" s="10">
        <f t="shared" si="72"/>
        <v>2569.77</v>
      </c>
      <c r="R289">
        <v>2569.77</v>
      </c>
      <c r="S289" t="str">
        <f t="shared" si="73"/>
        <v>Ok</v>
      </c>
      <c r="T289">
        <f t="shared" si="74"/>
        <v>0.23699999999999999</v>
      </c>
      <c r="U289" s="10">
        <v>0.23699999999999999</v>
      </c>
      <c r="V289" s="10">
        <v>6</v>
      </c>
      <c r="W289">
        <f t="shared" si="75"/>
        <v>11764.40706</v>
      </c>
      <c r="X289" s="10">
        <f t="shared" si="76"/>
        <v>2646.48</v>
      </c>
      <c r="Y289" s="10">
        <f t="shared" si="77"/>
        <v>9117.92706</v>
      </c>
      <c r="Z289">
        <f t="shared" si="78"/>
        <v>0.77504348612704332</v>
      </c>
      <c r="AA289" t="str">
        <f t="shared" si="79"/>
        <v>Sept-2025</v>
      </c>
      <c r="AB289" t="str">
        <f t="shared" si="80"/>
        <v>Q3-2025</v>
      </c>
      <c r="AC289" t="str">
        <f t="shared" si="81"/>
        <v>Africa-South Africa-Johannesburg</v>
      </c>
      <c r="AD289" t="str">
        <f t="shared" si="82"/>
        <v>HIGH</v>
      </c>
      <c r="AE289" s="15" t="str">
        <f t="shared" si="83"/>
        <v>Sept-2025</v>
      </c>
      <c r="AF289" t="str">
        <f t="shared" si="84"/>
        <v>YES</v>
      </c>
    </row>
    <row r="290" spans="1:32" x14ac:dyDescent="0.35">
      <c r="A290" s="8" t="s">
        <v>544</v>
      </c>
      <c r="B290" s="6">
        <v>45892</v>
      </c>
      <c r="C290" s="6" t="str">
        <f t="shared" si="69"/>
        <v>INVALID</v>
      </c>
      <c r="D290" s="6">
        <f t="shared" si="68"/>
        <v>45899</v>
      </c>
      <c r="E290" s="6">
        <v>45330</v>
      </c>
      <c r="F290" s="10">
        <f t="shared" si="70"/>
        <v>7</v>
      </c>
      <c r="G290" t="s">
        <v>647</v>
      </c>
      <c r="H290" t="s">
        <v>652</v>
      </c>
      <c r="I290" t="s">
        <v>666</v>
      </c>
      <c r="J290" t="s">
        <v>704</v>
      </c>
      <c r="K290" t="s">
        <v>709</v>
      </c>
      <c r="L290" t="s">
        <v>714</v>
      </c>
      <c r="M290" t="s">
        <v>729</v>
      </c>
      <c r="N290" t="s">
        <v>1263</v>
      </c>
      <c r="O290" s="10">
        <v>937.16</v>
      </c>
      <c r="P290" s="10" t="str">
        <f t="shared" si="71"/>
        <v>OK</v>
      </c>
      <c r="Q290" s="10">
        <f t="shared" si="72"/>
        <v>1592.02</v>
      </c>
      <c r="R290">
        <v>1592.02</v>
      </c>
      <c r="S290" t="str">
        <f t="shared" si="73"/>
        <v>Ok</v>
      </c>
      <c r="T290">
        <f t="shared" si="74"/>
        <v>3.7999999999999999E-2</v>
      </c>
      <c r="U290" s="10">
        <v>3.7999999999999999E-2</v>
      </c>
      <c r="V290" s="10">
        <v>9</v>
      </c>
      <c r="W290">
        <f t="shared" si="75"/>
        <v>13783.70916</v>
      </c>
      <c r="X290" s="10">
        <f t="shared" si="76"/>
        <v>8434.44</v>
      </c>
      <c r="Y290" s="10">
        <f t="shared" si="77"/>
        <v>5349.2691599999998</v>
      </c>
      <c r="Z290">
        <f t="shared" si="78"/>
        <v>0.38808633423022687</v>
      </c>
      <c r="AA290" t="str">
        <f t="shared" si="79"/>
        <v>Aug-2025</v>
      </c>
      <c r="AB290" t="str">
        <f t="shared" si="80"/>
        <v>Q3-2025</v>
      </c>
      <c r="AC290" t="str">
        <f t="shared" si="81"/>
        <v>Asia-Japan-Osaka</v>
      </c>
      <c r="AD290" t="str">
        <f t="shared" si="82"/>
        <v>HIGH</v>
      </c>
      <c r="AE290" s="15" t="str">
        <f t="shared" si="83"/>
        <v>Aug-2025</v>
      </c>
      <c r="AF290" t="str">
        <f t="shared" si="84"/>
        <v>YES</v>
      </c>
    </row>
    <row r="291" spans="1:32" x14ac:dyDescent="0.35">
      <c r="A291" s="8" t="s">
        <v>527</v>
      </c>
      <c r="B291" s="6">
        <v>45875</v>
      </c>
      <c r="C291" s="6" t="str">
        <f t="shared" si="69"/>
        <v>INVALID</v>
      </c>
      <c r="D291" s="6">
        <f t="shared" si="68"/>
        <v>45882</v>
      </c>
      <c r="E291" s="6">
        <v>45085</v>
      </c>
      <c r="F291" s="10">
        <f t="shared" si="70"/>
        <v>7</v>
      </c>
      <c r="G291" t="s">
        <v>649</v>
      </c>
      <c r="H291" t="s">
        <v>656</v>
      </c>
      <c r="I291" t="s">
        <v>698</v>
      </c>
      <c r="J291" t="s">
        <v>704</v>
      </c>
      <c r="K291" t="s">
        <v>708</v>
      </c>
      <c r="L291" t="s">
        <v>720</v>
      </c>
      <c r="M291" t="s">
        <v>730</v>
      </c>
      <c r="N291" t="s">
        <v>1246</v>
      </c>
      <c r="O291" s="10">
        <v>804.17</v>
      </c>
      <c r="P291" s="10" t="str">
        <f t="shared" si="71"/>
        <v>OK</v>
      </c>
      <c r="Q291" s="10">
        <f t="shared" si="72"/>
        <v>995.47</v>
      </c>
      <c r="R291">
        <v>995.47</v>
      </c>
      <c r="S291" t="str">
        <f t="shared" si="73"/>
        <v>Ok</v>
      </c>
      <c r="T291">
        <f t="shared" si="74"/>
        <v>3.2000000000000001E-2</v>
      </c>
      <c r="U291" s="10">
        <v>3.2000000000000001E-2</v>
      </c>
      <c r="V291" s="10">
        <v>5</v>
      </c>
      <c r="W291">
        <f t="shared" si="75"/>
        <v>4818.0748000000003</v>
      </c>
      <c r="X291" s="10">
        <f t="shared" si="76"/>
        <v>4020.85</v>
      </c>
      <c r="Y291" s="10">
        <f t="shared" si="77"/>
        <v>797.22480000000041</v>
      </c>
      <c r="Z291">
        <f t="shared" si="78"/>
        <v>0.16546542614905033</v>
      </c>
      <c r="AA291" t="str">
        <f t="shared" si="79"/>
        <v>Aug-2025</v>
      </c>
      <c r="AB291" t="str">
        <f t="shared" si="80"/>
        <v>Q3-2025</v>
      </c>
      <c r="AC291" t="str">
        <f t="shared" si="81"/>
        <v>Europe-Germany-Frankfurt</v>
      </c>
      <c r="AD291" t="str">
        <f t="shared" si="82"/>
        <v>HIGH</v>
      </c>
      <c r="AE291" s="15" t="str">
        <f t="shared" si="83"/>
        <v>Aug-2025</v>
      </c>
      <c r="AF291" t="str">
        <f t="shared" si="84"/>
        <v>YES</v>
      </c>
    </row>
    <row r="292" spans="1:32" x14ac:dyDescent="0.35">
      <c r="A292" s="8" t="s">
        <v>308</v>
      </c>
      <c r="B292" s="6">
        <v>45656</v>
      </c>
      <c r="C292" s="6" t="str">
        <f t="shared" si="69"/>
        <v>OK</v>
      </c>
      <c r="D292" s="6">
        <f t="shared" si="68"/>
        <v>45781</v>
      </c>
      <c r="E292" s="6">
        <v>45781</v>
      </c>
      <c r="F292" s="10">
        <f t="shared" si="70"/>
        <v>125</v>
      </c>
      <c r="G292" t="s">
        <v>647</v>
      </c>
      <c r="H292" t="s">
        <v>652</v>
      </c>
      <c r="I292" t="s">
        <v>666</v>
      </c>
      <c r="J292" t="s">
        <v>705</v>
      </c>
      <c r="K292" t="s">
        <v>708</v>
      </c>
      <c r="L292" t="s">
        <v>724</v>
      </c>
      <c r="M292" t="s">
        <v>727</v>
      </c>
      <c r="N292" t="s">
        <v>1028</v>
      </c>
      <c r="O292" s="10">
        <v>786.2</v>
      </c>
      <c r="P292" s="10" t="str">
        <f t="shared" si="71"/>
        <v>OK</v>
      </c>
      <c r="Q292" s="10">
        <f t="shared" si="72"/>
        <v>1240.31</v>
      </c>
      <c r="R292">
        <v>1240.31</v>
      </c>
      <c r="S292" t="str">
        <f t="shared" si="73"/>
        <v>Ok</v>
      </c>
      <c r="T292">
        <f t="shared" si="74"/>
        <v>0.08</v>
      </c>
      <c r="U292" s="10">
        <v>0.08</v>
      </c>
      <c r="V292" s="10">
        <v>9</v>
      </c>
      <c r="W292">
        <f t="shared" si="75"/>
        <v>10269.766799999999</v>
      </c>
      <c r="X292" s="10">
        <f t="shared" si="76"/>
        <v>7075.8</v>
      </c>
      <c r="Y292" s="10">
        <f t="shared" si="77"/>
        <v>3193.9667999999992</v>
      </c>
      <c r="Z292">
        <f t="shared" si="78"/>
        <v>0.3110067504161827</v>
      </c>
      <c r="AA292" t="str">
        <f t="shared" si="79"/>
        <v>Dec-2024</v>
      </c>
      <c r="AB292" t="str">
        <f t="shared" si="80"/>
        <v>Q4-2024</v>
      </c>
      <c r="AC292" t="str">
        <f t="shared" si="81"/>
        <v>Asia-Japan-Osaka</v>
      </c>
      <c r="AD292" t="str">
        <f t="shared" si="82"/>
        <v>HIGH</v>
      </c>
      <c r="AE292" s="15" t="str">
        <f t="shared" si="83"/>
        <v>Dec-2024</v>
      </c>
      <c r="AF292" t="str">
        <f t="shared" si="84"/>
        <v>NO</v>
      </c>
    </row>
    <row r="293" spans="1:32" x14ac:dyDescent="0.35">
      <c r="A293" s="8" t="s">
        <v>632</v>
      </c>
      <c r="B293" s="6">
        <v>45980</v>
      </c>
      <c r="C293" s="6" t="str">
        <f t="shared" si="69"/>
        <v>INVALID</v>
      </c>
      <c r="D293" s="6">
        <f t="shared" si="68"/>
        <v>45987</v>
      </c>
      <c r="E293" s="6">
        <v>45854</v>
      </c>
      <c r="F293" s="10">
        <f t="shared" si="70"/>
        <v>7</v>
      </c>
      <c r="G293" t="s">
        <v>649</v>
      </c>
      <c r="H293" t="s">
        <v>658</v>
      </c>
      <c r="I293" t="s">
        <v>683</v>
      </c>
      <c r="J293" t="s">
        <v>706</v>
      </c>
      <c r="K293" t="s">
        <v>708</v>
      </c>
      <c r="L293" t="s">
        <v>723</v>
      </c>
      <c r="M293" t="s">
        <v>728</v>
      </c>
      <c r="N293" t="s">
        <v>1350</v>
      </c>
      <c r="O293" s="10">
        <v>930.03</v>
      </c>
      <c r="P293" s="10" t="str">
        <f t="shared" si="71"/>
        <v>OK</v>
      </c>
      <c r="Q293" s="10">
        <f t="shared" si="72"/>
        <v>118.37</v>
      </c>
      <c r="R293">
        <v>118.37</v>
      </c>
      <c r="S293" t="str">
        <f t="shared" si="73"/>
        <v>Ok</v>
      </c>
      <c r="T293">
        <f t="shared" si="74"/>
        <v>0.109</v>
      </c>
      <c r="U293" s="10">
        <v>0.109</v>
      </c>
      <c r="V293" s="10">
        <v>26</v>
      </c>
      <c r="W293">
        <f t="shared" si="75"/>
        <v>2742.15942</v>
      </c>
      <c r="X293" s="10">
        <f t="shared" si="76"/>
        <v>24180.78</v>
      </c>
      <c r="Y293" s="10">
        <f t="shared" si="77"/>
        <v>-21438.620579999999</v>
      </c>
      <c r="Z293">
        <f t="shared" si="78"/>
        <v>-7.8181525201040278</v>
      </c>
      <c r="AA293" t="str">
        <f t="shared" si="79"/>
        <v>Nov-2025</v>
      </c>
      <c r="AB293" t="str">
        <f t="shared" si="80"/>
        <v>Q4-2025</v>
      </c>
      <c r="AC293" t="str">
        <f t="shared" si="81"/>
        <v>Europe-United Kingdom-London</v>
      </c>
      <c r="AD293" t="str">
        <f t="shared" si="82"/>
        <v>MEDIUM</v>
      </c>
      <c r="AE293" s="15" t="str">
        <f t="shared" si="83"/>
        <v>Nov-2025</v>
      </c>
      <c r="AF293" t="str">
        <f t="shared" si="84"/>
        <v>YES</v>
      </c>
    </row>
    <row r="294" spans="1:32" x14ac:dyDescent="0.35">
      <c r="A294" s="8" t="s">
        <v>238</v>
      </c>
      <c r="B294" s="6">
        <v>45586</v>
      </c>
      <c r="C294" s="6" t="str">
        <f t="shared" si="69"/>
        <v>INVALID</v>
      </c>
      <c r="D294" s="6">
        <f t="shared" si="68"/>
        <v>45593</v>
      </c>
      <c r="E294" s="6">
        <v>45053</v>
      </c>
      <c r="F294" s="10">
        <f t="shared" si="70"/>
        <v>7</v>
      </c>
      <c r="G294" t="s">
        <v>649</v>
      </c>
      <c r="H294" t="s">
        <v>658</v>
      </c>
      <c r="I294" t="s">
        <v>674</v>
      </c>
      <c r="J294" t="s">
        <v>706</v>
      </c>
      <c r="K294" t="s">
        <v>707</v>
      </c>
      <c r="L294" t="s">
        <v>725</v>
      </c>
      <c r="M294" t="s">
        <v>731</v>
      </c>
      <c r="N294" t="s">
        <v>958</v>
      </c>
      <c r="O294" s="10">
        <v>1089.1500000000001</v>
      </c>
      <c r="P294" s="10" t="str">
        <f t="shared" si="71"/>
        <v>OK</v>
      </c>
      <c r="Q294" s="10">
        <f t="shared" si="72"/>
        <v>2105.5300000000002</v>
      </c>
      <c r="R294">
        <v>2105.5300000000002</v>
      </c>
      <c r="S294" t="str">
        <f t="shared" si="73"/>
        <v>Ok</v>
      </c>
      <c r="T294">
        <f t="shared" si="74"/>
        <v>5.0999999999999997E-2</v>
      </c>
      <c r="U294" s="10">
        <v>5.0999999999999997E-2</v>
      </c>
      <c r="V294" s="10">
        <v>15</v>
      </c>
      <c r="W294">
        <f t="shared" si="75"/>
        <v>29972.219550000002</v>
      </c>
      <c r="X294" s="10">
        <f t="shared" si="76"/>
        <v>16337.250000000002</v>
      </c>
      <c r="Y294" s="10">
        <f t="shared" si="77"/>
        <v>13634.96955</v>
      </c>
      <c r="Z294">
        <f t="shared" si="78"/>
        <v>0.45492024797342706</v>
      </c>
      <c r="AA294" t="str">
        <f t="shared" si="79"/>
        <v>Oct-2024</v>
      </c>
      <c r="AB294" t="str">
        <f t="shared" si="80"/>
        <v>Q4-2024</v>
      </c>
      <c r="AC294" t="str">
        <f t="shared" si="81"/>
        <v>Europe-United Kingdom-Birmingham</v>
      </c>
      <c r="AD294" t="str">
        <f t="shared" si="82"/>
        <v>HIGH</v>
      </c>
      <c r="AE294" s="15" t="str">
        <f t="shared" si="83"/>
        <v>Oct-2024</v>
      </c>
      <c r="AF294" t="str">
        <f t="shared" si="84"/>
        <v>YES</v>
      </c>
    </row>
    <row r="295" spans="1:32" x14ac:dyDescent="0.35">
      <c r="A295" s="8" t="s">
        <v>109</v>
      </c>
      <c r="B295" s="6">
        <v>45456</v>
      </c>
      <c r="C295" s="6" t="str">
        <f t="shared" si="69"/>
        <v>OK</v>
      </c>
      <c r="D295" s="6">
        <f t="shared" si="68"/>
        <v>45930</v>
      </c>
      <c r="E295" s="6">
        <v>45930</v>
      </c>
      <c r="F295" s="10">
        <f t="shared" si="70"/>
        <v>474</v>
      </c>
      <c r="G295" t="s">
        <v>646</v>
      </c>
      <c r="H295" t="s">
        <v>650</v>
      </c>
      <c r="I295" t="s">
        <v>675</v>
      </c>
      <c r="J295" t="s">
        <v>701</v>
      </c>
      <c r="K295" t="s">
        <v>711</v>
      </c>
      <c r="L295" t="s">
        <v>716</v>
      </c>
      <c r="M295" t="s">
        <v>730</v>
      </c>
      <c r="N295" t="s">
        <v>828</v>
      </c>
      <c r="O295" s="10">
        <v>1009.48</v>
      </c>
      <c r="P295" s="10" t="str">
        <f t="shared" si="71"/>
        <v>OK</v>
      </c>
      <c r="Q295" s="10">
        <f t="shared" si="72"/>
        <v>523</v>
      </c>
      <c r="R295">
        <v>523</v>
      </c>
      <c r="S295" t="str">
        <f t="shared" si="73"/>
        <v>Ok</v>
      </c>
      <c r="T295">
        <f t="shared" si="74"/>
        <v>0.16</v>
      </c>
      <c r="U295" s="10">
        <v>0.16</v>
      </c>
      <c r="V295" s="10">
        <v>6</v>
      </c>
      <c r="W295">
        <f t="shared" si="75"/>
        <v>2635.92</v>
      </c>
      <c r="X295" s="10">
        <f t="shared" si="76"/>
        <v>6056.88</v>
      </c>
      <c r="Y295" s="10">
        <f t="shared" si="77"/>
        <v>-3420.96</v>
      </c>
      <c r="Z295">
        <f t="shared" si="78"/>
        <v>-1.2978239096785942</v>
      </c>
      <c r="AA295" t="str">
        <f t="shared" si="79"/>
        <v>Jun-2024</v>
      </c>
      <c r="AB295" t="str">
        <f t="shared" si="80"/>
        <v>Q2-2024</v>
      </c>
      <c r="AC295" t="str">
        <f t="shared" si="81"/>
        <v>Africa-Kenya-Mombasa</v>
      </c>
      <c r="AD295" t="str">
        <f t="shared" si="82"/>
        <v>HIGH</v>
      </c>
      <c r="AE295" s="15" t="str">
        <f t="shared" si="83"/>
        <v>Jun-2024</v>
      </c>
      <c r="AF295" t="str">
        <f t="shared" si="84"/>
        <v>NO</v>
      </c>
    </row>
    <row r="296" spans="1:32" x14ac:dyDescent="0.35">
      <c r="A296" s="8" t="s">
        <v>365</v>
      </c>
      <c r="B296" s="6">
        <v>45713</v>
      </c>
      <c r="C296" s="6" t="str">
        <f t="shared" si="69"/>
        <v>INVALID</v>
      </c>
      <c r="D296" s="6">
        <f t="shared" si="68"/>
        <v>45720</v>
      </c>
      <c r="E296" s="6">
        <v>45276</v>
      </c>
      <c r="F296" s="10">
        <f t="shared" si="70"/>
        <v>7</v>
      </c>
      <c r="G296" t="s">
        <v>649</v>
      </c>
      <c r="H296" t="s">
        <v>656</v>
      </c>
      <c r="I296" t="s">
        <v>698</v>
      </c>
      <c r="J296" t="s">
        <v>702</v>
      </c>
      <c r="K296" t="s">
        <v>711</v>
      </c>
      <c r="L296" t="s">
        <v>725</v>
      </c>
      <c r="M296" t="s">
        <v>732</v>
      </c>
      <c r="N296" t="s">
        <v>1085</v>
      </c>
      <c r="O296" s="10">
        <v>879.08</v>
      </c>
      <c r="P296" s="10" t="str">
        <f t="shared" si="71"/>
        <v>OK</v>
      </c>
      <c r="Q296" s="10">
        <f t="shared" si="72"/>
        <v>1075.3</v>
      </c>
      <c r="R296">
        <v>1075.3</v>
      </c>
      <c r="S296" t="str">
        <f t="shared" si="73"/>
        <v>Ok</v>
      </c>
      <c r="T296">
        <f t="shared" si="74"/>
        <v>0.113</v>
      </c>
      <c r="U296" s="10">
        <v>0.113</v>
      </c>
      <c r="V296" s="10">
        <v>17</v>
      </c>
      <c r="W296">
        <f t="shared" si="75"/>
        <v>16214.448699999999</v>
      </c>
      <c r="X296" s="10">
        <f t="shared" si="76"/>
        <v>14944.36</v>
      </c>
      <c r="Y296" s="10">
        <f t="shared" si="77"/>
        <v>1270.0886999999984</v>
      </c>
      <c r="Z296">
        <f t="shared" si="78"/>
        <v>7.8330674295450972E-2</v>
      </c>
      <c r="AA296" t="str">
        <f t="shared" si="79"/>
        <v>Feb-2025</v>
      </c>
      <c r="AB296" t="str">
        <f t="shared" si="80"/>
        <v>Q1-2025</v>
      </c>
      <c r="AC296" t="str">
        <f t="shared" si="81"/>
        <v>Europe-Germany-Frankfurt</v>
      </c>
      <c r="AD296" t="str">
        <f t="shared" si="82"/>
        <v>HIGH</v>
      </c>
      <c r="AE296" s="15" t="str">
        <f t="shared" si="83"/>
        <v>Feb-2025</v>
      </c>
      <c r="AF296" t="str">
        <f t="shared" si="84"/>
        <v>YES</v>
      </c>
    </row>
    <row r="297" spans="1:32" x14ac:dyDescent="0.35">
      <c r="A297" s="8" t="s">
        <v>297</v>
      </c>
      <c r="B297" s="6">
        <v>45645</v>
      </c>
      <c r="C297" s="6" t="str">
        <f t="shared" si="69"/>
        <v>OK</v>
      </c>
      <c r="D297" s="6">
        <f t="shared" si="68"/>
        <v>45805</v>
      </c>
      <c r="E297" s="6">
        <v>45805</v>
      </c>
      <c r="F297" s="10">
        <f t="shared" si="70"/>
        <v>160</v>
      </c>
      <c r="G297" t="s">
        <v>647</v>
      </c>
      <c r="H297" t="s">
        <v>654</v>
      </c>
      <c r="I297" t="s">
        <v>668</v>
      </c>
      <c r="J297" t="s">
        <v>701</v>
      </c>
      <c r="K297" t="s">
        <v>710</v>
      </c>
      <c r="L297" t="s">
        <v>717</v>
      </c>
      <c r="M297" t="s">
        <v>731</v>
      </c>
      <c r="N297" t="s">
        <v>1017</v>
      </c>
      <c r="O297" s="10">
        <v>623.4</v>
      </c>
      <c r="P297" s="10" t="str">
        <f t="shared" si="71"/>
        <v>OK</v>
      </c>
      <c r="Q297" s="10">
        <f t="shared" si="72"/>
        <v>3294.57</v>
      </c>
      <c r="R297">
        <v>3294.57</v>
      </c>
      <c r="S297" t="str">
        <f t="shared" si="73"/>
        <v>Ok</v>
      </c>
      <c r="T297">
        <f t="shared" si="74"/>
        <v>0.114</v>
      </c>
      <c r="U297" s="10">
        <v>0.114</v>
      </c>
      <c r="V297" s="10">
        <v>12</v>
      </c>
      <c r="W297">
        <f t="shared" si="75"/>
        <v>35027.868240000003</v>
      </c>
      <c r="X297" s="10">
        <f t="shared" si="76"/>
        <v>7480.7999999999993</v>
      </c>
      <c r="Y297" s="10">
        <f t="shared" si="77"/>
        <v>27547.068240000004</v>
      </c>
      <c r="Z297">
        <f t="shared" si="78"/>
        <v>0.78643290682881706</v>
      </c>
      <c r="AA297" t="str">
        <f t="shared" si="79"/>
        <v>Dec-2024</v>
      </c>
      <c r="AB297" t="str">
        <f t="shared" si="80"/>
        <v>Q4-2024</v>
      </c>
      <c r="AC297" t="str">
        <f t="shared" si="81"/>
        <v>Asia-India-Bengaluru</v>
      </c>
      <c r="AD297" t="str">
        <f t="shared" si="82"/>
        <v>HIGH</v>
      </c>
      <c r="AE297" s="15" t="str">
        <f t="shared" si="83"/>
        <v>Dec-2024</v>
      </c>
      <c r="AF297" t="str">
        <f t="shared" si="84"/>
        <v>NO</v>
      </c>
    </row>
    <row r="298" spans="1:32" x14ac:dyDescent="0.35">
      <c r="A298" s="8" t="s">
        <v>563</v>
      </c>
      <c r="B298" s="6">
        <v>45911</v>
      </c>
      <c r="C298" s="6" t="str">
        <f t="shared" si="69"/>
        <v>INVALID</v>
      </c>
      <c r="D298" s="6">
        <f t="shared" si="68"/>
        <v>45918</v>
      </c>
      <c r="E298" s="6">
        <v>45507</v>
      </c>
      <c r="F298" s="10">
        <f t="shared" si="70"/>
        <v>7</v>
      </c>
      <c r="G298" t="s">
        <v>648</v>
      </c>
      <c r="H298" t="s">
        <v>655</v>
      </c>
      <c r="I298" t="s">
        <v>692</v>
      </c>
      <c r="J298" t="s">
        <v>701</v>
      </c>
      <c r="K298" t="s">
        <v>709</v>
      </c>
      <c r="L298" t="s">
        <v>724</v>
      </c>
      <c r="M298" t="s">
        <v>732</v>
      </c>
      <c r="N298" t="s">
        <v>1281</v>
      </c>
      <c r="O298" s="10">
        <v>702.98</v>
      </c>
      <c r="P298" s="10" t="str">
        <f t="shared" si="71"/>
        <v>OK</v>
      </c>
      <c r="Q298" s="10">
        <f t="shared" si="72"/>
        <v>464.05</v>
      </c>
      <c r="R298">
        <v>464.05</v>
      </c>
      <c r="S298" t="str">
        <f t="shared" si="73"/>
        <v>Ok</v>
      </c>
      <c r="T298">
        <f t="shared" si="74"/>
        <v>0.17499999999999999</v>
      </c>
      <c r="U298" s="10">
        <v>0.17499999999999999</v>
      </c>
      <c r="V298" s="10">
        <v>12</v>
      </c>
      <c r="W298">
        <f t="shared" si="75"/>
        <v>4594.0950000000003</v>
      </c>
      <c r="X298" s="10">
        <f t="shared" si="76"/>
        <v>8435.76</v>
      </c>
      <c r="Y298" s="10">
        <f t="shared" si="77"/>
        <v>-3841.665</v>
      </c>
      <c r="Z298">
        <f t="shared" si="78"/>
        <v>-0.83621801464706313</v>
      </c>
      <c r="AA298" t="str">
        <f t="shared" si="79"/>
        <v>Sept-2025</v>
      </c>
      <c r="AB298" t="str">
        <f t="shared" si="80"/>
        <v>Q3-2025</v>
      </c>
      <c r="AC298" t="str">
        <f t="shared" si="81"/>
        <v>Americas-Brazil-Rio de Janeiro</v>
      </c>
      <c r="AD298" t="str">
        <f t="shared" si="82"/>
        <v>MEDIUM</v>
      </c>
      <c r="AE298" s="15" t="str">
        <f t="shared" si="83"/>
        <v>Sept-2025</v>
      </c>
      <c r="AF298" t="str">
        <f t="shared" si="84"/>
        <v>YES</v>
      </c>
    </row>
    <row r="299" spans="1:32" x14ac:dyDescent="0.35">
      <c r="A299" s="8" t="s">
        <v>90</v>
      </c>
      <c r="B299" s="6">
        <v>45437</v>
      </c>
      <c r="C299" s="6" t="str">
        <f t="shared" si="69"/>
        <v>INVALID</v>
      </c>
      <c r="D299" s="6">
        <f t="shared" si="68"/>
        <v>45444</v>
      </c>
      <c r="E299" s="6">
        <v>45207</v>
      </c>
      <c r="F299" s="10">
        <f t="shared" si="70"/>
        <v>7</v>
      </c>
      <c r="G299" t="s">
        <v>647</v>
      </c>
      <c r="H299" t="s">
        <v>654</v>
      </c>
      <c r="I299" t="s">
        <v>680</v>
      </c>
      <c r="J299" t="s">
        <v>705</v>
      </c>
      <c r="K299" t="s">
        <v>711</v>
      </c>
      <c r="L299" t="s">
        <v>717</v>
      </c>
      <c r="M299" t="s">
        <v>727</v>
      </c>
      <c r="N299" t="s">
        <v>809</v>
      </c>
      <c r="O299" s="10">
        <v>825.64</v>
      </c>
      <c r="P299" s="10" t="str">
        <f t="shared" si="71"/>
        <v>OK</v>
      </c>
      <c r="Q299" s="10">
        <f t="shared" si="72"/>
        <v>511.03</v>
      </c>
      <c r="R299">
        <v>511.03</v>
      </c>
      <c r="S299" t="str">
        <f t="shared" si="73"/>
        <v>Ok</v>
      </c>
      <c r="T299">
        <f t="shared" si="74"/>
        <v>0.114</v>
      </c>
      <c r="U299" s="10">
        <v>0.114</v>
      </c>
      <c r="V299" s="10">
        <v>7</v>
      </c>
      <c r="W299">
        <f t="shared" si="75"/>
        <v>3169.4080600000002</v>
      </c>
      <c r="X299" s="10">
        <f t="shared" si="76"/>
        <v>5779.48</v>
      </c>
      <c r="Y299" s="10">
        <f t="shared" si="77"/>
        <v>-2610.0719399999994</v>
      </c>
      <c r="Z299">
        <f t="shared" si="78"/>
        <v>-0.82352032006885201</v>
      </c>
      <c r="AA299" t="str">
        <f t="shared" si="79"/>
        <v>May-2024</v>
      </c>
      <c r="AB299" t="str">
        <f t="shared" si="80"/>
        <v>Q2-2024</v>
      </c>
      <c r="AC299" t="str">
        <f t="shared" si="81"/>
        <v>Asia-India-Delhi</v>
      </c>
      <c r="AD299" t="str">
        <f t="shared" si="82"/>
        <v>HIGH</v>
      </c>
      <c r="AE299" s="15" t="str">
        <f t="shared" si="83"/>
        <v>May-2024</v>
      </c>
      <c r="AF299" t="str">
        <f t="shared" si="84"/>
        <v>YES</v>
      </c>
    </row>
    <row r="300" spans="1:32" x14ac:dyDescent="0.35">
      <c r="A300" s="8" t="s">
        <v>103</v>
      </c>
      <c r="B300" s="6">
        <v>45450</v>
      </c>
      <c r="C300" s="6" t="str">
        <f t="shared" si="69"/>
        <v>INVALID</v>
      </c>
      <c r="D300" s="6">
        <f t="shared" si="68"/>
        <v>45457</v>
      </c>
      <c r="E300" s="6">
        <v>45316</v>
      </c>
      <c r="F300" s="10">
        <f t="shared" si="70"/>
        <v>7</v>
      </c>
      <c r="G300" t="s">
        <v>647</v>
      </c>
      <c r="H300" t="s">
        <v>654</v>
      </c>
      <c r="I300" t="s">
        <v>680</v>
      </c>
      <c r="J300" t="s">
        <v>704</v>
      </c>
      <c r="K300" t="s">
        <v>711</v>
      </c>
      <c r="L300" t="s">
        <v>712</v>
      </c>
      <c r="M300" t="s">
        <v>732</v>
      </c>
      <c r="N300" t="s">
        <v>822</v>
      </c>
      <c r="O300" s="10">
        <v>523.70000000000005</v>
      </c>
      <c r="P300" s="10" t="str">
        <f t="shared" si="71"/>
        <v>OK</v>
      </c>
      <c r="Q300" s="10">
        <f t="shared" si="72"/>
        <v>4.22</v>
      </c>
      <c r="R300">
        <v>4.22</v>
      </c>
      <c r="S300" t="str">
        <f t="shared" si="73"/>
        <v>Ok</v>
      </c>
      <c r="T300">
        <f t="shared" si="74"/>
        <v>0.03</v>
      </c>
      <c r="U300" s="10">
        <v>0.03</v>
      </c>
      <c r="V300" s="10">
        <v>11</v>
      </c>
      <c r="W300">
        <f t="shared" si="75"/>
        <v>45.027399999999993</v>
      </c>
      <c r="X300" s="10">
        <f t="shared" si="76"/>
        <v>5760.7000000000007</v>
      </c>
      <c r="Y300" s="10">
        <f t="shared" si="77"/>
        <v>-5715.6726000000008</v>
      </c>
      <c r="Z300">
        <f t="shared" si="78"/>
        <v>-126.93765573850592</v>
      </c>
      <c r="AA300" t="str">
        <f t="shared" si="79"/>
        <v>Jun-2024</v>
      </c>
      <c r="AB300" t="str">
        <f t="shared" si="80"/>
        <v>Q2-2024</v>
      </c>
      <c r="AC300" t="str">
        <f t="shared" si="81"/>
        <v>Asia-India-Delhi</v>
      </c>
      <c r="AD300" t="str">
        <f t="shared" si="82"/>
        <v>LOW</v>
      </c>
      <c r="AE300" s="15" t="str">
        <f t="shared" si="83"/>
        <v>Jun-2024</v>
      </c>
      <c r="AF300" t="str">
        <f t="shared" si="84"/>
        <v>YES</v>
      </c>
    </row>
    <row r="301" spans="1:32" x14ac:dyDescent="0.35">
      <c r="A301" s="8" t="s">
        <v>592</v>
      </c>
      <c r="B301" s="6">
        <v>45940</v>
      </c>
      <c r="C301" s="6" t="str">
        <f t="shared" si="69"/>
        <v>INVALID</v>
      </c>
      <c r="D301" s="6">
        <f t="shared" si="68"/>
        <v>45947</v>
      </c>
      <c r="E301" s="6">
        <v>45119</v>
      </c>
      <c r="F301" s="10">
        <f t="shared" si="70"/>
        <v>7</v>
      </c>
      <c r="G301" t="s">
        <v>649</v>
      </c>
      <c r="H301" t="s">
        <v>658</v>
      </c>
      <c r="I301" t="s">
        <v>693</v>
      </c>
      <c r="J301" t="s">
        <v>704</v>
      </c>
      <c r="K301" t="s">
        <v>711</v>
      </c>
      <c r="L301" t="s">
        <v>714</v>
      </c>
      <c r="M301" t="s">
        <v>733</v>
      </c>
      <c r="N301" t="s">
        <v>1310</v>
      </c>
      <c r="O301" s="10">
        <v>751.28</v>
      </c>
      <c r="P301" s="10" t="str">
        <f t="shared" si="71"/>
        <v>OK</v>
      </c>
      <c r="Q301" s="10">
        <f t="shared" si="72"/>
        <v>577.24</v>
      </c>
      <c r="R301">
        <v>577.24</v>
      </c>
      <c r="S301" t="str">
        <f t="shared" si="73"/>
        <v>Ok</v>
      </c>
      <c r="T301">
        <f t="shared" si="74"/>
        <v>0.13500000000000001</v>
      </c>
      <c r="U301" s="10">
        <v>0.13500000000000001</v>
      </c>
      <c r="V301" s="10">
        <v>7</v>
      </c>
      <c r="W301">
        <f t="shared" si="75"/>
        <v>3495.1882000000001</v>
      </c>
      <c r="X301" s="10">
        <f t="shared" si="76"/>
        <v>5258.96</v>
      </c>
      <c r="Y301" s="10">
        <f t="shared" si="77"/>
        <v>-1763.7718</v>
      </c>
      <c r="Z301">
        <f t="shared" si="78"/>
        <v>-0.50462856334889206</v>
      </c>
      <c r="AA301" t="str">
        <f t="shared" si="79"/>
        <v>Oct-2025</v>
      </c>
      <c r="AB301" t="str">
        <f t="shared" si="80"/>
        <v>Q4-2025</v>
      </c>
      <c r="AC301" t="str">
        <f t="shared" si="81"/>
        <v>Europe-United Kingdom-Manchester</v>
      </c>
      <c r="AD301" t="str">
        <f t="shared" si="82"/>
        <v>HIGH</v>
      </c>
      <c r="AE301" s="15" t="str">
        <f t="shared" si="83"/>
        <v>Oct-2025</v>
      </c>
      <c r="AF301" t="str">
        <f t="shared" si="84"/>
        <v>YES</v>
      </c>
    </row>
    <row r="302" spans="1:32" x14ac:dyDescent="0.35">
      <c r="A302" s="8" t="s">
        <v>598</v>
      </c>
      <c r="B302" s="6">
        <v>45946</v>
      </c>
      <c r="C302" s="6" t="str">
        <f t="shared" si="69"/>
        <v>INVALID</v>
      </c>
      <c r="D302" s="6">
        <f t="shared" si="68"/>
        <v>45953</v>
      </c>
      <c r="E302" s="6">
        <v>45513</v>
      </c>
      <c r="F302" s="10">
        <f t="shared" si="70"/>
        <v>7</v>
      </c>
      <c r="G302" t="s">
        <v>646</v>
      </c>
      <c r="H302" t="s">
        <v>650</v>
      </c>
      <c r="I302" t="s">
        <v>675</v>
      </c>
      <c r="J302" t="s">
        <v>704</v>
      </c>
      <c r="K302" t="s">
        <v>709</v>
      </c>
      <c r="L302" t="s">
        <v>722</v>
      </c>
      <c r="M302" t="s">
        <v>731</v>
      </c>
      <c r="N302" t="s">
        <v>1316</v>
      </c>
      <c r="O302" s="10">
        <v>643.21</v>
      </c>
      <c r="P302" s="10" t="str">
        <f t="shared" si="71"/>
        <v>OK</v>
      </c>
      <c r="Q302" s="10">
        <f t="shared" si="72"/>
        <v>1426.03</v>
      </c>
      <c r="R302">
        <v>1426.03</v>
      </c>
      <c r="S302" t="str">
        <f t="shared" si="73"/>
        <v>Ok</v>
      </c>
      <c r="T302">
        <f t="shared" si="74"/>
        <v>0.14099999999999999</v>
      </c>
      <c r="U302" s="10">
        <v>0.14099999999999999</v>
      </c>
      <c r="V302" s="10">
        <v>4</v>
      </c>
      <c r="W302">
        <f t="shared" si="75"/>
        <v>4899.8390799999997</v>
      </c>
      <c r="X302" s="10">
        <f t="shared" si="76"/>
        <v>2572.84</v>
      </c>
      <c r="Y302" s="10">
        <f t="shared" si="77"/>
        <v>2326.9990799999996</v>
      </c>
      <c r="Z302">
        <f t="shared" si="78"/>
        <v>0.47491336797125994</v>
      </c>
      <c r="AA302" t="str">
        <f t="shared" si="79"/>
        <v>Oct-2025</v>
      </c>
      <c r="AB302" t="str">
        <f t="shared" si="80"/>
        <v>Q4-2025</v>
      </c>
      <c r="AC302" t="str">
        <f t="shared" si="81"/>
        <v>Africa-Kenya-Mombasa</v>
      </c>
      <c r="AD302" t="str">
        <f t="shared" si="82"/>
        <v>HIGH</v>
      </c>
      <c r="AE302" s="15" t="str">
        <f t="shared" si="83"/>
        <v>Oct-2025</v>
      </c>
      <c r="AF302" t="str">
        <f t="shared" si="84"/>
        <v>YES</v>
      </c>
    </row>
    <row r="303" spans="1:32" x14ac:dyDescent="0.35">
      <c r="A303" s="8" t="s">
        <v>395</v>
      </c>
      <c r="B303" s="6">
        <v>45743</v>
      </c>
      <c r="C303" s="6" t="str">
        <f t="shared" si="69"/>
        <v>OK</v>
      </c>
      <c r="D303" s="6">
        <f t="shared" si="68"/>
        <v>45906</v>
      </c>
      <c r="E303" s="6">
        <v>45906</v>
      </c>
      <c r="F303" s="10">
        <f t="shared" si="70"/>
        <v>163</v>
      </c>
      <c r="G303" t="s">
        <v>648</v>
      </c>
      <c r="H303" t="s">
        <v>653</v>
      </c>
      <c r="I303" t="s">
        <v>681</v>
      </c>
      <c r="J303" t="s">
        <v>702</v>
      </c>
      <c r="K303" t="s">
        <v>711</v>
      </c>
      <c r="L303" t="s">
        <v>724</v>
      </c>
      <c r="M303" t="s">
        <v>729</v>
      </c>
      <c r="N303" t="s">
        <v>1114</v>
      </c>
      <c r="O303" s="10">
        <v>833.73</v>
      </c>
      <c r="P303" s="10" t="str">
        <f t="shared" si="71"/>
        <v>OK</v>
      </c>
      <c r="Q303" s="10">
        <f t="shared" si="72"/>
        <v>1360.12</v>
      </c>
      <c r="R303">
        <v>1360.12</v>
      </c>
      <c r="S303" t="str">
        <f t="shared" si="73"/>
        <v>Ok</v>
      </c>
      <c r="T303">
        <f t="shared" si="74"/>
        <v>0.17599999999999999</v>
      </c>
      <c r="U303" s="10">
        <v>0.17599999999999999</v>
      </c>
      <c r="V303" s="10">
        <v>14</v>
      </c>
      <c r="W303">
        <f t="shared" si="75"/>
        <v>15690.344320000002</v>
      </c>
      <c r="X303" s="10">
        <f t="shared" si="76"/>
        <v>11672.220000000001</v>
      </c>
      <c r="Y303" s="10">
        <f t="shared" si="77"/>
        <v>4018.1243200000008</v>
      </c>
      <c r="Z303">
        <f t="shared" si="78"/>
        <v>0.25608898301092226</v>
      </c>
      <c r="AA303" t="str">
        <f t="shared" si="79"/>
        <v>Mar-2025</v>
      </c>
      <c r="AB303" t="str">
        <f t="shared" si="80"/>
        <v>Q1-2025</v>
      </c>
      <c r="AC303" t="str">
        <f t="shared" si="81"/>
        <v>Americas-Canada-Montreal</v>
      </c>
      <c r="AD303" t="str">
        <f t="shared" si="82"/>
        <v>HIGH</v>
      </c>
      <c r="AE303" s="15" t="str">
        <f t="shared" si="83"/>
        <v>Mar-2025</v>
      </c>
      <c r="AF303" t="str">
        <f t="shared" si="84"/>
        <v>NO</v>
      </c>
    </row>
    <row r="304" spans="1:32" x14ac:dyDescent="0.35">
      <c r="A304" s="8" t="s">
        <v>377</v>
      </c>
      <c r="B304" s="6">
        <v>45725</v>
      </c>
      <c r="C304" s="6" t="str">
        <f t="shared" si="69"/>
        <v>INVALID</v>
      </c>
      <c r="D304" s="6">
        <f t="shared" si="68"/>
        <v>45732</v>
      </c>
      <c r="E304" s="6">
        <v>45377</v>
      </c>
      <c r="F304" s="10">
        <f t="shared" si="70"/>
        <v>7</v>
      </c>
      <c r="G304" t="s">
        <v>647</v>
      </c>
      <c r="H304" t="s">
        <v>659</v>
      </c>
      <c r="I304" t="s">
        <v>676</v>
      </c>
      <c r="J304" t="s">
        <v>706</v>
      </c>
      <c r="K304" t="s">
        <v>708</v>
      </c>
      <c r="L304" t="s">
        <v>723</v>
      </c>
      <c r="M304" t="s">
        <v>732</v>
      </c>
      <c r="N304" t="s">
        <v>1097</v>
      </c>
      <c r="O304" s="10">
        <v>1029.67</v>
      </c>
      <c r="P304" s="10" t="str">
        <f t="shared" si="71"/>
        <v>OK</v>
      </c>
      <c r="Q304" s="10">
        <f t="shared" si="72"/>
        <v>2071.1</v>
      </c>
      <c r="R304">
        <v>2071.1</v>
      </c>
      <c r="S304" t="str">
        <f t="shared" si="73"/>
        <v>Ok</v>
      </c>
      <c r="T304">
        <f t="shared" si="74"/>
        <v>0.27200000000000002</v>
      </c>
      <c r="U304" s="10">
        <v>0.27200000000000002</v>
      </c>
      <c r="V304" s="10">
        <v>9</v>
      </c>
      <c r="W304">
        <f t="shared" si="75"/>
        <v>13569.847199999998</v>
      </c>
      <c r="X304" s="10">
        <f t="shared" si="76"/>
        <v>9267.0300000000007</v>
      </c>
      <c r="Y304" s="10">
        <f t="shared" si="77"/>
        <v>4302.8171999999977</v>
      </c>
      <c r="Z304">
        <f t="shared" si="78"/>
        <v>0.31708663602343279</v>
      </c>
      <c r="AA304" t="str">
        <f t="shared" si="79"/>
        <v>Mar-2025</v>
      </c>
      <c r="AB304" t="str">
        <f t="shared" si="80"/>
        <v>Q1-2025</v>
      </c>
      <c r="AC304" t="str">
        <f t="shared" si="81"/>
        <v>Asia-China-Shenzhen</v>
      </c>
      <c r="AD304" t="str">
        <f t="shared" si="82"/>
        <v>HIGH</v>
      </c>
      <c r="AE304" s="15" t="str">
        <f t="shared" si="83"/>
        <v>Mar-2025</v>
      </c>
      <c r="AF304" t="str">
        <f t="shared" si="84"/>
        <v>YES</v>
      </c>
    </row>
    <row r="305" spans="1:32" x14ac:dyDescent="0.35">
      <c r="A305" s="8" t="s">
        <v>415</v>
      </c>
      <c r="B305" s="6">
        <v>45763</v>
      </c>
      <c r="C305" s="6" t="str">
        <f t="shared" si="69"/>
        <v>INVALID</v>
      </c>
      <c r="D305" s="6">
        <f t="shared" si="68"/>
        <v>45770</v>
      </c>
      <c r="E305" s="6">
        <v>45519</v>
      </c>
      <c r="F305" s="10">
        <f t="shared" si="70"/>
        <v>7</v>
      </c>
      <c r="G305" t="s">
        <v>648</v>
      </c>
      <c r="H305" t="s">
        <v>660</v>
      </c>
      <c r="I305" t="s">
        <v>677</v>
      </c>
      <c r="J305" t="s">
        <v>701</v>
      </c>
      <c r="K305" t="s">
        <v>709</v>
      </c>
      <c r="L305" t="s">
        <v>726</v>
      </c>
      <c r="M305" t="s">
        <v>728</v>
      </c>
      <c r="N305" t="s">
        <v>1134</v>
      </c>
      <c r="O305" s="10">
        <v>850.7</v>
      </c>
      <c r="P305" s="10" t="str">
        <f t="shared" si="71"/>
        <v>OK</v>
      </c>
      <c r="Q305" s="10">
        <f t="shared" si="72"/>
        <v>979.84</v>
      </c>
      <c r="R305">
        <v>979.84</v>
      </c>
      <c r="S305" t="str">
        <f t="shared" si="73"/>
        <v>Ok</v>
      </c>
      <c r="T305">
        <f t="shared" si="74"/>
        <v>0.18</v>
      </c>
      <c r="U305" s="10">
        <v>0.18</v>
      </c>
      <c r="V305" s="10">
        <v>19</v>
      </c>
      <c r="W305">
        <f t="shared" si="75"/>
        <v>15265.9072</v>
      </c>
      <c r="X305" s="10">
        <f t="shared" si="76"/>
        <v>16163.300000000001</v>
      </c>
      <c r="Y305" s="10">
        <f t="shared" si="77"/>
        <v>-897.39280000000144</v>
      </c>
      <c r="Z305">
        <f t="shared" si="78"/>
        <v>-5.8784112089977955E-2</v>
      </c>
      <c r="AA305" t="str">
        <f t="shared" si="79"/>
        <v>Apr-2025</v>
      </c>
      <c r="AB305" t="str">
        <f t="shared" si="80"/>
        <v>Q2-2025</v>
      </c>
      <c r="AC305" t="str">
        <f t="shared" si="81"/>
        <v>Americas-USA-Chicago</v>
      </c>
      <c r="AD305" t="str">
        <f t="shared" si="82"/>
        <v>HIGH</v>
      </c>
      <c r="AE305" s="15" t="str">
        <f t="shared" si="83"/>
        <v>Apr-2025</v>
      </c>
      <c r="AF305" t="str">
        <f t="shared" si="84"/>
        <v>YES</v>
      </c>
    </row>
    <row r="306" spans="1:32" x14ac:dyDescent="0.35">
      <c r="A306" s="8" t="s">
        <v>599</v>
      </c>
      <c r="B306" s="6">
        <v>45947</v>
      </c>
      <c r="C306" s="6" t="str">
        <f t="shared" si="69"/>
        <v>INVALID</v>
      </c>
      <c r="D306" s="6">
        <f t="shared" si="68"/>
        <v>45954</v>
      </c>
      <c r="E306" s="6">
        <v>45764</v>
      </c>
      <c r="F306" s="10">
        <f t="shared" si="70"/>
        <v>7</v>
      </c>
      <c r="G306" t="s">
        <v>648</v>
      </c>
      <c r="H306" t="s">
        <v>655</v>
      </c>
      <c r="I306" t="s">
        <v>670</v>
      </c>
      <c r="J306" t="s">
        <v>701</v>
      </c>
      <c r="K306" t="s">
        <v>710</v>
      </c>
      <c r="L306" t="s">
        <v>716</v>
      </c>
      <c r="M306" t="s">
        <v>730</v>
      </c>
      <c r="N306" t="s">
        <v>1317</v>
      </c>
      <c r="O306" s="10">
        <v>719.41</v>
      </c>
      <c r="P306" s="10" t="str">
        <f t="shared" si="71"/>
        <v>OK</v>
      </c>
      <c r="Q306" s="10">
        <f t="shared" si="72"/>
        <v>537.39</v>
      </c>
      <c r="R306">
        <v>537.39</v>
      </c>
      <c r="S306" t="str">
        <f t="shared" si="73"/>
        <v>Ok</v>
      </c>
      <c r="T306">
        <f t="shared" si="74"/>
        <v>4.1000000000000002E-2</v>
      </c>
      <c r="U306" s="10">
        <v>4.1000000000000002E-2</v>
      </c>
      <c r="V306" s="10">
        <v>21</v>
      </c>
      <c r="W306">
        <f t="shared" si="75"/>
        <v>10822.49721</v>
      </c>
      <c r="X306" s="10">
        <f t="shared" si="76"/>
        <v>15107.609999999999</v>
      </c>
      <c r="Y306" s="10">
        <f t="shared" si="77"/>
        <v>-4285.1127899999992</v>
      </c>
      <c r="Z306">
        <f t="shared" si="78"/>
        <v>-0.39594491981393631</v>
      </c>
      <c r="AA306" t="str">
        <f t="shared" si="79"/>
        <v>Oct-2025</v>
      </c>
      <c r="AB306" t="str">
        <f t="shared" si="80"/>
        <v>Q4-2025</v>
      </c>
      <c r="AC306" t="str">
        <f t="shared" si="81"/>
        <v>Americas-Brazil-São Paulo</v>
      </c>
      <c r="AD306" t="str">
        <f t="shared" si="82"/>
        <v>HIGH</v>
      </c>
      <c r="AE306" s="15" t="str">
        <f t="shared" si="83"/>
        <v>Oct-2025</v>
      </c>
      <c r="AF306" t="str">
        <f t="shared" si="84"/>
        <v>YES</v>
      </c>
    </row>
    <row r="307" spans="1:32" x14ac:dyDescent="0.35">
      <c r="A307" s="8" t="s">
        <v>58</v>
      </c>
      <c r="B307" s="6">
        <v>45405</v>
      </c>
      <c r="C307" s="6" t="str">
        <f t="shared" si="69"/>
        <v>OK</v>
      </c>
      <c r="D307" s="6">
        <f t="shared" si="68"/>
        <v>45828</v>
      </c>
      <c r="E307" s="6">
        <v>45828</v>
      </c>
      <c r="F307" s="10">
        <f t="shared" si="70"/>
        <v>423</v>
      </c>
      <c r="G307" t="s">
        <v>649</v>
      </c>
      <c r="H307" t="s">
        <v>656</v>
      </c>
      <c r="I307" t="s">
        <v>671</v>
      </c>
      <c r="J307" t="s">
        <v>701</v>
      </c>
      <c r="K307" t="s">
        <v>711</v>
      </c>
      <c r="L307" t="s">
        <v>720</v>
      </c>
      <c r="M307" t="s">
        <v>728</v>
      </c>
      <c r="N307" t="s">
        <v>777</v>
      </c>
      <c r="O307" s="10">
        <v>483.47</v>
      </c>
      <c r="P307" s="10" t="str">
        <f t="shared" si="71"/>
        <v>OK</v>
      </c>
      <c r="Q307" s="10">
        <f t="shared" si="72"/>
        <v>213.32</v>
      </c>
      <c r="R307">
        <v>213.32</v>
      </c>
      <c r="S307" t="str">
        <f t="shared" si="73"/>
        <v>Ok</v>
      </c>
      <c r="T307">
        <f t="shared" si="74"/>
        <v>0.14599999999999999</v>
      </c>
      <c r="U307" s="10">
        <v>0.14599999999999999</v>
      </c>
      <c r="V307" s="10">
        <v>11</v>
      </c>
      <c r="W307">
        <f t="shared" si="75"/>
        <v>2003.9280799999999</v>
      </c>
      <c r="X307" s="10">
        <f t="shared" si="76"/>
        <v>5318.17</v>
      </c>
      <c r="Y307" s="10">
        <f t="shared" si="77"/>
        <v>-3314.2419200000004</v>
      </c>
      <c r="Z307">
        <f t="shared" si="78"/>
        <v>-1.6538726878860845</v>
      </c>
      <c r="AA307" t="str">
        <f t="shared" si="79"/>
        <v>Apr-2024</v>
      </c>
      <c r="AB307" t="str">
        <f t="shared" si="80"/>
        <v>Q2-2024</v>
      </c>
      <c r="AC307" t="str">
        <f t="shared" si="81"/>
        <v>Europe-Germany-Berlin</v>
      </c>
      <c r="AD307" t="str">
        <f t="shared" si="82"/>
        <v>MEDIUM</v>
      </c>
      <c r="AE307" s="15" t="str">
        <f t="shared" si="83"/>
        <v>Apr-2024</v>
      </c>
      <c r="AF307" t="str">
        <f t="shared" si="84"/>
        <v>NO</v>
      </c>
    </row>
    <row r="308" spans="1:32" x14ac:dyDescent="0.35">
      <c r="A308" s="8" t="s">
        <v>348</v>
      </c>
      <c r="B308" s="6">
        <v>45696</v>
      </c>
      <c r="C308" s="6" t="str">
        <f t="shared" si="69"/>
        <v>OK</v>
      </c>
      <c r="D308" s="6">
        <f t="shared" si="68"/>
        <v>45804</v>
      </c>
      <c r="E308" s="6">
        <v>45804</v>
      </c>
      <c r="F308" s="10">
        <f t="shared" si="70"/>
        <v>108</v>
      </c>
      <c r="G308" t="s">
        <v>647</v>
      </c>
      <c r="H308" t="s">
        <v>654</v>
      </c>
      <c r="I308" t="s">
        <v>1429</v>
      </c>
      <c r="J308" t="s">
        <v>706</v>
      </c>
      <c r="K308" t="s">
        <v>709</v>
      </c>
      <c r="L308" t="s">
        <v>722</v>
      </c>
      <c r="M308" t="s">
        <v>730</v>
      </c>
      <c r="N308" t="s">
        <v>1068</v>
      </c>
      <c r="O308" s="10">
        <v>481.32</v>
      </c>
      <c r="P308" s="10" t="str">
        <f t="shared" si="71"/>
        <v>OK</v>
      </c>
      <c r="Q308" s="10">
        <f t="shared" si="72"/>
        <v>1994.67</v>
      </c>
      <c r="R308">
        <v>1994.67</v>
      </c>
      <c r="S308" t="str">
        <f t="shared" si="73"/>
        <v>Ok</v>
      </c>
      <c r="T308">
        <f t="shared" si="74"/>
        <v>0.14499999999999999</v>
      </c>
      <c r="U308" s="10">
        <v>0.14499999999999999</v>
      </c>
      <c r="V308" s="10">
        <v>5</v>
      </c>
      <c r="W308">
        <f t="shared" si="75"/>
        <v>8527.2142500000009</v>
      </c>
      <c r="X308" s="10">
        <f t="shared" si="76"/>
        <v>2406.6</v>
      </c>
      <c r="Y308" s="10">
        <f t="shared" si="77"/>
        <v>6120.6142500000005</v>
      </c>
      <c r="Z308">
        <f t="shared" si="78"/>
        <v>0.71777418398980652</v>
      </c>
      <c r="AA308" t="str">
        <f t="shared" si="79"/>
        <v>Feb-2025</v>
      </c>
      <c r="AB308" t="str">
        <f t="shared" si="80"/>
        <v>Q1-2025</v>
      </c>
      <c r="AC308" t="str">
        <f t="shared" si="81"/>
        <v>Asia-India-unkown</v>
      </c>
      <c r="AD308" t="str">
        <f t="shared" si="82"/>
        <v>HIGH</v>
      </c>
      <c r="AE308" s="15" t="str">
        <f t="shared" si="83"/>
        <v>Feb-2025</v>
      </c>
      <c r="AF308" t="str">
        <f t="shared" si="84"/>
        <v>NO</v>
      </c>
    </row>
    <row r="309" spans="1:32" x14ac:dyDescent="0.35">
      <c r="A309" s="8" t="s">
        <v>558</v>
      </c>
      <c r="B309" s="6">
        <v>45906</v>
      </c>
      <c r="C309" s="6" t="str">
        <f t="shared" si="69"/>
        <v>INVALID</v>
      </c>
      <c r="D309" s="6">
        <f t="shared" si="68"/>
        <v>45913</v>
      </c>
      <c r="E309" s="6">
        <v>45115</v>
      </c>
      <c r="F309" s="10">
        <f t="shared" si="70"/>
        <v>7</v>
      </c>
      <c r="G309" t="s">
        <v>649</v>
      </c>
      <c r="H309" t="s">
        <v>656</v>
      </c>
      <c r="I309" t="s">
        <v>698</v>
      </c>
      <c r="J309" t="s">
        <v>705</v>
      </c>
      <c r="K309" t="s">
        <v>710</v>
      </c>
      <c r="L309" t="s">
        <v>725</v>
      </c>
      <c r="M309" t="s">
        <v>731</v>
      </c>
      <c r="N309" t="s">
        <v>1276</v>
      </c>
      <c r="O309" s="10">
        <v>460.21</v>
      </c>
      <c r="P309" s="10" t="str">
        <f t="shared" si="71"/>
        <v>OK</v>
      </c>
      <c r="Q309" s="10">
        <f t="shared" si="72"/>
        <v>552.84</v>
      </c>
      <c r="R309">
        <v>552.84</v>
      </c>
      <c r="S309" t="str">
        <f t="shared" si="73"/>
        <v>Ok</v>
      </c>
      <c r="T309">
        <f t="shared" si="74"/>
        <v>0.115</v>
      </c>
      <c r="U309" s="10">
        <v>0.115</v>
      </c>
      <c r="V309" s="10">
        <v>14</v>
      </c>
      <c r="W309">
        <f t="shared" si="75"/>
        <v>6849.6876000000002</v>
      </c>
      <c r="X309" s="10">
        <f t="shared" si="76"/>
        <v>6442.94</v>
      </c>
      <c r="Y309" s="10">
        <f t="shared" si="77"/>
        <v>406.7476000000006</v>
      </c>
      <c r="Z309">
        <f t="shared" si="78"/>
        <v>5.9381919841132697E-2</v>
      </c>
      <c r="AA309" t="str">
        <f t="shared" si="79"/>
        <v>Sept-2025</v>
      </c>
      <c r="AB309" t="str">
        <f t="shared" si="80"/>
        <v>Q3-2025</v>
      </c>
      <c r="AC309" t="str">
        <f t="shared" si="81"/>
        <v>Europe-Germany-Frankfurt</v>
      </c>
      <c r="AD309" t="str">
        <f t="shared" si="82"/>
        <v>HIGH</v>
      </c>
      <c r="AE309" s="15" t="str">
        <f t="shared" si="83"/>
        <v>Sept-2025</v>
      </c>
      <c r="AF309" t="str">
        <f t="shared" si="84"/>
        <v>YES</v>
      </c>
    </row>
    <row r="310" spans="1:32" x14ac:dyDescent="0.35">
      <c r="A310" s="8" t="s">
        <v>80</v>
      </c>
      <c r="B310" s="6">
        <v>45427</v>
      </c>
      <c r="C310" s="6" t="str">
        <f t="shared" si="69"/>
        <v>INVALID</v>
      </c>
      <c r="D310" s="6">
        <f t="shared" si="68"/>
        <v>45434</v>
      </c>
      <c r="E310" s="6">
        <v>45286</v>
      </c>
      <c r="F310" s="10">
        <f t="shared" si="70"/>
        <v>7</v>
      </c>
      <c r="G310" t="s">
        <v>648</v>
      </c>
      <c r="H310" t="s">
        <v>655</v>
      </c>
      <c r="I310" t="s">
        <v>692</v>
      </c>
      <c r="J310" t="s">
        <v>702</v>
      </c>
      <c r="K310" t="s">
        <v>707</v>
      </c>
      <c r="L310" t="s">
        <v>719</v>
      </c>
      <c r="M310" t="s">
        <v>730</v>
      </c>
      <c r="N310" t="s">
        <v>799</v>
      </c>
      <c r="O310" s="10">
        <v>1303.1099999999999</v>
      </c>
      <c r="P310" s="10" t="str">
        <f t="shared" si="71"/>
        <v>OK</v>
      </c>
      <c r="Q310" s="10">
        <f t="shared" si="72"/>
        <v>224.95</v>
      </c>
      <c r="R310">
        <v>224.95</v>
      </c>
      <c r="S310" t="str">
        <f t="shared" si="73"/>
        <v>Ok</v>
      </c>
      <c r="T310">
        <f t="shared" si="74"/>
        <v>0.184</v>
      </c>
      <c r="U310" s="10">
        <v>0.184</v>
      </c>
      <c r="V310" s="10">
        <v>13</v>
      </c>
      <c r="W310">
        <f t="shared" si="75"/>
        <v>2386.2696000000001</v>
      </c>
      <c r="X310" s="10">
        <f t="shared" si="76"/>
        <v>16940.43</v>
      </c>
      <c r="Y310" s="10">
        <f t="shared" si="77"/>
        <v>-14554.160400000001</v>
      </c>
      <c r="Z310">
        <f t="shared" si="78"/>
        <v>-6.0991266032974645</v>
      </c>
      <c r="AA310" t="str">
        <f t="shared" si="79"/>
        <v>May-2024</v>
      </c>
      <c r="AB310" t="str">
        <f t="shared" si="80"/>
        <v>Q2-2024</v>
      </c>
      <c r="AC310" t="str">
        <f t="shared" si="81"/>
        <v>Americas-Brazil-Rio de Janeiro</v>
      </c>
      <c r="AD310" t="str">
        <f t="shared" si="82"/>
        <v>MEDIUM</v>
      </c>
      <c r="AE310" s="15" t="str">
        <f t="shared" si="83"/>
        <v>May-2024</v>
      </c>
      <c r="AF310" t="str">
        <f t="shared" si="84"/>
        <v>YES</v>
      </c>
    </row>
    <row r="311" spans="1:32" x14ac:dyDescent="0.35">
      <c r="A311" s="8" t="s">
        <v>512</v>
      </c>
      <c r="B311" s="6">
        <v>45860</v>
      </c>
      <c r="C311" s="6" t="str">
        <f t="shared" si="69"/>
        <v>INVALID</v>
      </c>
      <c r="D311" s="6">
        <f t="shared" si="68"/>
        <v>45867</v>
      </c>
      <c r="E311" s="6">
        <v>45227</v>
      </c>
      <c r="F311" s="10">
        <f t="shared" si="70"/>
        <v>7</v>
      </c>
      <c r="G311" t="s">
        <v>648</v>
      </c>
      <c r="H311" t="s">
        <v>655</v>
      </c>
      <c r="I311" t="s">
        <v>672</v>
      </c>
      <c r="J311" t="s">
        <v>701</v>
      </c>
      <c r="K311" t="s">
        <v>710</v>
      </c>
      <c r="L311" t="s">
        <v>716</v>
      </c>
      <c r="M311" t="s">
        <v>733</v>
      </c>
      <c r="N311" t="s">
        <v>1231</v>
      </c>
      <c r="O311" s="10">
        <v>509.31</v>
      </c>
      <c r="P311" s="10" t="str">
        <f t="shared" si="71"/>
        <v>OK</v>
      </c>
      <c r="Q311" s="10">
        <f t="shared" si="72"/>
        <v>772.09</v>
      </c>
      <c r="R311">
        <v>772.09</v>
      </c>
      <c r="S311" t="str">
        <f t="shared" si="73"/>
        <v>Ok</v>
      </c>
      <c r="T311">
        <f t="shared" si="74"/>
        <v>5.7000000000000002E-2</v>
      </c>
      <c r="U311" s="10">
        <v>5.7000000000000002E-2</v>
      </c>
      <c r="V311" s="10">
        <v>8</v>
      </c>
      <c r="W311">
        <f t="shared" si="75"/>
        <v>5824.64696</v>
      </c>
      <c r="X311" s="10">
        <f t="shared" si="76"/>
        <v>4074.48</v>
      </c>
      <c r="Y311" s="10">
        <f t="shared" si="77"/>
        <v>1750.16696</v>
      </c>
      <c r="Z311">
        <f t="shared" si="78"/>
        <v>0.30047605838071256</v>
      </c>
      <c r="AA311" t="str">
        <f t="shared" si="79"/>
        <v>Jul-2025</v>
      </c>
      <c r="AB311" t="str">
        <f t="shared" si="80"/>
        <v>Q3-2025</v>
      </c>
      <c r="AC311" t="str">
        <f t="shared" si="81"/>
        <v>Americas-Brazil-Brasília</v>
      </c>
      <c r="AD311" t="str">
        <f t="shared" si="82"/>
        <v>HIGH</v>
      </c>
      <c r="AE311" s="15" t="str">
        <f t="shared" si="83"/>
        <v>Jul-2025</v>
      </c>
      <c r="AF311" t="str">
        <f t="shared" si="84"/>
        <v>YES</v>
      </c>
    </row>
    <row r="312" spans="1:32" x14ac:dyDescent="0.35">
      <c r="A312" s="8" t="s">
        <v>347</v>
      </c>
      <c r="B312" s="6">
        <v>45695</v>
      </c>
      <c r="C312" s="6" t="str">
        <f t="shared" si="69"/>
        <v>INVALID</v>
      </c>
      <c r="D312" s="6">
        <f t="shared" si="68"/>
        <v>45702</v>
      </c>
      <c r="E312" s="6">
        <v>45266</v>
      </c>
      <c r="F312" s="10">
        <f t="shared" si="70"/>
        <v>7</v>
      </c>
      <c r="G312" t="s">
        <v>649</v>
      </c>
      <c r="H312" t="s">
        <v>658</v>
      </c>
      <c r="I312" t="s">
        <v>693</v>
      </c>
      <c r="J312" t="s">
        <v>702</v>
      </c>
      <c r="K312" t="s">
        <v>711</v>
      </c>
      <c r="L312" t="s">
        <v>722</v>
      </c>
      <c r="M312" t="s">
        <v>733</v>
      </c>
      <c r="N312" t="s">
        <v>1067</v>
      </c>
      <c r="O312" s="10">
        <v>1184.99</v>
      </c>
      <c r="P312" s="10" t="str">
        <f t="shared" si="71"/>
        <v>OK</v>
      </c>
      <c r="Q312" s="10">
        <f t="shared" si="72"/>
        <v>3149.21</v>
      </c>
      <c r="R312">
        <v>3149.21</v>
      </c>
      <c r="S312" t="str">
        <f t="shared" si="73"/>
        <v>Ok</v>
      </c>
      <c r="T312">
        <f t="shared" si="74"/>
        <v>2.8000000000000001E-2</v>
      </c>
      <c r="U312" s="10">
        <v>2.8000000000000001E-2</v>
      </c>
      <c r="V312" s="10">
        <v>5</v>
      </c>
      <c r="W312">
        <f t="shared" si="75"/>
        <v>15305.160599999999</v>
      </c>
      <c r="X312" s="10">
        <f t="shared" si="76"/>
        <v>5924.95</v>
      </c>
      <c r="Y312" s="10">
        <f t="shared" si="77"/>
        <v>9380.2105999999985</v>
      </c>
      <c r="Z312">
        <f t="shared" si="78"/>
        <v>0.61287893966953855</v>
      </c>
      <c r="AA312" t="str">
        <f t="shared" si="79"/>
        <v>Feb-2025</v>
      </c>
      <c r="AB312" t="str">
        <f t="shared" si="80"/>
        <v>Q1-2025</v>
      </c>
      <c r="AC312" t="str">
        <f t="shared" si="81"/>
        <v>Europe-United Kingdom-Manchester</v>
      </c>
      <c r="AD312" t="str">
        <f t="shared" si="82"/>
        <v>HIGH</v>
      </c>
      <c r="AE312" s="15" t="str">
        <f t="shared" si="83"/>
        <v>Feb-2025</v>
      </c>
      <c r="AF312" t="str">
        <f t="shared" si="84"/>
        <v>YES</v>
      </c>
    </row>
    <row r="313" spans="1:32" x14ac:dyDescent="0.35">
      <c r="A313" s="8" t="s">
        <v>426</v>
      </c>
      <c r="B313" s="6">
        <v>45774</v>
      </c>
      <c r="C313" s="6" t="str">
        <f t="shared" si="69"/>
        <v>INVALID</v>
      </c>
      <c r="D313" s="6">
        <f t="shared" si="68"/>
        <v>45781</v>
      </c>
      <c r="E313" s="6">
        <v>45022</v>
      </c>
      <c r="F313" s="10">
        <f t="shared" si="70"/>
        <v>7</v>
      </c>
      <c r="G313" t="s">
        <v>649</v>
      </c>
      <c r="H313" t="s">
        <v>656</v>
      </c>
      <c r="I313" t="s">
        <v>684</v>
      </c>
      <c r="J313" t="s">
        <v>704</v>
      </c>
      <c r="K313" t="s">
        <v>707</v>
      </c>
      <c r="L313" t="s">
        <v>719</v>
      </c>
      <c r="M313" t="s">
        <v>730</v>
      </c>
      <c r="N313" t="s">
        <v>1145</v>
      </c>
      <c r="O313" s="10">
        <v>692.18</v>
      </c>
      <c r="P313" s="10" t="str">
        <f t="shared" si="71"/>
        <v>OK</v>
      </c>
      <c r="Q313" s="10">
        <f t="shared" si="72"/>
        <v>57.53</v>
      </c>
      <c r="R313">
        <v>57.53</v>
      </c>
      <c r="S313" t="str">
        <f t="shared" si="73"/>
        <v>Ok</v>
      </c>
      <c r="T313">
        <f t="shared" si="74"/>
        <v>0.112</v>
      </c>
      <c r="U313" s="10">
        <v>0.112</v>
      </c>
      <c r="V313" s="10">
        <v>2</v>
      </c>
      <c r="W313">
        <f t="shared" si="75"/>
        <v>102.17328000000001</v>
      </c>
      <c r="X313" s="10">
        <f t="shared" si="76"/>
        <v>1384.36</v>
      </c>
      <c r="Y313" s="10">
        <f t="shared" si="77"/>
        <v>-1282.1867199999999</v>
      </c>
      <c r="Z313">
        <f t="shared" si="78"/>
        <v>-12.549139266156473</v>
      </c>
      <c r="AA313" t="str">
        <f t="shared" si="79"/>
        <v>Apr-2025</v>
      </c>
      <c r="AB313" t="str">
        <f t="shared" si="80"/>
        <v>Q2-2025</v>
      </c>
      <c r="AC313" t="str">
        <f t="shared" si="81"/>
        <v>Europe-Germany-Munich</v>
      </c>
      <c r="AD313" t="str">
        <f t="shared" si="82"/>
        <v>LOW</v>
      </c>
      <c r="AE313" s="15" t="str">
        <f t="shared" si="83"/>
        <v>Apr-2025</v>
      </c>
      <c r="AF313" t="str">
        <f t="shared" si="84"/>
        <v>YES</v>
      </c>
    </row>
    <row r="314" spans="1:32" x14ac:dyDescent="0.35">
      <c r="A314" s="8" t="s">
        <v>331</v>
      </c>
      <c r="B314" s="6">
        <v>45679</v>
      </c>
      <c r="C314" s="6" t="str">
        <f t="shared" si="69"/>
        <v>INVALID</v>
      </c>
      <c r="D314" s="6">
        <f t="shared" si="68"/>
        <v>45686</v>
      </c>
      <c r="E314" s="6">
        <v>45260</v>
      </c>
      <c r="F314" s="10">
        <f t="shared" si="70"/>
        <v>7</v>
      </c>
      <c r="G314" t="s">
        <v>648</v>
      </c>
      <c r="H314" t="s">
        <v>655</v>
      </c>
      <c r="I314" t="s">
        <v>670</v>
      </c>
      <c r="J314" t="s">
        <v>706</v>
      </c>
      <c r="K314" t="s">
        <v>711</v>
      </c>
      <c r="L314" t="s">
        <v>723</v>
      </c>
      <c r="M314" t="s">
        <v>729</v>
      </c>
      <c r="N314" t="s">
        <v>1051</v>
      </c>
      <c r="O314" s="10">
        <v>1017.92</v>
      </c>
      <c r="P314" s="10" t="str">
        <f t="shared" si="71"/>
        <v>OK</v>
      </c>
      <c r="Q314" s="10">
        <f t="shared" si="72"/>
        <v>824.81</v>
      </c>
      <c r="R314">
        <v>824.81</v>
      </c>
      <c r="S314" t="str">
        <f t="shared" si="73"/>
        <v>Ok</v>
      </c>
      <c r="T314">
        <f t="shared" si="74"/>
        <v>7.4999999999999997E-2</v>
      </c>
      <c r="U314" s="10">
        <v>7.4999999999999997E-2</v>
      </c>
      <c r="V314" s="10">
        <v>15</v>
      </c>
      <c r="W314">
        <f t="shared" si="75"/>
        <v>11444.23875</v>
      </c>
      <c r="X314" s="10">
        <f t="shared" si="76"/>
        <v>15268.8</v>
      </c>
      <c r="Y314" s="10">
        <f t="shared" si="77"/>
        <v>-3824.5612499999988</v>
      </c>
      <c r="Z314">
        <f t="shared" si="78"/>
        <v>-0.3341909701071204</v>
      </c>
      <c r="AA314" t="str">
        <f t="shared" si="79"/>
        <v>Jan-2025</v>
      </c>
      <c r="AB314" t="str">
        <f t="shared" si="80"/>
        <v>Q1-2025</v>
      </c>
      <c r="AC314" t="str">
        <f t="shared" si="81"/>
        <v>Americas-Brazil-São Paulo</v>
      </c>
      <c r="AD314" t="str">
        <f t="shared" si="82"/>
        <v>HIGH</v>
      </c>
      <c r="AE314" s="15" t="str">
        <f t="shared" si="83"/>
        <v>Jan-2025</v>
      </c>
      <c r="AF314" t="str">
        <f t="shared" si="84"/>
        <v>YES</v>
      </c>
    </row>
    <row r="315" spans="1:32" x14ac:dyDescent="0.35">
      <c r="A315" s="8" t="s">
        <v>333</v>
      </c>
      <c r="B315" s="6">
        <v>45681</v>
      </c>
      <c r="C315" s="6" t="str">
        <f t="shared" si="69"/>
        <v>INVALID</v>
      </c>
      <c r="D315" s="6">
        <f t="shared" si="68"/>
        <v>45688</v>
      </c>
      <c r="E315" s="6">
        <v>45031</v>
      </c>
      <c r="F315" s="10">
        <f t="shared" si="70"/>
        <v>7</v>
      </c>
      <c r="G315" t="s">
        <v>646</v>
      </c>
      <c r="H315" t="s">
        <v>650</v>
      </c>
      <c r="I315" t="s">
        <v>675</v>
      </c>
      <c r="J315" t="s">
        <v>705</v>
      </c>
      <c r="K315" t="s">
        <v>707</v>
      </c>
      <c r="L315" t="s">
        <v>712</v>
      </c>
      <c r="M315" t="s">
        <v>733</v>
      </c>
      <c r="N315" t="s">
        <v>1053</v>
      </c>
      <c r="O315" s="10">
        <v>875.36</v>
      </c>
      <c r="P315" s="10" t="str">
        <f t="shared" si="71"/>
        <v>OK</v>
      </c>
      <c r="Q315" s="10">
        <f t="shared" si="72"/>
        <v>1493.53</v>
      </c>
      <c r="R315">
        <v>1493.53</v>
      </c>
      <c r="S315" t="str">
        <f t="shared" si="73"/>
        <v>Ok</v>
      </c>
      <c r="T315">
        <f t="shared" si="74"/>
        <v>0.151</v>
      </c>
      <c r="U315" s="10">
        <v>0.151</v>
      </c>
      <c r="V315" s="10">
        <v>53</v>
      </c>
      <c r="W315">
        <f t="shared" si="75"/>
        <v>67204.369409999999</v>
      </c>
      <c r="X315" s="10">
        <f t="shared" si="76"/>
        <v>46394.080000000002</v>
      </c>
      <c r="Y315" s="10">
        <f t="shared" si="77"/>
        <v>20810.289409999998</v>
      </c>
      <c r="Z315">
        <f t="shared" si="78"/>
        <v>0.30965679155533343</v>
      </c>
      <c r="AA315" t="str">
        <f t="shared" si="79"/>
        <v>Jan-2025</v>
      </c>
      <c r="AB315" t="str">
        <f t="shared" si="80"/>
        <v>Q1-2025</v>
      </c>
      <c r="AC315" t="str">
        <f t="shared" si="81"/>
        <v>Africa-Kenya-Mombasa</v>
      </c>
      <c r="AD315" t="str">
        <f t="shared" si="82"/>
        <v>HIGH</v>
      </c>
      <c r="AE315" s="15" t="str">
        <f t="shared" si="83"/>
        <v>Jan-2025</v>
      </c>
      <c r="AF315" t="str">
        <f t="shared" si="84"/>
        <v>YES</v>
      </c>
    </row>
    <row r="316" spans="1:32" x14ac:dyDescent="0.35">
      <c r="A316" s="8" t="s">
        <v>416</v>
      </c>
      <c r="B316" s="6">
        <v>45764</v>
      </c>
      <c r="C316" s="6" t="str">
        <f t="shared" si="69"/>
        <v>INVALID</v>
      </c>
      <c r="D316" s="6">
        <f t="shared" si="68"/>
        <v>45771</v>
      </c>
      <c r="E316" s="6">
        <v>45604</v>
      </c>
      <c r="F316" s="10">
        <f t="shared" si="70"/>
        <v>7</v>
      </c>
      <c r="G316" t="s">
        <v>648</v>
      </c>
      <c r="H316" t="s">
        <v>653</v>
      </c>
      <c r="I316" t="s">
        <v>667</v>
      </c>
      <c r="J316" t="s">
        <v>702</v>
      </c>
      <c r="K316" t="s">
        <v>709</v>
      </c>
      <c r="L316" t="s">
        <v>719</v>
      </c>
      <c r="M316" t="s">
        <v>727</v>
      </c>
      <c r="N316" t="s">
        <v>1135</v>
      </c>
      <c r="O316" s="10">
        <v>1020.4</v>
      </c>
      <c r="P316" s="10" t="str">
        <f t="shared" si="71"/>
        <v>OK</v>
      </c>
      <c r="Q316" s="10">
        <f t="shared" si="72"/>
        <v>741.92</v>
      </c>
      <c r="R316">
        <v>741.92</v>
      </c>
      <c r="S316" t="str">
        <f t="shared" si="73"/>
        <v>Ok</v>
      </c>
      <c r="T316">
        <f t="shared" si="74"/>
        <v>0.106</v>
      </c>
      <c r="U316" s="10">
        <v>0.106</v>
      </c>
      <c r="V316" s="10">
        <v>16</v>
      </c>
      <c r="W316">
        <f t="shared" si="75"/>
        <v>10612.42368</v>
      </c>
      <c r="X316" s="10">
        <f t="shared" si="76"/>
        <v>16326.4</v>
      </c>
      <c r="Y316" s="10">
        <f t="shared" si="77"/>
        <v>-5713.9763199999998</v>
      </c>
      <c r="Z316">
        <f t="shared" si="78"/>
        <v>-0.53842331330669224</v>
      </c>
      <c r="AA316" t="str">
        <f t="shared" si="79"/>
        <v>Apr-2025</v>
      </c>
      <c r="AB316" t="str">
        <f t="shared" si="80"/>
        <v>Q2-2025</v>
      </c>
      <c r="AC316" t="str">
        <f t="shared" si="81"/>
        <v>Americas-Canada-Toronto</v>
      </c>
      <c r="AD316" t="str">
        <f t="shared" si="82"/>
        <v>HIGH</v>
      </c>
      <c r="AE316" s="15" t="str">
        <f t="shared" si="83"/>
        <v>Apr-2025</v>
      </c>
      <c r="AF316" t="str">
        <f t="shared" si="84"/>
        <v>YES</v>
      </c>
    </row>
    <row r="317" spans="1:32" x14ac:dyDescent="0.35">
      <c r="A317" s="8" t="s">
        <v>537</v>
      </c>
      <c r="B317" s="6">
        <v>45885</v>
      </c>
      <c r="C317" s="6" t="str">
        <f t="shared" si="69"/>
        <v>INVALID</v>
      </c>
      <c r="D317" s="6">
        <f t="shared" si="68"/>
        <v>45892</v>
      </c>
      <c r="E317" s="6">
        <v>45422</v>
      </c>
      <c r="F317" s="10">
        <f t="shared" si="70"/>
        <v>7</v>
      </c>
      <c r="G317" t="s">
        <v>646</v>
      </c>
      <c r="H317" t="s">
        <v>650</v>
      </c>
      <c r="I317" t="s">
        <v>662</v>
      </c>
      <c r="J317" t="s">
        <v>703</v>
      </c>
      <c r="K317" t="s">
        <v>708</v>
      </c>
      <c r="L317" t="s">
        <v>725</v>
      </c>
      <c r="M317" t="s">
        <v>732</v>
      </c>
      <c r="N317" t="s">
        <v>1256</v>
      </c>
      <c r="O317" s="10">
        <v>513.30999999999995</v>
      </c>
      <c r="P317" s="10" t="str">
        <f t="shared" si="71"/>
        <v>OK</v>
      </c>
      <c r="Q317" s="10">
        <f t="shared" si="72"/>
        <v>742.23</v>
      </c>
      <c r="R317">
        <v>742.23</v>
      </c>
      <c r="S317" t="str">
        <f t="shared" si="73"/>
        <v>Ok</v>
      </c>
      <c r="T317">
        <f t="shared" si="74"/>
        <v>9.4E-2</v>
      </c>
      <c r="U317" s="10">
        <v>9.4E-2</v>
      </c>
      <c r="V317" s="10">
        <v>15</v>
      </c>
      <c r="W317">
        <f t="shared" si="75"/>
        <v>10086.905700000001</v>
      </c>
      <c r="X317" s="10">
        <f t="shared" si="76"/>
        <v>7699.65</v>
      </c>
      <c r="Y317" s="10">
        <f t="shared" si="77"/>
        <v>2387.2557000000015</v>
      </c>
      <c r="Z317">
        <f t="shared" si="78"/>
        <v>0.23666878337129704</v>
      </c>
      <c r="AA317" t="str">
        <f t="shared" si="79"/>
        <v>Aug-2025</v>
      </c>
      <c r="AB317" t="str">
        <f t="shared" si="80"/>
        <v>Q3-2025</v>
      </c>
      <c r="AC317" t="str">
        <f t="shared" si="81"/>
        <v>Africa-Kenya-Kisumu</v>
      </c>
      <c r="AD317" t="str">
        <f t="shared" si="82"/>
        <v>HIGH</v>
      </c>
      <c r="AE317" s="15" t="str">
        <f t="shared" si="83"/>
        <v>Aug-2025</v>
      </c>
      <c r="AF317" t="str">
        <f t="shared" si="84"/>
        <v>YES</v>
      </c>
    </row>
    <row r="318" spans="1:32" x14ac:dyDescent="0.35">
      <c r="A318" s="8" t="s">
        <v>417</v>
      </c>
      <c r="B318" s="6">
        <v>45765</v>
      </c>
      <c r="C318" s="6" t="str">
        <f t="shared" si="69"/>
        <v>INVALID</v>
      </c>
      <c r="D318" s="6">
        <f t="shared" si="68"/>
        <v>45772</v>
      </c>
      <c r="E318" s="6">
        <v>45512</v>
      </c>
      <c r="F318" s="10">
        <f t="shared" si="70"/>
        <v>7</v>
      </c>
      <c r="G318" t="s">
        <v>649</v>
      </c>
      <c r="H318" t="s">
        <v>657</v>
      </c>
      <c r="I318" t="s">
        <v>673</v>
      </c>
      <c r="J318" t="s">
        <v>706</v>
      </c>
      <c r="K318" t="s">
        <v>709</v>
      </c>
      <c r="L318" t="s">
        <v>722</v>
      </c>
      <c r="M318" t="s">
        <v>731</v>
      </c>
      <c r="N318" t="s">
        <v>1136</v>
      </c>
      <c r="O318" s="10">
        <v>501.5</v>
      </c>
      <c r="P318" s="10" t="str">
        <f t="shared" si="71"/>
        <v>OK</v>
      </c>
      <c r="Q318" s="10">
        <f t="shared" si="72"/>
        <v>479.54</v>
      </c>
      <c r="R318">
        <v>479.54</v>
      </c>
      <c r="S318" t="str">
        <f t="shared" si="73"/>
        <v>Ok</v>
      </c>
      <c r="T318">
        <f t="shared" si="74"/>
        <v>0.126</v>
      </c>
      <c r="U318" s="10">
        <v>0.126</v>
      </c>
      <c r="V318" s="10">
        <v>5</v>
      </c>
      <c r="W318">
        <f t="shared" si="75"/>
        <v>2095.5898000000002</v>
      </c>
      <c r="X318" s="10">
        <f t="shared" si="76"/>
        <v>2507.5</v>
      </c>
      <c r="Y318" s="10">
        <f t="shared" si="77"/>
        <v>-411.9101999999998</v>
      </c>
      <c r="Z318">
        <f t="shared" si="78"/>
        <v>-0.19656051007692429</v>
      </c>
      <c r="AA318" t="str">
        <f t="shared" si="79"/>
        <v>Apr-2025</v>
      </c>
      <c r="AB318" t="str">
        <f t="shared" si="80"/>
        <v>Q2-2025</v>
      </c>
      <c r="AC318" t="str">
        <f t="shared" si="81"/>
        <v>Europe-France-Marseille</v>
      </c>
      <c r="AD318" t="str">
        <f t="shared" si="82"/>
        <v>MEDIUM</v>
      </c>
      <c r="AE318" s="15" t="str">
        <f t="shared" si="83"/>
        <v>Apr-2025</v>
      </c>
      <c r="AF318" t="str">
        <f t="shared" si="84"/>
        <v>YES</v>
      </c>
    </row>
    <row r="319" spans="1:32" x14ac:dyDescent="0.35">
      <c r="A319" s="8" t="s">
        <v>389</v>
      </c>
      <c r="B319" s="6">
        <v>45737</v>
      </c>
      <c r="C319" s="6" t="str">
        <f t="shared" si="69"/>
        <v>INVALID</v>
      </c>
      <c r="D319" s="6">
        <f t="shared" si="68"/>
        <v>45744</v>
      </c>
      <c r="E319" s="6">
        <v>45370</v>
      </c>
      <c r="F319" s="10">
        <f t="shared" si="70"/>
        <v>7</v>
      </c>
      <c r="G319" t="s">
        <v>647</v>
      </c>
      <c r="H319" t="s">
        <v>659</v>
      </c>
      <c r="I319" t="s">
        <v>699</v>
      </c>
      <c r="J319" t="s">
        <v>704</v>
      </c>
      <c r="K319" t="s">
        <v>710</v>
      </c>
      <c r="L319" t="s">
        <v>715</v>
      </c>
      <c r="M319" t="s">
        <v>730</v>
      </c>
      <c r="N319" t="s">
        <v>1109</v>
      </c>
      <c r="O319" s="10">
        <v>988.83</v>
      </c>
      <c r="P319" s="10" t="str">
        <f t="shared" si="71"/>
        <v>OK</v>
      </c>
      <c r="Q319" s="10">
        <f t="shared" si="72"/>
        <v>1175.25</v>
      </c>
      <c r="R319">
        <v>1175.25</v>
      </c>
      <c r="S319" t="str">
        <f t="shared" si="73"/>
        <v>Ok</v>
      </c>
      <c r="T319">
        <f t="shared" si="74"/>
        <v>6.3E-2</v>
      </c>
      <c r="U319" s="10">
        <v>6.3E-2</v>
      </c>
      <c r="V319" s="10">
        <v>34</v>
      </c>
      <c r="W319">
        <f t="shared" si="75"/>
        <v>37441.114500000003</v>
      </c>
      <c r="X319" s="10">
        <f t="shared" si="76"/>
        <v>33620.22</v>
      </c>
      <c r="Y319" s="10">
        <f t="shared" si="77"/>
        <v>3820.8945000000022</v>
      </c>
      <c r="Z319">
        <f t="shared" si="78"/>
        <v>0.10205076828041541</v>
      </c>
      <c r="AA319" t="str">
        <f t="shared" si="79"/>
        <v>Mar-2025</v>
      </c>
      <c r="AB319" t="str">
        <f t="shared" si="80"/>
        <v>Q1-2025</v>
      </c>
      <c r="AC319" t="str">
        <f t="shared" si="81"/>
        <v>Asia-China-Beijing</v>
      </c>
      <c r="AD319" t="str">
        <f t="shared" si="82"/>
        <v>HIGH</v>
      </c>
      <c r="AE319" s="15" t="str">
        <f t="shared" si="83"/>
        <v>Mar-2025</v>
      </c>
      <c r="AF319" t="str">
        <f t="shared" si="84"/>
        <v>YES</v>
      </c>
    </row>
    <row r="320" spans="1:32" x14ac:dyDescent="0.35">
      <c r="A320" s="8" t="s">
        <v>379</v>
      </c>
      <c r="B320" s="6">
        <v>45727</v>
      </c>
      <c r="C320" s="6" t="str">
        <f t="shared" si="69"/>
        <v>OK</v>
      </c>
      <c r="D320" s="6">
        <f t="shared" si="68"/>
        <v>45756</v>
      </c>
      <c r="E320" s="6">
        <v>45756</v>
      </c>
      <c r="F320" s="10">
        <f t="shared" si="70"/>
        <v>29</v>
      </c>
      <c r="G320" t="s">
        <v>647</v>
      </c>
      <c r="H320" t="s">
        <v>652</v>
      </c>
      <c r="I320" t="s">
        <v>689</v>
      </c>
      <c r="J320" t="s">
        <v>705</v>
      </c>
      <c r="K320" t="s">
        <v>710</v>
      </c>
      <c r="L320" t="s">
        <v>718</v>
      </c>
      <c r="M320" t="s">
        <v>727</v>
      </c>
      <c r="N320" t="s">
        <v>1099</v>
      </c>
      <c r="O320" s="10">
        <v>1055.45</v>
      </c>
      <c r="P320" s="10" t="str">
        <f t="shared" si="71"/>
        <v>OK</v>
      </c>
      <c r="Q320" s="10">
        <f t="shared" si="72"/>
        <v>227.45</v>
      </c>
      <c r="R320">
        <v>227.45</v>
      </c>
      <c r="S320" t="str">
        <f t="shared" si="73"/>
        <v>Ok</v>
      </c>
      <c r="T320">
        <f t="shared" si="74"/>
        <v>8.9999999999999993E-3</v>
      </c>
      <c r="U320" s="10">
        <v>8.9999999999999993E-3</v>
      </c>
      <c r="V320" s="10">
        <v>18</v>
      </c>
      <c r="W320">
        <f t="shared" si="75"/>
        <v>4057.2530999999999</v>
      </c>
      <c r="X320" s="10">
        <f t="shared" si="76"/>
        <v>18998.100000000002</v>
      </c>
      <c r="Y320" s="10">
        <f t="shared" si="77"/>
        <v>-14940.846900000002</v>
      </c>
      <c r="Z320">
        <f t="shared" si="78"/>
        <v>-3.6825030462112416</v>
      </c>
      <c r="AA320" t="str">
        <f t="shared" si="79"/>
        <v>Mar-2025</v>
      </c>
      <c r="AB320" t="str">
        <f t="shared" si="80"/>
        <v>Q1-2025</v>
      </c>
      <c r="AC320" t="str">
        <f t="shared" si="81"/>
        <v>Asia-Japan-Tokyo</v>
      </c>
      <c r="AD320" t="str">
        <f t="shared" si="82"/>
        <v>MEDIUM</v>
      </c>
      <c r="AE320" s="15" t="str">
        <f t="shared" si="83"/>
        <v>Mar-2025</v>
      </c>
      <c r="AF320" t="str">
        <f t="shared" si="84"/>
        <v>NO</v>
      </c>
    </row>
    <row r="321" spans="1:32" x14ac:dyDescent="0.35">
      <c r="A321" s="8" t="s">
        <v>518</v>
      </c>
      <c r="B321" s="6">
        <v>45866</v>
      </c>
      <c r="C321" s="6" t="str">
        <f t="shared" si="69"/>
        <v>INVALID</v>
      </c>
      <c r="D321" s="6">
        <f t="shared" si="68"/>
        <v>45873</v>
      </c>
      <c r="E321" s="6">
        <v>45743</v>
      </c>
      <c r="F321" s="10">
        <f t="shared" si="70"/>
        <v>7</v>
      </c>
      <c r="G321" t="s">
        <v>648</v>
      </c>
      <c r="H321" t="s">
        <v>655</v>
      </c>
      <c r="I321" t="s">
        <v>692</v>
      </c>
      <c r="J321" t="s">
        <v>706</v>
      </c>
      <c r="K321" t="s">
        <v>711</v>
      </c>
      <c r="L321" t="s">
        <v>721</v>
      </c>
      <c r="M321" t="s">
        <v>729</v>
      </c>
      <c r="N321" t="s">
        <v>1237</v>
      </c>
      <c r="O321" s="10">
        <v>996.73</v>
      </c>
      <c r="P321" s="10" t="str">
        <f t="shared" si="71"/>
        <v>OK</v>
      </c>
      <c r="Q321" s="10">
        <f t="shared" si="72"/>
        <v>1178.6199999999999</v>
      </c>
      <c r="R321">
        <v>1178.6199999999999</v>
      </c>
      <c r="S321" t="str">
        <f t="shared" si="73"/>
        <v>Ok</v>
      </c>
      <c r="T321">
        <f t="shared" si="74"/>
        <v>7.0000000000000007E-2</v>
      </c>
      <c r="U321" s="10">
        <v>7.0000000000000007E-2</v>
      </c>
      <c r="V321" s="10">
        <v>9</v>
      </c>
      <c r="W321">
        <f t="shared" si="75"/>
        <v>9865.0493999999981</v>
      </c>
      <c r="X321" s="10">
        <f t="shared" si="76"/>
        <v>8970.57</v>
      </c>
      <c r="Y321" s="10">
        <f t="shared" si="77"/>
        <v>894.47939999999835</v>
      </c>
      <c r="Z321">
        <f t="shared" si="78"/>
        <v>9.0671558117083384E-2</v>
      </c>
      <c r="AA321" t="str">
        <f t="shared" si="79"/>
        <v>Jul-2025</v>
      </c>
      <c r="AB321" t="str">
        <f t="shared" si="80"/>
        <v>Q3-2025</v>
      </c>
      <c r="AC321" t="str">
        <f t="shared" si="81"/>
        <v>Americas-Brazil-Rio de Janeiro</v>
      </c>
      <c r="AD321" t="str">
        <f t="shared" si="82"/>
        <v>HIGH</v>
      </c>
      <c r="AE321" s="15" t="str">
        <f t="shared" si="83"/>
        <v>Jul-2025</v>
      </c>
      <c r="AF321" t="str">
        <f t="shared" si="84"/>
        <v>YES</v>
      </c>
    </row>
    <row r="322" spans="1:32" x14ac:dyDescent="0.35">
      <c r="A322" s="8" t="s">
        <v>176</v>
      </c>
      <c r="B322" s="6">
        <v>45523</v>
      </c>
      <c r="C322" s="6" t="str">
        <f t="shared" si="69"/>
        <v>OK</v>
      </c>
      <c r="D322" s="6">
        <f t="shared" ref="D322:D385" si="85">IF(OR(E322="",E322&lt;B322),B322+7,E322)</f>
        <v>45620</v>
      </c>
      <c r="E322" s="6">
        <v>45620</v>
      </c>
      <c r="F322" s="10">
        <f t="shared" si="70"/>
        <v>97</v>
      </c>
      <c r="G322" t="s">
        <v>647</v>
      </c>
      <c r="H322" t="s">
        <v>659</v>
      </c>
      <c r="I322" t="s">
        <v>676</v>
      </c>
      <c r="J322" t="s">
        <v>705</v>
      </c>
      <c r="K322" t="s">
        <v>708</v>
      </c>
      <c r="L322" t="s">
        <v>718</v>
      </c>
      <c r="M322" t="s">
        <v>727</v>
      </c>
      <c r="N322" t="s">
        <v>895</v>
      </c>
      <c r="O322" s="10">
        <v>811.05</v>
      </c>
      <c r="P322" s="10" t="str">
        <f t="shared" si="71"/>
        <v>OK</v>
      </c>
      <c r="Q322" s="10">
        <f t="shared" si="72"/>
        <v>2422.1</v>
      </c>
      <c r="R322">
        <v>2422.1</v>
      </c>
      <c r="S322" t="str">
        <f t="shared" si="73"/>
        <v>Ok</v>
      </c>
      <c r="T322">
        <f t="shared" si="74"/>
        <v>7.1999999999999995E-2</v>
      </c>
      <c r="U322" s="10">
        <v>7.1999999999999995E-2</v>
      </c>
      <c r="V322" s="10">
        <v>5</v>
      </c>
      <c r="W322">
        <f t="shared" si="75"/>
        <v>11238.544</v>
      </c>
      <c r="X322" s="10">
        <f t="shared" si="76"/>
        <v>4055.25</v>
      </c>
      <c r="Y322" s="10">
        <f t="shared" si="77"/>
        <v>7183.2939999999999</v>
      </c>
      <c r="Z322">
        <f t="shared" si="78"/>
        <v>0.63916589195184004</v>
      </c>
      <c r="AA322" t="str">
        <f t="shared" si="79"/>
        <v>Aug-2024</v>
      </c>
      <c r="AB322" t="str">
        <f t="shared" si="80"/>
        <v>Q3-2024</v>
      </c>
      <c r="AC322" t="str">
        <f t="shared" si="81"/>
        <v>Asia-China-Shenzhen</v>
      </c>
      <c r="AD322" t="str">
        <f t="shared" si="82"/>
        <v>HIGH</v>
      </c>
      <c r="AE322" s="15" t="str">
        <f t="shared" si="83"/>
        <v>Aug-2024</v>
      </c>
      <c r="AF322" t="str">
        <f t="shared" si="84"/>
        <v>NO</v>
      </c>
    </row>
    <row r="323" spans="1:32" x14ac:dyDescent="0.35">
      <c r="A323" s="8" t="s">
        <v>185</v>
      </c>
      <c r="B323" s="6">
        <v>45532</v>
      </c>
      <c r="C323" s="6" t="str">
        <f t="shared" ref="C323:C386" si="86">IF(OR(E323="",E323&lt;B323),"INVALID","OK")</f>
        <v>INVALID</v>
      </c>
      <c r="D323" s="6">
        <f t="shared" si="85"/>
        <v>45539</v>
      </c>
      <c r="E323" s="6">
        <v>45488</v>
      </c>
      <c r="F323" s="10">
        <f t="shared" ref="F323:F386" si="87">D323-B323</f>
        <v>7</v>
      </c>
      <c r="G323" t="s">
        <v>647</v>
      </c>
      <c r="H323" t="s">
        <v>652</v>
      </c>
      <c r="I323" t="s">
        <v>689</v>
      </c>
      <c r="J323" t="s">
        <v>705</v>
      </c>
      <c r="K323" t="s">
        <v>709</v>
      </c>
      <c r="L323" t="s">
        <v>715</v>
      </c>
      <c r="M323" t="s">
        <v>733</v>
      </c>
      <c r="N323" t="s">
        <v>904</v>
      </c>
      <c r="O323" s="10">
        <v>801.77</v>
      </c>
      <c r="P323" s="10" t="str">
        <f t="shared" ref="P323:P386" si="88">IF(ABS((R323)-(Q323))&gt;1,"Suspicious","OK")</f>
        <v>OK</v>
      </c>
      <c r="Q323" s="10">
        <f t="shared" ref="Q323:Q386" si="89">IF(OR(R323&lt;0,R323&gt;3800),AVERAGEIF($M:$M,$M323,$R:$R),R323)</f>
        <v>433.88</v>
      </c>
      <c r="R323">
        <v>433.88</v>
      </c>
      <c r="S323" t="str">
        <f t="shared" ref="S323:S386" si="90">IF(U323&gt;0.3,"Suspicious","Ok")</f>
        <v>Ok</v>
      </c>
      <c r="T323">
        <f t="shared" ref="T323:T386" si="91">IF(U323&lt;0,0,IF(U323&gt;0.3,0.3,U323))</f>
        <v>0.254</v>
      </c>
      <c r="U323" s="10">
        <v>0.254</v>
      </c>
      <c r="V323" s="10">
        <v>16</v>
      </c>
      <c r="W323">
        <f t="shared" ref="W323:W386" si="92">R323*V323*(1-U323)</f>
        <v>5178.7916800000003</v>
      </c>
      <c r="X323" s="10">
        <f t="shared" ref="X323:X386" si="93">O323*V323</f>
        <v>12828.32</v>
      </c>
      <c r="Y323" s="10">
        <f t="shared" ref="Y323:Y386" si="94">W323-X323</f>
        <v>-7649.5283199999994</v>
      </c>
      <c r="Z323">
        <f t="shared" ref="Z323:Z386" si="95">IF(W323=0,0,Y323/W323)</f>
        <v>-1.4770874738101067</v>
      </c>
      <c r="AA323" t="str">
        <f t="shared" ref="AA323:AA386" si="96">TEXT(B323,"MMM-YYYY")</f>
        <v>Aug-2024</v>
      </c>
      <c r="AB323" t="str">
        <f t="shared" ref="AB323:AB386" si="97">"Q"&amp;INT((MONTH(B323)-1)/3+1)&amp;"-"&amp;YEAR(B323)</f>
        <v>Q3-2024</v>
      </c>
      <c r="AC323" t="str">
        <f t="shared" ref="AC323:AC386" si="98">G323&amp;"-"&amp;H323&amp;"-"&amp;I323</f>
        <v>Asia-Japan-Tokyo</v>
      </c>
      <c r="AD323" t="str">
        <f t="shared" ref="AD323:AD386" si="99">IF(Q323&lt;100,"LOW",IF(Q323&lt;=500,"MEDIUM","HIGH"))</f>
        <v>MEDIUM</v>
      </c>
      <c r="AE323" s="15" t="str">
        <f t="shared" ref="AE323:AE386" si="100">TEXT(_xlfn.MINIFS(B323,H323,(H323)),"mmm-yyyy")</f>
        <v>Aug-2024</v>
      </c>
      <c r="AF323" t="str">
        <f t="shared" ref="AF323:AF386" si="101">IF((F323)&lt;=7,"YES","NO")</f>
        <v>YES</v>
      </c>
    </row>
    <row r="324" spans="1:32" x14ac:dyDescent="0.35">
      <c r="A324" s="8" t="s">
        <v>452</v>
      </c>
      <c r="B324" s="6">
        <v>45800</v>
      </c>
      <c r="C324" s="6" t="str">
        <f t="shared" si="86"/>
        <v>INVALID</v>
      </c>
      <c r="D324" s="6">
        <f t="shared" si="85"/>
        <v>45807</v>
      </c>
      <c r="E324" s="6">
        <v>45299</v>
      </c>
      <c r="F324" s="10">
        <f t="shared" si="87"/>
        <v>7</v>
      </c>
      <c r="G324" t="s">
        <v>649</v>
      </c>
      <c r="H324" t="s">
        <v>657</v>
      </c>
      <c r="I324" t="s">
        <v>673</v>
      </c>
      <c r="J324" t="s">
        <v>704</v>
      </c>
      <c r="K324" t="s">
        <v>709</v>
      </c>
      <c r="L324" t="s">
        <v>716</v>
      </c>
      <c r="M324" t="s">
        <v>733</v>
      </c>
      <c r="N324" t="s">
        <v>1171</v>
      </c>
      <c r="O324" s="10">
        <v>861.1</v>
      </c>
      <c r="P324" s="10" t="str">
        <f t="shared" si="88"/>
        <v>OK</v>
      </c>
      <c r="Q324" s="10">
        <f t="shared" si="89"/>
        <v>3149.13</v>
      </c>
      <c r="R324">
        <v>3149.13</v>
      </c>
      <c r="S324" t="str">
        <f t="shared" si="90"/>
        <v>Ok</v>
      </c>
      <c r="T324">
        <f t="shared" si="91"/>
        <v>0.17399999999999999</v>
      </c>
      <c r="U324" s="10">
        <v>0.17399999999999999</v>
      </c>
      <c r="V324" s="10">
        <v>24</v>
      </c>
      <c r="W324">
        <f t="shared" si="92"/>
        <v>62428.35312</v>
      </c>
      <c r="X324" s="10">
        <f t="shared" si="93"/>
        <v>20666.400000000001</v>
      </c>
      <c r="Y324" s="10">
        <f t="shared" si="94"/>
        <v>41761.953119999998</v>
      </c>
      <c r="Z324">
        <f t="shared" si="95"/>
        <v>0.66895811010303319</v>
      </c>
      <c r="AA324" t="str">
        <f t="shared" si="96"/>
        <v>May-2025</v>
      </c>
      <c r="AB324" t="str">
        <f t="shared" si="97"/>
        <v>Q2-2025</v>
      </c>
      <c r="AC324" t="str">
        <f t="shared" si="98"/>
        <v>Europe-France-Marseille</v>
      </c>
      <c r="AD324" t="str">
        <f t="shared" si="99"/>
        <v>HIGH</v>
      </c>
      <c r="AE324" s="15" t="str">
        <f t="shared" si="100"/>
        <v>May-2025</v>
      </c>
      <c r="AF324" t="str">
        <f t="shared" si="101"/>
        <v>YES</v>
      </c>
    </row>
    <row r="325" spans="1:32" x14ac:dyDescent="0.35">
      <c r="A325" s="8" t="s">
        <v>82</v>
      </c>
      <c r="B325" s="6">
        <v>45429</v>
      </c>
      <c r="C325" s="6" t="str">
        <f t="shared" si="86"/>
        <v>OK</v>
      </c>
      <c r="D325" s="6">
        <f t="shared" si="85"/>
        <v>45449</v>
      </c>
      <c r="E325" s="6">
        <v>45449</v>
      </c>
      <c r="F325" s="10">
        <f t="shared" si="87"/>
        <v>20</v>
      </c>
      <c r="G325" t="s">
        <v>647</v>
      </c>
      <c r="H325" t="s">
        <v>652</v>
      </c>
      <c r="I325" t="s">
        <v>694</v>
      </c>
      <c r="J325" t="s">
        <v>701</v>
      </c>
      <c r="K325" t="s">
        <v>710</v>
      </c>
      <c r="L325" t="s">
        <v>712</v>
      </c>
      <c r="M325" t="s">
        <v>732</v>
      </c>
      <c r="N325" t="s">
        <v>801</v>
      </c>
      <c r="O325" s="10">
        <v>673.88</v>
      </c>
      <c r="P325" s="10" t="str">
        <f t="shared" si="88"/>
        <v>OK</v>
      </c>
      <c r="Q325" s="10">
        <f t="shared" si="89"/>
        <v>65.650000000000006</v>
      </c>
      <c r="R325">
        <v>65.650000000000006</v>
      </c>
      <c r="S325" t="str">
        <f t="shared" si="90"/>
        <v>Ok</v>
      </c>
      <c r="T325">
        <f t="shared" si="91"/>
        <v>0.105</v>
      </c>
      <c r="U325" s="10">
        <v>0.105</v>
      </c>
      <c r="V325" s="10">
        <v>13</v>
      </c>
      <c r="W325">
        <f t="shared" si="92"/>
        <v>763.83775000000003</v>
      </c>
      <c r="X325" s="10">
        <f t="shared" si="93"/>
        <v>8760.44</v>
      </c>
      <c r="Y325" s="10">
        <f t="shared" si="94"/>
        <v>-7996.6022500000008</v>
      </c>
      <c r="Z325">
        <f t="shared" si="95"/>
        <v>-10.46898015972633</v>
      </c>
      <c r="AA325" t="str">
        <f t="shared" si="96"/>
        <v>May-2024</v>
      </c>
      <c r="AB325" t="str">
        <f t="shared" si="97"/>
        <v>Q2-2024</v>
      </c>
      <c r="AC325" t="str">
        <f t="shared" si="98"/>
        <v>Asia-Japan-Nagoya</v>
      </c>
      <c r="AD325" t="str">
        <f t="shared" si="99"/>
        <v>LOW</v>
      </c>
      <c r="AE325" s="15" t="str">
        <f t="shared" si="100"/>
        <v>May-2024</v>
      </c>
      <c r="AF325" t="str">
        <f t="shared" si="101"/>
        <v>NO</v>
      </c>
    </row>
    <row r="326" spans="1:32" x14ac:dyDescent="0.35">
      <c r="A326" s="8" t="s">
        <v>451</v>
      </c>
      <c r="B326" s="6">
        <v>45799</v>
      </c>
      <c r="C326" s="6" t="str">
        <f t="shared" si="86"/>
        <v>INVALID</v>
      </c>
      <c r="D326" s="6">
        <f t="shared" si="85"/>
        <v>45806</v>
      </c>
      <c r="E326" s="6">
        <v>45035</v>
      </c>
      <c r="F326" s="10">
        <f t="shared" si="87"/>
        <v>7</v>
      </c>
      <c r="G326" t="s">
        <v>647</v>
      </c>
      <c r="H326" t="s">
        <v>652</v>
      </c>
      <c r="I326" t="s">
        <v>694</v>
      </c>
      <c r="J326" t="s">
        <v>705</v>
      </c>
      <c r="K326" t="s">
        <v>711</v>
      </c>
      <c r="L326" t="s">
        <v>724</v>
      </c>
      <c r="M326" t="s">
        <v>727</v>
      </c>
      <c r="N326" t="s">
        <v>1170</v>
      </c>
      <c r="O326" s="10">
        <v>607.04</v>
      </c>
      <c r="P326" s="10" t="str">
        <f t="shared" si="88"/>
        <v>OK</v>
      </c>
      <c r="Q326" s="10">
        <f t="shared" si="89"/>
        <v>2492.14</v>
      </c>
      <c r="R326">
        <v>2492.14</v>
      </c>
      <c r="S326" t="str">
        <f t="shared" si="90"/>
        <v>Ok</v>
      </c>
      <c r="T326">
        <f t="shared" si="91"/>
        <v>0.14699999999999999</v>
      </c>
      <c r="U326" s="10">
        <v>0.14699999999999999</v>
      </c>
      <c r="V326" s="10">
        <v>7</v>
      </c>
      <c r="W326">
        <f t="shared" si="92"/>
        <v>14880.567939999999</v>
      </c>
      <c r="X326" s="10">
        <f t="shared" si="93"/>
        <v>4249.28</v>
      </c>
      <c r="Y326" s="10">
        <f t="shared" si="94"/>
        <v>10631.287939999998</v>
      </c>
      <c r="Z326">
        <f t="shared" si="95"/>
        <v>0.71444100674560673</v>
      </c>
      <c r="AA326" t="str">
        <f t="shared" si="96"/>
        <v>May-2025</v>
      </c>
      <c r="AB326" t="str">
        <f t="shared" si="97"/>
        <v>Q2-2025</v>
      </c>
      <c r="AC326" t="str">
        <f t="shared" si="98"/>
        <v>Asia-Japan-Nagoya</v>
      </c>
      <c r="AD326" t="str">
        <f t="shared" si="99"/>
        <v>HIGH</v>
      </c>
      <c r="AE326" s="15" t="str">
        <f t="shared" si="100"/>
        <v>May-2025</v>
      </c>
      <c r="AF326" t="str">
        <f t="shared" si="101"/>
        <v>YES</v>
      </c>
    </row>
    <row r="327" spans="1:32" x14ac:dyDescent="0.35">
      <c r="A327" s="8" t="s">
        <v>579</v>
      </c>
      <c r="B327" s="6">
        <v>45927</v>
      </c>
      <c r="C327" s="6" t="str">
        <f t="shared" si="86"/>
        <v>INVALID</v>
      </c>
      <c r="D327" s="6">
        <f t="shared" si="85"/>
        <v>45934</v>
      </c>
      <c r="E327" s="6">
        <v>45326</v>
      </c>
      <c r="F327" s="10">
        <f t="shared" si="87"/>
        <v>7</v>
      </c>
      <c r="G327" t="s">
        <v>649</v>
      </c>
      <c r="H327" t="s">
        <v>658</v>
      </c>
      <c r="I327" t="s">
        <v>693</v>
      </c>
      <c r="J327" t="s">
        <v>704</v>
      </c>
      <c r="K327" t="s">
        <v>707</v>
      </c>
      <c r="L327" t="s">
        <v>717</v>
      </c>
      <c r="M327" t="s">
        <v>731</v>
      </c>
      <c r="N327" t="s">
        <v>1297</v>
      </c>
      <c r="O327" s="10">
        <v>525.34</v>
      </c>
      <c r="P327" s="10" t="str">
        <f t="shared" si="88"/>
        <v>OK</v>
      </c>
      <c r="Q327" s="10">
        <f t="shared" si="89"/>
        <v>931.84</v>
      </c>
      <c r="R327">
        <v>931.84</v>
      </c>
      <c r="S327" t="str">
        <f t="shared" si="90"/>
        <v>Ok</v>
      </c>
      <c r="T327">
        <f t="shared" si="91"/>
        <v>0.14299999999999999</v>
      </c>
      <c r="U327" s="10">
        <v>0.14299999999999999</v>
      </c>
      <c r="V327" s="10">
        <v>4</v>
      </c>
      <c r="W327">
        <f t="shared" si="92"/>
        <v>3194.3475200000003</v>
      </c>
      <c r="X327" s="10">
        <f t="shared" si="93"/>
        <v>2101.36</v>
      </c>
      <c r="Y327" s="10">
        <f t="shared" si="94"/>
        <v>1092.9875200000001</v>
      </c>
      <c r="Z327">
        <f t="shared" si="95"/>
        <v>0.34216299671740164</v>
      </c>
      <c r="AA327" t="str">
        <f t="shared" si="96"/>
        <v>Sept-2025</v>
      </c>
      <c r="AB327" t="str">
        <f t="shared" si="97"/>
        <v>Q3-2025</v>
      </c>
      <c r="AC327" t="str">
        <f t="shared" si="98"/>
        <v>Europe-United Kingdom-Manchester</v>
      </c>
      <c r="AD327" t="str">
        <f t="shared" si="99"/>
        <v>HIGH</v>
      </c>
      <c r="AE327" s="15" t="str">
        <f t="shared" si="100"/>
        <v>Sept-2025</v>
      </c>
      <c r="AF327" t="str">
        <f t="shared" si="101"/>
        <v>YES</v>
      </c>
    </row>
    <row r="328" spans="1:32" x14ac:dyDescent="0.35">
      <c r="A328" s="8" t="s">
        <v>81</v>
      </c>
      <c r="B328" s="6">
        <v>45428</v>
      </c>
      <c r="C328" s="6" t="str">
        <f t="shared" si="86"/>
        <v>INVALID</v>
      </c>
      <c r="D328" s="6">
        <f t="shared" si="85"/>
        <v>45435</v>
      </c>
      <c r="E328" s="6">
        <v>45025</v>
      </c>
      <c r="F328" s="10">
        <f t="shared" si="87"/>
        <v>7</v>
      </c>
      <c r="G328" t="s">
        <v>649</v>
      </c>
      <c r="H328" t="s">
        <v>658</v>
      </c>
      <c r="I328" t="s">
        <v>693</v>
      </c>
      <c r="J328" t="s">
        <v>704</v>
      </c>
      <c r="K328" t="s">
        <v>707</v>
      </c>
      <c r="L328" t="s">
        <v>716</v>
      </c>
      <c r="M328" t="s">
        <v>733</v>
      </c>
      <c r="N328" t="s">
        <v>800</v>
      </c>
      <c r="O328" s="10">
        <v>1082.17</v>
      </c>
      <c r="P328" s="10" t="str">
        <f t="shared" si="88"/>
        <v>OK</v>
      </c>
      <c r="Q328" s="10">
        <f t="shared" si="89"/>
        <v>619.51</v>
      </c>
      <c r="R328">
        <v>619.51</v>
      </c>
      <c r="S328" t="str">
        <f t="shared" si="90"/>
        <v>Ok</v>
      </c>
      <c r="T328">
        <f t="shared" si="91"/>
        <v>0.189</v>
      </c>
      <c r="U328" s="10">
        <v>0.189</v>
      </c>
      <c r="V328" s="10">
        <v>16</v>
      </c>
      <c r="W328">
        <f t="shared" si="92"/>
        <v>8038.7617599999994</v>
      </c>
      <c r="X328" s="10">
        <f t="shared" si="93"/>
        <v>17314.72</v>
      </c>
      <c r="Y328" s="10">
        <f t="shared" si="94"/>
        <v>-9275.9582400000018</v>
      </c>
      <c r="Z328">
        <f t="shared" si="95"/>
        <v>-1.1539038619300994</v>
      </c>
      <c r="AA328" t="str">
        <f t="shared" si="96"/>
        <v>May-2024</v>
      </c>
      <c r="AB328" t="str">
        <f t="shared" si="97"/>
        <v>Q2-2024</v>
      </c>
      <c r="AC328" t="str">
        <f t="shared" si="98"/>
        <v>Europe-United Kingdom-Manchester</v>
      </c>
      <c r="AD328" t="str">
        <f t="shared" si="99"/>
        <v>HIGH</v>
      </c>
      <c r="AE328" s="15" t="str">
        <f t="shared" si="100"/>
        <v>May-2024</v>
      </c>
      <c r="AF328" t="str">
        <f t="shared" si="101"/>
        <v>YES</v>
      </c>
    </row>
    <row r="329" spans="1:32" x14ac:dyDescent="0.35">
      <c r="A329" s="8" t="s">
        <v>304</v>
      </c>
      <c r="B329" s="6">
        <v>45652</v>
      </c>
      <c r="C329" s="6" t="str">
        <f t="shared" si="86"/>
        <v>OK</v>
      </c>
      <c r="D329" s="6">
        <f t="shared" si="85"/>
        <v>45895</v>
      </c>
      <c r="E329" s="6">
        <v>45895</v>
      </c>
      <c r="F329" s="10">
        <f t="shared" si="87"/>
        <v>243</v>
      </c>
      <c r="G329" t="s">
        <v>646</v>
      </c>
      <c r="H329" t="s">
        <v>651</v>
      </c>
      <c r="I329" t="s">
        <v>663</v>
      </c>
      <c r="J329" t="s">
        <v>705</v>
      </c>
      <c r="K329" t="s">
        <v>707</v>
      </c>
      <c r="L329" t="s">
        <v>720</v>
      </c>
      <c r="M329" t="s">
        <v>733</v>
      </c>
      <c r="N329" t="s">
        <v>1024</v>
      </c>
      <c r="O329" s="10">
        <v>521.05999999999995</v>
      </c>
      <c r="P329" s="10" t="str">
        <f t="shared" si="88"/>
        <v>OK</v>
      </c>
      <c r="Q329" s="10">
        <f t="shared" si="89"/>
        <v>1421.55</v>
      </c>
      <c r="R329">
        <v>1421.55</v>
      </c>
      <c r="S329" t="str">
        <f t="shared" si="90"/>
        <v>Ok</v>
      </c>
      <c r="T329">
        <f t="shared" si="91"/>
        <v>0.14599999999999999</v>
      </c>
      <c r="U329" s="10">
        <v>0.14599999999999999</v>
      </c>
      <c r="V329" s="10">
        <v>18</v>
      </c>
      <c r="W329">
        <f t="shared" si="92"/>
        <v>21852.066599999998</v>
      </c>
      <c r="X329" s="10">
        <f t="shared" si="93"/>
        <v>9379.0799999999981</v>
      </c>
      <c r="Y329" s="10">
        <f t="shared" si="94"/>
        <v>12472.9866</v>
      </c>
      <c r="Z329">
        <f t="shared" si="95"/>
        <v>0.57079208242940283</v>
      </c>
      <c r="AA329" t="str">
        <f t="shared" si="96"/>
        <v>Dec-2024</v>
      </c>
      <c r="AB329" t="str">
        <f t="shared" si="97"/>
        <v>Q4-2024</v>
      </c>
      <c r="AC329" t="str">
        <f t="shared" si="98"/>
        <v>Africa-Nigeria-Port Harcourt</v>
      </c>
      <c r="AD329" t="str">
        <f t="shared" si="99"/>
        <v>HIGH</v>
      </c>
      <c r="AE329" s="15" t="str">
        <f t="shared" si="100"/>
        <v>Dec-2024</v>
      </c>
      <c r="AF329" t="str">
        <f t="shared" si="101"/>
        <v>NO</v>
      </c>
    </row>
    <row r="330" spans="1:32" x14ac:dyDescent="0.35">
      <c r="A330" s="8" t="s">
        <v>203</v>
      </c>
      <c r="B330" s="6">
        <v>45551</v>
      </c>
      <c r="C330" s="6" t="str">
        <f t="shared" si="86"/>
        <v>INVALID</v>
      </c>
      <c r="D330" s="6">
        <f t="shared" si="85"/>
        <v>45558</v>
      </c>
      <c r="E330" s="6">
        <v>45451</v>
      </c>
      <c r="F330" s="10">
        <f t="shared" si="87"/>
        <v>7</v>
      </c>
      <c r="G330" t="s">
        <v>648</v>
      </c>
      <c r="H330" t="s">
        <v>655</v>
      </c>
      <c r="I330" t="s">
        <v>672</v>
      </c>
      <c r="J330" t="s">
        <v>705</v>
      </c>
      <c r="K330" t="s">
        <v>707</v>
      </c>
      <c r="L330" t="s">
        <v>718</v>
      </c>
      <c r="M330" t="s">
        <v>732</v>
      </c>
      <c r="N330" t="s">
        <v>923</v>
      </c>
      <c r="O330" s="10">
        <v>1075.9000000000001</v>
      </c>
      <c r="P330" s="10" t="str">
        <f t="shared" si="88"/>
        <v>OK</v>
      </c>
      <c r="Q330" s="10">
        <f t="shared" si="89"/>
        <v>952.56</v>
      </c>
      <c r="R330">
        <v>952.56</v>
      </c>
      <c r="S330" t="str">
        <f t="shared" si="90"/>
        <v>Ok</v>
      </c>
      <c r="T330">
        <f t="shared" si="91"/>
        <v>1.2E-2</v>
      </c>
      <c r="U330" s="10">
        <v>1.2E-2</v>
      </c>
      <c r="V330" s="10">
        <v>7</v>
      </c>
      <c r="W330">
        <f t="shared" si="92"/>
        <v>6587.9049599999998</v>
      </c>
      <c r="X330" s="10">
        <f t="shared" si="93"/>
        <v>7531.3000000000011</v>
      </c>
      <c r="Y330" s="10">
        <f t="shared" si="94"/>
        <v>-943.39504000000125</v>
      </c>
      <c r="Z330">
        <f t="shared" si="95"/>
        <v>-0.14320107010165509</v>
      </c>
      <c r="AA330" t="str">
        <f t="shared" si="96"/>
        <v>Sept-2024</v>
      </c>
      <c r="AB330" t="str">
        <f t="shared" si="97"/>
        <v>Q3-2024</v>
      </c>
      <c r="AC330" t="str">
        <f t="shared" si="98"/>
        <v>Americas-Brazil-Brasília</v>
      </c>
      <c r="AD330" t="str">
        <f t="shared" si="99"/>
        <v>HIGH</v>
      </c>
      <c r="AE330" s="15" t="str">
        <f t="shared" si="100"/>
        <v>Sept-2024</v>
      </c>
      <c r="AF330" t="str">
        <f t="shared" si="101"/>
        <v>YES</v>
      </c>
    </row>
    <row r="331" spans="1:32" x14ac:dyDescent="0.35">
      <c r="A331" s="8" t="s">
        <v>37</v>
      </c>
      <c r="B331" s="6">
        <v>45384</v>
      </c>
      <c r="C331" s="6" t="str">
        <f t="shared" si="86"/>
        <v>OK</v>
      </c>
      <c r="D331" s="6">
        <f t="shared" si="85"/>
        <v>45837</v>
      </c>
      <c r="E331" s="6">
        <v>45837</v>
      </c>
      <c r="F331" s="10">
        <f t="shared" si="87"/>
        <v>453</v>
      </c>
      <c r="G331" t="s">
        <v>646</v>
      </c>
      <c r="H331" t="s">
        <v>651</v>
      </c>
      <c r="I331" t="s">
        <v>663</v>
      </c>
      <c r="J331" t="s">
        <v>704</v>
      </c>
      <c r="K331" t="s">
        <v>709</v>
      </c>
      <c r="L331" t="s">
        <v>724</v>
      </c>
      <c r="M331" t="s">
        <v>733</v>
      </c>
      <c r="N331" t="s">
        <v>756</v>
      </c>
      <c r="O331" s="10">
        <v>730.99</v>
      </c>
      <c r="P331" s="10" t="str">
        <f t="shared" si="88"/>
        <v>OK</v>
      </c>
      <c r="Q331" s="10">
        <f t="shared" si="89"/>
        <v>3154.14</v>
      </c>
      <c r="R331">
        <v>3154.14</v>
      </c>
      <c r="S331" t="str">
        <f t="shared" si="90"/>
        <v>Ok</v>
      </c>
      <c r="T331">
        <f t="shared" si="91"/>
        <v>0.12</v>
      </c>
      <c r="U331" s="10">
        <v>0.12</v>
      </c>
      <c r="V331" s="10">
        <v>10</v>
      </c>
      <c r="W331">
        <f t="shared" si="92"/>
        <v>27756.431999999997</v>
      </c>
      <c r="X331" s="10">
        <f t="shared" si="93"/>
        <v>7309.9</v>
      </c>
      <c r="Y331" s="10">
        <f t="shared" si="94"/>
        <v>20446.531999999999</v>
      </c>
      <c r="Z331">
        <f t="shared" si="95"/>
        <v>0.73664122247412789</v>
      </c>
      <c r="AA331" t="str">
        <f t="shared" si="96"/>
        <v>Apr-2024</v>
      </c>
      <c r="AB331" t="str">
        <f t="shared" si="97"/>
        <v>Q2-2024</v>
      </c>
      <c r="AC331" t="str">
        <f t="shared" si="98"/>
        <v>Africa-Nigeria-Port Harcourt</v>
      </c>
      <c r="AD331" t="str">
        <f t="shared" si="99"/>
        <v>HIGH</v>
      </c>
      <c r="AE331" s="15" t="str">
        <f t="shared" si="100"/>
        <v>Apr-2024</v>
      </c>
      <c r="AF331" t="str">
        <f t="shared" si="101"/>
        <v>NO</v>
      </c>
    </row>
    <row r="332" spans="1:32" x14ac:dyDescent="0.35">
      <c r="A332" s="8" t="s">
        <v>77</v>
      </c>
      <c r="B332" s="6">
        <v>45424</v>
      </c>
      <c r="C332" s="6" t="str">
        <f t="shared" si="86"/>
        <v>OK</v>
      </c>
      <c r="D332" s="6">
        <f t="shared" si="85"/>
        <v>45802</v>
      </c>
      <c r="E332" s="6">
        <v>45802</v>
      </c>
      <c r="F332" s="10">
        <f t="shared" si="87"/>
        <v>378</v>
      </c>
      <c r="G332" t="s">
        <v>649</v>
      </c>
      <c r="H332" t="s">
        <v>657</v>
      </c>
      <c r="I332" t="s">
        <v>690</v>
      </c>
      <c r="J332" t="s">
        <v>705</v>
      </c>
      <c r="K332" t="s">
        <v>709</v>
      </c>
      <c r="L332" t="s">
        <v>714</v>
      </c>
      <c r="M332" t="s">
        <v>730</v>
      </c>
      <c r="N332" t="s">
        <v>796</v>
      </c>
      <c r="O332" s="10">
        <v>603.45000000000005</v>
      </c>
      <c r="P332" s="10" t="str">
        <f t="shared" si="88"/>
        <v>OK</v>
      </c>
      <c r="Q332" s="10">
        <f t="shared" si="89"/>
        <v>226.14</v>
      </c>
      <c r="R332">
        <v>226.14</v>
      </c>
      <c r="S332" t="str">
        <f t="shared" si="90"/>
        <v>Ok</v>
      </c>
      <c r="T332">
        <f t="shared" si="91"/>
        <v>0.2</v>
      </c>
      <c r="U332" s="10">
        <v>0.2</v>
      </c>
      <c r="V332" s="10">
        <v>11</v>
      </c>
      <c r="W332">
        <f t="shared" si="92"/>
        <v>1990.0320000000002</v>
      </c>
      <c r="X332" s="10">
        <f t="shared" si="93"/>
        <v>6637.9500000000007</v>
      </c>
      <c r="Y332" s="10">
        <f t="shared" si="94"/>
        <v>-4647.9180000000006</v>
      </c>
      <c r="Z332">
        <f t="shared" si="95"/>
        <v>-2.3355996285486866</v>
      </c>
      <c r="AA332" t="str">
        <f t="shared" si="96"/>
        <v>May-2024</v>
      </c>
      <c r="AB332" t="str">
        <f t="shared" si="97"/>
        <v>Q2-2024</v>
      </c>
      <c r="AC332" t="str">
        <f t="shared" si="98"/>
        <v>Europe-France-Paris</v>
      </c>
      <c r="AD332" t="str">
        <f t="shared" si="99"/>
        <v>MEDIUM</v>
      </c>
      <c r="AE332" s="15" t="str">
        <f t="shared" si="100"/>
        <v>May-2024</v>
      </c>
      <c r="AF332" t="str">
        <f t="shared" si="101"/>
        <v>NO</v>
      </c>
    </row>
    <row r="333" spans="1:32" x14ac:dyDescent="0.35">
      <c r="A333" s="8" t="s">
        <v>230</v>
      </c>
      <c r="B333" s="6">
        <v>45578</v>
      </c>
      <c r="C333" s="6" t="str">
        <f t="shared" si="86"/>
        <v>INVALID</v>
      </c>
      <c r="D333" s="6">
        <f t="shared" si="85"/>
        <v>45585</v>
      </c>
      <c r="E333" s="6">
        <v>45305</v>
      </c>
      <c r="F333" s="10">
        <f t="shared" si="87"/>
        <v>7</v>
      </c>
      <c r="G333" t="s">
        <v>647</v>
      </c>
      <c r="H333" t="s">
        <v>654</v>
      </c>
      <c r="I333" t="s">
        <v>691</v>
      </c>
      <c r="J333" t="s">
        <v>703</v>
      </c>
      <c r="K333" t="s">
        <v>709</v>
      </c>
      <c r="L333" t="s">
        <v>716</v>
      </c>
      <c r="M333" t="s">
        <v>732</v>
      </c>
      <c r="N333" t="s">
        <v>950</v>
      </c>
      <c r="O333" s="10">
        <v>1085.6099999999999</v>
      </c>
      <c r="P333" s="10" t="str">
        <f t="shared" si="88"/>
        <v>OK</v>
      </c>
      <c r="Q333" s="10">
        <f t="shared" si="89"/>
        <v>885.92</v>
      </c>
      <c r="R333">
        <v>885.92</v>
      </c>
      <c r="S333" t="str">
        <f t="shared" si="90"/>
        <v>Ok</v>
      </c>
      <c r="T333">
        <f t="shared" si="91"/>
        <v>0.113</v>
      </c>
      <c r="U333" s="10">
        <v>0.113</v>
      </c>
      <c r="V333" s="10">
        <v>7</v>
      </c>
      <c r="W333">
        <f t="shared" si="92"/>
        <v>5500.6772799999999</v>
      </c>
      <c r="X333" s="10">
        <f t="shared" si="93"/>
        <v>7599.2699999999995</v>
      </c>
      <c r="Y333" s="10">
        <f t="shared" si="94"/>
        <v>-2098.5927199999996</v>
      </c>
      <c r="Z333">
        <f t="shared" si="95"/>
        <v>-0.38151533223559692</v>
      </c>
      <c r="AA333" t="str">
        <f t="shared" si="96"/>
        <v>Oct-2024</v>
      </c>
      <c r="AB333" t="str">
        <f t="shared" si="97"/>
        <v>Q4-2024</v>
      </c>
      <c r="AC333" t="str">
        <f t="shared" si="98"/>
        <v>Asia-India-Mumbai</v>
      </c>
      <c r="AD333" t="str">
        <f t="shared" si="99"/>
        <v>HIGH</v>
      </c>
      <c r="AE333" s="15" t="str">
        <f t="shared" si="100"/>
        <v>Oct-2024</v>
      </c>
      <c r="AF333" t="str">
        <f t="shared" si="101"/>
        <v>YES</v>
      </c>
    </row>
    <row r="334" spans="1:32" x14ac:dyDescent="0.35">
      <c r="A334" s="8" t="s">
        <v>562</v>
      </c>
      <c r="B334" s="6">
        <v>45910</v>
      </c>
      <c r="C334" s="6" t="str">
        <f t="shared" si="86"/>
        <v>INVALID</v>
      </c>
      <c r="D334" s="6">
        <f t="shared" si="85"/>
        <v>45917</v>
      </c>
      <c r="E334" s="6">
        <v>44991</v>
      </c>
      <c r="F334" s="10">
        <f t="shared" si="87"/>
        <v>7</v>
      </c>
      <c r="G334" t="s">
        <v>649</v>
      </c>
      <c r="H334" t="s">
        <v>656</v>
      </c>
      <c r="I334" t="s">
        <v>698</v>
      </c>
      <c r="J334" t="s">
        <v>705</v>
      </c>
      <c r="K334" t="s">
        <v>709</v>
      </c>
      <c r="L334" t="s">
        <v>726</v>
      </c>
      <c r="M334" t="s">
        <v>728</v>
      </c>
      <c r="N334" t="s">
        <v>1280</v>
      </c>
      <c r="O334" s="10">
        <v>880.02</v>
      </c>
      <c r="P334" s="10" t="str">
        <f t="shared" si="88"/>
        <v>OK</v>
      </c>
      <c r="Q334" s="10">
        <f t="shared" si="89"/>
        <v>2433.34</v>
      </c>
      <c r="R334">
        <v>2433.34</v>
      </c>
      <c r="S334" t="str">
        <f t="shared" si="90"/>
        <v>Ok</v>
      </c>
      <c r="T334">
        <f t="shared" si="91"/>
        <v>0.123</v>
      </c>
      <c r="U334" s="10">
        <v>0.123</v>
      </c>
      <c r="V334" s="10">
        <v>29</v>
      </c>
      <c r="W334">
        <f t="shared" si="92"/>
        <v>61887.13622</v>
      </c>
      <c r="X334" s="10">
        <f t="shared" si="93"/>
        <v>25520.579999999998</v>
      </c>
      <c r="Y334" s="10">
        <f t="shared" si="94"/>
        <v>36366.556219999999</v>
      </c>
      <c r="Z334">
        <f t="shared" si="95"/>
        <v>0.58762706502886231</v>
      </c>
      <c r="AA334" t="str">
        <f t="shared" si="96"/>
        <v>Sept-2025</v>
      </c>
      <c r="AB334" t="str">
        <f t="shared" si="97"/>
        <v>Q3-2025</v>
      </c>
      <c r="AC334" t="str">
        <f t="shared" si="98"/>
        <v>Europe-Germany-Frankfurt</v>
      </c>
      <c r="AD334" t="str">
        <f t="shared" si="99"/>
        <v>HIGH</v>
      </c>
      <c r="AE334" s="15" t="str">
        <f t="shared" si="100"/>
        <v>Sept-2025</v>
      </c>
      <c r="AF334" t="str">
        <f t="shared" si="101"/>
        <v>YES</v>
      </c>
    </row>
    <row r="335" spans="1:32" x14ac:dyDescent="0.35">
      <c r="A335" s="8" t="s">
        <v>166</v>
      </c>
      <c r="B335" s="6">
        <v>45513</v>
      </c>
      <c r="C335" s="6" t="str">
        <f t="shared" si="86"/>
        <v>INVALID</v>
      </c>
      <c r="D335" s="6">
        <f t="shared" si="85"/>
        <v>45520</v>
      </c>
      <c r="E335" s="6">
        <v>45130</v>
      </c>
      <c r="F335" s="10">
        <f t="shared" si="87"/>
        <v>7</v>
      </c>
      <c r="G335" t="s">
        <v>646</v>
      </c>
      <c r="H335" t="s">
        <v>661</v>
      </c>
      <c r="I335" t="s">
        <v>682</v>
      </c>
      <c r="J335" t="s">
        <v>705</v>
      </c>
      <c r="K335" t="s">
        <v>710</v>
      </c>
      <c r="L335" t="s">
        <v>721</v>
      </c>
      <c r="M335" t="s">
        <v>731</v>
      </c>
      <c r="N335" t="s">
        <v>885</v>
      </c>
      <c r="O335" s="10">
        <v>1001.96</v>
      </c>
      <c r="P335" s="10" t="str">
        <f t="shared" si="88"/>
        <v>OK</v>
      </c>
      <c r="Q335" s="10">
        <f t="shared" si="89"/>
        <v>1154.3399999999999</v>
      </c>
      <c r="R335">
        <v>1154.3399999999999</v>
      </c>
      <c r="S335" t="str">
        <f t="shared" si="90"/>
        <v>Ok</v>
      </c>
      <c r="T335">
        <f t="shared" si="91"/>
        <v>4.4999999999999998E-2</v>
      </c>
      <c r="U335" s="10">
        <v>4.4999999999999998E-2</v>
      </c>
      <c r="V335" s="10">
        <v>18</v>
      </c>
      <c r="W335">
        <f t="shared" si="92"/>
        <v>19843.104599999999</v>
      </c>
      <c r="X335" s="10">
        <f t="shared" si="93"/>
        <v>18035.28</v>
      </c>
      <c r="Y335" s="10">
        <f t="shared" si="94"/>
        <v>1807.8245999999999</v>
      </c>
      <c r="Z335">
        <f t="shared" si="95"/>
        <v>9.1105935106545785E-2</v>
      </c>
      <c r="AA335" t="str">
        <f t="shared" si="96"/>
        <v>Aug-2024</v>
      </c>
      <c r="AB335" t="str">
        <f t="shared" si="97"/>
        <v>Q3-2024</v>
      </c>
      <c r="AC335" t="str">
        <f t="shared" si="98"/>
        <v>Africa-South Africa-Johannesburg</v>
      </c>
      <c r="AD335" t="str">
        <f t="shared" si="99"/>
        <v>HIGH</v>
      </c>
      <c r="AE335" s="15" t="str">
        <f t="shared" si="100"/>
        <v>Aug-2024</v>
      </c>
      <c r="AF335" t="str">
        <f t="shared" si="101"/>
        <v>YES</v>
      </c>
    </row>
    <row r="336" spans="1:32" x14ac:dyDescent="0.35">
      <c r="A336" s="8" t="s">
        <v>85</v>
      </c>
      <c r="B336" s="6">
        <v>45432</v>
      </c>
      <c r="C336" s="6" t="str">
        <f t="shared" si="86"/>
        <v>INVALID</v>
      </c>
      <c r="D336" s="6">
        <f t="shared" si="85"/>
        <v>45439</v>
      </c>
      <c r="E336" s="6">
        <v>45372</v>
      </c>
      <c r="F336" s="10">
        <f t="shared" si="87"/>
        <v>7</v>
      </c>
      <c r="G336" t="s">
        <v>649</v>
      </c>
      <c r="H336" t="s">
        <v>656</v>
      </c>
      <c r="I336" t="s">
        <v>684</v>
      </c>
      <c r="J336" t="s">
        <v>705</v>
      </c>
      <c r="K336" t="s">
        <v>708</v>
      </c>
      <c r="L336" t="s">
        <v>724</v>
      </c>
      <c r="M336" t="s">
        <v>733</v>
      </c>
      <c r="N336" t="s">
        <v>804</v>
      </c>
      <c r="O336" s="10">
        <v>910.63</v>
      </c>
      <c r="P336" s="10" t="str">
        <f t="shared" si="88"/>
        <v>OK</v>
      </c>
      <c r="Q336" s="10">
        <f t="shared" si="89"/>
        <v>1135.99</v>
      </c>
      <c r="R336">
        <v>1135.99</v>
      </c>
      <c r="S336" t="str">
        <f t="shared" si="90"/>
        <v>Ok</v>
      </c>
      <c r="T336">
        <f t="shared" si="91"/>
        <v>6.8000000000000005E-2</v>
      </c>
      <c r="U336" s="10">
        <v>6.8000000000000005E-2</v>
      </c>
      <c r="V336" s="10">
        <v>9</v>
      </c>
      <c r="W336">
        <f t="shared" si="92"/>
        <v>9528.6841199999999</v>
      </c>
      <c r="X336" s="10">
        <f t="shared" si="93"/>
        <v>8195.67</v>
      </c>
      <c r="Y336" s="10">
        <f t="shared" si="94"/>
        <v>1333.0141199999998</v>
      </c>
      <c r="Z336">
        <f t="shared" si="95"/>
        <v>0.13989487983992482</v>
      </c>
      <c r="AA336" t="str">
        <f t="shared" si="96"/>
        <v>May-2024</v>
      </c>
      <c r="AB336" t="str">
        <f t="shared" si="97"/>
        <v>Q2-2024</v>
      </c>
      <c r="AC336" t="str">
        <f t="shared" si="98"/>
        <v>Europe-Germany-Munich</v>
      </c>
      <c r="AD336" t="str">
        <f t="shared" si="99"/>
        <v>HIGH</v>
      </c>
      <c r="AE336" s="15" t="str">
        <f t="shared" si="100"/>
        <v>May-2024</v>
      </c>
      <c r="AF336" t="str">
        <f t="shared" si="101"/>
        <v>YES</v>
      </c>
    </row>
    <row r="337" spans="1:32" x14ac:dyDescent="0.35">
      <c r="A337" s="8" t="s">
        <v>615</v>
      </c>
      <c r="B337" s="6">
        <v>45963</v>
      </c>
      <c r="C337" s="6" t="str">
        <f t="shared" si="86"/>
        <v>INVALID</v>
      </c>
      <c r="D337" s="6">
        <f t="shared" si="85"/>
        <v>45970</v>
      </c>
      <c r="E337" s="6">
        <v>45537</v>
      </c>
      <c r="F337" s="10">
        <f t="shared" si="87"/>
        <v>7</v>
      </c>
      <c r="G337" t="s">
        <v>648</v>
      </c>
      <c r="H337" t="s">
        <v>653</v>
      </c>
      <c r="I337" t="s">
        <v>667</v>
      </c>
      <c r="J337" t="s">
        <v>704</v>
      </c>
      <c r="K337" t="s">
        <v>710</v>
      </c>
      <c r="L337" t="s">
        <v>712</v>
      </c>
      <c r="M337" t="s">
        <v>728</v>
      </c>
      <c r="N337" t="s">
        <v>1333</v>
      </c>
      <c r="O337" s="10">
        <v>1337.01</v>
      </c>
      <c r="P337" s="10" t="str">
        <f t="shared" si="88"/>
        <v>OK</v>
      </c>
      <c r="Q337" s="10">
        <f t="shared" si="89"/>
        <v>2751.84</v>
      </c>
      <c r="R337">
        <v>2751.84</v>
      </c>
      <c r="S337" t="str">
        <f t="shared" si="90"/>
        <v>Ok</v>
      </c>
      <c r="T337">
        <f t="shared" si="91"/>
        <v>0.16</v>
      </c>
      <c r="U337" s="10">
        <v>0.16</v>
      </c>
      <c r="V337" s="10">
        <v>7</v>
      </c>
      <c r="W337">
        <f t="shared" si="92"/>
        <v>16180.8192</v>
      </c>
      <c r="X337" s="10">
        <f t="shared" si="93"/>
        <v>9359.07</v>
      </c>
      <c r="Y337" s="10">
        <f t="shared" si="94"/>
        <v>6821.7492000000002</v>
      </c>
      <c r="Z337">
        <f t="shared" si="95"/>
        <v>0.42159479787030807</v>
      </c>
      <c r="AA337" t="str">
        <f t="shared" si="96"/>
        <v>Nov-2025</v>
      </c>
      <c r="AB337" t="str">
        <f t="shared" si="97"/>
        <v>Q4-2025</v>
      </c>
      <c r="AC337" t="str">
        <f t="shared" si="98"/>
        <v>Americas-Canada-Toronto</v>
      </c>
      <c r="AD337" t="str">
        <f t="shared" si="99"/>
        <v>HIGH</v>
      </c>
      <c r="AE337" s="15" t="str">
        <f t="shared" si="100"/>
        <v>Nov-2025</v>
      </c>
      <c r="AF337" t="str">
        <f t="shared" si="101"/>
        <v>YES</v>
      </c>
    </row>
    <row r="338" spans="1:32" x14ac:dyDescent="0.35">
      <c r="A338" s="8" t="s">
        <v>547</v>
      </c>
      <c r="B338" s="6">
        <v>45895</v>
      </c>
      <c r="C338" s="6" t="str">
        <f t="shared" si="86"/>
        <v>INVALID</v>
      </c>
      <c r="D338" s="6">
        <f t="shared" si="85"/>
        <v>45902</v>
      </c>
      <c r="E338" s="6">
        <v>45172</v>
      </c>
      <c r="F338" s="10">
        <f t="shared" si="87"/>
        <v>7</v>
      </c>
      <c r="G338" t="s">
        <v>646</v>
      </c>
      <c r="H338" t="s">
        <v>661</v>
      </c>
      <c r="I338" t="s">
        <v>687</v>
      </c>
      <c r="J338" t="s">
        <v>706</v>
      </c>
      <c r="K338" t="s">
        <v>707</v>
      </c>
      <c r="L338" t="s">
        <v>720</v>
      </c>
      <c r="M338" t="s">
        <v>730</v>
      </c>
      <c r="N338" t="s">
        <v>1266</v>
      </c>
      <c r="O338" s="10">
        <v>676.37</v>
      </c>
      <c r="P338" s="10" t="str">
        <f t="shared" si="88"/>
        <v>OK</v>
      </c>
      <c r="Q338" s="10">
        <f t="shared" si="89"/>
        <v>1374.72</v>
      </c>
      <c r="R338">
        <v>1374.72</v>
      </c>
      <c r="S338" t="str">
        <f t="shared" si="90"/>
        <v>Ok</v>
      </c>
      <c r="T338">
        <f t="shared" si="91"/>
        <v>6.6000000000000003E-2</v>
      </c>
      <c r="U338" s="10">
        <v>6.6000000000000003E-2</v>
      </c>
      <c r="V338" s="10">
        <v>10</v>
      </c>
      <c r="W338">
        <f t="shared" si="92"/>
        <v>12839.8848</v>
      </c>
      <c r="X338" s="10">
        <f t="shared" si="93"/>
        <v>6763.7</v>
      </c>
      <c r="Y338" s="10">
        <f t="shared" si="94"/>
        <v>6076.1848</v>
      </c>
      <c r="Z338">
        <f t="shared" si="95"/>
        <v>0.47322736104299007</v>
      </c>
      <c r="AA338" t="str">
        <f t="shared" si="96"/>
        <v>Aug-2025</v>
      </c>
      <c r="AB338" t="str">
        <f t="shared" si="97"/>
        <v>Q3-2025</v>
      </c>
      <c r="AC338" t="str">
        <f t="shared" si="98"/>
        <v>Africa-South Africa-Durban</v>
      </c>
      <c r="AD338" t="str">
        <f t="shared" si="99"/>
        <v>HIGH</v>
      </c>
      <c r="AE338" s="15" t="str">
        <f t="shared" si="100"/>
        <v>Aug-2025</v>
      </c>
      <c r="AF338" t="str">
        <f t="shared" si="101"/>
        <v>YES</v>
      </c>
    </row>
    <row r="339" spans="1:32" x14ac:dyDescent="0.35">
      <c r="A339" s="8" t="s">
        <v>397</v>
      </c>
      <c r="B339" s="6">
        <v>45745</v>
      </c>
      <c r="C339" s="6" t="str">
        <f t="shared" si="86"/>
        <v>INVALID</v>
      </c>
      <c r="D339" s="6">
        <f t="shared" si="85"/>
        <v>45752</v>
      </c>
      <c r="E339" s="6">
        <v>45115</v>
      </c>
      <c r="F339" s="10">
        <f t="shared" si="87"/>
        <v>7</v>
      </c>
      <c r="G339" t="s">
        <v>648</v>
      </c>
      <c r="H339" t="s">
        <v>660</v>
      </c>
      <c r="I339" t="s">
        <v>700</v>
      </c>
      <c r="J339" t="s">
        <v>704</v>
      </c>
      <c r="K339" t="s">
        <v>709</v>
      </c>
      <c r="L339" t="s">
        <v>719</v>
      </c>
      <c r="M339" t="s">
        <v>729</v>
      </c>
      <c r="N339" t="s">
        <v>1116</v>
      </c>
      <c r="O339" s="10">
        <v>1145.53</v>
      </c>
      <c r="P339" s="10" t="str">
        <f t="shared" si="88"/>
        <v>OK</v>
      </c>
      <c r="Q339" s="10">
        <f t="shared" si="89"/>
        <v>1318.37</v>
      </c>
      <c r="R339">
        <v>1318.37</v>
      </c>
      <c r="S339" t="str">
        <f t="shared" si="90"/>
        <v>Ok</v>
      </c>
      <c r="T339">
        <f t="shared" si="91"/>
        <v>0.09</v>
      </c>
      <c r="U339" s="10">
        <v>0.09</v>
      </c>
      <c r="V339" s="10">
        <v>41</v>
      </c>
      <c r="W339">
        <f t="shared" si="92"/>
        <v>49188.384700000002</v>
      </c>
      <c r="X339" s="10">
        <f t="shared" si="93"/>
        <v>46966.729999999996</v>
      </c>
      <c r="Y339" s="10">
        <f t="shared" si="94"/>
        <v>2221.6547000000064</v>
      </c>
      <c r="Z339">
        <f t="shared" si="95"/>
        <v>4.5166246331321512E-2</v>
      </c>
      <c r="AA339" t="str">
        <f t="shared" si="96"/>
        <v>Mar-2025</v>
      </c>
      <c r="AB339" t="str">
        <f t="shared" si="97"/>
        <v>Q1-2025</v>
      </c>
      <c r="AC339" t="str">
        <f t="shared" si="98"/>
        <v>Americas-USA-New York</v>
      </c>
      <c r="AD339" t="str">
        <f t="shared" si="99"/>
        <v>HIGH</v>
      </c>
      <c r="AE339" s="15" t="str">
        <f t="shared" si="100"/>
        <v>Mar-2025</v>
      </c>
      <c r="AF339" t="str">
        <f t="shared" si="101"/>
        <v>YES</v>
      </c>
    </row>
    <row r="340" spans="1:32" x14ac:dyDescent="0.35">
      <c r="A340" s="8" t="s">
        <v>105</v>
      </c>
      <c r="B340" s="6">
        <v>45452</v>
      </c>
      <c r="C340" s="6" t="str">
        <f t="shared" si="86"/>
        <v>OK</v>
      </c>
      <c r="D340" s="6">
        <f t="shared" si="85"/>
        <v>45792</v>
      </c>
      <c r="E340" s="6">
        <v>45792</v>
      </c>
      <c r="F340" s="10">
        <f t="shared" si="87"/>
        <v>340</v>
      </c>
      <c r="G340" t="s">
        <v>647</v>
      </c>
      <c r="H340" t="s">
        <v>652</v>
      </c>
      <c r="I340" t="s">
        <v>694</v>
      </c>
      <c r="J340" t="s">
        <v>702</v>
      </c>
      <c r="K340" t="s">
        <v>711</v>
      </c>
      <c r="L340" t="s">
        <v>725</v>
      </c>
      <c r="M340" t="s">
        <v>729</v>
      </c>
      <c r="N340" t="s">
        <v>824</v>
      </c>
      <c r="O340" s="10">
        <v>691.19</v>
      </c>
      <c r="P340" s="10" t="str">
        <f t="shared" si="88"/>
        <v>OK</v>
      </c>
      <c r="Q340" s="10">
        <f t="shared" si="89"/>
        <v>441.74</v>
      </c>
      <c r="R340">
        <v>441.74</v>
      </c>
      <c r="S340" t="str">
        <f t="shared" si="90"/>
        <v>Ok</v>
      </c>
      <c r="T340">
        <f t="shared" si="91"/>
        <v>7.3999999999999996E-2</v>
      </c>
      <c r="U340" s="10">
        <v>7.3999999999999996E-2</v>
      </c>
      <c r="V340" s="10">
        <v>7</v>
      </c>
      <c r="W340">
        <f t="shared" si="92"/>
        <v>2863.3586800000003</v>
      </c>
      <c r="X340" s="10">
        <f t="shared" si="93"/>
        <v>4838.33</v>
      </c>
      <c r="Y340" s="10">
        <f t="shared" si="94"/>
        <v>-1974.9713199999997</v>
      </c>
      <c r="Z340">
        <f t="shared" si="95"/>
        <v>-0.68973940770843267</v>
      </c>
      <c r="AA340" t="str">
        <f t="shared" si="96"/>
        <v>Jun-2024</v>
      </c>
      <c r="AB340" t="str">
        <f t="shared" si="97"/>
        <v>Q2-2024</v>
      </c>
      <c r="AC340" t="str">
        <f t="shared" si="98"/>
        <v>Asia-Japan-Nagoya</v>
      </c>
      <c r="AD340" t="str">
        <f t="shared" si="99"/>
        <v>MEDIUM</v>
      </c>
      <c r="AE340" s="15" t="str">
        <f t="shared" si="100"/>
        <v>Jun-2024</v>
      </c>
      <c r="AF340" t="str">
        <f t="shared" si="101"/>
        <v>NO</v>
      </c>
    </row>
    <row r="341" spans="1:32" x14ac:dyDescent="0.35">
      <c r="A341" s="8" t="s">
        <v>100</v>
      </c>
      <c r="B341" s="6">
        <v>45447</v>
      </c>
      <c r="C341" s="6" t="str">
        <f t="shared" si="86"/>
        <v>INVALID</v>
      </c>
      <c r="D341" s="6">
        <f t="shared" si="85"/>
        <v>45454</v>
      </c>
      <c r="E341" s="6">
        <v>45283</v>
      </c>
      <c r="F341" s="10">
        <f t="shared" si="87"/>
        <v>7</v>
      </c>
      <c r="G341" t="s">
        <v>646</v>
      </c>
      <c r="H341" t="s">
        <v>661</v>
      </c>
      <c r="I341" t="s">
        <v>695</v>
      </c>
      <c r="J341" t="s">
        <v>703</v>
      </c>
      <c r="K341" t="s">
        <v>709</v>
      </c>
      <c r="L341" t="s">
        <v>726</v>
      </c>
      <c r="M341" t="s">
        <v>727</v>
      </c>
      <c r="N341" t="s">
        <v>819</v>
      </c>
      <c r="O341" s="10">
        <v>1186.18</v>
      </c>
      <c r="P341" s="10" t="str">
        <f t="shared" si="88"/>
        <v>OK</v>
      </c>
      <c r="Q341" s="10">
        <f t="shared" si="89"/>
        <v>1330.07</v>
      </c>
      <c r="R341">
        <v>1330.07</v>
      </c>
      <c r="S341" t="str">
        <f t="shared" si="90"/>
        <v>Ok</v>
      </c>
      <c r="T341">
        <f t="shared" si="91"/>
        <v>7.0000000000000007E-2</v>
      </c>
      <c r="U341" s="10">
        <v>7.0000000000000007E-2</v>
      </c>
      <c r="V341" s="10">
        <v>11</v>
      </c>
      <c r="W341">
        <f t="shared" si="92"/>
        <v>13606.616099999997</v>
      </c>
      <c r="X341" s="10">
        <f t="shared" si="93"/>
        <v>13047.980000000001</v>
      </c>
      <c r="Y341" s="10">
        <f t="shared" si="94"/>
        <v>558.63609999999608</v>
      </c>
      <c r="Z341">
        <f t="shared" si="95"/>
        <v>4.1056210882586465E-2</v>
      </c>
      <c r="AA341" t="str">
        <f t="shared" si="96"/>
        <v>Jun-2024</v>
      </c>
      <c r="AB341" t="str">
        <f t="shared" si="97"/>
        <v>Q2-2024</v>
      </c>
      <c r="AC341" t="str">
        <f t="shared" si="98"/>
        <v>Africa-South Africa-Cape Town</v>
      </c>
      <c r="AD341" t="str">
        <f t="shared" si="99"/>
        <v>HIGH</v>
      </c>
      <c r="AE341" s="15" t="str">
        <f t="shared" si="100"/>
        <v>Jun-2024</v>
      </c>
      <c r="AF341" t="str">
        <f t="shared" si="101"/>
        <v>YES</v>
      </c>
    </row>
    <row r="342" spans="1:32" x14ac:dyDescent="0.35">
      <c r="A342" s="8" t="s">
        <v>489</v>
      </c>
      <c r="B342" s="6">
        <v>45837</v>
      </c>
      <c r="C342" s="6" t="str">
        <f t="shared" si="86"/>
        <v>INVALID</v>
      </c>
      <c r="D342" s="6">
        <f t="shared" si="85"/>
        <v>45844</v>
      </c>
      <c r="E342" s="6">
        <v>45071</v>
      </c>
      <c r="F342" s="10">
        <f t="shared" si="87"/>
        <v>7</v>
      </c>
      <c r="G342" t="s">
        <v>648</v>
      </c>
      <c r="H342" t="s">
        <v>655</v>
      </c>
      <c r="I342" t="s">
        <v>692</v>
      </c>
      <c r="J342" t="s">
        <v>706</v>
      </c>
      <c r="K342" t="s">
        <v>707</v>
      </c>
      <c r="L342" t="s">
        <v>724</v>
      </c>
      <c r="M342" t="s">
        <v>728</v>
      </c>
      <c r="N342" t="s">
        <v>1208</v>
      </c>
      <c r="O342" s="10">
        <v>690.49</v>
      </c>
      <c r="P342" s="10" t="str">
        <f t="shared" si="88"/>
        <v>OK</v>
      </c>
      <c r="Q342" s="10">
        <f t="shared" si="89"/>
        <v>1634.86</v>
      </c>
      <c r="R342">
        <v>1634.86</v>
      </c>
      <c r="S342" t="str">
        <f t="shared" si="90"/>
        <v>Ok</v>
      </c>
      <c r="T342">
        <f t="shared" si="91"/>
        <v>4.2000000000000003E-2</v>
      </c>
      <c r="U342" s="10">
        <v>4.2000000000000003E-2</v>
      </c>
      <c r="V342" s="10">
        <v>22</v>
      </c>
      <c r="W342">
        <f t="shared" si="92"/>
        <v>34456.309359999999</v>
      </c>
      <c r="X342" s="10">
        <f t="shared" si="93"/>
        <v>15190.78</v>
      </c>
      <c r="Y342" s="10">
        <f t="shared" si="94"/>
        <v>19265.52936</v>
      </c>
      <c r="Z342">
        <f t="shared" si="95"/>
        <v>0.55912921952010242</v>
      </c>
      <c r="AA342" t="str">
        <f t="shared" si="96"/>
        <v>Jun-2025</v>
      </c>
      <c r="AB342" t="str">
        <f t="shared" si="97"/>
        <v>Q2-2025</v>
      </c>
      <c r="AC342" t="str">
        <f t="shared" si="98"/>
        <v>Americas-Brazil-Rio de Janeiro</v>
      </c>
      <c r="AD342" t="str">
        <f t="shared" si="99"/>
        <v>HIGH</v>
      </c>
      <c r="AE342" s="15" t="str">
        <f t="shared" si="100"/>
        <v>Jun-2025</v>
      </c>
      <c r="AF342" t="str">
        <f t="shared" si="101"/>
        <v>YES</v>
      </c>
    </row>
    <row r="343" spans="1:32" x14ac:dyDescent="0.35">
      <c r="A343" s="8" t="s">
        <v>414</v>
      </c>
      <c r="B343" s="6">
        <v>45762</v>
      </c>
      <c r="C343" s="6" t="str">
        <f t="shared" si="86"/>
        <v>OK</v>
      </c>
      <c r="D343" s="6">
        <f t="shared" si="85"/>
        <v>45777</v>
      </c>
      <c r="E343" s="6">
        <v>45777</v>
      </c>
      <c r="F343" s="10">
        <f t="shared" si="87"/>
        <v>15</v>
      </c>
      <c r="G343" t="s">
        <v>646</v>
      </c>
      <c r="H343" t="s">
        <v>650</v>
      </c>
      <c r="I343" t="s">
        <v>662</v>
      </c>
      <c r="J343" t="s">
        <v>701</v>
      </c>
      <c r="K343" t="s">
        <v>709</v>
      </c>
      <c r="L343" t="s">
        <v>721</v>
      </c>
      <c r="M343" t="s">
        <v>729</v>
      </c>
      <c r="N343" t="s">
        <v>1133</v>
      </c>
      <c r="O343" s="10">
        <v>1119.04</v>
      </c>
      <c r="P343" s="10" t="str">
        <f t="shared" si="88"/>
        <v>OK</v>
      </c>
      <c r="Q343" s="10">
        <f t="shared" si="89"/>
        <v>70.599999999999994</v>
      </c>
      <c r="R343">
        <v>70.599999999999994</v>
      </c>
      <c r="S343" t="str">
        <f t="shared" si="90"/>
        <v>Ok</v>
      </c>
      <c r="T343">
        <f t="shared" si="91"/>
        <v>2.5000000000000001E-2</v>
      </c>
      <c r="U343" s="10">
        <v>2.5000000000000001E-2</v>
      </c>
      <c r="V343" s="10">
        <v>14</v>
      </c>
      <c r="W343">
        <f t="shared" si="92"/>
        <v>963.68999999999983</v>
      </c>
      <c r="X343" s="10">
        <f t="shared" si="93"/>
        <v>15666.56</v>
      </c>
      <c r="Y343" s="10">
        <f t="shared" si="94"/>
        <v>-14702.869999999999</v>
      </c>
      <c r="Z343">
        <f t="shared" si="95"/>
        <v>-15.256846081208689</v>
      </c>
      <c r="AA343" t="str">
        <f t="shared" si="96"/>
        <v>Apr-2025</v>
      </c>
      <c r="AB343" t="str">
        <f t="shared" si="97"/>
        <v>Q2-2025</v>
      </c>
      <c r="AC343" t="str">
        <f t="shared" si="98"/>
        <v>Africa-Kenya-Kisumu</v>
      </c>
      <c r="AD343" t="str">
        <f t="shared" si="99"/>
        <v>LOW</v>
      </c>
      <c r="AE343" s="15" t="str">
        <f t="shared" si="100"/>
        <v>Apr-2025</v>
      </c>
      <c r="AF343" t="str">
        <f t="shared" si="101"/>
        <v>NO</v>
      </c>
    </row>
    <row r="344" spans="1:32" x14ac:dyDescent="0.35">
      <c r="A344" s="8" t="s">
        <v>234</v>
      </c>
      <c r="B344" s="6">
        <v>45582</v>
      </c>
      <c r="C344" s="6" t="str">
        <f t="shared" si="86"/>
        <v>OK</v>
      </c>
      <c r="D344" s="6">
        <f t="shared" si="85"/>
        <v>45924</v>
      </c>
      <c r="E344" s="6">
        <v>45924</v>
      </c>
      <c r="F344" s="10">
        <f t="shared" si="87"/>
        <v>342</v>
      </c>
      <c r="G344" t="s">
        <v>646</v>
      </c>
      <c r="H344" t="s">
        <v>650</v>
      </c>
      <c r="I344" t="s">
        <v>664</v>
      </c>
      <c r="J344" t="s">
        <v>704</v>
      </c>
      <c r="K344" t="s">
        <v>711</v>
      </c>
      <c r="L344" t="s">
        <v>717</v>
      </c>
      <c r="M344" t="s">
        <v>727</v>
      </c>
      <c r="N344" t="s">
        <v>954</v>
      </c>
      <c r="O344" s="10">
        <v>589.14</v>
      </c>
      <c r="P344" s="10" t="str">
        <f t="shared" si="88"/>
        <v>OK</v>
      </c>
      <c r="Q344" s="10">
        <f t="shared" si="89"/>
        <v>1823.04</v>
      </c>
      <c r="R344">
        <v>1823.04</v>
      </c>
      <c r="S344" t="str">
        <f t="shared" si="90"/>
        <v>Ok</v>
      </c>
      <c r="T344">
        <f t="shared" si="91"/>
        <v>5.5E-2</v>
      </c>
      <c r="U344" s="10">
        <v>5.5E-2</v>
      </c>
      <c r="V344" s="10">
        <v>11</v>
      </c>
      <c r="W344">
        <f t="shared" si="92"/>
        <v>18950.500799999998</v>
      </c>
      <c r="X344" s="10">
        <f t="shared" si="93"/>
        <v>6480.54</v>
      </c>
      <c r="Y344" s="10">
        <f t="shared" si="94"/>
        <v>12469.960799999997</v>
      </c>
      <c r="Z344">
        <f t="shared" si="95"/>
        <v>0.65802803480528593</v>
      </c>
      <c r="AA344" t="str">
        <f t="shared" si="96"/>
        <v>Oct-2024</v>
      </c>
      <c r="AB344" t="str">
        <f t="shared" si="97"/>
        <v>Q4-2024</v>
      </c>
      <c r="AC344" t="str">
        <f t="shared" si="98"/>
        <v>Africa-Kenya-Nairobi</v>
      </c>
      <c r="AD344" t="str">
        <f t="shared" si="99"/>
        <v>HIGH</v>
      </c>
      <c r="AE344" s="15" t="str">
        <f t="shared" si="100"/>
        <v>Oct-2024</v>
      </c>
      <c r="AF344" t="str">
        <f t="shared" si="101"/>
        <v>NO</v>
      </c>
    </row>
    <row r="345" spans="1:32" x14ac:dyDescent="0.35">
      <c r="A345" s="8" t="s">
        <v>204</v>
      </c>
      <c r="B345" s="6">
        <v>45552</v>
      </c>
      <c r="C345" s="6" t="str">
        <f t="shared" si="86"/>
        <v>INVALID</v>
      </c>
      <c r="D345" s="6">
        <f t="shared" si="85"/>
        <v>45559</v>
      </c>
      <c r="E345" s="6">
        <v>45341</v>
      </c>
      <c r="F345" s="10">
        <f t="shared" si="87"/>
        <v>7</v>
      </c>
      <c r="G345" t="s">
        <v>647</v>
      </c>
      <c r="H345" t="s">
        <v>659</v>
      </c>
      <c r="I345" t="s">
        <v>676</v>
      </c>
      <c r="J345" t="s">
        <v>705</v>
      </c>
      <c r="K345" t="s">
        <v>708</v>
      </c>
      <c r="L345" t="s">
        <v>722</v>
      </c>
      <c r="M345" t="s">
        <v>731</v>
      </c>
      <c r="N345" t="s">
        <v>924</v>
      </c>
      <c r="O345" s="10">
        <v>993.75</v>
      </c>
      <c r="P345" s="10" t="str">
        <f t="shared" si="88"/>
        <v>OK</v>
      </c>
      <c r="Q345" s="10">
        <f t="shared" si="89"/>
        <v>2015.99</v>
      </c>
      <c r="R345">
        <v>2015.99</v>
      </c>
      <c r="S345" t="str">
        <f t="shared" si="90"/>
        <v>Ok</v>
      </c>
      <c r="T345">
        <f t="shared" si="91"/>
        <v>0.215</v>
      </c>
      <c r="U345" s="10">
        <v>0.215</v>
      </c>
      <c r="V345" s="10">
        <v>19</v>
      </c>
      <c r="W345">
        <f t="shared" si="92"/>
        <v>30068.490849999998</v>
      </c>
      <c r="X345" s="10">
        <f t="shared" si="93"/>
        <v>18881.25</v>
      </c>
      <c r="Y345" s="10">
        <f t="shared" si="94"/>
        <v>11187.240849999998</v>
      </c>
      <c r="Z345">
        <f t="shared" si="95"/>
        <v>0.37205860798963242</v>
      </c>
      <c r="AA345" t="str">
        <f t="shared" si="96"/>
        <v>Sept-2024</v>
      </c>
      <c r="AB345" t="str">
        <f t="shared" si="97"/>
        <v>Q3-2024</v>
      </c>
      <c r="AC345" t="str">
        <f t="shared" si="98"/>
        <v>Asia-China-Shenzhen</v>
      </c>
      <c r="AD345" t="str">
        <f t="shared" si="99"/>
        <v>HIGH</v>
      </c>
      <c r="AE345" s="15" t="str">
        <f t="shared" si="100"/>
        <v>Sept-2024</v>
      </c>
      <c r="AF345" t="str">
        <f t="shared" si="101"/>
        <v>YES</v>
      </c>
    </row>
    <row r="346" spans="1:32" x14ac:dyDescent="0.35">
      <c r="A346" s="8" t="s">
        <v>351</v>
      </c>
      <c r="B346" s="6">
        <v>45699</v>
      </c>
      <c r="C346" s="6" t="str">
        <f t="shared" si="86"/>
        <v>INVALID</v>
      </c>
      <c r="D346" s="6">
        <f t="shared" si="85"/>
        <v>45706</v>
      </c>
      <c r="E346" s="6">
        <v>45354</v>
      </c>
      <c r="F346" s="10">
        <f t="shared" si="87"/>
        <v>7</v>
      </c>
      <c r="G346" t="s">
        <v>648</v>
      </c>
      <c r="H346" t="s">
        <v>655</v>
      </c>
      <c r="I346" t="s">
        <v>1429</v>
      </c>
      <c r="J346" t="s">
        <v>706</v>
      </c>
      <c r="K346" t="s">
        <v>710</v>
      </c>
      <c r="L346" t="s">
        <v>720</v>
      </c>
      <c r="M346" t="s">
        <v>728</v>
      </c>
      <c r="N346" t="s">
        <v>1071</v>
      </c>
      <c r="O346" s="10">
        <v>624.23</v>
      </c>
      <c r="P346" s="10" t="str">
        <f t="shared" si="88"/>
        <v>OK</v>
      </c>
      <c r="Q346" s="10">
        <f t="shared" si="89"/>
        <v>244.13</v>
      </c>
      <c r="R346">
        <v>244.13</v>
      </c>
      <c r="S346" t="str">
        <f t="shared" si="90"/>
        <v>Ok</v>
      </c>
      <c r="T346">
        <f t="shared" si="91"/>
        <v>0.21</v>
      </c>
      <c r="U346" s="10">
        <v>0.21</v>
      </c>
      <c r="V346" s="10">
        <v>37</v>
      </c>
      <c r="W346">
        <f t="shared" si="92"/>
        <v>7135.9198999999999</v>
      </c>
      <c r="X346" s="10">
        <f t="shared" si="93"/>
        <v>23096.510000000002</v>
      </c>
      <c r="Y346" s="10">
        <f t="shared" si="94"/>
        <v>-15960.590100000001</v>
      </c>
      <c r="Z346">
        <f t="shared" si="95"/>
        <v>-2.2366548845370309</v>
      </c>
      <c r="AA346" t="str">
        <f t="shared" si="96"/>
        <v>Feb-2025</v>
      </c>
      <c r="AB346" t="str">
        <f t="shared" si="97"/>
        <v>Q1-2025</v>
      </c>
      <c r="AC346" t="str">
        <f t="shared" si="98"/>
        <v>Americas-Brazil-unkown</v>
      </c>
      <c r="AD346" t="str">
        <f t="shared" si="99"/>
        <v>MEDIUM</v>
      </c>
      <c r="AE346" s="15" t="str">
        <f t="shared" si="100"/>
        <v>Feb-2025</v>
      </c>
      <c r="AF346" t="str">
        <f t="shared" si="101"/>
        <v>YES</v>
      </c>
    </row>
    <row r="347" spans="1:32" x14ac:dyDescent="0.35">
      <c r="A347" s="8" t="s">
        <v>460</v>
      </c>
      <c r="B347" s="6">
        <v>45808</v>
      </c>
      <c r="C347" s="6" t="str">
        <f t="shared" si="86"/>
        <v>INVALID</v>
      </c>
      <c r="D347" s="6">
        <f t="shared" si="85"/>
        <v>45815</v>
      </c>
      <c r="E347" s="6">
        <v>45304</v>
      </c>
      <c r="F347" s="10">
        <f t="shared" si="87"/>
        <v>7</v>
      </c>
      <c r="G347" t="s">
        <v>647</v>
      </c>
      <c r="H347" t="s">
        <v>652</v>
      </c>
      <c r="I347" t="s">
        <v>694</v>
      </c>
      <c r="J347" t="s">
        <v>702</v>
      </c>
      <c r="K347" t="s">
        <v>711</v>
      </c>
      <c r="L347" t="s">
        <v>717</v>
      </c>
      <c r="M347" t="s">
        <v>731</v>
      </c>
      <c r="N347" t="s">
        <v>1179</v>
      </c>
      <c r="O347" s="10">
        <v>625.37</v>
      </c>
      <c r="P347" s="10" t="str">
        <f t="shared" si="88"/>
        <v>OK</v>
      </c>
      <c r="Q347" s="10">
        <f t="shared" si="89"/>
        <v>2783.12</v>
      </c>
      <c r="R347">
        <v>2783.12</v>
      </c>
      <c r="S347" t="str">
        <f t="shared" si="90"/>
        <v>Ok</v>
      </c>
      <c r="T347">
        <f t="shared" si="91"/>
        <v>7.3999999999999996E-2</v>
      </c>
      <c r="U347" s="10">
        <v>7.3999999999999996E-2</v>
      </c>
      <c r="V347" s="10">
        <v>8</v>
      </c>
      <c r="W347">
        <f t="shared" si="92"/>
        <v>20617.35296</v>
      </c>
      <c r="X347" s="10">
        <f t="shared" si="93"/>
        <v>5002.96</v>
      </c>
      <c r="Y347" s="10">
        <f t="shared" si="94"/>
        <v>15614.392960000001</v>
      </c>
      <c r="Z347">
        <f t="shared" si="95"/>
        <v>0.75734227329248771</v>
      </c>
      <c r="AA347" t="str">
        <f t="shared" si="96"/>
        <v>May-2025</v>
      </c>
      <c r="AB347" t="str">
        <f t="shared" si="97"/>
        <v>Q2-2025</v>
      </c>
      <c r="AC347" t="str">
        <f t="shared" si="98"/>
        <v>Asia-Japan-Nagoya</v>
      </c>
      <c r="AD347" t="str">
        <f t="shared" si="99"/>
        <v>HIGH</v>
      </c>
      <c r="AE347" s="15" t="str">
        <f t="shared" si="100"/>
        <v>May-2025</v>
      </c>
      <c r="AF347" t="str">
        <f t="shared" si="101"/>
        <v>YES</v>
      </c>
    </row>
    <row r="348" spans="1:32" x14ac:dyDescent="0.35">
      <c r="A348" s="8" t="s">
        <v>48</v>
      </c>
      <c r="B348" s="6">
        <v>45395</v>
      </c>
      <c r="C348" s="6" t="str">
        <f t="shared" si="86"/>
        <v>OK</v>
      </c>
      <c r="D348" s="6">
        <f t="shared" si="85"/>
        <v>45420</v>
      </c>
      <c r="E348" s="6">
        <v>45420</v>
      </c>
      <c r="F348" s="10">
        <f t="shared" si="87"/>
        <v>25</v>
      </c>
      <c r="G348" t="s">
        <v>649</v>
      </c>
      <c r="H348" t="s">
        <v>658</v>
      </c>
      <c r="I348" t="s">
        <v>683</v>
      </c>
      <c r="J348" t="s">
        <v>703</v>
      </c>
      <c r="K348" t="s">
        <v>1428</v>
      </c>
      <c r="L348" t="s">
        <v>726</v>
      </c>
      <c r="M348" t="s">
        <v>731</v>
      </c>
      <c r="N348" t="s">
        <v>767</v>
      </c>
      <c r="O348" s="10">
        <v>645.33000000000004</v>
      </c>
      <c r="P348" s="10" t="str">
        <f t="shared" si="88"/>
        <v>OK</v>
      </c>
      <c r="Q348" s="10">
        <f t="shared" si="89"/>
        <v>2050.31</v>
      </c>
      <c r="R348">
        <v>2050.31</v>
      </c>
      <c r="S348" t="str">
        <f t="shared" si="90"/>
        <v>Ok</v>
      </c>
      <c r="T348">
        <f t="shared" si="91"/>
        <v>0</v>
      </c>
      <c r="U348" s="10">
        <v>0</v>
      </c>
      <c r="V348" s="10">
        <v>10</v>
      </c>
      <c r="W348">
        <f t="shared" si="92"/>
        <v>20503.099999999999</v>
      </c>
      <c r="X348" s="10">
        <f t="shared" si="93"/>
        <v>6453.3</v>
      </c>
      <c r="Y348" s="10">
        <f t="shared" si="94"/>
        <v>14049.8</v>
      </c>
      <c r="Z348">
        <f t="shared" si="95"/>
        <v>0.68525247401612444</v>
      </c>
      <c r="AA348" t="str">
        <f t="shared" si="96"/>
        <v>Apr-2024</v>
      </c>
      <c r="AB348" t="str">
        <f t="shared" si="97"/>
        <v>Q2-2024</v>
      </c>
      <c r="AC348" t="str">
        <f t="shared" si="98"/>
        <v>Europe-United Kingdom-London</v>
      </c>
      <c r="AD348" t="str">
        <f t="shared" si="99"/>
        <v>HIGH</v>
      </c>
      <c r="AE348" s="15" t="str">
        <f t="shared" si="100"/>
        <v>Apr-2024</v>
      </c>
      <c r="AF348" t="str">
        <f t="shared" si="101"/>
        <v>NO</v>
      </c>
    </row>
    <row r="349" spans="1:32" x14ac:dyDescent="0.35">
      <c r="A349" s="8" t="s">
        <v>369</v>
      </c>
      <c r="B349" s="6">
        <v>45717</v>
      </c>
      <c r="C349" s="6" t="str">
        <f t="shared" si="86"/>
        <v>INVALID</v>
      </c>
      <c r="D349" s="6">
        <f t="shared" si="85"/>
        <v>45724</v>
      </c>
      <c r="E349" s="6">
        <v>45318</v>
      </c>
      <c r="F349" s="10">
        <f t="shared" si="87"/>
        <v>7</v>
      </c>
      <c r="G349" t="s">
        <v>649</v>
      </c>
      <c r="H349" t="s">
        <v>658</v>
      </c>
      <c r="I349" t="s">
        <v>693</v>
      </c>
      <c r="J349" t="s">
        <v>702</v>
      </c>
      <c r="K349" t="s">
        <v>710</v>
      </c>
      <c r="L349" t="s">
        <v>726</v>
      </c>
      <c r="M349" t="s">
        <v>733</v>
      </c>
      <c r="N349" t="s">
        <v>1089</v>
      </c>
      <c r="O349" s="10">
        <v>657.45</v>
      </c>
      <c r="P349" s="10" t="str">
        <f t="shared" si="88"/>
        <v>OK</v>
      </c>
      <c r="Q349" s="10">
        <f t="shared" si="89"/>
        <v>147.12</v>
      </c>
      <c r="R349">
        <v>147.12</v>
      </c>
      <c r="S349" t="str">
        <f t="shared" si="90"/>
        <v>Ok</v>
      </c>
      <c r="T349">
        <f t="shared" si="91"/>
        <v>0.16700000000000001</v>
      </c>
      <c r="U349" s="10">
        <v>0.16700000000000001</v>
      </c>
      <c r="V349" s="10">
        <v>21</v>
      </c>
      <c r="W349">
        <f t="shared" si="92"/>
        <v>2573.5701599999998</v>
      </c>
      <c r="X349" s="10">
        <f t="shared" si="93"/>
        <v>13806.45</v>
      </c>
      <c r="Y349" s="10">
        <f t="shared" si="94"/>
        <v>-11232.879840000001</v>
      </c>
      <c r="Z349">
        <f t="shared" si="95"/>
        <v>-4.3647070573743374</v>
      </c>
      <c r="AA349" t="str">
        <f t="shared" si="96"/>
        <v>Mar-2025</v>
      </c>
      <c r="AB349" t="str">
        <f t="shared" si="97"/>
        <v>Q1-2025</v>
      </c>
      <c r="AC349" t="str">
        <f t="shared" si="98"/>
        <v>Europe-United Kingdom-Manchester</v>
      </c>
      <c r="AD349" t="str">
        <f t="shared" si="99"/>
        <v>MEDIUM</v>
      </c>
      <c r="AE349" s="15" t="str">
        <f t="shared" si="100"/>
        <v>Mar-2025</v>
      </c>
      <c r="AF349" t="str">
        <f t="shared" si="101"/>
        <v>YES</v>
      </c>
    </row>
    <row r="350" spans="1:32" x14ac:dyDescent="0.35">
      <c r="A350" s="8" t="s">
        <v>353</v>
      </c>
      <c r="B350" s="6">
        <v>45701</v>
      </c>
      <c r="C350" s="6" t="str">
        <f t="shared" si="86"/>
        <v>INVALID</v>
      </c>
      <c r="D350" s="6">
        <f t="shared" si="85"/>
        <v>45708</v>
      </c>
      <c r="E350" s="6">
        <v>45128</v>
      </c>
      <c r="F350" s="10">
        <f t="shared" si="87"/>
        <v>7</v>
      </c>
      <c r="G350" t="s">
        <v>646</v>
      </c>
      <c r="H350" t="s">
        <v>661</v>
      </c>
      <c r="I350" t="s">
        <v>687</v>
      </c>
      <c r="J350" t="s">
        <v>706</v>
      </c>
      <c r="K350" t="s">
        <v>709</v>
      </c>
      <c r="L350" t="s">
        <v>1428</v>
      </c>
      <c r="M350" t="s">
        <v>732</v>
      </c>
      <c r="N350" t="s">
        <v>1073</v>
      </c>
      <c r="O350" s="10">
        <v>620.74</v>
      </c>
      <c r="P350" s="10" t="str">
        <f t="shared" si="88"/>
        <v>OK</v>
      </c>
      <c r="Q350" s="10">
        <f t="shared" si="89"/>
        <v>1982.98</v>
      </c>
      <c r="R350">
        <v>1982.98</v>
      </c>
      <c r="S350" t="str">
        <f t="shared" si="90"/>
        <v>Ok</v>
      </c>
      <c r="T350">
        <f t="shared" si="91"/>
        <v>0.29899999999999999</v>
      </c>
      <c r="U350" s="10">
        <v>0.29899999999999999</v>
      </c>
      <c r="V350" s="10">
        <v>28</v>
      </c>
      <c r="W350">
        <f t="shared" si="92"/>
        <v>38921.931440000008</v>
      </c>
      <c r="X350" s="10">
        <f t="shared" si="93"/>
        <v>17380.72</v>
      </c>
      <c r="Y350" s="10">
        <f t="shared" si="94"/>
        <v>21541.211440000006</v>
      </c>
      <c r="Z350">
        <f t="shared" si="95"/>
        <v>0.55344662104466213</v>
      </c>
      <c r="AA350" t="str">
        <f t="shared" si="96"/>
        <v>Feb-2025</v>
      </c>
      <c r="AB350" t="str">
        <f t="shared" si="97"/>
        <v>Q1-2025</v>
      </c>
      <c r="AC350" t="str">
        <f t="shared" si="98"/>
        <v>Africa-South Africa-Durban</v>
      </c>
      <c r="AD350" t="str">
        <f t="shared" si="99"/>
        <v>HIGH</v>
      </c>
      <c r="AE350" s="15" t="str">
        <f t="shared" si="100"/>
        <v>Feb-2025</v>
      </c>
      <c r="AF350" t="str">
        <f t="shared" si="101"/>
        <v>YES</v>
      </c>
    </row>
    <row r="351" spans="1:32" x14ac:dyDescent="0.35">
      <c r="A351" s="8" t="s">
        <v>444</v>
      </c>
      <c r="B351" s="6">
        <v>45792</v>
      </c>
      <c r="C351" s="6" t="str">
        <f t="shared" si="86"/>
        <v>INVALID</v>
      </c>
      <c r="D351" s="6">
        <f t="shared" si="85"/>
        <v>45799</v>
      </c>
      <c r="E351" s="6">
        <v>45608</v>
      </c>
      <c r="F351" s="10">
        <f t="shared" si="87"/>
        <v>7</v>
      </c>
      <c r="G351" t="s">
        <v>649</v>
      </c>
      <c r="H351" t="s">
        <v>656</v>
      </c>
      <c r="I351" t="s">
        <v>698</v>
      </c>
      <c r="J351" t="s">
        <v>704</v>
      </c>
      <c r="K351" t="s">
        <v>708</v>
      </c>
      <c r="L351" t="s">
        <v>717</v>
      </c>
      <c r="M351" t="s">
        <v>728</v>
      </c>
      <c r="N351" t="s">
        <v>1163</v>
      </c>
      <c r="O351" s="10">
        <v>599.84</v>
      </c>
      <c r="P351" s="10" t="str">
        <f t="shared" si="88"/>
        <v>OK</v>
      </c>
      <c r="Q351" s="10">
        <f t="shared" si="89"/>
        <v>2299.3000000000002</v>
      </c>
      <c r="R351">
        <v>2299.3000000000002</v>
      </c>
      <c r="S351" t="str">
        <f t="shared" si="90"/>
        <v>Ok</v>
      </c>
      <c r="T351">
        <f t="shared" si="91"/>
        <v>0.115</v>
      </c>
      <c r="U351" s="10">
        <v>0.115</v>
      </c>
      <c r="V351" s="10">
        <v>11</v>
      </c>
      <c r="W351">
        <f t="shared" si="92"/>
        <v>22383.685500000003</v>
      </c>
      <c r="X351" s="10">
        <f t="shared" si="93"/>
        <v>6598.2400000000007</v>
      </c>
      <c r="Y351" s="10">
        <f t="shared" si="94"/>
        <v>15785.445500000002</v>
      </c>
      <c r="Z351">
        <f t="shared" si="95"/>
        <v>0.70522101912127022</v>
      </c>
      <c r="AA351" t="str">
        <f t="shared" si="96"/>
        <v>May-2025</v>
      </c>
      <c r="AB351" t="str">
        <f t="shared" si="97"/>
        <v>Q2-2025</v>
      </c>
      <c r="AC351" t="str">
        <f t="shared" si="98"/>
        <v>Europe-Germany-Frankfurt</v>
      </c>
      <c r="AD351" t="str">
        <f t="shared" si="99"/>
        <v>HIGH</v>
      </c>
      <c r="AE351" s="15" t="str">
        <f t="shared" si="100"/>
        <v>May-2025</v>
      </c>
      <c r="AF351" t="str">
        <f t="shared" si="101"/>
        <v>YES</v>
      </c>
    </row>
    <row r="352" spans="1:32" x14ac:dyDescent="0.35">
      <c r="A352" s="8" t="s">
        <v>226</v>
      </c>
      <c r="B352" s="6">
        <v>45574</v>
      </c>
      <c r="C352" s="6" t="str">
        <f t="shared" si="86"/>
        <v>INVALID</v>
      </c>
      <c r="D352" s="6">
        <f t="shared" si="85"/>
        <v>45581</v>
      </c>
      <c r="E352" s="6">
        <v>45566</v>
      </c>
      <c r="F352" s="10">
        <f t="shared" si="87"/>
        <v>7</v>
      </c>
      <c r="G352" t="s">
        <v>647</v>
      </c>
      <c r="H352" t="s">
        <v>659</v>
      </c>
      <c r="I352" t="s">
        <v>676</v>
      </c>
      <c r="J352" t="s">
        <v>704</v>
      </c>
      <c r="K352" t="s">
        <v>711</v>
      </c>
      <c r="L352" t="s">
        <v>716</v>
      </c>
      <c r="M352" t="s">
        <v>728</v>
      </c>
      <c r="N352" t="s">
        <v>946</v>
      </c>
      <c r="O352" s="10">
        <v>1166.18</v>
      </c>
      <c r="P352" s="10" t="str">
        <f t="shared" si="88"/>
        <v>OK</v>
      </c>
      <c r="Q352" s="10">
        <f t="shared" si="89"/>
        <v>462.61</v>
      </c>
      <c r="R352">
        <v>462.61</v>
      </c>
      <c r="S352" t="str">
        <f t="shared" si="90"/>
        <v>Ok</v>
      </c>
      <c r="T352">
        <f t="shared" si="91"/>
        <v>0.128</v>
      </c>
      <c r="U352" s="10">
        <v>0.128</v>
      </c>
      <c r="V352" s="10">
        <v>6</v>
      </c>
      <c r="W352">
        <f t="shared" si="92"/>
        <v>2420.3755200000001</v>
      </c>
      <c r="X352" s="10">
        <f t="shared" si="93"/>
        <v>6997.08</v>
      </c>
      <c r="Y352" s="10">
        <f t="shared" si="94"/>
        <v>-4576.7044800000003</v>
      </c>
      <c r="Z352">
        <f t="shared" si="95"/>
        <v>-1.8909067796223622</v>
      </c>
      <c r="AA352" t="str">
        <f t="shared" si="96"/>
        <v>Oct-2024</v>
      </c>
      <c r="AB352" t="str">
        <f t="shared" si="97"/>
        <v>Q4-2024</v>
      </c>
      <c r="AC352" t="str">
        <f t="shared" si="98"/>
        <v>Asia-China-Shenzhen</v>
      </c>
      <c r="AD352" t="str">
        <f t="shared" si="99"/>
        <v>MEDIUM</v>
      </c>
      <c r="AE352" s="15" t="str">
        <f t="shared" si="100"/>
        <v>Oct-2024</v>
      </c>
      <c r="AF352" t="str">
        <f t="shared" si="101"/>
        <v>YES</v>
      </c>
    </row>
    <row r="353" spans="1:32" x14ac:dyDescent="0.35">
      <c r="A353" s="8" t="s">
        <v>255</v>
      </c>
      <c r="B353" s="6">
        <v>45603</v>
      </c>
      <c r="C353" s="6" t="str">
        <f t="shared" si="86"/>
        <v>OK</v>
      </c>
      <c r="D353" s="6">
        <f t="shared" si="85"/>
        <v>45804</v>
      </c>
      <c r="E353" s="6">
        <v>45804</v>
      </c>
      <c r="F353" s="10">
        <f t="shared" si="87"/>
        <v>201</v>
      </c>
      <c r="G353" t="s">
        <v>647</v>
      </c>
      <c r="H353" t="s">
        <v>659</v>
      </c>
      <c r="I353" t="s">
        <v>699</v>
      </c>
      <c r="J353" t="s">
        <v>706</v>
      </c>
      <c r="K353" t="s">
        <v>708</v>
      </c>
      <c r="L353" t="s">
        <v>721</v>
      </c>
      <c r="M353" t="s">
        <v>730</v>
      </c>
      <c r="N353" t="s">
        <v>975</v>
      </c>
      <c r="O353" s="10">
        <v>918.12</v>
      </c>
      <c r="P353" s="10" t="str">
        <f t="shared" si="88"/>
        <v>OK</v>
      </c>
      <c r="Q353" s="10">
        <f t="shared" si="89"/>
        <v>1093.3900000000001</v>
      </c>
      <c r="R353">
        <v>1093.3900000000001</v>
      </c>
      <c r="S353" t="str">
        <f t="shared" si="90"/>
        <v>Ok</v>
      </c>
      <c r="T353">
        <f t="shared" si="91"/>
        <v>9.5000000000000001E-2</v>
      </c>
      <c r="U353" s="10">
        <v>9.5000000000000001E-2</v>
      </c>
      <c r="V353" s="10">
        <v>8</v>
      </c>
      <c r="W353">
        <f t="shared" si="92"/>
        <v>7916.1436000000012</v>
      </c>
      <c r="X353" s="10">
        <f t="shared" si="93"/>
        <v>7344.96</v>
      </c>
      <c r="Y353" s="10">
        <f t="shared" si="94"/>
        <v>571.18360000000121</v>
      </c>
      <c r="Z353">
        <f t="shared" si="95"/>
        <v>7.2154274715279437E-2</v>
      </c>
      <c r="AA353" t="str">
        <f t="shared" si="96"/>
        <v>Nov-2024</v>
      </c>
      <c r="AB353" t="str">
        <f t="shared" si="97"/>
        <v>Q4-2024</v>
      </c>
      <c r="AC353" t="str">
        <f t="shared" si="98"/>
        <v>Asia-China-Beijing</v>
      </c>
      <c r="AD353" t="str">
        <f t="shared" si="99"/>
        <v>HIGH</v>
      </c>
      <c r="AE353" s="15" t="str">
        <f t="shared" si="100"/>
        <v>Nov-2024</v>
      </c>
      <c r="AF353" t="str">
        <f t="shared" si="101"/>
        <v>NO</v>
      </c>
    </row>
    <row r="354" spans="1:32" x14ac:dyDescent="0.35">
      <c r="A354" s="8" t="s">
        <v>177</v>
      </c>
      <c r="B354" s="6">
        <v>45524</v>
      </c>
      <c r="C354" s="6" t="str">
        <f t="shared" si="86"/>
        <v>INVALID</v>
      </c>
      <c r="D354" s="6">
        <f t="shared" si="85"/>
        <v>45531</v>
      </c>
      <c r="E354" s="6">
        <v>45389</v>
      </c>
      <c r="F354" s="10">
        <f t="shared" si="87"/>
        <v>7</v>
      </c>
      <c r="G354" t="s">
        <v>648</v>
      </c>
      <c r="H354" t="s">
        <v>655</v>
      </c>
      <c r="I354" t="s">
        <v>672</v>
      </c>
      <c r="J354" t="s">
        <v>703</v>
      </c>
      <c r="K354" t="s">
        <v>711</v>
      </c>
      <c r="L354" t="s">
        <v>725</v>
      </c>
      <c r="M354" t="s">
        <v>730</v>
      </c>
      <c r="N354" t="s">
        <v>896</v>
      </c>
      <c r="O354" s="10">
        <v>1023.27</v>
      </c>
      <c r="P354" s="10" t="str">
        <f t="shared" si="88"/>
        <v>OK</v>
      </c>
      <c r="Q354" s="10">
        <f t="shared" si="89"/>
        <v>1454.22</v>
      </c>
      <c r="R354">
        <v>1454.22</v>
      </c>
      <c r="S354" t="str">
        <f t="shared" si="90"/>
        <v>Ok</v>
      </c>
      <c r="T354">
        <f t="shared" si="91"/>
        <v>0.13300000000000001</v>
      </c>
      <c r="U354" s="10">
        <v>0.13300000000000001</v>
      </c>
      <c r="V354" s="10">
        <v>7</v>
      </c>
      <c r="W354">
        <f t="shared" si="92"/>
        <v>8825.661180000001</v>
      </c>
      <c r="X354" s="10">
        <f t="shared" si="93"/>
        <v>7162.8899999999994</v>
      </c>
      <c r="Y354" s="10">
        <f t="shared" si="94"/>
        <v>1662.7711800000016</v>
      </c>
      <c r="Z354">
        <f t="shared" si="95"/>
        <v>0.18840188242984435</v>
      </c>
      <c r="AA354" t="str">
        <f t="shared" si="96"/>
        <v>Aug-2024</v>
      </c>
      <c r="AB354" t="str">
        <f t="shared" si="97"/>
        <v>Q3-2024</v>
      </c>
      <c r="AC354" t="str">
        <f t="shared" si="98"/>
        <v>Americas-Brazil-Brasília</v>
      </c>
      <c r="AD354" t="str">
        <f t="shared" si="99"/>
        <v>HIGH</v>
      </c>
      <c r="AE354" s="15" t="str">
        <f t="shared" si="100"/>
        <v>Aug-2024</v>
      </c>
      <c r="AF354" t="str">
        <f t="shared" si="101"/>
        <v>YES</v>
      </c>
    </row>
    <row r="355" spans="1:32" x14ac:dyDescent="0.35">
      <c r="A355" s="8" t="s">
        <v>488</v>
      </c>
      <c r="B355" s="6">
        <v>45836</v>
      </c>
      <c r="C355" s="6" t="str">
        <f t="shared" si="86"/>
        <v>OK</v>
      </c>
      <c r="D355" s="6">
        <f t="shared" si="85"/>
        <v>45903</v>
      </c>
      <c r="E355" s="6">
        <v>45903</v>
      </c>
      <c r="F355" s="10">
        <f t="shared" si="87"/>
        <v>67</v>
      </c>
      <c r="G355" t="s">
        <v>649</v>
      </c>
      <c r="H355" t="s">
        <v>657</v>
      </c>
      <c r="I355" t="s">
        <v>690</v>
      </c>
      <c r="J355" t="s">
        <v>702</v>
      </c>
      <c r="K355" t="s">
        <v>707</v>
      </c>
      <c r="L355" t="s">
        <v>714</v>
      </c>
      <c r="M355" t="s">
        <v>730</v>
      </c>
      <c r="N355" t="s">
        <v>1207</v>
      </c>
      <c r="O355" s="10">
        <v>603.47</v>
      </c>
      <c r="P355" s="10" t="str">
        <f t="shared" si="88"/>
        <v>OK</v>
      </c>
      <c r="Q355" s="10">
        <f t="shared" si="89"/>
        <v>2120.4</v>
      </c>
      <c r="R355">
        <v>2120.4</v>
      </c>
      <c r="S355" t="str">
        <f t="shared" si="90"/>
        <v>Ok</v>
      </c>
      <c r="T355">
        <f t="shared" si="91"/>
        <v>0.20499999999999999</v>
      </c>
      <c r="U355" s="10">
        <v>0.20499999999999999</v>
      </c>
      <c r="V355" s="10">
        <v>18</v>
      </c>
      <c r="W355">
        <f t="shared" si="92"/>
        <v>30342.924000000006</v>
      </c>
      <c r="X355" s="10">
        <f t="shared" si="93"/>
        <v>10862.460000000001</v>
      </c>
      <c r="Y355" s="10">
        <f t="shared" si="94"/>
        <v>19480.464000000007</v>
      </c>
      <c r="Z355">
        <f t="shared" si="95"/>
        <v>0.64201011082517967</v>
      </c>
      <c r="AA355" t="str">
        <f t="shared" si="96"/>
        <v>Jun-2025</v>
      </c>
      <c r="AB355" t="str">
        <f t="shared" si="97"/>
        <v>Q2-2025</v>
      </c>
      <c r="AC355" t="str">
        <f t="shared" si="98"/>
        <v>Europe-France-Paris</v>
      </c>
      <c r="AD355" t="str">
        <f t="shared" si="99"/>
        <v>HIGH</v>
      </c>
      <c r="AE355" s="15" t="str">
        <f t="shared" si="100"/>
        <v>Jun-2025</v>
      </c>
      <c r="AF355" t="str">
        <f t="shared" si="101"/>
        <v>NO</v>
      </c>
    </row>
    <row r="356" spans="1:32" x14ac:dyDescent="0.35">
      <c r="A356" s="8" t="s">
        <v>89</v>
      </c>
      <c r="B356" s="6">
        <v>45436</v>
      </c>
      <c r="C356" s="6" t="str">
        <f t="shared" si="86"/>
        <v>INVALID</v>
      </c>
      <c r="D356" s="6">
        <f t="shared" si="85"/>
        <v>45443</v>
      </c>
      <c r="E356" s="6">
        <v>45064</v>
      </c>
      <c r="F356" s="10">
        <f t="shared" si="87"/>
        <v>7</v>
      </c>
      <c r="G356" t="s">
        <v>646</v>
      </c>
      <c r="H356" t="s">
        <v>661</v>
      </c>
      <c r="I356" t="s">
        <v>687</v>
      </c>
      <c r="J356" t="s">
        <v>701</v>
      </c>
      <c r="K356" t="s">
        <v>710</v>
      </c>
      <c r="L356" t="s">
        <v>720</v>
      </c>
      <c r="M356" t="s">
        <v>727</v>
      </c>
      <c r="N356" t="s">
        <v>808</v>
      </c>
      <c r="O356" s="10">
        <v>917.88</v>
      </c>
      <c r="P356" s="10" t="str">
        <f t="shared" si="88"/>
        <v>OK</v>
      </c>
      <c r="Q356" s="10">
        <f t="shared" si="89"/>
        <v>128.68</v>
      </c>
      <c r="R356">
        <v>128.68</v>
      </c>
      <c r="S356" t="str">
        <f t="shared" si="90"/>
        <v>Suspicious</v>
      </c>
      <c r="T356">
        <f t="shared" si="91"/>
        <v>0.3</v>
      </c>
      <c r="U356" s="10">
        <v>0.34300000000000003</v>
      </c>
      <c r="V356" s="10">
        <v>5</v>
      </c>
      <c r="W356">
        <f t="shared" si="92"/>
        <v>422.71380000000011</v>
      </c>
      <c r="X356" s="10">
        <f t="shared" si="93"/>
        <v>4589.3999999999996</v>
      </c>
      <c r="Y356" s="10">
        <f t="shared" si="94"/>
        <v>-4166.6861999999992</v>
      </c>
      <c r="Z356">
        <f t="shared" si="95"/>
        <v>-9.8569911841061213</v>
      </c>
      <c r="AA356" t="str">
        <f t="shared" si="96"/>
        <v>May-2024</v>
      </c>
      <c r="AB356" t="str">
        <f t="shared" si="97"/>
        <v>Q2-2024</v>
      </c>
      <c r="AC356" t="str">
        <f t="shared" si="98"/>
        <v>Africa-South Africa-Durban</v>
      </c>
      <c r="AD356" t="str">
        <f t="shared" si="99"/>
        <v>MEDIUM</v>
      </c>
      <c r="AE356" s="15" t="str">
        <f t="shared" si="100"/>
        <v>May-2024</v>
      </c>
      <c r="AF356" t="str">
        <f t="shared" si="101"/>
        <v>YES</v>
      </c>
    </row>
    <row r="357" spans="1:32" x14ac:dyDescent="0.35">
      <c r="A357" s="8" t="s">
        <v>169</v>
      </c>
      <c r="B357" s="6">
        <v>45516</v>
      </c>
      <c r="C357" s="6" t="str">
        <f t="shared" si="86"/>
        <v>INVALID</v>
      </c>
      <c r="D357" s="6">
        <f t="shared" si="85"/>
        <v>45523</v>
      </c>
      <c r="E357" s="6">
        <v>45232</v>
      </c>
      <c r="F357" s="10">
        <f t="shared" si="87"/>
        <v>7</v>
      </c>
      <c r="G357" t="s">
        <v>646</v>
      </c>
      <c r="H357" t="s">
        <v>650</v>
      </c>
      <c r="I357" t="s">
        <v>662</v>
      </c>
      <c r="J357" t="s">
        <v>702</v>
      </c>
      <c r="K357" t="s">
        <v>707</v>
      </c>
      <c r="L357" t="s">
        <v>719</v>
      </c>
      <c r="M357" t="s">
        <v>733</v>
      </c>
      <c r="N357" t="s">
        <v>888</v>
      </c>
      <c r="O357" s="10">
        <v>867.89</v>
      </c>
      <c r="P357" s="10" t="str">
        <f t="shared" si="88"/>
        <v>OK</v>
      </c>
      <c r="Q357" s="10">
        <f t="shared" si="89"/>
        <v>1325.96</v>
      </c>
      <c r="R357">
        <v>1325.96</v>
      </c>
      <c r="S357" t="str">
        <f t="shared" si="90"/>
        <v>Ok</v>
      </c>
      <c r="T357">
        <f t="shared" si="91"/>
        <v>0.184</v>
      </c>
      <c r="U357" s="10">
        <v>0.184</v>
      </c>
      <c r="V357" s="10">
        <v>10</v>
      </c>
      <c r="W357">
        <f t="shared" si="92"/>
        <v>10819.833600000002</v>
      </c>
      <c r="X357" s="10">
        <f t="shared" si="93"/>
        <v>8678.9</v>
      </c>
      <c r="Y357" s="10">
        <f t="shared" si="94"/>
        <v>2140.9336000000021</v>
      </c>
      <c r="Z357">
        <f t="shared" si="95"/>
        <v>0.19787121310257505</v>
      </c>
      <c r="AA357" t="str">
        <f t="shared" si="96"/>
        <v>Aug-2024</v>
      </c>
      <c r="AB357" t="str">
        <f t="shared" si="97"/>
        <v>Q3-2024</v>
      </c>
      <c r="AC357" t="str">
        <f t="shared" si="98"/>
        <v>Africa-Kenya-Kisumu</v>
      </c>
      <c r="AD357" t="str">
        <f t="shared" si="99"/>
        <v>HIGH</v>
      </c>
      <c r="AE357" s="15" t="str">
        <f t="shared" si="100"/>
        <v>Aug-2024</v>
      </c>
      <c r="AF357" t="str">
        <f t="shared" si="101"/>
        <v>YES</v>
      </c>
    </row>
    <row r="358" spans="1:32" x14ac:dyDescent="0.35">
      <c r="A358" s="8" t="s">
        <v>199</v>
      </c>
      <c r="B358" s="6">
        <v>45546</v>
      </c>
      <c r="C358" s="6" t="str">
        <f t="shared" si="86"/>
        <v>OK</v>
      </c>
      <c r="D358" s="6">
        <f t="shared" si="85"/>
        <v>45594</v>
      </c>
      <c r="E358" s="6">
        <v>45594</v>
      </c>
      <c r="F358" s="10">
        <f t="shared" si="87"/>
        <v>48</v>
      </c>
      <c r="G358" t="s">
        <v>646</v>
      </c>
      <c r="H358" t="s">
        <v>651</v>
      </c>
      <c r="I358" t="s">
        <v>663</v>
      </c>
      <c r="J358" t="s">
        <v>706</v>
      </c>
      <c r="K358" t="s">
        <v>710</v>
      </c>
      <c r="L358" t="s">
        <v>724</v>
      </c>
      <c r="M358" t="s">
        <v>732</v>
      </c>
      <c r="N358" t="s">
        <v>918</v>
      </c>
      <c r="O358" s="10">
        <v>1023.06</v>
      </c>
      <c r="P358" s="10" t="str">
        <f t="shared" si="88"/>
        <v>OK</v>
      </c>
      <c r="Q358" s="10">
        <f t="shared" si="89"/>
        <v>2439.33</v>
      </c>
      <c r="R358">
        <v>2439.33</v>
      </c>
      <c r="S358" t="str">
        <f t="shared" si="90"/>
        <v>Ok</v>
      </c>
      <c r="T358">
        <f t="shared" si="91"/>
        <v>0.153</v>
      </c>
      <c r="U358" s="10">
        <v>0.153</v>
      </c>
      <c r="V358" s="10">
        <v>23</v>
      </c>
      <c r="W358">
        <f t="shared" si="92"/>
        <v>47520.587729999999</v>
      </c>
      <c r="X358" s="10">
        <f t="shared" si="93"/>
        <v>23530.379999999997</v>
      </c>
      <c r="Y358" s="10">
        <f t="shared" si="94"/>
        <v>23990.207730000002</v>
      </c>
      <c r="Z358">
        <f t="shared" si="95"/>
        <v>0.5048381948957853</v>
      </c>
      <c r="AA358" t="str">
        <f t="shared" si="96"/>
        <v>Sept-2024</v>
      </c>
      <c r="AB358" t="str">
        <f t="shared" si="97"/>
        <v>Q3-2024</v>
      </c>
      <c r="AC358" t="str">
        <f t="shared" si="98"/>
        <v>Africa-Nigeria-Port Harcourt</v>
      </c>
      <c r="AD358" t="str">
        <f t="shared" si="99"/>
        <v>HIGH</v>
      </c>
      <c r="AE358" s="15" t="str">
        <f t="shared" si="100"/>
        <v>Sept-2024</v>
      </c>
      <c r="AF358" t="str">
        <f t="shared" si="101"/>
        <v>NO</v>
      </c>
    </row>
    <row r="359" spans="1:32" x14ac:dyDescent="0.35">
      <c r="A359" s="8" t="s">
        <v>612</v>
      </c>
      <c r="B359" s="6">
        <v>45960</v>
      </c>
      <c r="C359" s="6" t="str">
        <f t="shared" si="86"/>
        <v>INVALID</v>
      </c>
      <c r="D359" s="6">
        <f t="shared" si="85"/>
        <v>45967</v>
      </c>
      <c r="E359" s="6">
        <v>45751</v>
      </c>
      <c r="F359" s="10">
        <f t="shared" si="87"/>
        <v>7</v>
      </c>
      <c r="G359" t="s">
        <v>647</v>
      </c>
      <c r="H359" t="s">
        <v>652</v>
      </c>
      <c r="I359" t="s">
        <v>666</v>
      </c>
      <c r="J359" t="s">
        <v>701</v>
      </c>
      <c r="K359" t="s">
        <v>711</v>
      </c>
      <c r="L359" t="s">
        <v>722</v>
      </c>
      <c r="M359" t="s">
        <v>728</v>
      </c>
      <c r="N359" t="s">
        <v>1330</v>
      </c>
      <c r="O359" s="10">
        <v>783.72</v>
      </c>
      <c r="P359" s="10" t="str">
        <f t="shared" si="88"/>
        <v>OK</v>
      </c>
      <c r="Q359" s="10">
        <f t="shared" si="89"/>
        <v>2201.54</v>
      </c>
      <c r="R359">
        <v>2201.54</v>
      </c>
      <c r="S359" t="str">
        <f t="shared" si="90"/>
        <v>Ok</v>
      </c>
      <c r="T359">
        <f t="shared" si="91"/>
        <v>0.187</v>
      </c>
      <c r="U359" s="10">
        <v>0.187</v>
      </c>
      <c r="V359" s="10">
        <v>4</v>
      </c>
      <c r="W359">
        <f t="shared" si="92"/>
        <v>7159.4080799999992</v>
      </c>
      <c r="X359" s="10">
        <f t="shared" si="93"/>
        <v>3134.88</v>
      </c>
      <c r="Y359" s="10">
        <f t="shared" si="94"/>
        <v>4024.5280799999991</v>
      </c>
      <c r="Z359">
        <f t="shared" si="95"/>
        <v>0.56213139899688458</v>
      </c>
      <c r="AA359" t="str">
        <f t="shared" si="96"/>
        <v>Oct-2025</v>
      </c>
      <c r="AB359" t="str">
        <f t="shared" si="97"/>
        <v>Q4-2025</v>
      </c>
      <c r="AC359" t="str">
        <f t="shared" si="98"/>
        <v>Asia-Japan-Osaka</v>
      </c>
      <c r="AD359" t="str">
        <f t="shared" si="99"/>
        <v>HIGH</v>
      </c>
      <c r="AE359" s="15" t="str">
        <f t="shared" si="100"/>
        <v>Oct-2025</v>
      </c>
      <c r="AF359" t="str">
        <f t="shared" si="101"/>
        <v>YES</v>
      </c>
    </row>
    <row r="360" spans="1:32" x14ac:dyDescent="0.35">
      <c r="A360" s="8" t="s">
        <v>315</v>
      </c>
      <c r="B360" s="6">
        <v>45663</v>
      </c>
      <c r="C360" s="6" t="str">
        <f t="shared" si="86"/>
        <v>INVALID</v>
      </c>
      <c r="D360" s="6">
        <f t="shared" si="85"/>
        <v>45670</v>
      </c>
      <c r="E360" s="6">
        <v>45230</v>
      </c>
      <c r="F360" s="10">
        <f t="shared" si="87"/>
        <v>7</v>
      </c>
      <c r="G360" t="s">
        <v>647</v>
      </c>
      <c r="H360" t="s">
        <v>659</v>
      </c>
      <c r="I360" t="s">
        <v>685</v>
      </c>
      <c r="J360" t="s">
        <v>704</v>
      </c>
      <c r="K360" t="s">
        <v>1428</v>
      </c>
      <c r="L360" t="s">
        <v>713</v>
      </c>
      <c r="M360" t="s">
        <v>728</v>
      </c>
      <c r="N360" t="s">
        <v>1035</v>
      </c>
      <c r="O360" s="10">
        <v>649.91</v>
      </c>
      <c r="P360" s="10" t="str">
        <f t="shared" si="88"/>
        <v>OK</v>
      </c>
      <c r="Q360" s="10">
        <f t="shared" si="89"/>
        <v>814.36</v>
      </c>
      <c r="R360">
        <v>814.36</v>
      </c>
      <c r="S360" t="str">
        <f t="shared" si="90"/>
        <v>Ok</v>
      </c>
      <c r="T360">
        <f t="shared" si="91"/>
        <v>0.19400000000000001</v>
      </c>
      <c r="U360" s="10">
        <v>0.19400000000000001</v>
      </c>
      <c r="V360" s="10">
        <v>9</v>
      </c>
      <c r="W360">
        <f t="shared" si="92"/>
        <v>5907.36744</v>
      </c>
      <c r="X360" s="10">
        <f t="shared" si="93"/>
        <v>5849.19</v>
      </c>
      <c r="Y360" s="10">
        <f t="shared" si="94"/>
        <v>58.177440000000388</v>
      </c>
      <c r="Z360">
        <f t="shared" si="95"/>
        <v>9.8482853133646259E-3</v>
      </c>
      <c r="AA360" t="str">
        <f t="shared" si="96"/>
        <v>Jan-2025</v>
      </c>
      <c r="AB360" t="str">
        <f t="shared" si="97"/>
        <v>Q1-2025</v>
      </c>
      <c r="AC360" t="str">
        <f t="shared" si="98"/>
        <v>Asia-China-Shanghai</v>
      </c>
      <c r="AD360" t="str">
        <f t="shared" si="99"/>
        <v>HIGH</v>
      </c>
      <c r="AE360" s="15" t="str">
        <f t="shared" si="100"/>
        <v>Jan-2025</v>
      </c>
      <c r="AF360" t="str">
        <f t="shared" si="101"/>
        <v>YES</v>
      </c>
    </row>
    <row r="361" spans="1:32" x14ac:dyDescent="0.35">
      <c r="A361" s="8" t="s">
        <v>350</v>
      </c>
      <c r="B361" s="6">
        <v>45698</v>
      </c>
      <c r="C361" s="6" t="str">
        <f t="shared" si="86"/>
        <v>INVALID</v>
      </c>
      <c r="D361" s="6">
        <f t="shared" si="85"/>
        <v>45705</v>
      </c>
      <c r="E361" s="6">
        <v>45504</v>
      </c>
      <c r="F361" s="10">
        <f t="shared" si="87"/>
        <v>7</v>
      </c>
      <c r="G361" t="s">
        <v>647</v>
      </c>
      <c r="H361" t="s">
        <v>659</v>
      </c>
      <c r="I361" t="s">
        <v>676</v>
      </c>
      <c r="J361" t="s">
        <v>704</v>
      </c>
      <c r="K361" t="s">
        <v>708</v>
      </c>
      <c r="L361" t="s">
        <v>715</v>
      </c>
      <c r="M361" t="s">
        <v>730</v>
      </c>
      <c r="N361" t="s">
        <v>1070</v>
      </c>
      <c r="O361" s="10">
        <v>647.26</v>
      </c>
      <c r="P361" s="10" t="str">
        <f t="shared" si="88"/>
        <v>OK</v>
      </c>
      <c r="Q361" s="10">
        <f t="shared" si="89"/>
        <v>1382.91</v>
      </c>
      <c r="R361">
        <v>1382.91</v>
      </c>
      <c r="S361" t="str">
        <f t="shared" si="90"/>
        <v>Ok</v>
      </c>
      <c r="T361">
        <f t="shared" si="91"/>
        <v>6.6000000000000003E-2</v>
      </c>
      <c r="U361" s="10">
        <v>6.6000000000000003E-2</v>
      </c>
      <c r="V361" s="10">
        <v>22</v>
      </c>
      <c r="W361">
        <f t="shared" si="92"/>
        <v>28416.034679999997</v>
      </c>
      <c r="X361" s="10">
        <f t="shared" si="93"/>
        <v>14239.72</v>
      </c>
      <c r="Y361" s="10">
        <f t="shared" si="94"/>
        <v>14176.314679999998</v>
      </c>
      <c r="Z361">
        <f t="shared" si="95"/>
        <v>0.49888433905866836</v>
      </c>
      <c r="AA361" t="str">
        <f t="shared" si="96"/>
        <v>Feb-2025</v>
      </c>
      <c r="AB361" t="str">
        <f t="shared" si="97"/>
        <v>Q1-2025</v>
      </c>
      <c r="AC361" t="str">
        <f t="shared" si="98"/>
        <v>Asia-China-Shenzhen</v>
      </c>
      <c r="AD361" t="str">
        <f t="shared" si="99"/>
        <v>HIGH</v>
      </c>
      <c r="AE361" s="15" t="str">
        <f t="shared" si="100"/>
        <v>Feb-2025</v>
      </c>
      <c r="AF361" t="str">
        <f t="shared" si="101"/>
        <v>YES</v>
      </c>
    </row>
    <row r="362" spans="1:32" x14ac:dyDescent="0.35">
      <c r="A362" s="8" t="s">
        <v>198</v>
      </c>
      <c r="B362" s="6">
        <v>45545</v>
      </c>
      <c r="C362" s="6" t="str">
        <f t="shared" si="86"/>
        <v>INVALID</v>
      </c>
      <c r="D362" s="6">
        <f t="shared" si="85"/>
        <v>45552</v>
      </c>
      <c r="E362" s="6">
        <v>45161</v>
      </c>
      <c r="F362" s="10">
        <f t="shared" si="87"/>
        <v>7</v>
      </c>
      <c r="G362" t="s">
        <v>646</v>
      </c>
      <c r="H362" t="s">
        <v>651</v>
      </c>
      <c r="I362" t="s">
        <v>669</v>
      </c>
      <c r="J362" t="s">
        <v>705</v>
      </c>
      <c r="K362" t="s">
        <v>708</v>
      </c>
      <c r="L362" t="s">
        <v>713</v>
      </c>
      <c r="M362" t="s">
        <v>732</v>
      </c>
      <c r="N362" t="s">
        <v>917</v>
      </c>
      <c r="O362" s="10">
        <v>790.63</v>
      </c>
      <c r="P362" s="10" t="str">
        <f t="shared" si="88"/>
        <v>OK</v>
      </c>
      <c r="Q362" s="10">
        <f t="shared" si="89"/>
        <v>1646.43</v>
      </c>
      <c r="R362">
        <v>1646.43</v>
      </c>
      <c r="S362" t="str">
        <f t="shared" si="90"/>
        <v>Ok</v>
      </c>
      <c r="T362">
        <f t="shared" si="91"/>
        <v>0.10100000000000001</v>
      </c>
      <c r="U362" s="10">
        <v>0.10100000000000001</v>
      </c>
      <c r="V362" s="10">
        <v>7</v>
      </c>
      <c r="W362">
        <f t="shared" si="92"/>
        <v>10360.983990000001</v>
      </c>
      <c r="X362" s="10">
        <f t="shared" si="93"/>
        <v>5534.41</v>
      </c>
      <c r="Y362" s="10">
        <f t="shared" si="94"/>
        <v>4826.5739900000008</v>
      </c>
      <c r="Z362">
        <f t="shared" si="95"/>
        <v>0.46584127479189363</v>
      </c>
      <c r="AA362" t="str">
        <f t="shared" si="96"/>
        <v>Sept-2024</v>
      </c>
      <c r="AB362" t="str">
        <f t="shared" si="97"/>
        <v>Q3-2024</v>
      </c>
      <c r="AC362" t="str">
        <f t="shared" si="98"/>
        <v>Africa-Nigeria-Abuja</v>
      </c>
      <c r="AD362" t="str">
        <f t="shared" si="99"/>
        <v>HIGH</v>
      </c>
      <c r="AE362" s="15" t="str">
        <f t="shared" si="100"/>
        <v>Sept-2024</v>
      </c>
      <c r="AF362" t="str">
        <f t="shared" si="101"/>
        <v>YES</v>
      </c>
    </row>
    <row r="363" spans="1:32" x14ac:dyDescent="0.35">
      <c r="A363" s="8" t="s">
        <v>373</v>
      </c>
      <c r="B363" s="6">
        <v>45721</v>
      </c>
      <c r="C363" s="6" t="str">
        <f t="shared" si="86"/>
        <v>INVALID</v>
      </c>
      <c r="D363" s="6">
        <f t="shared" si="85"/>
        <v>45728</v>
      </c>
      <c r="E363" s="6">
        <v>45325</v>
      </c>
      <c r="F363" s="10">
        <f t="shared" si="87"/>
        <v>7</v>
      </c>
      <c r="G363" t="s">
        <v>646</v>
      </c>
      <c r="H363" t="s">
        <v>661</v>
      </c>
      <c r="I363" t="s">
        <v>695</v>
      </c>
      <c r="J363" t="s">
        <v>703</v>
      </c>
      <c r="K363" t="s">
        <v>710</v>
      </c>
      <c r="L363" t="s">
        <v>716</v>
      </c>
      <c r="M363" t="s">
        <v>728</v>
      </c>
      <c r="N363" t="s">
        <v>1093</v>
      </c>
      <c r="O363" s="10">
        <v>666.23</v>
      </c>
      <c r="P363" s="10" t="str">
        <f t="shared" si="88"/>
        <v>OK</v>
      </c>
      <c r="Q363" s="10">
        <f t="shared" si="89"/>
        <v>400.84</v>
      </c>
      <c r="R363">
        <v>400.84</v>
      </c>
      <c r="S363" t="str">
        <f t="shared" si="90"/>
        <v>Ok</v>
      </c>
      <c r="T363">
        <f t="shared" si="91"/>
        <v>0.17599999999999999</v>
      </c>
      <c r="U363" s="10">
        <v>0.17599999999999999</v>
      </c>
      <c r="V363" s="10">
        <v>13</v>
      </c>
      <c r="W363">
        <f t="shared" si="92"/>
        <v>4293.7980800000005</v>
      </c>
      <c r="X363" s="10">
        <f t="shared" si="93"/>
        <v>8660.99</v>
      </c>
      <c r="Y363" s="10">
        <f t="shared" si="94"/>
        <v>-4367.1919199999993</v>
      </c>
      <c r="Z363">
        <f t="shared" si="95"/>
        <v>-1.0170929882198836</v>
      </c>
      <c r="AA363" t="str">
        <f t="shared" si="96"/>
        <v>Mar-2025</v>
      </c>
      <c r="AB363" t="str">
        <f t="shared" si="97"/>
        <v>Q1-2025</v>
      </c>
      <c r="AC363" t="str">
        <f t="shared" si="98"/>
        <v>Africa-South Africa-Cape Town</v>
      </c>
      <c r="AD363" t="str">
        <f t="shared" si="99"/>
        <v>MEDIUM</v>
      </c>
      <c r="AE363" s="15" t="str">
        <f t="shared" si="100"/>
        <v>Mar-2025</v>
      </c>
      <c r="AF363" t="str">
        <f t="shared" si="101"/>
        <v>YES</v>
      </c>
    </row>
    <row r="364" spans="1:32" x14ac:dyDescent="0.35">
      <c r="A364" s="8" t="s">
        <v>486</v>
      </c>
      <c r="B364" s="6">
        <v>45834</v>
      </c>
      <c r="C364" s="6" t="str">
        <f t="shared" si="86"/>
        <v>OK</v>
      </c>
      <c r="D364" s="6">
        <f t="shared" si="85"/>
        <v>45861</v>
      </c>
      <c r="E364" s="6">
        <v>45861</v>
      </c>
      <c r="F364" s="10">
        <f t="shared" si="87"/>
        <v>27</v>
      </c>
      <c r="G364" t="s">
        <v>647</v>
      </c>
      <c r="H364" t="s">
        <v>659</v>
      </c>
      <c r="I364" t="s">
        <v>699</v>
      </c>
      <c r="J364" t="s">
        <v>705</v>
      </c>
      <c r="K364" t="s">
        <v>708</v>
      </c>
      <c r="L364" t="s">
        <v>724</v>
      </c>
      <c r="M364" t="s">
        <v>727</v>
      </c>
      <c r="N364" t="s">
        <v>1205</v>
      </c>
      <c r="O364" s="10">
        <v>647.36</v>
      </c>
      <c r="P364" s="10" t="str">
        <f t="shared" si="88"/>
        <v>OK</v>
      </c>
      <c r="Q364" s="10">
        <f t="shared" si="89"/>
        <v>1780.56</v>
      </c>
      <c r="R364">
        <v>1780.56</v>
      </c>
      <c r="S364" t="str">
        <f t="shared" si="90"/>
        <v>Ok</v>
      </c>
      <c r="T364">
        <f t="shared" si="91"/>
        <v>7.3999999999999996E-2</v>
      </c>
      <c r="U364" s="10">
        <v>7.3999999999999996E-2</v>
      </c>
      <c r="V364" s="10">
        <v>12</v>
      </c>
      <c r="W364">
        <f t="shared" si="92"/>
        <v>19785.582720000002</v>
      </c>
      <c r="X364" s="10">
        <f t="shared" si="93"/>
        <v>7768.32</v>
      </c>
      <c r="Y364" s="10">
        <f t="shared" si="94"/>
        <v>12017.262720000002</v>
      </c>
      <c r="Z364">
        <f t="shared" si="95"/>
        <v>0.60737471774599328</v>
      </c>
      <c r="AA364" t="str">
        <f t="shared" si="96"/>
        <v>Jun-2025</v>
      </c>
      <c r="AB364" t="str">
        <f t="shared" si="97"/>
        <v>Q2-2025</v>
      </c>
      <c r="AC364" t="str">
        <f t="shared" si="98"/>
        <v>Asia-China-Beijing</v>
      </c>
      <c r="AD364" t="str">
        <f t="shared" si="99"/>
        <v>HIGH</v>
      </c>
      <c r="AE364" s="15" t="str">
        <f t="shared" si="100"/>
        <v>Jun-2025</v>
      </c>
      <c r="AF364" t="str">
        <f t="shared" si="101"/>
        <v>NO</v>
      </c>
    </row>
    <row r="365" spans="1:32" x14ac:dyDescent="0.35">
      <c r="A365" s="8" t="s">
        <v>421</v>
      </c>
      <c r="B365" s="6">
        <v>45769</v>
      </c>
      <c r="C365" s="6" t="str">
        <f t="shared" si="86"/>
        <v>INVALID</v>
      </c>
      <c r="D365" s="6">
        <f t="shared" si="85"/>
        <v>45776</v>
      </c>
      <c r="E365" s="6">
        <v>45737</v>
      </c>
      <c r="F365" s="10">
        <f t="shared" si="87"/>
        <v>7</v>
      </c>
      <c r="G365" t="s">
        <v>646</v>
      </c>
      <c r="H365" t="s">
        <v>651</v>
      </c>
      <c r="I365" t="s">
        <v>669</v>
      </c>
      <c r="J365" t="s">
        <v>706</v>
      </c>
      <c r="K365" t="s">
        <v>709</v>
      </c>
      <c r="L365" t="s">
        <v>714</v>
      </c>
      <c r="M365" t="s">
        <v>730</v>
      </c>
      <c r="N365" t="s">
        <v>1140</v>
      </c>
      <c r="O365" s="10">
        <v>1437.39</v>
      </c>
      <c r="P365" s="10" t="str">
        <f t="shared" si="88"/>
        <v>OK</v>
      </c>
      <c r="Q365" s="10">
        <f t="shared" si="89"/>
        <v>1118.43</v>
      </c>
      <c r="R365">
        <v>1118.43</v>
      </c>
      <c r="S365" t="str">
        <f t="shared" si="90"/>
        <v>Ok</v>
      </c>
      <c r="T365">
        <f t="shared" si="91"/>
        <v>0.13800000000000001</v>
      </c>
      <c r="U365" s="10">
        <v>0.13800000000000001</v>
      </c>
      <c r="V365" s="10">
        <v>18</v>
      </c>
      <c r="W365">
        <f t="shared" si="92"/>
        <v>17353.559880000001</v>
      </c>
      <c r="X365" s="10">
        <f t="shared" si="93"/>
        <v>25873.02</v>
      </c>
      <c r="Y365" s="10">
        <f t="shared" si="94"/>
        <v>-8519.4601199999997</v>
      </c>
      <c r="Z365">
        <f t="shared" si="95"/>
        <v>-0.49093443529236258</v>
      </c>
      <c r="AA365" t="str">
        <f t="shared" si="96"/>
        <v>Apr-2025</v>
      </c>
      <c r="AB365" t="str">
        <f t="shared" si="97"/>
        <v>Q2-2025</v>
      </c>
      <c r="AC365" t="str">
        <f t="shared" si="98"/>
        <v>Africa-Nigeria-Abuja</v>
      </c>
      <c r="AD365" t="str">
        <f t="shared" si="99"/>
        <v>HIGH</v>
      </c>
      <c r="AE365" s="15" t="str">
        <f t="shared" si="100"/>
        <v>Apr-2025</v>
      </c>
      <c r="AF365" t="str">
        <f t="shared" si="101"/>
        <v>YES</v>
      </c>
    </row>
    <row r="366" spans="1:32" x14ac:dyDescent="0.35">
      <c r="A366" s="8" t="s">
        <v>120</v>
      </c>
      <c r="B366" s="6">
        <v>45467</v>
      </c>
      <c r="C366" s="6" t="str">
        <f t="shared" si="86"/>
        <v>INVALID</v>
      </c>
      <c r="D366" s="6">
        <f t="shared" si="85"/>
        <v>45474</v>
      </c>
      <c r="E366" s="6">
        <v>45439</v>
      </c>
      <c r="F366" s="10">
        <f t="shared" si="87"/>
        <v>7</v>
      </c>
      <c r="G366" t="s">
        <v>646</v>
      </c>
      <c r="H366" t="s">
        <v>661</v>
      </c>
      <c r="I366" t="s">
        <v>682</v>
      </c>
      <c r="J366" t="s">
        <v>703</v>
      </c>
      <c r="K366" t="s">
        <v>708</v>
      </c>
      <c r="L366" t="s">
        <v>724</v>
      </c>
      <c r="M366" t="s">
        <v>727</v>
      </c>
      <c r="N366" t="s">
        <v>839</v>
      </c>
      <c r="O366" s="10">
        <v>1157.51</v>
      </c>
      <c r="P366" s="10" t="str">
        <f t="shared" si="88"/>
        <v>OK</v>
      </c>
      <c r="Q366" s="10">
        <f t="shared" si="89"/>
        <v>771.12</v>
      </c>
      <c r="R366">
        <v>771.12</v>
      </c>
      <c r="S366" t="str">
        <f t="shared" si="90"/>
        <v>Ok</v>
      </c>
      <c r="T366">
        <f t="shared" si="91"/>
        <v>0.27800000000000002</v>
      </c>
      <c r="U366" s="10">
        <v>0.27800000000000002</v>
      </c>
      <c r="V366" s="10">
        <v>12</v>
      </c>
      <c r="W366">
        <f t="shared" si="92"/>
        <v>6680.9836800000003</v>
      </c>
      <c r="X366" s="10">
        <f t="shared" si="93"/>
        <v>13890.119999999999</v>
      </c>
      <c r="Y366" s="10">
        <f t="shared" si="94"/>
        <v>-7209.1363199999987</v>
      </c>
      <c r="Z366">
        <f t="shared" si="95"/>
        <v>-1.0790531253026499</v>
      </c>
      <c r="AA366" t="str">
        <f t="shared" si="96"/>
        <v>Jun-2024</v>
      </c>
      <c r="AB366" t="str">
        <f t="shared" si="97"/>
        <v>Q2-2024</v>
      </c>
      <c r="AC366" t="str">
        <f t="shared" si="98"/>
        <v>Africa-South Africa-Johannesburg</v>
      </c>
      <c r="AD366" t="str">
        <f t="shared" si="99"/>
        <v>HIGH</v>
      </c>
      <c r="AE366" s="15" t="str">
        <f t="shared" si="100"/>
        <v>Jun-2024</v>
      </c>
      <c r="AF366" t="str">
        <f t="shared" si="101"/>
        <v>YES</v>
      </c>
    </row>
    <row r="367" spans="1:32" x14ac:dyDescent="0.35">
      <c r="A367" s="8" t="s">
        <v>144</v>
      </c>
      <c r="B367" s="6">
        <v>45549</v>
      </c>
      <c r="C367" s="6" t="str">
        <f t="shared" si="86"/>
        <v>INVALID</v>
      </c>
      <c r="D367" s="6">
        <f t="shared" si="85"/>
        <v>45556</v>
      </c>
      <c r="E367" s="6">
        <v>44985</v>
      </c>
      <c r="F367" s="10">
        <f t="shared" si="87"/>
        <v>7</v>
      </c>
      <c r="G367" t="s">
        <v>647</v>
      </c>
      <c r="H367" t="s">
        <v>654</v>
      </c>
      <c r="I367" t="s">
        <v>668</v>
      </c>
      <c r="J367" t="s">
        <v>703</v>
      </c>
      <c r="K367" t="s">
        <v>707</v>
      </c>
      <c r="L367" t="s">
        <v>717</v>
      </c>
      <c r="M367" t="s">
        <v>733</v>
      </c>
      <c r="N367" t="s">
        <v>921</v>
      </c>
      <c r="O367" s="10">
        <v>1262.0999999999999</v>
      </c>
      <c r="P367" s="10" t="str">
        <f t="shared" si="88"/>
        <v>OK</v>
      </c>
      <c r="Q367" s="10">
        <f t="shared" si="89"/>
        <v>1210.04</v>
      </c>
      <c r="R367">
        <v>1210.04</v>
      </c>
      <c r="S367" t="str">
        <f t="shared" si="90"/>
        <v>Ok</v>
      </c>
      <c r="T367">
        <f t="shared" si="91"/>
        <v>0.23300000000000001</v>
      </c>
      <c r="U367" s="10">
        <v>0.23300000000000001</v>
      </c>
      <c r="V367" s="10">
        <v>25</v>
      </c>
      <c r="W367">
        <f t="shared" si="92"/>
        <v>23202.517</v>
      </c>
      <c r="X367" s="10">
        <f t="shared" si="93"/>
        <v>31552.499999999996</v>
      </c>
      <c r="Y367" s="10">
        <f t="shared" si="94"/>
        <v>-8349.9829999999965</v>
      </c>
      <c r="Z367">
        <f t="shared" si="95"/>
        <v>-0.35987401711633255</v>
      </c>
      <c r="AA367" t="str">
        <f t="shared" si="96"/>
        <v>Sept-2024</v>
      </c>
      <c r="AB367" t="str">
        <f t="shared" si="97"/>
        <v>Q3-2024</v>
      </c>
      <c r="AC367" t="str">
        <f t="shared" si="98"/>
        <v>Asia-India-Bengaluru</v>
      </c>
      <c r="AD367" t="str">
        <f t="shared" si="99"/>
        <v>HIGH</v>
      </c>
      <c r="AE367" s="15" t="str">
        <f t="shared" si="100"/>
        <v>Sept-2024</v>
      </c>
      <c r="AF367" t="str">
        <f t="shared" si="101"/>
        <v>YES</v>
      </c>
    </row>
    <row r="368" spans="1:32" x14ac:dyDescent="0.35">
      <c r="A368" s="8" t="s">
        <v>183</v>
      </c>
      <c r="B368" s="6">
        <v>45530</v>
      </c>
      <c r="C368" s="6" t="str">
        <f t="shared" si="86"/>
        <v>INVALID</v>
      </c>
      <c r="D368" s="6">
        <f t="shared" si="85"/>
        <v>45537</v>
      </c>
      <c r="E368" s="6">
        <v>45222</v>
      </c>
      <c r="F368" s="10">
        <f t="shared" si="87"/>
        <v>7</v>
      </c>
      <c r="G368" t="s">
        <v>647</v>
      </c>
      <c r="H368" t="s">
        <v>654</v>
      </c>
      <c r="I368" t="s">
        <v>696</v>
      </c>
      <c r="J368" t="s">
        <v>704</v>
      </c>
      <c r="K368" t="s">
        <v>707</v>
      </c>
      <c r="L368" t="s">
        <v>715</v>
      </c>
      <c r="M368" t="s">
        <v>732</v>
      </c>
      <c r="N368" t="s">
        <v>902</v>
      </c>
      <c r="O368" s="10">
        <v>906.81</v>
      </c>
      <c r="P368" s="10" t="str">
        <f t="shared" si="88"/>
        <v>OK</v>
      </c>
      <c r="Q368" s="10">
        <f t="shared" si="89"/>
        <v>3024.03</v>
      </c>
      <c r="R368">
        <v>3024.03</v>
      </c>
      <c r="S368" t="str">
        <f t="shared" si="90"/>
        <v>Ok</v>
      </c>
      <c r="T368">
        <f t="shared" si="91"/>
        <v>0.185</v>
      </c>
      <c r="U368" s="10">
        <v>0.185</v>
      </c>
      <c r="V368" s="10">
        <v>6</v>
      </c>
      <c r="W368">
        <f t="shared" si="92"/>
        <v>14787.5067</v>
      </c>
      <c r="X368" s="10">
        <f t="shared" si="93"/>
        <v>5440.86</v>
      </c>
      <c r="Y368" s="10">
        <f t="shared" si="94"/>
        <v>9346.6467000000011</v>
      </c>
      <c r="Z368">
        <f t="shared" si="95"/>
        <v>0.6320637339085704</v>
      </c>
      <c r="AA368" t="str">
        <f t="shared" si="96"/>
        <v>Aug-2024</v>
      </c>
      <c r="AB368" t="str">
        <f t="shared" si="97"/>
        <v>Q3-2024</v>
      </c>
      <c r="AC368" t="str">
        <f t="shared" si="98"/>
        <v>Asia-India-Hyderabad</v>
      </c>
      <c r="AD368" t="str">
        <f t="shared" si="99"/>
        <v>HIGH</v>
      </c>
      <c r="AE368" s="15" t="str">
        <f t="shared" si="100"/>
        <v>Aug-2024</v>
      </c>
      <c r="AF368" t="str">
        <f t="shared" si="101"/>
        <v>YES</v>
      </c>
    </row>
    <row r="369" spans="1:32" x14ac:dyDescent="0.35">
      <c r="A369" s="8" t="s">
        <v>53</v>
      </c>
      <c r="B369" s="6">
        <v>45400</v>
      </c>
      <c r="C369" s="6" t="str">
        <f t="shared" si="86"/>
        <v>OK</v>
      </c>
      <c r="D369" s="6">
        <f t="shared" si="85"/>
        <v>45418</v>
      </c>
      <c r="E369" s="6">
        <v>45418</v>
      </c>
      <c r="F369" s="10">
        <f t="shared" si="87"/>
        <v>18</v>
      </c>
      <c r="G369" t="s">
        <v>646</v>
      </c>
      <c r="H369" t="s">
        <v>651</v>
      </c>
      <c r="I369" t="s">
        <v>663</v>
      </c>
      <c r="J369" t="s">
        <v>703</v>
      </c>
      <c r="K369" t="s">
        <v>708</v>
      </c>
      <c r="L369" t="s">
        <v>720</v>
      </c>
      <c r="M369" t="s">
        <v>728</v>
      </c>
      <c r="N369" t="s">
        <v>772</v>
      </c>
      <c r="O369" s="10">
        <v>865.33</v>
      </c>
      <c r="P369" s="10" t="str">
        <f t="shared" si="88"/>
        <v>OK</v>
      </c>
      <c r="Q369" s="10">
        <f t="shared" si="89"/>
        <v>2303.46</v>
      </c>
      <c r="R369">
        <v>2303.46</v>
      </c>
      <c r="S369" t="str">
        <f t="shared" si="90"/>
        <v>Ok</v>
      </c>
      <c r="T369">
        <f t="shared" si="91"/>
        <v>0.17499999999999999</v>
      </c>
      <c r="U369" s="10">
        <v>0.17499999999999999</v>
      </c>
      <c r="V369" s="10">
        <v>13</v>
      </c>
      <c r="W369">
        <f t="shared" si="92"/>
        <v>24704.608499999998</v>
      </c>
      <c r="X369" s="10">
        <f t="shared" si="93"/>
        <v>11249.29</v>
      </c>
      <c r="Y369" s="10">
        <f t="shared" si="94"/>
        <v>13455.318499999998</v>
      </c>
      <c r="Z369">
        <f t="shared" si="95"/>
        <v>0.54464811696975479</v>
      </c>
      <c r="AA369" t="str">
        <f t="shared" si="96"/>
        <v>Apr-2024</v>
      </c>
      <c r="AB369" t="str">
        <f t="shared" si="97"/>
        <v>Q2-2024</v>
      </c>
      <c r="AC369" t="str">
        <f t="shared" si="98"/>
        <v>Africa-Nigeria-Port Harcourt</v>
      </c>
      <c r="AD369" t="str">
        <f t="shared" si="99"/>
        <v>HIGH</v>
      </c>
      <c r="AE369" s="15" t="str">
        <f t="shared" si="100"/>
        <v>Apr-2024</v>
      </c>
      <c r="AF369" t="str">
        <f t="shared" si="101"/>
        <v>NO</v>
      </c>
    </row>
    <row r="370" spans="1:32" x14ac:dyDescent="0.35">
      <c r="A370" s="8" t="s">
        <v>60</v>
      </c>
      <c r="B370" s="6">
        <v>45407</v>
      </c>
      <c r="C370" s="6" t="str">
        <f t="shared" si="86"/>
        <v>INVALID</v>
      </c>
      <c r="D370" s="6">
        <f t="shared" si="85"/>
        <v>45414</v>
      </c>
      <c r="E370" s="6">
        <v>45046</v>
      </c>
      <c r="F370" s="10">
        <f t="shared" si="87"/>
        <v>7</v>
      </c>
      <c r="G370" t="s">
        <v>647</v>
      </c>
      <c r="H370" t="s">
        <v>654</v>
      </c>
      <c r="I370" t="s">
        <v>680</v>
      </c>
      <c r="J370" t="s">
        <v>705</v>
      </c>
      <c r="K370" t="s">
        <v>707</v>
      </c>
      <c r="L370" t="s">
        <v>720</v>
      </c>
      <c r="M370" t="s">
        <v>729</v>
      </c>
      <c r="N370" t="s">
        <v>779</v>
      </c>
      <c r="O370" s="10">
        <v>826.55</v>
      </c>
      <c r="P370" s="10" t="str">
        <f t="shared" si="88"/>
        <v>OK</v>
      </c>
      <c r="Q370" s="10">
        <f t="shared" si="89"/>
        <v>3083.8</v>
      </c>
      <c r="R370">
        <v>3083.8</v>
      </c>
      <c r="S370" t="str">
        <f t="shared" si="90"/>
        <v>Ok</v>
      </c>
      <c r="T370">
        <f t="shared" si="91"/>
        <v>0.16900000000000001</v>
      </c>
      <c r="U370" s="10">
        <v>0.16900000000000001</v>
      </c>
      <c r="V370" s="10">
        <v>28</v>
      </c>
      <c r="W370">
        <f t="shared" si="92"/>
        <v>71753.858399999997</v>
      </c>
      <c r="X370" s="10">
        <f t="shared" si="93"/>
        <v>23143.399999999998</v>
      </c>
      <c r="Y370" s="10">
        <f t="shared" si="94"/>
        <v>48610.458400000003</v>
      </c>
      <c r="Z370">
        <f t="shared" si="95"/>
        <v>0.67746124715712852</v>
      </c>
      <c r="AA370" t="str">
        <f t="shared" si="96"/>
        <v>Apr-2024</v>
      </c>
      <c r="AB370" t="str">
        <f t="shared" si="97"/>
        <v>Q2-2024</v>
      </c>
      <c r="AC370" t="str">
        <f t="shared" si="98"/>
        <v>Asia-India-Delhi</v>
      </c>
      <c r="AD370" t="str">
        <f t="shared" si="99"/>
        <v>HIGH</v>
      </c>
      <c r="AE370" s="15" t="str">
        <f t="shared" si="100"/>
        <v>Apr-2024</v>
      </c>
      <c r="AF370" t="str">
        <f t="shared" si="101"/>
        <v>YES</v>
      </c>
    </row>
    <row r="371" spans="1:32" x14ac:dyDescent="0.35">
      <c r="A371" s="8" t="s">
        <v>620</v>
      </c>
      <c r="B371" s="6">
        <v>45968</v>
      </c>
      <c r="C371" s="6" t="str">
        <f t="shared" si="86"/>
        <v>INVALID</v>
      </c>
      <c r="D371" s="6">
        <f t="shared" si="85"/>
        <v>45975</v>
      </c>
      <c r="E371" s="6">
        <v>45060</v>
      </c>
      <c r="F371" s="10">
        <f t="shared" si="87"/>
        <v>7</v>
      </c>
      <c r="G371" t="s">
        <v>647</v>
      </c>
      <c r="H371" t="s">
        <v>652</v>
      </c>
      <c r="I371" t="s">
        <v>694</v>
      </c>
      <c r="J371" t="s">
        <v>706</v>
      </c>
      <c r="K371" t="s">
        <v>707</v>
      </c>
      <c r="L371" t="s">
        <v>720</v>
      </c>
      <c r="M371" t="s">
        <v>733</v>
      </c>
      <c r="N371" t="s">
        <v>1338</v>
      </c>
      <c r="O371" s="10">
        <v>1209.22</v>
      </c>
      <c r="P371" s="10" t="str">
        <f t="shared" si="88"/>
        <v>OK</v>
      </c>
      <c r="Q371" s="10">
        <f t="shared" si="89"/>
        <v>322.70999999999998</v>
      </c>
      <c r="R371">
        <v>322.70999999999998</v>
      </c>
      <c r="S371" t="str">
        <f t="shared" si="90"/>
        <v>Ok</v>
      </c>
      <c r="T371">
        <f t="shared" si="91"/>
        <v>0.10299999999999999</v>
      </c>
      <c r="U371" s="10">
        <v>0.10299999999999999</v>
      </c>
      <c r="V371" s="10">
        <v>11</v>
      </c>
      <c r="W371">
        <f t="shared" si="92"/>
        <v>3184.1795700000002</v>
      </c>
      <c r="X371" s="10">
        <f t="shared" si="93"/>
        <v>13301.42</v>
      </c>
      <c r="Y371" s="10">
        <f t="shared" si="94"/>
        <v>-10117.24043</v>
      </c>
      <c r="Z371">
        <f t="shared" si="95"/>
        <v>-3.17734606594439</v>
      </c>
      <c r="AA371" t="str">
        <f t="shared" si="96"/>
        <v>Nov-2025</v>
      </c>
      <c r="AB371" t="str">
        <f t="shared" si="97"/>
        <v>Q4-2025</v>
      </c>
      <c r="AC371" t="str">
        <f t="shared" si="98"/>
        <v>Asia-Japan-Nagoya</v>
      </c>
      <c r="AD371" t="str">
        <f t="shared" si="99"/>
        <v>MEDIUM</v>
      </c>
      <c r="AE371" s="15" t="str">
        <f t="shared" si="100"/>
        <v>Nov-2025</v>
      </c>
      <c r="AF371" t="str">
        <f t="shared" si="101"/>
        <v>YES</v>
      </c>
    </row>
    <row r="372" spans="1:32" x14ac:dyDescent="0.35">
      <c r="A372" s="8" t="s">
        <v>107</v>
      </c>
      <c r="B372" s="6">
        <v>45454</v>
      </c>
      <c r="C372" s="6" t="str">
        <f t="shared" si="86"/>
        <v>INVALID</v>
      </c>
      <c r="D372" s="6">
        <f t="shared" si="85"/>
        <v>45461</v>
      </c>
      <c r="E372" s="6">
        <v>45100</v>
      </c>
      <c r="F372" s="10">
        <f t="shared" si="87"/>
        <v>7</v>
      </c>
      <c r="G372" t="s">
        <v>648</v>
      </c>
      <c r="H372" t="s">
        <v>655</v>
      </c>
      <c r="I372" t="s">
        <v>692</v>
      </c>
      <c r="J372" t="s">
        <v>703</v>
      </c>
      <c r="K372" t="s">
        <v>707</v>
      </c>
      <c r="L372" t="s">
        <v>718</v>
      </c>
      <c r="M372" t="s">
        <v>728</v>
      </c>
      <c r="N372" t="s">
        <v>826</v>
      </c>
      <c r="O372" s="10">
        <v>804.01</v>
      </c>
      <c r="P372" s="10" t="str">
        <f t="shared" si="88"/>
        <v>OK</v>
      </c>
      <c r="Q372" s="10">
        <f t="shared" si="89"/>
        <v>731.29</v>
      </c>
      <c r="R372">
        <v>731.29</v>
      </c>
      <c r="S372" t="str">
        <f t="shared" si="90"/>
        <v>Ok</v>
      </c>
      <c r="T372">
        <f t="shared" si="91"/>
        <v>9.6000000000000002E-2</v>
      </c>
      <c r="U372" s="10">
        <v>9.6000000000000002E-2</v>
      </c>
      <c r="V372" s="10">
        <v>8</v>
      </c>
      <c r="W372">
        <f t="shared" si="92"/>
        <v>5288.6892799999996</v>
      </c>
      <c r="X372" s="10">
        <f t="shared" si="93"/>
        <v>6432.08</v>
      </c>
      <c r="Y372" s="10">
        <f t="shared" si="94"/>
        <v>-1143.3907200000003</v>
      </c>
      <c r="Z372">
        <f t="shared" si="95"/>
        <v>-0.21619548048018439</v>
      </c>
      <c r="AA372" t="str">
        <f t="shared" si="96"/>
        <v>Jun-2024</v>
      </c>
      <c r="AB372" t="str">
        <f t="shared" si="97"/>
        <v>Q2-2024</v>
      </c>
      <c r="AC372" t="str">
        <f t="shared" si="98"/>
        <v>Americas-Brazil-Rio de Janeiro</v>
      </c>
      <c r="AD372" t="str">
        <f t="shared" si="99"/>
        <v>HIGH</v>
      </c>
      <c r="AE372" s="15" t="str">
        <f t="shared" si="100"/>
        <v>Jun-2024</v>
      </c>
      <c r="AF372" t="str">
        <f t="shared" si="101"/>
        <v>YES</v>
      </c>
    </row>
    <row r="373" spans="1:32" x14ac:dyDescent="0.35">
      <c r="A373" s="8" t="s">
        <v>607</v>
      </c>
      <c r="B373" s="6">
        <v>45955</v>
      </c>
      <c r="C373" s="6" t="str">
        <f t="shared" si="86"/>
        <v>INVALID</v>
      </c>
      <c r="D373" s="6">
        <f t="shared" si="85"/>
        <v>45962</v>
      </c>
      <c r="E373" s="6">
        <v>45519</v>
      </c>
      <c r="F373" s="10">
        <f t="shared" si="87"/>
        <v>7</v>
      </c>
      <c r="G373" t="s">
        <v>647</v>
      </c>
      <c r="H373" t="s">
        <v>652</v>
      </c>
      <c r="I373" t="s">
        <v>689</v>
      </c>
      <c r="J373" t="s">
        <v>701</v>
      </c>
      <c r="K373" t="s">
        <v>709</v>
      </c>
      <c r="L373" t="s">
        <v>721</v>
      </c>
      <c r="M373" t="s">
        <v>732</v>
      </c>
      <c r="N373" t="s">
        <v>1325</v>
      </c>
      <c r="O373" s="10">
        <v>1252.52</v>
      </c>
      <c r="P373" s="10" t="str">
        <f t="shared" si="88"/>
        <v>OK</v>
      </c>
      <c r="Q373" s="10">
        <f t="shared" si="89"/>
        <v>1533.95</v>
      </c>
      <c r="R373">
        <v>1533.95</v>
      </c>
      <c r="S373" t="str">
        <f t="shared" si="90"/>
        <v>Ok</v>
      </c>
      <c r="T373">
        <f t="shared" si="91"/>
        <v>0.192</v>
      </c>
      <c r="U373" s="10">
        <v>0.192</v>
      </c>
      <c r="V373" s="10">
        <v>5</v>
      </c>
      <c r="W373">
        <f t="shared" si="92"/>
        <v>6197.1580000000004</v>
      </c>
      <c r="X373" s="10">
        <f t="shared" si="93"/>
        <v>6262.6</v>
      </c>
      <c r="Y373" s="10">
        <f t="shared" si="94"/>
        <v>-65.442000000000007</v>
      </c>
      <c r="Z373">
        <f t="shared" si="95"/>
        <v>-1.056000185891662E-2</v>
      </c>
      <c r="AA373" t="str">
        <f t="shared" si="96"/>
        <v>Oct-2025</v>
      </c>
      <c r="AB373" t="str">
        <f t="shared" si="97"/>
        <v>Q4-2025</v>
      </c>
      <c r="AC373" t="str">
        <f t="shared" si="98"/>
        <v>Asia-Japan-Tokyo</v>
      </c>
      <c r="AD373" t="str">
        <f t="shared" si="99"/>
        <v>HIGH</v>
      </c>
      <c r="AE373" s="15" t="str">
        <f t="shared" si="100"/>
        <v>Oct-2025</v>
      </c>
      <c r="AF373" t="str">
        <f t="shared" si="101"/>
        <v>YES</v>
      </c>
    </row>
    <row r="374" spans="1:32" x14ac:dyDescent="0.35">
      <c r="A374" s="8" t="s">
        <v>341</v>
      </c>
      <c r="B374" s="6">
        <v>45689</v>
      </c>
      <c r="C374" s="6" t="str">
        <f t="shared" si="86"/>
        <v>INVALID</v>
      </c>
      <c r="D374" s="6">
        <f t="shared" si="85"/>
        <v>45696</v>
      </c>
      <c r="E374" s="6">
        <v>45095</v>
      </c>
      <c r="F374" s="10">
        <f t="shared" si="87"/>
        <v>7</v>
      </c>
      <c r="G374" t="s">
        <v>646</v>
      </c>
      <c r="H374" t="s">
        <v>650</v>
      </c>
      <c r="I374" t="s">
        <v>678</v>
      </c>
      <c r="J374" t="s">
        <v>706</v>
      </c>
      <c r="K374" t="s">
        <v>711</v>
      </c>
      <c r="L374" t="s">
        <v>722</v>
      </c>
      <c r="M374" t="s">
        <v>730</v>
      </c>
      <c r="N374" t="s">
        <v>1061</v>
      </c>
      <c r="O374" s="10">
        <v>894.23</v>
      </c>
      <c r="P374" s="10" t="str">
        <f t="shared" si="88"/>
        <v>OK</v>
      </c>
      <c r="Q374" s="10">
        <f t="shared" si="89"/>
        <v>1571.66</v>
      </c>
      <c r="R374">
        <v>1571.66</v>
      </c>
      <c r="S374" t="str">
        <f t="shared" si="90"/>
        <v>Ok</v>
      </c>
      <c r="T374">
        <f t="shared" si="91"/>
        <v>0.109</v>
      </c>
      <c r="U374" s="10">
        <v>0.109</v>
      </c>
      <c r="V374" s="10">
        <v>3</v>
      </c>
      <c r="W374">
        <f t="shared" si="92"/>
        <v>4201.0471800000005</v>
      </c>
      <c r="X374" s="10">
        <f t="shared" si="93"/>
        <v>2682.69</v>
      </c>
      <c r="Y374" s="10">
        <f t="shared" si="94"/>
        <v>1518.3571800000004</v>
      </c>
      <c r="Z374">
        <f t="shared" si="95"/>
        <v>0.36142350108050925</v>
      </c>
      <c r="AA374" t="str">
        <f t="shared" si="96"/>
        <v>Feb-2025</v>
      </c>
      <c r="AB374" t="str">
        <f t="shared" si="97"/>
        <v>Q1-2025</v>
      </c>
      <c r="AC374" t="str">
        <f t="shared" si="98"/>
        <v>Africa-Kenya-Nakuru</v>
      </c>
      <c r="AD374" t="str">
        <f t="shared" si="99"/>
        <v>HIGH</v>
      </c>
      <c r="AE374" s="15" t="str">
        <f t="shared" si="100"/>
        <v>Feb-2025</v>
      </c>
      <c r="AF374" t="str">
        <f t="shared" si="101"/>
        <v>YES</v>
      </c>
    </row>
    <row r="375" spans="1:32" x14ac:dyDescent="0.35">
      <c r="A375" s="8" t="s">
        <v>552</v>
      </c>
      <c r="B375" s="6">
        <v>45900</v>
      </c>
      <c r="C375" s="6" t="str">
        <f t="shared" si="86"/>
        <v>INVALID</v>
      </c>
      <c r="D375" s="6">
        <f t="shared" si="85"/>
        <v>45907</v>
      </c>
      <c r="E375" s="6">
        <v>45120</v>
      </c>
      <c r="F375" s="10">
        <f t="shared" si="87"/>
        <v>7</v>
      </c>
      <c r="G375" t="s">
        <v>646</v>
      </c>
      <c r="H375" t="s">
        <v>661</v>
      </c>
      <c r="I375" t="s">
        <v>695</v>
      </c>
      <c r="J375" t="s">
        <v>705</v>
      </c>
      <c r="K375" t="s">
        <v>709</v>
      </c>
      <c r="L375" t="s">
        <v>717</v>
      </c>
      <c r="M375" t="s">
        <v>733</v>
      </c>
      <c r="N375" t="s">
        <v>1270</v>
      </c>
      <c r="O375" s="10">
        <v>612.59</v>
      </c>
      <c r="P375" s="10" t="str">
        <f t="shared" si="88"/>
        <v>OK</v>
      </c>
      <c r="Q375" s="10">
        <f t="shared" si="89"/>
        <v>250.73</v>
      </c>
      <c r="R375">
        <v>250.73</v>
      </c>
      <c r="S375" t="str">
        <f t="shared" si="90"/>
        <v>Ok</v>
      </c>
      <c r="T375">
        <f t="shared" si="91"/>
        <v>4.3999999999999997E-2</v>
      </c>
      <c r="U375" s="10">
        <v>4.3999999999999997E-2</v>
      </c>
      <c r="V375" s="10">
        <v>15</v>
      </c>
      <c r="W375">
        <f t="shared" si="92"/>
        <v>3595.4681999999998</v>
      </c>
      <c r="X375" s="10">
        <f t="shared" si="93"/>
        <v>9188.85</v>
      </c>
      <c r="Y375" s="10">
        <f t="shared" si="94"/>
        <v>-5593.381800000001</v>
      </c>
      <c r="Z375">
        <f t="shared" si="95"/>
        <v>-1.5556755028454989</v>
      </c>
      <c r="AA375" t="str">
        <f t="shared" si="96"/>
        <v>Aug-2025</v>
      </c>
      <c r="AB375" t="str">
        <f t="shared" si="97"/>
        <v>Q3-2025</v>
      </c>
      <c r="AC375" t="str">
        <f t="shared" si="98"/>
        <v>Africa-South Africa-Cape Town</v>
      </c>
      <c r="AD375" t="str">
        <f t="shared" si="99"/>
        <v>MEDIUM</v>
      </c>
      <c r="AE375" s="15" t="str">
        <f t="shared" si="100"/>
        <v>Aug-2025</v>
      </c>
      <c r="AF375" t="str">
        <f t="shared" si="101"/>
        <v>YES</v>
      </c>
    </row>
    <row r="376" spans="1:32" x14ac:dyDescent="0.35">
      <c r="A376" s="8" t="s">
        <v>541</v>
      </c>
      <c r="B376" s="6">
        <v>45889</v>
      </c>
      <c r="C376" s="6" t="str">
        <f t="shared" si="86"/>
        <v>INVALID</v>
      </c>
      <c r="D376" s="6">
        <f t="shared" si="85"/>
        <v>45896</v>
      </c>
      <c r="E376" s="6">
        <v>44952</v>
      </c>
      <c r="F376" s="10">
        <f t="shared" si="87"/>
        <v>7</v>
      </c>
      <c r="G376" t="s">
        <v>647</v>
      </c>
      <c r="H376" t="s">
        <v>659</v>
      </c>
      <c r="I376" t="s">
        <v>676</v>
      </c>
      <c r="J376" t="s">
        <v>703</v>
      </c>
      <c r="K376" t="s">
        <v>707</v>
      </c>
      <c r="L376" t="s">
        <v>724</v>
      </c>
      <c r="M376" t="s">
        <v>728</v>
      </c>
      <c r="N376" t="s">
        <v>1260</v>
      </c>
      <c r="O376" s="10">
        <v>1083.0899999999999</v>
      </c>
      <c r="P376" s="10" t="str">
        <f t="shared" si="88"/>
        <v>OK</v>
      </c>
      <c r="Q376" s="10">
        <f t="shared" si="89"/>
        <v>3472.81</v>
      </c>
      <c r="R376">
        <v>3472.81</v>
      </c>
      <c r="S376" t="str">
        <f t="shared" si="90"/>
        <v>Ok</v>
      </c>
      <c r="T376">
        <f t="shared" si="91"/>
        <v>0</v>
      </c>
      <c r="U376" s="10">
        <v>0</v>
      </c>
      <c r="V376" s="10">
        <v>8</v>
      </c>
      <c r="W376">
        <f t="shared" si="92"/>
        <v>27782.48</v>
      </c>
      <c r="X376" s="10">
        <f t="shared" si="93"/>
        <v>8664.7199999999993</v>
      </c>
      <c r="Y376" s="10">
        <f t="shared" si="94"/>
        <v>19117.760000000002</v>
      </c>
      <c r="Z376">
        <f t="shared" si="95"/>
        <v>0.6881228745597946</v>
      </c>
      <c r="AA376" t="str">
        <f t="shared" si="96"/>
        <v>Aug-2025</v>
      </c>
      <c r="AB376" t="str">
        <f t="shared" si="97"/>
        <v>Q3-2025</v>
      </c>
      <c r="AC376" t="str">
        <f t="shared" si="98"/>
        <v>Asia-China-Shenzhen</v>
      </c>
      <c r="AD376" t="str">
        <f t="shared" si="99"/>
        <v>HIGH</v>
      </c>
      <c r="AE376" s="15" t="str">
        <f t="shared" si="100"/>
        <v>Aug-2025</v>
      </c>
      <c r="AF376" t="str">
        <f t="shared" si="101"/>
        <v>YES</v>
      </c>
    </row>
    <row r="377" spans="1:32" x14ac:dyDescent="0.35">
      <c r="A377" s="8" t="s">
        <v>314</v>
      </c>
      <c r="B377" s="6">
        <v>45662</v>
      </c>
      <c r="C377" s="6" t="str">
        <f t="shared" si="86"/>
        <v>OK</v>
      </c>
      <c r="D377" s="6">
        <f t="shared" si="85"/>
        <v>45804</v>
      </c>
      <c r="E377" s="6">
        <v>45804</v>
      </c>
      <c r="F377" s="10">
        <f t="shared" si="87"/>
        <v>142</v>
      </c>
      <c r="G377" t="s">
        <v>648</v>
      </c>
      <c r="H377" t="s">
        <v>653</v>
      </c>
      <c r="I377" t="s">
        <v>688</v>
      </c>
      <c r="J377" t="s">
        <v>702</v>
      </c>
      <c r="K377" t="s">
        <v>711</v>
      </c>
      <c r="L377" t="s">
        <v>712</v>
      </c>
      <c r="M377" t="s">
        <v>727</v>
      </c>
      <c r="N377" t="s">
        <v>1034</v>
      </c>
      <c r="O377" s="10">
        <v>862.89</v>
      </c>
      <c r="P377" s="10" t="str">
        <f t="shared" si="88"/>
        <v>OK</v>
      </c>
      <c r="Q377" s="10">
        <f t="shared" si="89"/>
        <v>1206.04</v>
      </c>
      <c r="R377">
        <v>1206.04</v>
      </c>
      <c r="S377" t="str">
        <f t="shared" si="90"/>
        <v>Ok</v>
      </c>
      <c r="T377">
        <f t="shared" si="91"/>
        <v>5.6000000000000001E-2</v>
      </c>
      <c r="U377" s="10">
        <v>5.6000000000000001E-2</v>
      </c>
      <c r="V377" s="10">
        <v>19</v>
      </c>
      <c r="W377">
        <f t="shared" si="92"/>
        <v>21631.533439999996</v>
      </c>
      <c r="X377" s="10">
        <f t="shared" si="93"/>
        <v>16394.91</v>
      </c>
      <c r="Y377" s="10">
        <f t="shared" si="94"/>
        <v>5236.6234399999958</v>
      </c>
      <c r="Z377">
        <f t="shared" si="95"/>
        <v>0.24208285808886218</v>
      </c>
      <c r="AA377" t="str">
        <f t="shared" si="96"/>
        <v>Jan-2025</v>
      </c>
      <c r="AB377" t="str">
        <f t="shared" si="97"/>
        <v>Q1-2025</v>
      </c>
      <c r="AC377" t="str">
        <f t="shared" si="98"/>
        <v>Americas-Canada-Vancouver</v>
      </c>
      <c r="AD377" t="str">
        <f t="shared" si="99"/>
        <v>HIGH</v>
      </c>
      <c r="AE377" s="15" t="str">
        <f t="shared" si="100"/>
        <v>Jan-2025</v>
      </c>
      <c r="AF377" t="str">
        <f t="shared" si="101"/>
        <v>NO</v>
      </c>
    </row>
    <row r="378" spans="1:32" x14ac:dyDescent="0.35">
      <c r="A378" s="8" t="s">
        <v>624</v>
      </c>
      <c r="B378" s="6">
        <v>45972</v>
      </c>
      <c r="C378" s="6" t="str">
        <f t="shared" si="86"/>
        <v>INVALID</v>
      </c>
      <c r="D378" s="6">
        <f t="shared" si="85"/>
        <v>45979</v>
      </c>
      <c r="E378" s="6">
        <v>45039</v>
      </c>
      <c r="F378" s="10">
        <f t="shared" si="87"/>
        <v>7</v>
      </c>
      <c r="G378" t="s">
        <v>648</v>
      </c>
      <c r="H378" t="s">
        <v>660</v>
      </c>
      <c r="I378" t="s">
        <v>697</v>
      </c>
      <c r="J378" t="s">
        <v>701</v>
      </c>
      <c r="K378" t="s">
        <v>710</v>
      </c>
      <c r="L378" t="s">
        <v>719</v>
      </c>
      <c r="M378" t="s">
        <v>728</v>
      </c>
      <c r="N378" t="s">
        <v>1342</v>
      </c>
      <c r="O378" s="10">
        <v>1099.1500000000001</v>
      </c>
      <c r="P378" s="10" t="str">
        <f t="shared" si="88"/>
        <v>OK</v>
      </c>
      <c r="Q378" s="10">
        <f t="shared" si="89"/>
        <v>2197.23</v>
      </c>
      <c r="R378">
        <v>2197.23</v>
      </c>
      <c r="S378" t="str">
        <f t="shared" si="90"/>
        <v>Ok</v>
      </c>
      <c r="T378">
        <f t="shared" si="91"/>
        <v>0.104</v>
      </c>
      <c r="U378" s="10">
        <v>0.104</v>
      </c>
      <c r="V378" s="10">
        <v>8</v>
      </c>
      <c r="W378">
        <f t="shared" si="92"/>
        <v>15749.744640000001</v>
      </c>
      <c r="X378" s="10">
        <f t="shared" si="93"/>
        <v>8793.2000000000007</v>
      </c>
      <c r="Y378" s="10">
        <f t="shared" si="94"/>
        <v>6956.5446400000001</v>
      </c>
      <c r="Z378">
        <f t="shared" si="95"/>
        <v>0.44169253527655922</v>
      </c>
      <c r="AA378" t="str">
        <f t="shared" si="96"/>
        <v>Nov-2025</v>
      </c>
      <c r="AB378" t="str">
        <f t="shared" si="97"/>
        <v>Q4-2025</v>
      </c>
      <c r="AC378" t="str">
        <f t="shared" si="98"/>
        <v>Americas-USA-Austin</v>
      </c>
      <c r="AD378" t="str">
        <f t="shared" si="99"/>
        <v>HIGH</v>
      </c>
      <c r="AE378" s="15" t="str">
        <f t="shared" si="100"/>
        <v>Nov-2025</v>
      </c>
      <c r="AF378" t="str">
        <f t="shared" si="101"/>
        <v>YES</v>
      </c>
    </row>
    <row r="379" spans="1:32" x14ac:dyDescent="0.35">
      <c r="A379" s="8" t="s">
        <v>249</v>
      </c>
      <c r="B379" s="6">
        <v>45597</v>
      </c>
      <c r="C379" s="6" t="str">
        <f t="shared" si="86"/>
        <v>INVALID</v>
      </c>
      <c r="D379" s="6">
        <f t="shared" si="85"/>
        <v>45604</v>
      </c>
      <c r="E379" s="6">
        <v>45324</v>
      </c>
      <c r="F379" s="10">
        <f t="shared" si="87"/>
        <v>7</v>
      </c>
      <c r="G379" t="s">
        <v>647</v>
      </c>
      <c r="H379" t="s">
        <v>652</v>
      </c>
      <c r="I379" t="s">
        <v>694</v>
      </c>
      <c r="J379" t="s">
        <v>705</v>
      </c>
      <c r="K379" t="s">
        <v>708</v>
      </c>
      <c r="L379" t="s">
        <v>1428</v>
      </c>
      <c r="M379" t="s">
        <v>728</v>
      </c>
      <c r="N379" t="s">
        <v>969</v>
      </c>
      <c r="O379" s="10">
        <v>1237.68</v>
      </c>
      <c r="P379" s="10" t="str">
        <f t="shared" si="88"/>
        <v>OK</v>
      </c>
      <c r="Q379" s="10">
        <f t="shared" si="89"/>
        <v>1620.6</v>
      </c>
      <c r="R379">
        <v>1620.6</v>
      </c>
      <c r="S379" t="str">
        <f t="shared" si="90"/>
        <v>Ok</v>
      </c>
      <c r="T379">
        <f t="shared" si="91"/>
        <v>6.8000000000000005E-2</v>
      </c>
      <c r="U379" s="10">
        <v>6.8000000000000005E-2</v>
      </c>
      <c r="V379" s="10">
        <v>13</v>
      </c>
      <c r="W379">
        <f t="shared" si="92"/>
        <v>19635.189599999998</v>
      </c>
      <c r="X379" s="10">
        <f t="shared" si="93"/>
        <v>16089.84</v>
      </c>
      <c r="Y379" s="10">
        <f t="shared" si="94"/>
        <v>3545.3495999999977</v>
      </c>
      <c r="Z379">
        <f t="shared" si="95"/>
        <v>0.18056100665307545</v>
      </c>
      <c r="AA379" t="str">
        <f t="shared" si="96"/>
        <v>Nov-2024</v>
      </c>
      <c r="AB379" t="str">
        <f t="shared" si="97"/>
        <v>Q4-2024</v>
      </c>
      <c r="AC379" t="str">
        <f t="shared" si="98"/>
        <v>Asia-Japan-Nagoya</v>
      </c>
      <c r="AD379" t="str">
        <f t="shared" si="99"/>
        <v>HIGH</v>
      </c>
      <c r="AE379" s="15" t="str">
        <f t="shared" si="100"/>
        <v>Nov-2024</v>
      </c>
      <c r="AF379" t="str">
        <f t="shared" si="101"/>
        <v>YES</v>
      </c>
    </row>
    <row r="380" spans="1:32" x14ac:dyDescent="0.35">
      <c r="A380" s="8" t="s">
        <v>138</v>
      </c>
      <c r="B380" s="6">
        <v>45485</v>
      </c>
      <c r="C380" s="6" t="str">
        <f t="shared" si="86"/>
        <v>OK</v>
      </c>
      <c r="D380" s="6">
        <f t="shared" si="85"/>
        <v>45625</v>
      </c>
      <c r="E380" s="6">
        <v>45625</v>
      </c>
      <c r="F380" s="10">
        <f t="shared" si="87"/>
        <v>140</v>
      </c>
      <c r="G380" t="s">
        <v>648</v>
      </c>
      <c r="H380" t="s">
        <v>655</v>
      </c>
      <c r="I380" t="s">
        <v>672</v>
      </c>
      <c r="J380" t="s">
        <v>705</v>
      </c>
      <c r="K380" t="s">
        <v>711</v>
      </c>
      <c r="L380" t="s">
        <v>714</v>
      </c>
      <c r="M380" t="s">
        <v>729</v>
      </c>
      <c r="N380" t="s">
        <v>857</v>
      </c>
      <c r="O380" s="10">
        <v>1363.51</v>
      </c>
      <c r="P380" s="10" t="str">
        <f t="shared" si="88"/>
        <v>OK</v>
      </c>
      <c r="Q380" s="10">
        <f t="shared" si="89"/>
        <v>1034.6600000000001</v>
      </c>
      <c r="R380">
        <v>1034.6600000000001</v>
      </c>
      <c r="S380" t="str">
        <f t="shared" si="90"/>
        <v>Ok</v>
      </c>
      <c r="T380">
        <f t="shared" si="91"/>
        <v>5.7000000000000002E-2</v>
      </c>
      <c r="U380" s="10">
        <v>5.7000000000000002E-2</v>
      </c>
      <c r="V380" s="10">
        <v>8</v>
      </c>
      <c r="W380">
        <f t="shared" si="92"/>
        <v>7805.4750400000003</v>
      </c>
      <c r="X380" s="10">
        <f t="shared" si="93"/>
        <v>10908.08</v>
      </c>
      <c r="Y380" s="10">
        <f t="shared" si="94"/>
        <v>-3102.6049599999997</v>
      </c>
      <c r="Z380">
        <f t="shared" si="95"/>
        <v>-0.39749085662312228</v>
      </c>
      <c r="AA380" t="str">
        <f t="shared" si="96"/>
        <v>Jul-2024</v>
      </c>
      <c r="AB380" t="str">
        <f t="shared" si="97"/>
        <v>Q3-2024</v>
      </c>
      <c r="AC380" t="str">
        <f t="shared" si="98"/>
        <v>Americas-Brazil-Brasília</v>
      </c>
      <c r="AD380" t="str">
        <f t="shared" si="99"/>
        <v>HIGH</v>
      </c>
      <c r="AE380" s="15" t="str">
        <f t="shared" si="100"/>
        <v>Jul-2024</v>
      </c>
      <c r="AF380" t="str">
        <f t="shared" si="101"/>
        <v>NO</v>
      </c>
    </row>
    <row r="381" spans="1:32" x14ac:dyDescent="0.35">
      <c r="A381" s="8" t="s">
        <v>642</v>
      </c>
      <c r="B381" s="6">
        <v>45990</v>
      </c>
      <c r="C381" s="6" t="str">
        <f t="shared" si="86"/>
        <v>INVALID</v>
      </c>
      <c r="D381" s="6">
        <f t="shared" si="85"/>
        <v>45997</v>
      </c>
      <c r="E381" s="6">
        <v>45125</v>
      </c>
      <c r="F381" s="10">
        <f t="shared" si="87"/>
        <v>7</v>
      </c>
      <c r="G381" t="s">
        <v>648</v>
      </c>
      <c r="H381" t="s">
        <v>653</v>
      </c>
      <c r="I381" t="s">
        <v>688</v>
      </c>
      <c r="J381" t="s">
        <v>706</v>
      </c>
      <c r="K381" t="s">
        <v>708</v>
      </c>
      <c r="L381" t="s">
        <v>725</v>
      </c>
      <c r="M381" t="s">
        <v>730</v>
      </c>
      <c r="N381" t="s">
        <v>1360</v>
      </c>
      <c r="O381" s="10">
        <v>807.02</v>
      </c>
      <c r="P381" s="10" t="str">
        <f t="shared" si="88"/>
        <v>OK</v>
      </c>
      <c r="Q381" s="10">
        <f t="shared" si="89"/>
        <v>1905.42</v>
      </c>
      <c r="R381">
        <v>1905.42</v>
      </c>
      <c r="S381" t="str">
        <f t="shared" si="90"/>
        <v>Ok</v>
      </c>
      <c r="T381">
        <f t="shared" si="91"/>
        <v>0</v>
      </c>
      <c r="U381" s="10">
        <v>0</v>
      </c>
      <c r="V381" s="10">
        <v>23</v>
      </c>
      <c r="W381">
        <f t="shared" si="92"/>
        <v>43824.66</v>
      </c>
      <c r="X381" s="10">
        <f t="shared" si="93"/>
        <v>18561.46</v>
      </c>
      <c r="Y381" s="10">
        <f t="shared" si="94"/>
        <v>25263.200000000004</v>
      </c>
      <c r="Z381">
        <f t="shared" si="95"/>
        <v>0.57646083278227378</v>
      </c>
      <c r="AA381" t="str">
        <f t="shared" si="96"/>
        <v>Nov-2025</v>
      </c>
      <c r="AB381" t="str">
        <f t="shared" si="97"/>
        <v>Q4-2025</v>
      </c>
      <c r="AC381" t="str">
        <f t="shared" si="98"/>
        <v>Americas-Canada-Vancouver</v>
      </c>
      <c r="AD381" t="str">
        <f t="shared" si="99"/>
        <v>HIGH</v>
      </c>
      <c r="AE381" s="15" t="str">
        <f t="shared" si="100"/>
        <v>Nov-2025</v>
      </c>
      <c r="AF381" t="str">
        <f t="shared" si="101"/>
        <v>YES</v>
      </c>
    </row>
    <row r="382" spans="1:32" x14ac:dyDescent="0.35">
      <c r="A382" s="8" t="s">
        <v>286</v>
      </c>
      <c r="B382" s="6">
        <v>45634</v>
      </c>
      <c r="C382" s="6" t="str">
        <f t="shared" si="86"/>
        <v>INVALID</v>
      </c>
      <c r="D382" s="6">
        <f t="shared" si="85"/>
        <v>45641</v>
      </c>
      <c r="E382" s="6">
        <v>45399</v>
      </c>
      <c r="F382" s="10">
        <f t="shared" si="87"/>
        <v>7</v>
      </c>
      <c r="G382" t="s">
        <v>649</v>
      </c>
      <c r="H382" t="s">
        <v>656</v>
      </c>
      <c r="I382" t="s">
        <v>698</v>
      </c>
      <c r="J382" t="s">
        <v>702</v>
      </c>
      <c r="K382" t="s">
        <v>711</v>
      </c>
      <c r="L382" t="s">
        <v>722</v>
      </c>
      <c r="M382" t="s">
        <v>732</v>
      </c>
      <c r="N382" t="s">
        <v>1006</v>
      </c>
      <c r="O382" s="10">
        <v>1025.51</v>
      </c>
      <c r="P382" s="10" t="str">
        <f t="shared" si="88"/>
        <v>OK</v>
      </c>
      <c r="Q382" s="10">
        <f t="shared" si="89"/>
        <v>541.55999999999995</v>
      </c>
      <c r="R382">
        <v>541.55999999999995</v>
      </c>
      <c r="S382" t="str">
        <f t="shared" si="90"/>
        <v>Ok</v>
      </c>
      <c r="T382">
        <f t="shared" si="91"/>
        <v>0.13900000000000001</v>
      </c>
      <c r="U382" s="10">
        <v>0.13900000000000001</v>
      </c>
      <c r="V382" s="10">
        <v>28</v>
      </c>
      <c r="W382">
        <f t="shared" si="92"/>
        <v>13055.928479999999</v>
      </c>
      <c r="X382" s="10">
        <f t="shared" si="93"/>
        <v>28714.28</v>
      </c>
      <c r="Y382" s="10">
        <f t="shared" si="94"/>
        <v>-15658.35152</v>
      </c>
      <c r="Z382">
        <f t="shared" si="95"/>
        <v>-1.1993288370096833</v>
      </c>
      <c r="AA382" t="str">
        <f t="shared" si="96"/>
        <v>Dec-2024</v>
      </c>
      <c r="AB382" t="str">
        <f t="shared" si="97"/>
        <v>Q4-2024</v>
      </c>
      <c r="AC382" t="str">
        <f t="shared" si="98"/>
        <v>Europe-Germany-Frankfurt</v>
      </c>
      <c r="AD382" t="str">
        <f t="shared" si="99"/>
        <v>HIGH</v>
      </c>
      <c r="AE382" s="15" t="str">
        <f t="shared" si="100"/>
        <v>Dec-2024</v>
      </c>
      <c r="AF382" t="str">
        <f t="shared" si="101"/>
        <v>YES</v>
      </c>
    </row>
    <row r="383" spans="1:32" x14ac:dyDescent="0.35">
      <c r="A383" s="8" t="s">
        <v>74</v>
      </c>
      <c r="B383" s="6">
        <v>45421</v>
      </c>
      <c r="C383" s="6" t="str">
        <f t="shared" si="86"/>
        <v>OK</v>
      </c>
      <c r="D383" s="6">
        <f t="shared" si="85"/>
        <v>45790</v>
      </c>
      <c r="E383" s="6">
        <v>45790</v>
      </c>
      <c r="F383" s="10">
        <f t="shared" si="87"/>
        <v>369</v>
      </c>
      <c r="G383" t="s">
        <v>646</v>
      </c>
      <c r="H383" t="s">
        <v>650</v>
      </c>
      <c r="I383" t="s">
        <v>678</v>
      </c>
      <c r="J383" t="s">
        <v>705</v>
      </c>
      <c r="K383" t="s">
        <v>708</v>
      </c>
      <c r="L383" t="s">
        <v>720</v>
      </c>
      <c r="M383" t="s">
        <v>733</v>
      </c>
      <c r="N383" t="s">
        <v>793</v>
      </c>
      <c r="O383" s="10">
        <v>1057.5999999999999</v>
      </c>
      <c r="P383" s="10" t="str">
        <f t="shared" si="88"/>
        <v>OK</v>
      </c>
      <c r="Q383" s="10">
        <f t="shared" si="89"/>
        <v>1116.5999999999999</v>
      </c>
      <c r="R383">
        <v>1116.5999999999999</v>
      </c>
      <c r="S383" t="str">
        <f t="shared" si="90"/>
        <v>Ok</v>
      </c>
      <c r="T383">
        <f t="shared" si="91"/>
        <v>0.20499999999999999</v>
      </c>
      <c r="U383" s="10">
        <v>0.20499999999999999</v>
      </c>
      <c r="V383" s="10">
        <v>4</v>
      </c>
      <c r="W383">
        <f t="shared" si="92"/>
        <v>3550.788</v>
      </c>
      <c r="X383" s="10">
        <f t="shared" si="93"/>
        <v>4230.3999999999996</v>
      </c>
      <c r="Y383" s="10">
        <f t="shared" si="94"/>
        <v>-679.61199999999963</v>
      </c>
      <c r="Z383">
        <f t="shared" si="95"/>
        <v>-0.19139751514311742</v>
      </c>
      <c r="AA383" t="str">
        <f t="shared" si="96"/>
        <v>May-2024</v>
      </c>
      <c r="AB383" t="str">
        <f t="shared" si="97"/>
        <v>Q2-2024</v>
      </c>
      <c r="AC383" t="str">
        <f t="shared" si="98"/>
        <v>Africa-Kenya-Nakuru</v>
      </c>
      <c r="AD383" t="str">
        <f t="shared" si="99"/>
        <v>HIGH</v>
      </c>
      <c r="AE383" s="15" t="str">
        <f t="shared" si="100"/>
        <v>May-2024</v>
      </c>
      <c r="AF383" t="str">
        <f t="shared" si="101"/>
        <v>NO</v>
      </c>
    </row>
    <row r="384" spans="1:32" x14ac:dyDescent="0.35">
      <c r="A384" s="8" t="s">
        <v>28</v>
      </c>
      <c r="B384" s="6">
        <v>45375</v>
      </c>
      <c r="C384" s="6" t="str">
        <f t="shared" si="86"/>
        <v>INVALID</v>
      </c>
      <c r="D384" s="6">
        <f t="shared" si="85"/>
        <v>45382</v>
      </c>
      <c r="E384" s="6">
        <v>45335</v>
      </c>
      <c r="F384" s="10">
        <f t="shared" si="87"/>
        <v>7</v>
      </c>
      <c r="G384" t="s">
        <v>649</v>
      </c>
      <c r="H384" t="s">
        <v>657</v>
      </c>
      <c r="I384" t="s">
        <v>673</v>
      </c>
      <c r="J384" t="s">
        <v>701</v>
      </c>
      <c r="K384" t="s">
        <v>707</v>
      </c>
      <c r="L384" t="s">
        <v>722</v>
      </c>
      <c r="M384" t="s">
        <v>728</v>
      </c>
      <c r="N384" t="s">
        <v>747</v>
      </c>
      <c r="O384" s="10">
        <v>643.53</v>
      </c>
      <c r="P384" s="10" t="str">
        <f t="shared" si="88"/>
        <v>OK</v>
      </c>
      <c r="Q384" s="10">
        <f t="shared" si="89"/>
        <v>1455</v>
      </c>
      <c r="R384">
        <v>1455</v>
      </c>
      <c r="S384" t="str">
        <f t="shared" si="90"/>
        <v>Ok</v>
      </c>
      <c r="T384">
        <f t="shared" si="91"/>
        <v>0</v>
      </c>
      <c r="U384" s="10">
        <v>0</v>
      </c>
      <c r="V384" s="10">
        <v>15</v>
      </c>
      <c r="W384">
        <f t="shared" si="92"/>
        <v>21825</v>
      </c>
      <c r="X384" s="10">
        <f t="shared" si="93"/>
        <v>9652.9499999999989</v>
      </c>
      <c r="Y384" s="10">
        <f t="shared" si="94"/>
        <v>12172.050000000001</v>
      </c>
      <c r="Z384">
        <f t="shared" si="95"/>
        <v>0.55771134020618562</v>
      </c>
      <c r="AA384" t="str">
        <f t="shared" si="96"/>
        <v>Mar-2024</v>
      </c>
      <c r="AB384" t="str">
        <f t="shared" si="97"/>
        <v>Q1-2024</v>
      </c>
      <c r="AC384" t="str">
        <f t="shared" si="98"/>
        <v>Europe-France-Marseille</v>
      </c>
      <c r="AD384" t="str">
        <f t="shared" si="99"/>
        <v>HIGH</v>
      </c>
      <c r="AE384" s="15" t="str">
        <f t="shared" si="100"/>
        <v>Mar-2024</v>
      </c>
      <c r="AF384" t="str">
        <f t="shared" si="101"/>
        <v>YES</v>
      </c>
    </row>
    <row r="385" spans="1:32" x14ac:dyDescent="0.35">
      <c r="A385" s="8" t="s">
        <v>411</v>
      </c>
      <c r="B385" s="6">
        <v>45759</v>
      </c>
      <c r="C385" s="6" t="str">
        <f t="shared" si="86"/>
        <v>INVALID</v>
      </c>
      <c r="D385" s="6">
        <f t="shared" si="85"/>
        <v>45766</v>
      </c>
      <c r="E385" s="6">
        <v>45646</v>
      </c>
      <c r="F385" s="10">
        <f t="shared" si="87"/>
        <v>7</v>
      </c>
      <c r="G385" t="s">
        <v>647</v>
      </c>
      <c r="H385" t="s">
        <v>652</v>
      </c>
      <c r="I385" t="s">
        <v>689</v>
      </c>
      <c r="J385" t="s">
        <v>701</v>
      </c>
      <c r="K385" t="s">
        <v>707</v>
      </c>
      <c r="L385" t="s">
        <v>717</v>
      </c>
      <c r="M385" t="s">
        <v>731</v>
      </c>
      <c r="N385" t="s">
        <v>1130</v>
      </c>
      <c r="O385" s="10">
        <v>1202.47</v>
      </c>
      <c r="P385" s="10" t="str">
        <f t="shared" si="88"/>
        <v>OK</v>
      </c>
      <c r="Q385" s="10">
        <f t="shared" si="89"/>
        <v>1278.3</v>
      </c>
      <c r="R385">
        <v>1278.3</v>
      </c>
      <c r="S385" t="str">
        <f t="shared" si="90"/>
        <v>Ok</v>
      </c>
      <c r="T385">
        <f t="shared" si="91"/>
        <v>0.24099999999999999</v>
      </c>
      <c r="U385" s="10">
        <v>0.24099999999999999</v>
      </c>
      <c r="V385" s="10">
        <v>17</v>
      </c>
      <c r="W385">
        <f t="shared" si="92"/>
        <v>16493.904899999998</v>
      </c>
      <c r="X385" s="10">
        <f t="shared" si="93"/>
        <v>20441.990000000002</v>
      </c>
      <c r="Y385" s="10">
        <f t="shared" si="94"/>
        <v>-3948.0851000000039</v>
      </c>
      <c r="Z385">
        <f t="shared" si="95"/>
        <v>-0.23936630676220308</v>
      </c>
      <c r="AA385" t="str">
        <f t="shared" si="96"/>
        <v>Apr-2025</v>
      </c>
      <c r="AB385" t="str">
        <f t="shared" si="97"/>
        <v>Q2-2025</v>
      </c>
      <c r="AC385" t="str">
        <f t="shared" si="98"/>
        <v>Asia-Japan-Tokyo</v>
      </c>
      <c r="AD385" t="str">
        <f t="shared" si="99"/>
        <v>HIGH</v>
      </c>
      <c r="AE385" s="15" t="str">
        <f t="shared" si="100"/>
        <v>Apr-2025</v>
      </c>
      <c r="AF385" t="str">
        <f t="shared" si="101"/>
        <v>YES</v>
      </c>
    </row>
    <row r="386" spans="1:32" x14ac:dyDescent="0.35">
      <c r="A386" s="8" t="s">
        <v>568</v>
      </c>
      <c r="B386" s="6">
        <v>45916</v>
      </c>
      <c r="C386" s="6" t="str">
        <f t="shared" si="86"/>
        <v>INVALID</v>
      </c>
      <c r="D386" s="6">
        <f t="shared" ref="D386:D449" si="102">IF(OR(E386="",E386&lt;B386),B386+7,E386)</f>
        <v>45923</v>
      </c>
      <c r="E386" s="6">
        <v>45717</v>
      </c>
      <c r="F386" s="10">
        <f t="shared" si="87"/>
        <v>7</v>
      </c>
      <c r="G386" t="s">
        <v>646</v>
      </c>
      <c r="H386" t="s">
        <v>650</v>
      </c>
      <c r="I386" t="s">
        <v>675</v>
      </c>
      <c r="J386" t="s">
        <v>702</v>
      </c>
      <c r="K386" t="s">
        <v>711</v>
      </c>
      <c r="L386" t="s">
        <v>716</v>
      </c>
      <c r="M386" t="s">
        <v>733</v>
      </c>
      <c r="N386" t="s">
        <v>1286</v>
      </c>
      <c r="O386" s="10">
        <v>1162.8599999999999</v>
      </c>
      <c r="P386" s="10" t="str">
        <f t="shared" si="88"/>
        <v>OK</v>
      </c>
      <c r="Q386" s="10">
        <f t="shared" si="89"/>
        <v>899.83</v>
      </c>
      <c r="R386">
        <v>899.83</v>
      </c>
      <c r="S386" t="str">
        <f t="shared" si="90"/>
        <v>Ok</v>
      </c>
      <c r="T386">
        <f t="shared" si="91"/>
        <v>8.6999999999999994E-2</v>
      </c>
      <c r="U386" s="10">
        <v>8.6999999999999994E-2</v>
      </c>
      <c r="V386" s="10">
        <v>12</v>
      </c>
      <c r="W386">
        <f t="shared" si="92"/>
        <v>9858.5374800000009</v>
      </c>
      <c r="X386" s="10">
        <f t="shared" si="93"/>
        <v>13954.32</v>
      </c>
      <c r="Y386" s="10">
        <f t="shared" si="94"/>
        <v>-4095.7825199999988</v>
      </c>
      <c r="Z386">
        <f t="shared" si="95"/>
        <v>-0.41545538862220754</v>
      </c>
      <c r="AA386" t="str">
        <f t="shared" si="96"/>
        <v>Sept-2025</v>
      </c>
      <c r="AB386" t="str">
        <f t="shared" si="97"/>
        <v>Q3-2025</v>
      </c>
      <c r="AC386" t="str">
        <f t="shared" si="98"/>
        <v>Africa-Kenya-Mombasa</v>
      </c>
      <c r="AD386" t="str">
        <f t="shared" si="99"/>
        <v>HIGH</v>
      </c>
      <c r="AE386" s="15" t="str">
        <f t="shared" si="100"/>
        <v>Sept-2025</v>
      </c>
      <c r="AF386" t="str">
        <f t="shared" si="101"/>
        <v>YES</v>
      </c>
    </row>
    <row r="387" spans="1:32" x14ac:dyDescent="0.35">
      <c r="A387" s="8" t="s">
        <v>366</v>
      </c>
      <c r="B387" s="6">
        <v>45714</v>
      </c>
      <c r="C387" s="6" t="str">
        <f t="shared" ref="C387:C450" si="103">IF(OR(E387="",E387&lt;B387),"INVALID","OK")</f>
        <v>INVALID</v>
      </c>
      <c r="D387" s="6">
        <f t="shared" si="102"/>
        <v>45721</v>
      </c>
      <c r="E387" s="6">
        <v>45121</v>
      </c>
      <c r="F387" s="10">
        <f t="shared" ref="F387:F450" si="104">D387-B387</f>
        <v>7</v>
      </c>
      <c r="G387" t="s">
        <v>646</v>
      </c>
      <c r="H387" t="s">
        <v>651</v>
      </c>
      <c r="I387" t="s">
        <v>665</v>
      </c>
      <c r="J387" t="s">
        <v>702</v>
      </c>
      <c r="K387" t="s">
        <v>707</v>
      </c>
      <c r="L387" t="s">
        <v>714</v>
      </c>
      <c r="M387" t="s">
        <v>733</v>
      </c>
      <c r="N387" t="s">
        <v>1086</v>
      </c>
      <c r="O387" s="10">
        <v>956.38</v>
      </c>
      <c r="P387" s="10" t="str">
        <f t="shared" ref="P387:P450" si="105">IF(ABS((R387)-(Q387))&gt;1,"Suspicious","OK")</f>
        <v>OK</v>
      </c>
      <c r="Q387" s="10">
        <f t="shared" ref="Q387:Q450" si="106">IF(OR(R387&lt;0,R387&gt;3800),AVERAGEIF($M:$M,$M387,$R:$R),R387)</f>
        <v>878.73</v>
      </c>
      <c r="R387">
        <v>878.73</v>
      </c>
      <c r="S387" t="str">
        <f t="shared" ref="S387:S450" si="107">IF(U387&gt;0.3,"Suspicious","Ok")</f>
        <v>Ok</v>
      </c>
      <c r="T387">
        <f t="shared" ref="T387:T450" si="108">IF(U387&lt;0,0,IF(U387&gt;0.3,0.3,U387))</f>
        <v>3.9E-2</v>
      </c>
      <c r="U387" s="10">
        <v>3.9E-2</v>
      </c>
      <c r="V387" s="10">
        <v>19</v>
      </c>
      <c r="W387">
        <f t="shared" ref="W387:W450" si="109">R387*V387*(1-U387)</f>
        <v>16044.731069999998</v>
      </c>
      <c r="X387" s="10">
        <f t="shared" ref="X387:X450" si="110">O387*V387</f>
        <v>18171.22</v>
      </c>
      <c r="Y387" s="10">
        <f t="shared" ref="Y387:Y450" si="111">W387-X387</f>
        <v>-2126.4889300000032</v>
      </c>
      <c r="Z387">
        <f t="shared" ref="Z387:Z450" si="112">IF(W387=0,0,Y387/W387)</f>
        <v>-0.13253503101563693</v>
      </c>
      <c r="AA387" t="str">
        <f t="shared" ref="AA387:AA450" si="113">TEXT(B387,"MMM-YYYY")</f>
        <v>Feb-2025</v>
      </c>
      <c r="AB387" t="str">
        <f t="shared" ref="AB387:AB450" si="114">"Q"&amp;INT((MONTH(B387)-1)/3+1)&amp;"-"&amp;YEAR(B387)</f>
        <v>Q1-2025</v>
      </c>
      <c r="AC387" t="str">
        <f t="shared" ref="AC387:AC450" si="115">G387&amp;"-"&amp;H387&amp;"-"&amp;I387</f>
        <v>Africa-Nigeria-Lagos</v>
      </c>
      <c r="AD387" t="str">
        <f t="shared" ref="AD387:AD450" si="116">IF(Q387&lt;100,"LOW",IF(Q387&lt;=500,"MEDIUM","HIGH"))</f>
        <v>HIGH</v>
      </c>
      <c r="AE387" s="15" t="str">
        <f t="shared" ref="AE387:AE450" si="117">TEXT(_xlfn.MINIFS(B387,H387,(H387)),"mmm-yyyy")</f>
        <v>Feb-2025</v>
      </c>
      <c r="AF387" t="str">
        <f t="shared" ref="AF387:AF450" si="118">IF((F387)&lt;=7,"YES","NO")</f>
        <v>YES</v>
      </c>
    </row>
    <row r="388" spans="1:32" x14ac:dyDescent="0.35">
      <c r="A388" s="8" t="s">
        <v>396</v>
      </c>
      <c r="B388" s="6">
        <v>45744</v>
      </c>
      <c r="C388" s="6" t="str">
        <f t="shared" si="103"/>
        <v>OK</v>
      </c>
      <c r="D388" s="6">
        <f t="shared" si="102"/>
        <v>45886</v>
      </c>
      <c r="E388" s="6">
        <v>45886</v>
      </c>
      <c r="F388" s="10">
        <f t="shared" si="104"/>
        <v>142</v>
      </c>
      <c r="G388" t="s">
        <v>649</v>
      </c>
      <c r="H388" t="s">
        <v>658</v>
      </c>
      <c r="I388" t="s">
        <v>674</v>
      </c>
      <c r="J388" t="s">
        <v>702</v>
      </c>
      <c r="K388" t="s">
        <v>708</v>
      </c>
      <c r="L388" t="s">
        <v>714</v>
      </c>
      <c r="M388" t="s">
        <v>728</v>
      </c>
      <c r="N388" t="s">
        <v>1115</v>
      </c>
      <c r="O388" s="10">
        <v>1142.06</v>
      </c>
      <c r="P388" s="10" t="str">
        <f t="shared" si="105"/>
        <v>OK</v>
      </c>
      <c r="Q388" s="10">
        <f t="shared" si="106"/>
        <v>594.41999999999996</v>
      </c>
      <c r="R388">
        <v>594.41999999999996</v>
      </c>
      <c r="S388" t="str">
        <f t="shared" si="107"/>
        <v>Ok</v>
      </c>
      <c r="T388">
        <f t="shared" si="108"/>
        <v>7.8E-2</v>
      </c>
      <c r="U388" s="10">
        <v>7.8E-2</v>
      </c>
      <c r="V388" s="10">
        <v>28</v>
      </c>
      <c r="W388">
        <f t="shared" si="109"/>
        <v>15345.546719999998</v>
      </c>
      <c r="X388" s="10">
        <f t="shared" si="110"/>
        <v>31977.68</v>
      </c>
      <c r="Y388" s="10">
        <f t="shared" si="111"/>
        <v>-16632.133280000002</v>
      </c>
      <c r="Z388">
        <f t="shared" si="112"/>
        <v>-1.0838410376297107</v>
      </c>
      <c r="AA388" t="str">
        <f t="shared" si="113"/>
        <v>Mar-2025</v>
      </c>
      <c r="AB388" t="str">
        <f t="shared" si="114"/>
        <v>Q1-2025</v>
      </c>
      <c r="AC388" t="str">
        <f t="shared" si="115"/>
        <v>Europe-United Kingdom-Birmingham</v>
      </c>
      <c r="AD388" t="str">
        <f t="shared" si="116"/>
        <v>HIGH</v>
      </c>
      <c r="AE388" s="15" t="str">
        <f t="shared" si="117"/>
        <v>Mar-2025</v>
      </c>
      <c r="AF388" t="str">
        <f t="shared" si="118"/>
        <v>NO</v>
      </c>
    </row>
    <row r="389" spans="1:32" x14ac:dyDescent="0.35">
      <c r="A389" s="8" t="s">
        <v>87</v>
      </c>
      <c r="B389" s="6">
        <v>45434</v>
      </c>
      <c r="C389" s="6" t="str">
        <f t="shared" si="103"/>
        <v>INVALID</v>
      </c>
      <c r="D389" s="6">
        <f t="shared" si="102"/>
        <v>45441</v>
      </c>
      <c r="E389" s="6">
        <v>45419</v>
      </c>
      <c r="F389" s="10">
        <f t="shared" si="104"/>
        <v>7</v>
      </c>
      <c r="G389" t="s">
        <v>646</v>
      </c>
      <c r="H389" t="s">
        <v>661</v>
      </c>
      <c r="I389" t="s">
        <v>682</v>
      </c>
      <c r="J389" t="s">
        <v>702</v>
      </c>
      <c r="K389" t="s">
        <v>710</v>
      </c>
      <c r="L389" t="s">
        <v>720</v>
      </c>
      <c r="M389" t="s">
        <v>731</v>
      </c>
      <c r="N389" t="s">
        <v>806</v>
      </c>
      <c r="O389" s="10">
        <v>1376.51</v>
      </c>
      <c r="P389" s="10" t="str">
        <f t="shared" si="105"/>
        <v>OK</v>
      </c>
      <c r="Q389" s="10">
        <f t="shared" si="106"/>
        <v>1617.85</v>
      </c>
      <c r="R389">
        <v>1617.85</v>
      </c>
      <c r="S389" t="str">
        <f t="shared" si="107"/>
        <v>Ok</v>
      </c>
      <c r="T389">
        <f t="shared" si="108"/>
        <v>0.185</v>
      </c>
      <c r="U389" s="10">
        <v>0.185</v>
      </c>
      <c r="V389" s="10">
        <v>17</v>
      </c>
      <c r="W389">
        <f t="shared" si="109"/>
        <v>22415.311749999997</v>
      </c>
      <c r="X389" s="10">
        <f t="shared" si="110"/>
        <v>23400.67</v>
      </c>
      <c r="Y389" s="10">
        <f t="shared" si="111"/>
        <v>-985.35825000000114</v>
      </c>
      <c r="Z389">
        <f t="shared" si="112"/>
        <v>-4.3959158854884155E-2</v>
      </c>
      <c r="AA389" t="str">
        <f t="shared" si="113"/>
        <v>May-2024</v>
      </c>
      <c r="AB389" t="str">
        <f t="shared" si="114"/>
        <v>Q2-2024</v>
      </c>
      <c r="AC389" t="str">
        <f t="shared" si="115"/>
        <v>Africa-South Africa-Johannesburg</v>
      </c>
      <c r="AD389" t="str">
        <f t="shared" si="116"/>
        <v>HIGH</v>
      </c>
      <c r="AE389" s="15" t="str">
        <f t="shared" si="117"/>
        <v>May-2024</v>
      </c>
      <c r="AF389" t="str">
        <f t="shared" si="118"/>
        <v>YES</v>
      </c>
    </row>
    <row r="390" spans="1:32" x14ac:dyDescent="0.35">
      <c r="A390" s="8" t="s">
        <v>242</v>
      </c>
      <c r="B390" s="6">
        <v>45590</v>
      </c>
      <c r="C390" s="6" t="str">
        <f t="shared" si="103"/>
        <v>OK</v>
      </c>
      <c r="D390" s="6">
        <f t="shared" si="102"/>
        <v>45899</v>
      </c>
      <c r="E390" s="6">
        <v>45899</v>
      </c>
      <c r="F390" s="10">
        <f t="shared" si="104"/>
        <v>309</v>
      </c>
      <c r="G390" t="s">
        <v>648</v>
      </c>
      <c r="H390" t="s">
        <v>660</v>
      </c>
      <c r="I390" t="s">
        <v>686</v>
      </c>
      <c r="J390" t="s">
        <v>701</v>
      </c>
      <c r="K390" t="s">
        <v>709</v>
      </c>
      <c r="L390" t="s">
        <v>723</v>
      </c>
      <c r="M390" t="s">
        <v>728</v>
      </c>
      <c r="N390" t="s">
        <v>962</v>
      </c>
      <c r="O390" s="10">
        <v>933.29</v>
      </c>
      <c r="P390" s="10" t="str">
        <f t="shared" si="105"/>
        <v>OK</v>
      </c>
      <c r="Q390" s="10">
        <f t="shared" si="106"/>
        <v>972.91</v>
      </c>
      <c r="R390">
        <v>972.91</v>
      </c>
      <c r="S390" t="str">
        <f t="shared" si="107"/>
        <v>Ok</v>
      </c>
      <c r="T390">
        <f t="shared" si="108"/>
        <v>0.123</v>
      </c>
      <c r="U390" s="10">
        <v>0.123</v>
      </c>
      <c r="V390" s="10">
        <v>13</v>
      </c>
      <c r="W390">
        <f t="shared" si="109"/>
        <v>11092.146909999999</v>
      </c>
      <c r="X390" s="10">
        <f t="shared" si="110"/>
        <v>12132.77</v>
      </c>
      <c r="Y390" s="10">
        <f t="shared" si="111"/>
        <v>-1040.623090000001</v>
      </c>
      <c r="Z390">
        <f t="shared" si="112"/>
        <v>-9.38162015382107E-2</v>
      </c>
      <c r="AA390" t="str">
        <f t="shared" si="113"/>
        <v>Oct-2024</v>
      </c>
      <c r="AB390" t="str">
        <f t="shared" si="114"/>
        <v>Q4-2024</v>
      </c>
      <c r="AC390" t="str">
        <f t="shared" si="115"/>
        <v>Americas-USA-San Francisco</v>
      </c>
      <c r="AD390" t="str">
        <f t="shared" si="116"/>
        <v>HIGH</v>
      </c>
      <c r="AE390" s="15" t="str">
        <f t="shared" si="117"/>
        <v>Oct-2024</v>
      </c>
      <c r="AF390" t="str">
        <f t="shared" si="118"/>
        <v>NO</v>
      </c>
    </row>
    <row r="391" spans="1:32" x14ac:dyDescent="0.35">
      <c r="A391" s="8" t="s">
        <v>212</v>
      </c>
      <c r="B391" s="6">
        <v>45560</v>
      </c>
      <c r="C391" s="6" t="str">
        <f t="shared" si="103"/>
        <v>INVALID</v>
      </c>
      <c r="D391" s="6">
        <f t="shared" si="102"/>
        <v>45567</v>
      </c>
      <c r="E391" s="6">
        <v>44978</v>
      </c>
      <c r="F391" s="10">
        <f t="shared" si="104"/>
        <v>7</v>
      </c>
      <c r="G391" t="s">
        <v>649</v>
      </c>
      <c r="H391" t="s">
        <v>656</v>
      </c>
      <c r="I391" t="s">
        <v>684</v>
      </c>
      <c r="J391" t="s">
        <v>705</v>
      </c>
      <c r="K391" t="s">
        <v>709</v>
      </c>
      <c r="L391" t="s">
        <v>715</v>
      </c>
      <c r="M391" t="s">
        <v>729</v>
      </c>
      <c r="N391" t="s">
        <v>932</v>
      </c>
      <c r="O391" s="10">
        <v>1142.8800000000001</v>
      </c>
      <c r="P391" s="10" t="str">
        <f t="shared" si="105"/>
        <v>OK</v>
      </c>
      <c r="Q391" s="10">
        <f t="shared" si="106"/>
        <v>42.56</v>
      </c>
      <c r="R391">
        <v>42.56</v>
      </c>
      <c r="S391" t="str">
        <f t="shared" si="107"/>
        <v>Ok</v>
      </c>
      <c r="T391">
        <f t="shared" si="108"/>
        <v>0.186</v>
      </c>
      <c r="U391" s="10">
        <v>0.186</v>
      </c>
      <c r="V391" s="10">
        <v>7</v>
      </c>
      <c r="W391">
        <f t="shared" si="109"/>
        <v>242.50688000000002</v>
      </c>
      <c r="X391" s="10">
        <f t="shared" si="110"/>
        <v>8000.1600000000008</v>
      </c>
      <c r="Y391" s="10">
        <f t="shared" si="111"/>
        <v>-7757.6531200000009</v>
      </c>
      <c r="Z391">
        <f t="shared" si="112"/>
        <v>-31.989414568361937</v>
      </c>
      <c r="AA391" t="str">
        <f t="shared" si="113"/>
        <v>Sept-2024</v>
      </c>
      <c r="AB391" t="str">
        <f t="shared" si="114"/>
        <v>Q3-2024</v>
      </c>
      <c r="AC391" t="str">
        <f t="shared" si="115"/>
        <v>Europe-Germany-Munich</v>
      </c>
      <c r="AD391" t="str">
        <f t="shared" si="116"/>
        <v>LOW</v>
      </c>
      <c r="AE391" s="15" t="str">
        <f t="shared" si="117"/>
        <v>Sept-2024</v>
      </c>
      <c r="AF391" t="str">
        <f t="shared" si="118"/>
        <v>YES</v>
      </c>
    </row>
    <row r="392" spans="1:32" x14ac:dyDescent="0.35">
      <c r="A392" s="8" t="s">
        <v>158</v>
      </c>
      <c r="B392" s="6">
        <v>45505</v>
      </c>
      <c r="C392" s="6" t="str">
        <f t="shared" si="103"/>
        <v>INVALID</v>
      </c>
      <c r="D392" s="6">
        <f t="shared" si="102"/>
        <v>45512</v>
      </c>
      <c r="E392" s="6">
        <v>45479</v>
      </c>
      <c r="F392" s="10">
        <f t="shared" si="104"/>
        <v>7</v>
      </c>
      <c r="G392" t="s">
        <v>648</v>
      </c>
      <c r="H392" t="s">
        <v>653</v>
      </c>
      <c r="I392" t="s">
        <v>667</v>
      </c>
      <c r="J392" t="s">
        <v>706</v>
      </c>
      <c r="K392" t="s">
        <v>710</v>
      </c>
      <c r="L392" t="s">
        <v>716</v>
      </c>
      <c r="M392" t="s">
        <v>728</v>
      </c>
      <c r="N392" t="s">
        <v>877</v>
      </c>
      <c r="O392" s="10">
        <v>817.23</v>
      </c>
      <c r="P392" s="10" t="str">
        <f t="shared" si="105"/>
        <v>OK</v>
      </c>
      <c r="Q392" s="10">
        <f t="shared" si="106"/>
        <v>1480.83</v>
      </c>
      <c r="R392">
        <v>1480.83</v>
      </c>
      <c r="S392" t="str">
        <f t="shared" si="107"/>
        <v>Ok</v>
      </c>
      <c r="T392">
        <f t="shared" si="108"/>
        <v>0.245</v>
      </c>
      <c r="U392" s="10">
        <v>0.245</v>
      </c>
      <c r="V392" s="10">
        <v>9</v>
      </c>
      <c r="W392">
        <f t="shared" si="109"/>
        <v>10062.23985</v>
      </c>
      <c r="X392" s="10">
        <f t="shared" si="110"/>
        <v>7355.07</v>
      </c>
      <c r="Y392" s="10">
        <f t="shared" si="111"/>
        <v>2707.1698500000002</v>
      </c>
      <c r="Z392">
        <f t="shared" si="112"/>
        <v>0.26904246871038362</v>
      </c>
      <c r="AA392" t="str">
        <f t="shared" si="113"/>
        <v>Aug-2024</v>
      </c>
      <c r="AB392" t="str">
        <f t="shared" si="114"/>
        <v>Q3-2024</v>
      </c>
      <c r="AC392" t="str">
        <f t="shared" si="115"/>
        <v>Americas-Canada-Toronto</v>
      </c>
      <c r="AD392" t="str">
        <f t="shared" si="116"/>
        <v>HIGH</v>
      </c>
      <c r="AE392" s="15" t="str">
        <f t="shared" si="117"/>
        <v>Aug-2024</v>
      </c>
      <c r="AF392" t="str">
        <f t="shared" si="118"/>
        <v>YES</v>
      </c>
    </row>
    <row r="393" spans="1:32" x14ac:dyDescent="0.35">
      <c r="A393" s="8" t="s">
        <v>171</v>
      </c>
      <c r="B393" s="6">
        <v>45518</v>
      </c>
      <c r="C393" s="6" t="str">
        <f t="shared" si="103"/>
        <v>INVALID</v>
      </c>
      <c r="D393" s="6">
        <f t="shared" si="102"/>
        <v>45525</v>
      </c>
      <c r="E393" s="6">
        <v>45343</v>
      </c>
      <c r="F393" s="10">
        <f t="shared" si="104"/>
        <v>7</v>
      </c>
      <c r="G393" t="s">
        <v>649</v>
      </c>
      <c r="H393" t="s">
        <v>657</v>
      </c>
      <c r="I393" t="s">
        <v>690</v>
      </c>
      <c r="J393" t="s">
        <v>705</v>
      </c>
      <c r="K393" t="s">
        <v>709</v>
      </c>
      <c r="L393" t="s">
        <v>720</v>
      </c>
      <c r="M393" t="s">
        <v>729</v>
      </c>
      <c r="N393" t="s">
        <v>890</v>
      </c>
      <c r="O393" s="10">
        <v>656.2</v>
      </c>
      <c r="P393" s="10" t="str">
        <f t="shared" si="105"/>
        <v>OK</v>
      </c>
      <c r="Q393" s="10">
        <f t="shared" si="106"/>
        <v>564.26</v>
      </c>
      <c r="R393">
        <v>564.26</v>
      </c>
      <c r="S393" t="str">
        <f t="shared" si="107"/>
        <v>Ok</v>
      </c>
      <c r="T393">
        <f t="shared" si="108"/>
        <v>1.7999999999999999E-2</v>
      </c>
      <c r="U393" s="10">
        <v>1.7999999999999999E-2</v>
      </c>
      <c r="V393" s="10">
        <v>5</v>
      </c>
      <c r="W393">
        <f t="shared" si="109"/>
        <v>2770.5165999999999</v>
      </c>
      <c r="X393" s="10">
        <f t="shared" si="110"/>
        <v>3281</v>
      </c>
      <c r="Y393" s="10">
        <f t="shared" si="111"/>
        <v>-510.48340000000007</v>
      </c>
      <c r="Z393">
        <f t="shared" si="112"/>
        <v>-0.18425567275070653</v>
      </c>
      <c r="AA393" t="str">
        <f t="shared" si="113"/>
        <v>Aug-2024</v>
      </c>
      <c r="AB393" t="str">
        <f t="shared" si="114"/>
        <v>Q3-2024</v>
      </c>
      <c r="AC393" t="str">
        <f t="shared" si="115"/>
        <v>Europe-France-Paris</v>
      </c>
      <c r="AD393" t="str">
        <f t="shared" si="116"/>
        <v>HIGH</v>
      </c>
      <c r="AE393" s="15" t="str">
        <f t="shared" si="117"/>
        <v>Aug-2024</v>
      </c>
      <c r="AF393" t="str">
        <f t="shared" si="118"/>
        <v>YES</v>
      </c>
    </row>
    <row r="394" spans="1:32" x14ac:dyDescent="0.35">
      <c r="A394" s="8" t="s">
        <v>404</v>
      </c>
      <c r="B394" s="6">
        <v>45752</v>
      </c>
      <c r="C394" s="6" t="str">
        <f t="shared" si="103"/>
        <v>OK</v>
      </c>
      <c r="D394" s="6">
        <f t="shared" si="102"/>
        <v>45838</v>
      </c>
      <c r="E394" s="6">
        <v>45838</v>
      </c>
      <c r="F394" s="10">
        <f t="shared" si="104"/>
        <v>86</v>
      </c>
      <c r="G394" t="s">
        <v>646</v>
      </c>
      <c r="H394" t="s">
        <v>661</v>
      </c>
      <c r="I394" t="s">
        <v>682</v>
      </c>
      <c r="J394" t="s">
        <v>705</v>
      </c>
      <c r="K394" t="s">
        <v>711</v>
      </c>
      <c r="L394" t="s">
        <v>712</v>
      </c>
      <c r="M394" t="s">
        <v>732</v>
      </c>
      <c r="N394" t="s">
        <v>1123</v>
      </c>
      <c r="O394" s="10">
        <v>1487.59</v>
      </c>
      <c r="P394" s="10" t="str">
        <f t="shared" si="105"/>
        <v>OK</v>
      </c>
      <c r="Q394" s="10">
        <f t="shared" si="106"/>
        <v>2137.21</v>
      </c>
      <c r="R394">
        <v>2137.21</v>
      </c>
      <c r="S394" t="str">
        <f t="shared" si="107"/>
        <v>Ok</v>
      </c>
      <c r="T394">
        <f t="shared" si="108"/>
        <v>8.9999999999999993E-3</v>
      </c>
      <c r="U394" s="10">
        <v>8.9999999999999993E-3</v>
      </c>
      <c r="V394" s="10">
        <v>11</v>
      </c>
      <c r="W394">
        <f t="shared" si="109"/>
        <v>23297.726210000001</v>
      </c>
      <c r="X394" s="10">
        <f t="shared" si="110"/>
        <v>16363.49</v>
      </c>
      <c r="Y394" s="10">
        <f t="shared" si="111"/>
        <v>6934.2362100000009</v>
      </c>
      <c r="Z394">
        <f t="shared" si="112"/>
        <v>0.29763574983655028</v>
      </c>
      <c r="AA394" t="str">
        <f t="shared" si="113"/>
        <v>Apr-2025</v>
      </c>
      <c r="AB394" t="str">
        <f t="shared" si="114"/>
        <v>Q2-2025</v>
      </c>
      <c r="AC394" t="str">
        <f t="shared" si="115"/>
        <v>Africa-South Africa-Johannesburg</v>
      </c>
      <c r="AD394" t="str">
        <f t="shared" si="116"/>
        <v>HIGH</v>
      </c>
      <c r="AE394" s="15" t="str">
        <f t="shared" si="117"/>
        <v>Apr-2025</v>
      </c>
      <c r="AF394" t="str">
        <f t="shared" si="118"/>
        <v>NO</v>
      </c>
    </row>
    <row r="395" spans="1:32" x14ac:dyDescent="0.35">
      <c r="A395" s="8" t="s">
        <v>572</v>
      </c>
      <c r="B395" s="6">
        <v>45920</v>
      </c>
      <c r="C395" s="6" t="str">
        <f t="shared" si="103"/>
        <v>INVALID</v>
      </c>
      <c r="D395" s="6">
        <f t="shared" si="102"/>
        <v>45927</v>
      </c>
      <c r="E395" s="6">
        <v>45380</v>
      </c>
      <c r="F395" s="10">
        <f t="shared" si="104"/>
        <v>7</v>
      </c>
      <c r="G395" t="s">
        <v>648</v>
      </c>
      <c r="H395" t="s">
        <v>660</v>
      </c>
      <c r="I395" t="s">
        <v>700</v>
      </c>
      <c r="J395" t="s">
        <v>701</v>
      </c>
      <c r="K395" t="s">
        <v>707</v>
      </c>
      <c r="L395" t="s">
        <v>724</v>
      </c>
      <c r="M395" t="s">
        <v>732</v>
      </c>
      <c r="N395" t="s">
        <v>1290</v>
      </c>
      <c r="O395" s="10">
        <v>710.98</v>
      </c>
      <c r="P395" s="10" t="str">
        <f t="shared" si="105"/>
        <v>OK</v>
      </c>
      <c r="Q395" s="10">
        <f t="shared" si="106"/>
        <v>1680.93</v>
      </c>
      <c r="R395">
        <v>1680.93</v>
      </c>
      <c r="S395" t="str">
        <f t="shared" si="107"/>
        <v>Ok</v>
      </c>
      <c r="T395">
        <f t="shared" si="108"/>
        <v>0.21099999999999999</v>
      </c>
      <c r="U395" s="10">
        <v>0.21099999999999999</v>
      </c>
      <c r="V395" s="10">
        <v>9</v>
      </c>
      <c r="W395">
        <f t="shared" si="109"/>
        <v>11936.283930000001</v>
      </c>
      <c r="X395" s="10">
        <f t="shared" si="110"/>
        <v>6398.82</v>
      </c>
      <c r="Y395" s="10">
        <f t="shared" si="111"/>
        <v>5537.4639300000017</v>
      </c>
      <c r="Z395">
        <f t="shared" si="112"/>
        <v>0.46391858324368807</v>
      </c>
      <c r="AA395" t="str">
        <f t="shared" si="113"/>
        <v>Sept-2025</v>
      </c>
      <c r="AB395" t="str">
        <f t="shared" si="114"/>
        <v>Q3-2025</v>
      </c>
      <c r="AC395" t="str">
        <f t="shared" si="115"/>
        <v>Americas-USA-New York</v>
      </c>
      <c r="AD395" t="str">
        <f t="shared" si="116"/>
        <v>HIGH</v>
      </c>
      <c r="AE395" s="15" t="str">
        <f t="shared" si="117"/>
        <v>Sept-2025</v>
      </c>
      <c r="AF395" t="str">
        <f t="shared" si="118"/>
        <v>YES</v>
      </c>
    </row>
    <row r="396" spans="1:32" x14ac:dyDescent="0.35">
      <c r="A396" s="8" t="s">
        <v>241</v>
      </c>
      <c r="B396" s="6">
        <v>45589</v>
      </c>
      <c r="C396" s="6" t="str">
        <f t="shared" si="103"/>
        <v>INVALID</v>
      </c>
      <c r="D396" s="6">
        <f t="shared" si="102"/>
        <v>45596</v>
      </c>
      <c r="E396" s="6">
        <v>45228</v>
      </c>
      <c r="F396" s="10">
        <f t="shared" si="104"/>
        <v>7</v>
      </c>
      <c r="G396" t="s">
        <v>648</v>
      </c>
      <c r="H396" t="s">
        <v>660</v>
      </c>
      <c r="I396" t="s">
        <v>686</v>
      </c>
      <c r="J396" t="s">
        <v>705</v>
      </c>
      <c r="K396" t="s">
        <v>710</v>
      </c>
      <c r="L396" t="s">
        <v>719</v>
      </c>
      <c r="M396" t="s">
        <v>733</v>
      </c>
      <c r="N396" t="s">
        <v>961</v>
      </c>
      <c r="O396" s="10">
        <v>1239.8399999999999</v>
      </c>
      <c r="P396" s="10" t="str">
        <f t="shared" si="105"/>
        <v>OK</v>
      </c>
      <c r="Q396" s="10">
        <f t="shared" si="106"/>
        <v>2905.06</v>
      </c>
      <c r="R396">
        <v>2905.06</v>
      </c>
      <c r="S396" t="str">
        <f t="shared" si="107"/>
        <v>Ok</v>
      </c>
      <c r="T396">
        <f t="shared" si="108"/>
        <v>6.7000000000000004E-2</v>
      </c>
      <c r="U396" s="10">
        <v>6.7000000000000004E-2</v>
      </c>
      <c r="V396" s="10">
        <v>4</v>
      </c>
      <c r="W396">
        <f t="shared" si="109"/>
        <v>10841.683919999999</v>
      </c>
      <c r="X396" s="10">
        <f t="shared" si="110"/>
        <v>4959.3599999999997</v>
      </c>
      <c r="Y396" s="10">
        <f t="shared" si="111"/>
        <v>5882.3239199999998</v>
      </c>
      <c r="Z396">
        <f t="shared" si="112"/>
        <v>0.54256552426774673</v>
      </c>
      <c r="AA396" t="str">
        <f t="shared" si="113"/>
        <v>Oct-2024</v>
      </c>
      <c r="AB396" t="str">
        <f t="shared" si="114"/>
        <v>Q4-2024</v>
      </c>
      <c r="AC396" t="str">
        <f t="shared" si="115"/>
        <v>Americas-USA-San Francisco</v>
      </c>
      <c r="AD396" t="str">
        <f t="shared" si="116"/>
        <v>HIGH</v>
      </c>
      <c r="AE396" s="15" t="str">
        <f t="shared" si="117"/>
        <v>Oct-2024</v>
      </c>
      <c r="AF396" t="str">
        <f t="shared" si="118"/>
        <v>YES</v>
      </c>
    </row>
    <row r="397" spans="1:32" x14ac:dyDescent="0.35">
      <c r="A397" s="8" t="s">
        <v>437</v>
      </c>
      <c r="B397" s="6">
        <v>45785</v>
      </c>
      <c r="C397" s="6" t="str">
        <f t="shared" si="103"/>
        <v>OK</v>
      </c>
      <c r="D397" s="6">
        <f t="shared" si="102"/>
        <v>45925</v>
      </c>
      <c r="E397" s="6">
        <v>45925</v>
      </c>
      <c r="F397" s="10">
        <f t="shared" si="104"/>
        <v>140</v>
      </c>
      <c r="G397" t="s">
        <v>647</v>
      </c>
      <c r="H397" t="s">
        <v>654</v>
      </c>
      <c r="I397" t="s">
        <v>680</v>
      </c>
      <c r="J397" t="s">
        <v>704</v>
      </c>
      <c r="K397" t="s">
        <v>707</v>
      </c>
      <c r="L397" t="s">
        <v>720</v>
      </c>
      <c r="M397" t="s">
        <v>730</v>
      </c>
      <c r="N397" t="s">
        <v>1156</v>
      </c>
      <c r="O397" s="10">
        <v>1488.91</v>
      </c>
      <c r="P397" s="10" t="str">
        <f t="shared" si="105"/>
        <v>OK</v>
      </c>
      <c r="Q397" s="10">
        <f t="shared" si="106"/>
        <v>842.09</v>
      </c>
      <c r="R397">
        <v>842.09</v>
      </c>
      <c r="S397" t="str">
        <f t="shared" si="107"/>
        <v>Ok</v>
      </c>
      <c r="T397">
        <f t="shared" si="108"/>
        <v>0.16800000000000001</v>
      </c>
      <c r="U397" s="10">
        <v>0.16800000000000001</v>
      </c>
      <c r="V397" s="10">
        <v>24</v>
      </c>
      <c r="W397">
        <f t="shared" si="109"/>
        <v>16814.85312</v>
      </c>
      <c r="X397" s="10">
        <f t="shared" si="110"/>
        <v>35733.840000000004</v>
      </c>
      <c r="Y397" s="10">
        <f t="shared" si="111"/>
        <v>-18918.986880000004</v>
      </c>
      <c r="Z397">
        <f t="shared" si="112"/>
        <v>-1.1251354231276214</v>
      </c>
      <c r="AA397" t="str">
        <f t="shared" si="113"/>
        <v>May-2025</v>
      </c>
      <c r="AB397" t="str">
        <f t="shared" si="114"/>
        <v>Q2-2025</v>
      </c>
      <c r="AC397" t="str">
        <f t="shared" si="115"/>
        <v>Asia-India-Delhi</v>
      </c>
      <c r="AD397" t="str">
        <f t="shared" si="116"/>
        <v>HIGH</v>
      </c>
      <c r="AE397" s="15" t="str">
        <f t="shared" si="117"/>
        <v>May-2025</v>
      </c>
      <c r="AF397" t="str">
        <f t="shared" si="118"/>
        <v>NO</v>
      </c>
    </row>
    <row r="398" spans="1:32" x14ac:dyDescent="0.35">
      <c r="A398" s="8" t="s">
        <v>327</v>
      </c>
      <c r="B398" s="6">
        <v>45675</v>
      </c>
      <c r="C398" s="6" t="str">
        <f t="shared" si="103"/>
        <v>INVALID</v>
      </c>
      <c r="D398" s="6">
        <f t="shared" si="102"/>
        <v>45682</v>
      </c>
      <c r="E398" s="6">
        <v>45601</v>
      </c>
      <c r="F398" s="10">
        <f t="shared" si="104"/>
        <v>7</v>
      </c>
      <c r="G398" t="s">
        <v>649</v>
      </c>
      <c r="H398" t="s">
        <v>658</v>
      </c>
      <c r="I398" t="s">
        <v>683</v>
      </c>
      <c r="J398" t="s">
        <v>701</v>
      </c>
      <c r="K398" t="s">
        <v>707</v>
      </c>
      <c r="L398" t="s">
        <v>724</v>
      </c>
      <c r="M398" t="s">
        <v>728</v>
      </c>
      <c r="N398" t="s">
        <v>1047</v>
      </c>
      <c r="O398" s="10">
        <v>840.68</v>
      </c>
      <c r="P398" s="10" t="str">
        <f t="shared" si="105"/>
        <v>OK</v>
      </c>
      <c r="Q398" s="10">
        <f t="shared" si="106"/>
        <v>3131.37</v>
      </c>
      <c r="R398">
        <v>3131.37</v>
      </c>
      <c r="S398" t="str">
        <f t="shared" si="107"/>
        <v>Ok</v>
      </c>
      <c r="T398">
        <f t="shared" si="108"/>
        <v>0</v>
      </c>
      <c r="U398" s="10">
        <v>0</v>
      </c>
      <c r="V398" s="10">
        <v>27</v>
      </c>
      <c r="W398">
        <f t="shared" si="109"/>
        <v>84546.989999999991</v>
      </c>
      <c r="X398" s="10">
        <f t="shared" si="110"/>
        <v>22698.359999999997</v>
      </c>
      <c r="Y398" s="10">
        <f t="shared" si="111"/>
        <v>61848.62999999999</v>
      </c>
      <c r="Z398">
        <f t="shared" si="112"/>
        <v>0.73152964996151837</v>
      </c>
      <c r="AA398" t="str">
        <f t="shared" si="113"/>
        <v>Jan-2025</v>
      </c>
      <c r="AB398" t="str">
        <f t="shared" si="114"/>
        <v>Q1-2025</v>
      </c>
      <c r="AC398" t="str">
        <f t="shared" si="115"/>
        <v>Europe-United Kingdom-London</v>
      </c>
      <c r="AD398" t="str">
        <f t="shared" si="116"/>
        <v>HIGH</v>
      </c>
      <c r="AE398" s="15" t="str">
        <f t="shared" si="117"/>
        <v>Jan-2025</v>
      </c>
      <c r="AF398" t="str">
        <f t="shared" si="118"/>
        <v>YES</v>
      </c>
    </row>
    <row r="399" spans="1:32" x14ac:dyDescent="0.35">
      <c r="A399" s="8" t="s">
        <v>96</v>
      </c>
      <c r="B399" s="6">
        <v>45443</v>
      </c>
      <c r="C399" s="6" t="str">
        <f t="shared" si="103"/>
        <v>INVALID</v>
      </c>
      <c r="D399" s="6">
        <f t="shared" si="102"/>
        <v>45450</v>
      </c>
      <c r="E399" s="6">
        <v>45181</v>
      </c>
      <c r="F399" s="10">
        <f t="shared" si="104"/>
        <v>7</v>
      </c>
      <c r="G399" t="s">
        <v>648</v>
      </c>
      <c r="H399" t="s">
        <v>653</v>
      </c>
      <c r="I399" t="s">
        <v>688</v>
      </c>
      <c r="J399" t="s">
        <v>706</v>
      </c>
      <c r="K399" t="s">
        <v>707</v>
      </c>
      <c r="L399" t="s">
        <v>714</v>
      </c>
      <c r="M399" t="s">
        <v>728</v>
      </c>
      <c r="N399" t="s">
        <v>815</v>
      </c>
      <c r="O399" s="10">
        <v>1183.95</v>
      </c>
      <c r="P399" s="10" t="str">
        <f t="shared" si="105"/>
        <v>OK</v>
      </c>
      <c r="Q399" s="10">
        <f t="shared" si="106"/>
        <v>1444.72</v>
      </c>
      <c r="R399">
        <v>1444.72</v>
      </c>
      <c r="S399" t="str">
        <f t="shared" si="107"/>
        <v>Ok</v>
      </c>
      <c r="T399">
        <f t="shared" si="108"/>
        <v>0.24099999999999999</v>
      </c>
      <c r="U399" s="10">
        <v>0.24099999999999999</v>
      </c>
      <c r="V399" s="10">
        <v>16</v>
      </c>
      <c r="W399">
        <f t="shared" si="109"/>
        <v>17544.679680000001</v>
      </c>
      <c r="X399" s="10">
        <f t="shared" si="110"/>
        <v>18943.2</v>
      </c>
      <c r="Y399" s="10">
        <f t="shared" si="111"/>
        <v>-1398.5203199999996</v>
      </c>
      <c r="Z399">
        <f t="shared" si="112"/>
        <v>-7.9711932363988283E-2</v>
      </c>
      <c r="AA399" t="str">
        <f t="shared" si="113"/>
        <v>May-2024</v>
      </c>
      <c r="AB399" t="str">
        <f t="shared" si="114"/>
        <v>Q2-2024</v>
      </c>
      <c r="AC399" t="str">
        <f t="shared" si="115"/>
        <v>Americas-Canada-Vancouver</v>
      </c>
      <c r="AD399" t="str">
        <f t="shared" si="116"/>
        <v>HIGH</v>
      </c>
      <c r="AE399" s="15" t="str">
        <f t="shared" si="117"/>
        <v>May-2024</v>
      </c>
      <c r="AF399" t="str">
        <f t="shared" si="118"/>
        <v>YES</v>
      </c>
    </row>
    <row r="400" spans="1:32" x14ac:dyDescent="0.35">
      <c r="A400" s="8" t="s">
        <v>534</v>
      </c>
      <c r="B400" s="6">
        <v>45882</v>
      </c>
      <c r="C400" s="6" t="str">
        <f t="shared" si="103"/>
        <v>INVALID</v>
      </c>
      <c r="D400" s="6">
        <f t="shared" si="102"/>
        <v>45889</v>
      </c>
      <c r="E400" s="6">
        <v>45512</v>
      </c>
      <c r="F400" s="10">
        <f t="shared" si="104"/>
        <v>7</v>
      </c>
      <c r="G400" t="s">
        <v>649</v>
      </c>
      <c r="H400" t="s">
        <v>657</v>
      </c>
      <c r="I400" t="s">
        <v>673</v>
      </c>
      <c r="J400" t="s">
        <v>701</v>
      </c>
      <c r="K400" t="s">
        <v>711</v>
      </c>
      <c r="L400" t="s">
        <v>713</v>
      </c>
      <c r="M400" t="s">
        <v>727</v>
      </c>
      <c r="N400" t="s">
        <v>1253</v>
      </c>
      <c r="O400" s="10">
        <v>1062.3800000000001</v>
      </c>
      <c r="P400" s="10" t="str">
        <f t="shared" si="105"/>
        <v>OK</v>
      </c>
      <c r="Q400" s="10">
        <f t="shared" si="106"/>
        <v>2875.8</v>
      </c>
      <c r="R400">
        <v>2875.8</v>
      </c>
      <c r="S400" t="str">
        <f t="shared" si="107"/>
        <v>Ok</v>
      </c>
      <c r="T400">
        <f t="shared" si="108"/>
        <v>0.18</v>
      </c>
      <c r="U400" s="10">
        <v>0.18</v>
      </c>
      <c r="V400" s="10">
        <v>6</v>
      </c>
      <c r="W400">
        <f t="shared" si="109"/>
        <v>14148.936000000003</v>
      </c>
      <c r="X400" s="10">
        <f t="shared" si="110"/>
        <v>6374.2800000000007</v>
      </c>
      <c r="Y400" s="10">
        <f t="shared" si="111"/>
        <v>7774.6560000000027</v>
      </c>
      <c r="Z400">
        <f t="shared" si="112"/>
        <v>0.54948697202390351</v>
      </c>
      <c r="AA400" t="str">
        <f t="shared" si="113"/>
        <v>Aug-2025</v>
      </c>
      <c r="AB400" t="str">
        <f t="shared" si="114"/>
        <v>Q3-2025</v>
      </c>
      <c r="AC400" t="str">
        <f t="shared" si="115"/>
        <v>Europe-France-Marseille</v>
      </c>
      <c r="AD400" t="str">
        <f t="shared" si="116"/>
        <v>HIGH</v>
      </c>
      <c r="AE400" s="15" t="str">
        <f t="shared" si="117"/>
        <v>Aug-2025</v>
      </c>
      <c r="AF400" t="str">
        <f t="shared" si="118"/>
        <v>YES</v>
      </c>
    </row>
    <row r="401" spans="1:32" x14ac:dyDescent="0.35">
      <c r="A401" s="8" t="s">
        <v>179</v>
      </c>
      <c r="B401" s="6">
        <v>45526</v>
      </c>
      <c r="C401" s="6" t="str">
        <f t="shared" si="103"/>
        <v>INVALID</v>
      </c>
      <c r="D401" s="6">
        <f t="shared" si="102"/>
        <v>45533</v>
      </c>
      <c r="E401" s="6">
        <v>45459</v>
      </c>
      <c r="F401" s="10">
        <f t="shared" si="104"/>
        <v>7</v>
      </c>
      <c r="G401" t="s">
        <v>647</v>
      </c>
      <c r="H401" t="s">
        <v>659</v>
      </c>
      <c r="I401" t="s">
        <v>685</v>
      </c>
      <c r="J401" t="s">
        <v>701</v>
      </c>
      <c r="K401" t="s">
        <v>707</v>
      </c>
      <c r="L401" t="s">
        <v>713</v>
      </c>
      <c r="M401" t="s">
        <v>728</v>
      </c>
      <c r="N401" t="s">
        <v>898</v>
      </c>
      <c r="O401" s="10">
        <v>918.42</v>
      </c>
      <c r="P401" s="10" t="str">
        <f t="shared" si="105"/>
        <v>OK</v>
      </c>
      <c r="Q401" s="10">
        <f t="shared" si="106"/>
        <v>1641.61</v>
      </c>
      <c r="R401">
        <v>1641.61</v>
      </c>
      <c r="S401" t="str">
        <f t="shared" si="107"/>
        <v>Ok</v>
      </c>
      <c r="T401">
        <f t="shared" si="108"/>
        <v>0.02</v>
      </c>
      <c r="U401" s="10">
        <v>0.02</v>
      </c>
      <c r="V401" s="10">
        <v>8</v>
      </c>
      <c r="W401">
        <f t="shared" si="109"/>
        <v>12870.222399999999</v>
      </c>
      <c r="X401" s="10">
        <f t="shared" si="110"/>
        <v>7347.36</v>
      </c>
      <c r="Y401" s="10">
        <f t="shared" si="111"/>
        <v>5522.8623999999991</v>
      </c>
      <c r="Z401">
        <f t="shared" si="112"/>
        <v>0.42911942220982907</v>
      </c>
      <c r="AA401" t="str">
        <f t="shared" si="113"/>
        <v>Aug-2024</v>
      </c>
      <c r="AB401" t="str">
        <f t="shared" si="114"/>
        <v>Q3-2024</v>
      </c>
      <c r="AC401" t="str">
        <f t="shared" si="115"/>
        <v>Asia-China-Shanghai</v>
      </c>
      <c r="AD401" t="str">
        <f t="shared" si="116"/>
        <v>HIGH</v>
      </c>
      <c r="AE401" s="15" t="str">
        <f t="shared" si="117"/>
        <v>Aug-2024</v>
      </c>
      <c r="AF401" t="str">
        <f t="shared" si="118"/>
        <v>YES</v>
      </c>
    </row>
    <row r="402" spans="1:32" x14ac:dyDescent="0.35">
      <c r="A402" s="8" t="s">
        <v>298</v>
      </c>
      <c r="B402" s="6">
        <v>45646</v>
      </c>
      <c r="C402" s="6" t="str">
        <f t="shared" si="103"/>
        <v>INVALID</v>
      </c>
      <c r="D402" s="6">
        <f t="shared" si="102"/>
        <v>45653</v>
      </c>
      <c r="E402" s="6">
        <v>45327</v>
      </c>
      <c r="F402" s="10">
        <f t="shared" si="104"/>
        <v>7</v>
      </c>
      <c r="G402" t="s">
        <v>649</v>
      </c>
      <c r="H402" t="s">
        <v>656</v>
      </c>
      <c r="I402" t="s">
        <v>698</v>
      </c>
      <c r="J402" t="s">
        <v>702</v>
      </c>
      <c r="K402" t="s">
        <v>711</v>
      </c>
      <c r="L402" t="s">
        <v>717</v>
      </c>
      <c r="M402" t="s">
        <v>731</v>
      </c>
      <c r="N402" t="s">
        <v>1018</v>
      </c>
      <c r="O402" s="10">
        <v>1017.93</v>
      </c>
      <c r="P402" s="10" t="str">
        <f t="shared" si="105"/>
        <v>OK</v>
      </c>
      <c r="Q402" s="10">
        <f t="shared" si="106"/>
        <v>1299.02</v>
      </c>
      <c r="R402">
        <v>1299.02</v>
      </c>
      <c r="S402" t="str">
        <f t="shared" si="107"/>
        <v>Ok</v>
      </c>
      <c r="T402">
        <f t="shared" si="108"/>
        <v>0.155</v>
      </c>
      <c r="U402" s="10">
        <v>0.155</v>
      </c>
      <c r="V402" s="10">
        <v>12</v>
      </c>
      <c r="W402">
        <f t="shared" si="109"/>
        <v>13172.0628</v>
      </c>
      <c r="X402" s="10">
        <f t="shared" si="110"/>
        <v>12215.16</v>
      </c>
      <c r="Y402" s="10">
        <f t="shared" si="111"/>
        <v>956.90279999999984</v>
      </c>
      <c r="Z402">
        <f t="shared" si="112"/>
        <v>7.2646389144151349E-2</v>
      </c>
      <c r="AA402" t="str">
        <f t="shared" si="113"/>
        <v>Dec-2024</v>
      </c>
      <c r="AB402" t="str">
        <f t="shared" si="114"/>
        <v>Q4-2024</v>
      </c>
      <c r="AC402" t="str">
        <f t="shared" si="115"/>
        <v>Europe-Germany-Frankfurt</v>
      </c>
      <c r="AD402" t="str">
        <f t="shared" si="116"/>
        <v>HIGH</v>
      </c>
      <c r="AE402" s="15" t="str">
        <f t="shared" si="117"/>
        <v>Dec-2024</v>
      </c>
      <c r="AF402" t="str">
        <f t="shared" si="118"/>
        <v>YES</v>
      </c>
    </row>
    <row r="403" spans="1:32" x14ac:dyDescent="0.35">
      <c r="A403" s="8" t="s">
        <v>385</v>
      </c>
      <c r="B403" s="6">
        <v>45733</v>
      </c>
      <c r="C403" s="6" t="str">
        <f t="shared" si="103"/>
        <v>INVALID</v>
      </c>
      <c r="D403" s="6">
        <f t="shared" si="102"/>
        <v>45740</v>
      </c>
      <c r="E403" s="6">
        <v>44985</v>
      </c>
      <c r="F403" s="10">
        <f t="shared" si="104"/>
        <v>7</v>
      </c>
      <c r="G403" t="s">
        <v>648</v>
      </c>
      <c r="H403" t="s">
        <v>660</v>
      </c>
      <c r="I403" t="s">
        <v>697</v>
      </c>
      <c r="J403" t="s">
        <v>703</v>
      </c>
      <c r="K403" t="s">
        <v>710</v>
      </c>
      <c r="L403" t="s">
        <v>716</v>
      </c>
      <c r="M403" t="s">
        <v>730</v>
      </c>
      <c r="N403" t="s">
        <v>1105</v>
      </c>
      <c r="O403" s="10">
        <v>1214.49</v>
      </c>
      <c r="P403" s="10" t="str">
        <f t="shared" si="105"/>
        <v>OK</v>
      </c>
      <c r="Q403" s="10">
        <f t="shared" si="106"/>
        <v>1118.56</v>
      </c>
      <c r="R403">
        <v>1118.56</v>
      </c>
      <c r="S403" t="str">
        <f t="shared" si="107"/>
        <v>Ok</v>
      </c>
      <c r="T403">
        <f t="shared" si="108"/>
        <v>0</v>
      </c>
      <c r="U403" s="10">
        <v>0</v>
      </c>
      <c r="V403" s="10">
        <v>11</v>
      </c>
      <c r="W403">
        <f t="shared" si="109"/>
        <v>12304.16</v>
      </c>
      <c r="X403" s="10">
        <f t="shared" si="110"/>
        <v>13359.39</v>
      </c>
      <c r="Y403" s="10">
        <f t="shared" si="111"/>
        <v>-1055.2299999999996</v>
      </c>
      <c r="Z403">
        <f t="shared" si="112"/>
        <v>-8.5762051208696857E-2</v>
      </c>
      <c r="AA403" t="str">
        <f t="shared" si="113"/>
        <v>Mar-2025</v>
      </c>
      <c r="AB403" t="str">
        <f t="shared" si="114"/>
        <v>Q1-2025</v>
      </c>
      <c r="AC403" t="str">
        <f t="shared" si="115"/>
        <v>Americas-USA-Austin</v>
      </c>
      <c r="AD403" t="str">
        <f t="shared" si="116"/>
        <v>HIGH</v>
      </c>
      <c r="AE403" s="15" t="str">
        <f t="shared" si="117"/>
        <v>Mar-2025</v>
      </c>
      <c r="AF403" t="str">
        <f t="shared" si="118"/>
        <v>YES</v>
      </c>
    </row>
    <row r="404" spans="1:32" x14ac:dyDescent="0.35">
      <c r="A404" s="8" t="s">
        <v>580</v>
      </c>
      <c r="B404" s="6">
        <v>45928</v>
      </c>
      <c r="C404" s="6" t="str">
        <f t="shared" si="103"/>
        <v>INVALID</v>
      </c>
      <c r="D404" s="6">
        <f t="shared" si="102"/>
        <v>45935</v>
      </c>
      <c r="E404" s="6">
        <v>45331</v>
      </c>
      <c r="F404" s="10">
        <f t="shared" si="104"/>
        <v>7</v>
      </c>
      <c r="G404" t="s">
        <v>646</v>
      </c>
      <c r="H404" t="s">
        <v>650</v>
      </c>
      <c r="I404" t="s">
        <v>675</v>
      </c>
      <c r="J404" t="s">
        <v>701</v>
      </c>
      <c r="K404" t="s">
        <v>711</v>
      </c>
      <c r="L404" t="s">
        <v>721</v>
      </c>
      <c r="M404" t="s">
        <v>727</v>
      </c>
      <c r="N404" t="s">
        <v>1298</v>
      </c>
      <c r="O404" s="10">
        <v>1233.52</v>
      </c>
      <c r="P404" s="10" t="str">
        <f t="shared" si="105"/>
        <v>OK</v>
      </c>
      <c r="Q404" s="10">
        <f t="shared" si="106"/>
        <v>1184.71</v>
      </c>
      <c r="R404">
        <v>1184.71</v>
      </c>
      <c r="S404" t="str">
        <f t="shared" si="107"/>
        <v>Ok</v>
      </c>
      <c r="T404">
        <f t="shared" si="108"/>
        <v>0.126</v>
      </c>
      <c r="U404" s="10">
        <v>0.126</v>
      </c>
      <c r="V404" s="10">
        <v>13</v>
      </c>
      <c r="W404">
        <f t="shared" si="109"/>
        <v>13460.675019999999</v>
      </c>
      <c r="X404" s="10">
        <f t="shared" si="110"/>
        <v>16035.76</v>
      </c>
      <c r="Y404" s="10">
        <f t="shared" si="111"/>
        <v>-2575.0849800000015</v>
      </c>
      <c r="Z404">
        <f t="shared" si="112"/>
        <v>-0.19130429760572301</v>
      </c>
      <c r="AA404" t="str">
        <f t="shared" si="113"/>
        <v>Sept-2025</v>
      </c>
      <c r="AB404" t="str">
        <f t="shared" si="114"/>
        <v>Q3-2025</v>
      </c>
      <c r="AC404" t="str">
        <f t="shared" si="115"/>
        <v>Africa-Kenya-Mombasa</v>
      </c>
      <c r="AD404" t="str">
        <f t="shared" si="116"/>
        <v>HIGH</v>
      </c>
      <c r="AE404" s="15" t="str">
        <f t="shared" si="117"/>
        <v>Sept-2025</v>
      </c>
      <c r="AF404" t="str">
        <f t="shared" si="118"/>
        <v>YES</v>
      </c>
    </row>
    <row r="405" spans="1:32" x14ac:dyDescent="0.35">
      <c r="A405" s="8" t="s">
        <v>217</v>
      </c>
      <c r="B405" s="6">
        <v>45565</v>
      </c>
      <c r="C405" s="6" t="str">
        <f t="shared" si="103"/>
        <v>INVALID</v>
      </c>
      <c r="D405" s="6">
        <f t="shared" si="102"/>
        <v>45572</v>
      </c>
      <c r="E405" s="6">
        <v>44960</v>
      </c>
      <c r="F405" s="10">
        <f t="shared" si="104"/>
        <v>7</v>
      </c>
      <c r="G405" t="s">
        <v>646</v>
      </c>
      <c r="H405" t="s">
        <v>650</v>
      </c>
      <c r="I405" t="s">
        <v>662</v>
      </c>
      <c r="J405" t="s">
        <v>701</v>
      </c>
      <c r="K405" t="s">
        <v>707</v>
      </c>
      <c r="L405" t="s">
        <v>724</v>
      </c>
      <c r="M405" t="s">
        <v>729</v>
      </c>
      <c r="N405" t="s">
        <v>937</v>
      </c>
      <c r="O405" s="10">
        <v>884.36</v>
      </c>
      <c r="P405" s="10" t="str">
        <f t="shared" si="105"/>
        <v>OK</v>
      </c>
      <c r="Q405" s="10">
        <f t="shared" si="106"/>
        <v>1201.47</v>
      </c>
      <c r="R405">
        <v>1201.47</v>
      </c>
      <c r="S405" t="str">
        <f t="shared" si="107"/>
        <v>Ok</v>
      </c>
      <c r="T405">
        <f t="shared" si="108"/>
        <v>0.24299999999999999</v>
      </c>
      <c r="U405" s="10">
        <v>0.24299999999999999</v>
      </c>
      <c r="V405" s="10">
        <v>41</v>
      </c>
      <c r="W405">
        <f t="shared" si="109"/>
        <v>37290.024390000006</v>
      </c>
      <c r="X405" s="10">
        <f t="shared" si="110"/>
        <v>36258.76</v>
      </c>
      <c r="Y405" s="10">
        <f t="shared" si="111"/>
        <v>1031.2643900000039</v>
      </c>
      <c r="Z405">
        <f t="shared" si="112"/>
        <v>2.7655235062719781E-2</v>
      </c>
      <c r="AA405" t="str">
        <f t="shared" si="113"/>
        <v>Sept-2024</v>
      </c>
      <c r="AB405" t="str">
        <f t="shared" si="114"/>
        <v>Q3-2024</v>
      </c>
      <c r="AC405" t="str">
        <f t="shared" si="115"/>
        <v>Africa-Kenya-Kisumu</v>
      </c>
      <c r="AD405" t="str">
        <f t="shared" si="116"/>
        <v>HIGH</v>
      </c>
      <c r="AE405" s="15" t="str">
        <f t="shared" si="117"/>
        <v>Sept-2024</v>
      </c>
      <c r="AF405" t="str">
        <f t="shared" si="118"/>
        <v>YES</v>
      </c>
    </row>
    <row r="406" spans="1:32" x14ac:dyDescent="0.35">
      <c r="A406" s="8" t="s">
        <v>636</v>
      </c>
      <c r="B406" s="6">
        <v>45984</v>
      </c>
      <c r="C406" s="6" t="str">
        <f t="shared" si="103"/>
        <v>INVALID</v>
      </c>
      <c r="D406" s="6">
        <f t="shared" si="102"/>
        <v>45991</v>
      </c>
      <c r="E406" s="6">
        <v>45527</v>
      </c>
      <c r="F406" s="10">
        <f t="shared" si="104"/>
        <v>7</v>
      </c>
      <c r="G406" t="s">
        <v>647</v>
      </c>
      <c r="H406" t="s">
        <v>654</v>
      </c>
      <c r="I406" t="s">
        <v>696</v>
      </c>
      <c r="J406" t="s">
        <v>701</v>
      </c>
      <c r="K406" t="s">
        <v>707</v>
      </c>
      <c r="L406" t="s">
        <v>713</v>
      </c>
      <c r="M406" t="s">
        <v>729</v>
      </c>
      <c r="N406" t="s">
        <v>1354</v>
      </c>
      <c r="O406" s="10">
        <v>1339.24</v>
      </c>
      <c r="P406" s="10" t="str">
        <f t="shared" si="105"/>
        <v>OK</v>
      </c>
      <c r="Q406" s="10">
        <f t="shared" si="106"/>
        <v>880.99</v>
      </c>
      <c r="R406">
        <v>880.99</v>
      </c>
      <c r="S406" t="str">
        <f t="shared" si="107"/>
        <v>Ok</v>
      </c>
      <c r="T406">
        <f t="shared" si="108"/>
        <v>0.192</v>
      </c>
      <c r="U406" s="10">
        <v>0.192</v>
      </c>
      <c r="V406" s="10">
        <v>24</v>
      </c>
      <c r="W406">
        <f t="shared" si="109"/>
        <v>17084.158080000001</v>
      </c>
      <c r="X406" s="10">
        <f t="shared" si="110"/>
        <v>32141.760000000002</v>
      </c>
      <c r="Y406" s="10">
        <f t="shared" si="111"/>
        <v>-15057.601920000001</v>
      </c>
      <c r="Z406">
        <f t="shared" si="112"/>
        <v>-0.88137804915464701</v>
      </c>
      <c r="AA406" t="str">
        <f t="shared" si="113"/>
        <v>Nov-2025</v>
      </c>
      <c r="AB406" t="str">
        <f t="shared" si="114"/>
        <v>Q4-2025</v>
      </c>
      <c r="AC406" t="str">
        <f t="shared" si="115"/>
        <v>Asia-India-Hyderabad</v>
      </c>
      <c r="AD406" t="str">
        <f t="shared" si="116"/>
        <v>HIGH</v>
      </c>
      <c r="AE406" s="15" t="str">
        <f t="shared" si="117"/>
        <v>Nov-2025</v>
      </c>
      <c r="AF406" t="str">
        <f t="shared" si="118"/>
        <v>YES</v>
      </c>
    </row>
    <row r="407" spans="1:32" x14ac:dyDescent="0.35">
      <c r="A407" s="8" t="s">
        <v>549</v>
      </c>
      <c r="B407" s="6">
        <v>45897</v>
      </c>
      <c r="C407" s="6" t="str">
        <f t="shared" si="103"/>
        <v>INVALID</v>
      </c>
      <c r="D407" s="6">
        <f t="shared" si="102"/>
        <v>45904</v>
      </c>
      <c r="E407" s="6">
        <v>45694</v>
      </c>
      <c r="F407" s="10">
        <f t="shared" si="104"/>
        <v>7</v>
      </c>
      <c r="G407" t="s">
        <v>648</v>
      </c>
      <c r="H407" t="s">
        <v>655</v>
      </c>
      <c r="I407" t="s">
        <v>672</v>
      </c>
      <c r="J407" t="s">
        <v>703</v>
      </c>
      <c r="K407" t="s">
        <v>707</v>
      </c>
      <c r="L407" t="s">
        <v>717</v>
      </c>
      <c r="M407" t="s">
        <v>731</v>
      </c>
      <c r="N407" t="s">
        <v>1268</v>
      </c>
      <c r="O407" s="10">
        <v>725.62</v>
      </c>
      <c r="P407" s="10" t="str">
        <f t="shared" si="105"/>
        <v>OK</v>
      </c>
      <c r="Q407" s="10">
        <f t="shared" si="106"/>
        <v>2050.87</v>
      </c>
      <c r="R407">
        <v>2050.87</v>
      </c>
      <c r="S407" t="str">
        <f t="shared" si="107"/>
        <v>Ok</v>
      </c>
      <c r="T407">
        <f t="shared" si="108"/>
        <v>0.19</v>
      </c>
      <c r="U407" s="10">
        <v>0.19</v>
      </c>
      <c r="V407" s="10">
        <v>12</v>
      </c>
      <c r="W407">
        <f t="shared" si="109"/>
        <v>19934.456399999999</v>
      </c>
      <c r="X407" s="10">
        <f t="shared" si="110"/>
        <v>8707.44</v>
      </c>
      <c r="Y407" s="10">
        <f t="shared" si="111"/>
        <v>11227.016399999999</v>
      </c>
      <c r="Z407">
        <f t="shared" si="112"/>
        <v>0.56319651635948298</v>
      </c>
      <c r="AA407" t="str">
        <f t="shared" si="113"/>
        <v>Aug-2025</v>
      </c>
      <c r="AB407" t="str">
        <f t="shared" si="114"/>
        <v>Q3-2025</v>
      </c>
      <c r="AC407" t="str">
        <f t="shared" si="115"/>
        <v>Americas-Brazil-Brasília</v>
      </c>
      <c r="AD407" t="str">
        <f t="shared" si="116"/>
        <v>HIGH</v>
      </c>
      <c r="AE407" s="15" t="str">
        <f t="shared" si="117"/>
        <v>Aug-2025</v>
      </c>
      <c r="AF407" t="str">
        <f t="shared" si="118"/>
        <v>YES</v>
      </c>
    </row>
    <row r="408" spans="1:32" x14ac:dyDescent="0.35">
      <c r="A408" s="8" t="s">
        <v>210</v>
      </c>
      <c r="B408" s="6">
        <v>45558</v>
      </c>
      <c r="C408" s="6" t="str">
        <f t="shared" si="103"/>
        <v>OK</v>
      </c>
      <c r="D408" s="6">
        <f t="shared" si="102"/>
        <v>45610</v>
      </c>
      <c r="E408" s="6">
        <v>45610</v>
      </c>
      <c r="F408" s="10">
        <f t="shared" si="104"/>
        <v>52</v>
      </c>
      <c r="G408" t="s">
        <v>647</v>
      </c>
      <c r="H408" t="s">
        <v>652</v>
      </c>
      <c r="I408" t="s">
        <v>666</v>
      </c>
      <c r="J408" t="s">
        <v>703</v>
      </c>
      <c r="K408" t="s">
        <v>711</v>
      </c>
      <c r="L408" t="s">
        <v>717</v>
      </c>
      <c r="M408" t="s">
        <v>730</v>
      </c>
      <c r="N408" t="s">
        <v>930</v>
      </c>
      <c r="O408" s="10">
        <v>1406.4</v>
      </c>
      <c r="P408" s="10" t="str">
        <f t="shared" si="105"/>
        <v>OK</v>
      </c>
      <c r="Q408" s="10">
        <f t="shared" si="106"/>
        <v>1737.9</v>
      </c>
      <c r="R408">
        <v>1737.9</v>
      </c>
      <c r="S408" t="str">
        <f t="shared" si="107"/>
        <v>Ok</v>
      </c>
      <c r="T408">
        <f t="shared" si="108"/>
        <v>0.185</v>
      </c>
      <c r="U408" s="10">
        <v>0.185</v>
      </c>
      <c r="V408" s="10">
        <v>17</v>
      </c>
      <c r="W408">
        <f t="shared" si="109"/>
        <v>24078.604500000001</v>
      </c>
      <c r="X408" s="10">
        <f t="shared" si="110"/>
        <v>23908.800000000003</v>
      </c>
      <c r="Y408" s="10">
        <f t="shared" si="111"/>
        <v>169.80449999999837</v>
      </c>
      <c r="Z408">
        <f t="shared" si="112"/>
        <v>7.0520905810799112E-3</v>
      </c>
      <c r="AA408" t="str">
        <f t="shared" si="113"/>
        <v>Sept-2024</v>
      </c>
      <c r="AB408" t="str">
        <f t="shared" si="114"/>
        <v>Q3-2024</v>
      </c>
      <c r="AC408" t="str">
        <f t="shared" si="115"/>
        <v>Asia-Japan-Osaka</v>
      </c>
      <c r="AD408" t="str">
        <f t="shared" si="116"/>
        <v>HIGH</v>
      </c>
      <c r="AE408" s="15" t="str">
        <f t="shared" si="117"/>
        <v>Sept-2024</v>
      </c>
      <c r="AF408" t="str">
        <f t="shared" si="118"/>
        <v>NO</v>
      </c>
    </row>
    <row r="409" spans="1:32" x14ac:dyDescent="0.35">
      <c r="A409" s="8" t="s">
        <v>468</v>
      </c>
      <c r="B409" s="6">
        <v>45816</v>
      </c>
      <c r="C409" s="6" t="str">
        <f t="shared" si="103"/>
        <v>INVALID</v>
      </c>
      <c r="D409" s="6">
        <f t="shared" si="102"/>
        <v>45823</v>
      </c>
      <c r="E409" s="6">
        <v>45098</v>
      </c>
      <c r="F409" s="10">
        <f t="shared" si="104"/>
        <v>7</v>
      </c>
      <c r="G409" t="s">
        <v>648</v>
      </c>
      <c r="H409" t="s">
        <v>660</v>
      </c>
      <c r="I409" t="s">
        <v>697</v>
      </c>
      <c r="J409" t="s">
        <v>705</v>
      </c>
      <c r="K409" t="s">
        <v>709</v>
      </c>
      <c r="L409" t="s">
        <v>715</v>
      </c>
      <c r="M409" t="s">
        <v>732</v>
      </c>
      <c r="N409" t="s">
        <v>1187</v>
      </c>
      <c r="O409" s="10">
        <v>813.97</v>
      </c>
      <c r="P409" s="10" t="str">
        <f t="shared" si="105"/>
        <v>OK</v>
      </c>
      <c r="Q409" s="10">
        <f t="shared" si="106"/>
        <v>1388.31</v>
      </c>
      <c r="R409">
        <v>1388.31</v>
      </c>
      <c r="S409" t="str">
        <f t="shared" si="107"/>
        <v>Ok</v>
      </c>
      <c r="T409">
        <f t="shared" si="108"/>
        <v>1.7000000000000001E-2</v>
      </c>
      <c r="U409" s="10">
        <v>1.7000000000000001E-2</v>
      </c>
      <c r="V409" s="10">
        <v>15</v>
      </c>
      <c r="W409">
        <f t="shared" si="109"/>
        <v>20470.630949999999</v>
      </c>
      <c r="X409" s="10">
        <f t="shared" si="110"/>
        <v>12209.550000000001</v>
      </c>
      <c r="Y409" s="10">
        <f t="shared" si="111"/>
        <v>8261.0809499999978</v>
      </c>
      <c r="Z409">
        <f t="shared" si="112"/>
        <v>0.40355771007634711</v>
      </c>
      <c r="AA409" t="str">
        <f t="shared" si="113"/>
        <v>Jun-2025</v>
      </c>
      <c r="AB409" t="str">
        <f t="shared" si="114"/>
        <v>Q2-2025</v>
      </c>
      <c r="AC409" t="str">
        <f t="shared" si="115"/>
        <v>Americas-USA-Austin</v>
      </c>
      <c r="AD409" t="str">
        <f t="shared" si="116"/>
        <v>HIGH</v>
      </c>
      <c r="AE409" s="15" t="str">
        <f t="shared" si="117"/>
        <v>Jun-2025</v>
      </c>
      <c r="AF409" t="str">
        <f t="shared" si="118"/>
        <v>YES</v>
      </c>
    </row>
    <row r="410" spans="1:32" x14ac:dyDescent="0.35">
      <c r="A410" s="8" t="s">
        <v>386</v>
      </c>
      <c r="B410" s="6">
        <v>45734</v>
      </c>
      <c r="C410" s="6" t="str">
        <f t="shared" si="103"/>
        <v>INVALID</v>
      </c>
      <c r="D410" s="6">
        <f t="shared" si="102"/>
        <v>45741</v>
      </c>
      <c r="E410" s="6">
        <v>45024</v>
      </c>
      <c r="F410" s="10">
        <f t="shared" si="104"/>
        <v>7</v>
      </c>
      <c r="G410" t="s">
        <v>646</v>
      </c>
      <c r="H410" t="s">
        <v>651</v>
      </c>
      <c r="I410" t="s">
        <v>669</v>
      </c>
      <c r="J410" t="s">
        <v>705</v>
      </c>
      <c r="K410" t="s">
        <v>709</v>
      </c>
      <c r="L410" t="s">
        <v>723</v>
      </c>
      <c r="M410" t="s">
        <v>732</v>
      </c>
      <c r="N410" t="s">
        <v>1106</v>
      </c>
      <c r="O410" s="10">
        <v>720.35</v>
      </c>
      <c r="P410" s="10" t="str">
        <f t="shared" si="105"/>
        <v>OK</v>
      </c>
      <c r="Q410" s="10">
        <f t="shared" si="106"/>
        <v>529.14</v>
      </c>
      <c r="R410">
        <v>529.14</v>
      </c>
      <c r="S410" t="str">
        <f t="shared" si="107"/>
        <v>Ok</v>
      </c>
      <c r="T410">
        <f t="shared" si="108"/>
        <v>0.107</v>
      </c>
      <c r="U410" s="10">
        <v>0.107</v>
      </c>
      <c r="V410" s="10">
        <v>23</v>
      </c>
      <c r="W410">
        <f t="shared" si="109"/>
        <v>10868.006460000001</v>
      </c>
      <c r="X410" s="10">
        <f t="shared" si="110"/>
        <v>16568.05</v>
      </c>
      <c r="Y410" s="10">
        <f t="shared" si="111"/>
        <v>-5700.0435399999988</v>
      </c>
      <c r="Z410">
        <f t="shared" si="112"/>
        <v>-0.52447921897904337</v>
      </c>
      <c r="AA410" t="str">
        <f t="shared" si="113"/>
        <v>Mar-2025</v>
      </c>
      <c r="AB410" t="str">
        <f t="shared" si="114"/>
        <v>Q1-2025</v>
      </c>
      <c r="AC410" t="str">
        <f t="shared" si="115"/>
        <v>Africa-Nigeria-Abuja</v>
      </c>
      <c r="AD410" t="str">
        <f t="shared" si="116"/>
        <v>HIGH</v>
      </c>
      <c r="AE410" s="15" t="str">
        <f t="shared" si="117"/>
        <v>Mar-2025</v>
      </c>
      <c r="AF410" t="str">
        <f t="shared" si="118"/>
        <v>YES</v>
      </c>
    </row>
    <row r="411" spans="1:32" x14ac:dyDescent="0.35">
      <c r="A411" s="8" t="s">
        <v>55</v>
      </c>
      <c r="B411" s="6">
        <v>45402</v>
      </c>
      <c r="C411" s="6" t="str">
        <f t="shared" si="103"/>
        <v>OK</v>
      </c>
      <c r="D411" s="6">
        <f t="shared" si="102"/>
        <v>45554</v>
      </c>
      <c r="E411" s="6">
        <v>45554</v>
      </c>
      <c r="F411" s="10">
        <f t="shared" si="104"/>
        <v>152</v>
      </c>
      <c r="G411" t="s">
        <v>649</v>
      </c>
      <c r="H411" t="s">
        <v>656</v>
      </c>
      <c r="I411" t="s">
        <v>671</v>
      </c>
      <c r="J411" t="s">
        <v>705</v>
      </c>
      <c r="K411" t="s">
        <v>711</v>
      </c>
      <c r="L411" t="s">
        <v>726</v>
      </c>
      <c r="M411" t="s">
        <v>732</v>
      </c>
      <c r="N411" t="s">
        <v>774</v>
      </c>
      <c r="O411" s="10">
        <v>1024.01</v>
      </c>
      <c r="P411" s="10" t="str">
        <f t="shared" si="105"/>
        <v>OK</v>
      </c>
      <c r="Q411" s="10">
        <f t="shared" si="106"/>
        <v>1972.38</v>
      </c>
      <c r="R411">
        <v>1972.38</v>
      </c>
      <c r="S411" t="str">
        <f t="shared" si="107"/>
        <v>Ok</v>
      </c>
      <c r="T411">
        <f t="shared" si="108"/>
        <v>3.6999999999999998E-2</v>
      </c>
      <c r="U411" s="10">
        <v>3.6999999999999998E-2</v>
      </c>
      <c r="V411" s="10">
        <v>27</v>
      </c>
      <c r="W411">
        <f t="shared" si="109"/>
        <v>51283.852379999997</v>
      </c>
      <c r="X411" s="10">
        <f t="shared" si="110"/>
        <v>27648.27</v>
      </c>
      <c r="Y411" s="10">
        <f t="shared" si="111"/>
        <v>23635.582379999996</v>
      </c>
      <c r="Z411">
        <f t="shared" si="112"/>
        <v>0.46087766973640132</v>
      </c>
      <c r="AA411" t="str">
        <f t="shared" si="113"/>
        <v>Apr-2024</v>
      </c>
      <c r="AB411" t="str">
        <f t="shared" si="114"/>
        <v>Q2-2024</v>
      </c>
      <c r="AC411" t="str">
        <f t="shared" si="115"/>
        <v>Europe-Germany-Berlin</v>
      </c>
      <c r="AD411" t="str">
        <f t="shared" si="116"/>
        <v>HIGH</v>
      </c>
      <c r="AE411" s="15" t="str">
        <f t="shared" si="117"/>
        <v>Apr-2024</v>
      </c>
      <c r="AF411" t="str">
        <f t="shared" si="118"/>
        <v>NO</v>
      </c>
    </row>
    <row r="412" spans="1:32" x14ac:dyDescent="0.35">
      <c r="A412" s="8" t="s">
        <v>487</v>
      </c>
      <c r="B412" s="6">
        <v>45835</v>
      </c>
      <c r="C412" s="6" t="str">
        <f t="shared" si="103"/>
        <v>INVALID</v>
      </c>
      <c r="D412" s="6">
        <f t="shared" si="102"/>
        <v>45842</v>
      </c>
      <c r="E412" s="6">
        <v>45350</v>
      </c>
      <c r="F412" s="10">
        <f t="shared" si="104"/>
        <v>7</v>
      </c>
      <c r="G412" t="s">
        <v>646</v>
      </c>
      <c r="H412" t="s">
        <v>650</v>
      </c>
      <c r="I412" t="s">
        <v>662</v>
      </c>
      <c r="J412" t="s">
        <v>703</v>
      </c>
      <c r="K412" t="s">
        <v>708</v>
      </c>
      <c r="L412" t="s">
        <v>723</v>
      </c>
      <c r="M412" t="s">
        <v>732</v>
      </c>
      <c r="N412" t="s">
        <v>1206</v>
      </c>
      <c r="O412" s="10">
        <v>834.93</v>
      </c>
      <c r="P412" s="10" t="str">
        <f t="shared" si="105"/>
        <v>OK</v>
      </c>
      <c r="Q412" s="10">
        <f t="shared" si="106"/>
        <v>876.81</v>
      </c>
      <c r="R412">
        <v>876.81</v>
      </c>
      <c r="S412" t="str">
        <f t="shared" si="107"/>
        <v>Ok</v>
      </c>
      <c r="T412">
        <f t="shared" si="108"/>
        <v>0.126</v>
      </c>
      <c r="U412" s="10">
        <v>0.126</v>
      </c>
      <c r="V412" s="10">
        <v>6</v>
      </c>
      <c r="W412">
        <f t="shared" si="109"/>
        <v>4597.9916399999993</v>
      </c>
      <c r="X412" s="10">
        <f t="shared" si="110"/>
        <v>5009.58</v>
      </c>
      <c r="Y412" s="10">
        <f t="shared" si="111"/>
        <v>-411.58836000000065</v>
      </c>
      <c r="Z412">
        <f t="shared" si="112"/>
        <v>-8.9514812601964783E-2</v>
      </c>
      <c r="AA412" t="str">
        <f t="shared" si="113"/>
        <v>Jun-2025</v>
      </c>
      <c r="AB412" t="str">
        <f t="shared" si="114"/>
        <v>Q2-2025</v>
      </c>
      <c r="AC412" t="str">
        <f t="shared" si="115"/>
        <v>Africa-Kenya-Kisumu</v>
      </c>
      <c r="AD412" t="str">
        <f t="shared" si="116"/>
        <v>HIGH</v>
      </c>
      <c r="AE412" s="15" t="str">
        <f t="shared" si="117"/>
        <v>Jun-2025</v>
      </c>
      <c r="AF412" t="str">
        <f t="shared" si="118"/>
        <v>YES</v>
      </c>
    </row>
    <row r="413" spans="1:32" x14ac:dyDescent="0.35">
      <c r="A413" s="8" t="s">
        <v>248</v>
      </c>
      <c r="B413" s="6">
        <v>45596</v>
      </c>
      <c r="C413" s="6" t="str">
        <f t="shared" si="103"/>
        <v>INVALID</v>
      </c>
      <c r="D413" s="6">
        <f t="shared" si="102"/>
        <v>45603</v>
      </c>
      <c r="E413" s="6">
        <v>45015</v>
      </c>
      <c r="F413" s="10">
        <f t="shared" si="104"/>
        <v>7</v>
      </c>
      <c r="G413" t="s">
        <v>646</v>
      </c>
      <c r="H413" t="s">
        <v>661</v>
      </c>
      <c r="I413" t="s">
        <v>695</v>
      </c>
      <c r="J413" t="s">
        <v>704</v>
      </c>
      <c r="K413" t="s">
        <v>710</v>
      </c>
      <c r="L413" t="s">
        <v>723</v>
      </c>
      <c r="M413" t="s">
        <v>727</v>
      </c>
      <c r="N413" t="s">
        <v>968</v>
      </c>
      <c r="O413" s="10">
        <v>1309.77</v>
      </c>
      <c r="P413" s="10" t="str">
        <f t="shared" si="105"/>
        <v>OK</v>
      </c>
      <c r="Q413" s="10">
        <f t="shared" si="106"/>
        <v>824.26</v>
      </c>
      <c r="R413">
        <v>824.26</v>
      </c>
      <c r="S413" t="str">
        <f t="shared" si="107"/>
        <v>Ok</v>
      </c>
      <c r="T413">
        <f t="shared" si="108"/>
        <v>0.10199999999999999</v>
      </c>
      <c r="U413" s="10">
        <v>0.10199999999999999</v>
      </c>
      <c r="V413" s="10">
        <v>10</v>
      </c>
      <c r="W413">
        <f t="shared" si="109"/>
        <v>7401.8548000000001</v>
      </c>
      <c r="X413" s="10">
        <f t="shared" si="110"/>
        <v>13097.7</v>
      </c>
      <c r="Y413" s="10">
        <f t="shared" si="111"/>
        <v>-5695.8452000000007</v>
      </c>
      <c r="Z413">
        <f t="shared" si="112"/>
        <v>-0.76951593268217056</v>
      </c>
      <c r="AA413" t="str">
        <f t="shared" si="113"/>
        <v>Oct-2024</v>
      </c>
      <c r="AB413" t="str">
        <f t="shared" si="114"/>
        <v>Q4-2024</v>
      </c>
      <c r="AC413" t="str">
        <f t="shared" si="115"/>
        <v>Africa-South Africa-Cape Town</v>
      </c>
      <c r="AD413" t="str">
        <f t="shared" si="116"/>
        <v>HIGH</v>
      </c>
      <c r="AE413" s="15" t="str">
        <f t="shared" si="117"/>
        <v>Oct-2024</v>
      </c>
      <c r="AF413" t="str">
        <f t="shared" si="118"/>
        <v>YES</v>
      </c>
    </row>
    <row r="414" spans="1:32" x14ac:dyDescent="0.35">
      <c r="A414" s="8" t="s">
        <v>441</v>
      </c>
      <c r="B414" s="6">
        <v>45789</v>
      </c>
      <c r="C414" s="6" t="str">
        <f t="shared" si="103"/>
        <v>INVALID</v>
      </c>
      <c r="D414" s="6">
        <f t="shared" si="102"/>
        <v>45796</v>
      </c>
      <c r="E414" s="6">
        <v>45547</v>
      </c>
      <c r="F414" s="10">
        <f t="shared" si="104"/>
        <v>7</v>
      </c>
      <c r="G414" t="s">
        <v>647</v>
      </c>
      <c r="H414" t="s">
        <v>654</v>
      </c>
      <c r="I414" t="s">
        <v>691</v>
      </c>
      <c r="J414" t="s">
        <v>704</v>
      </c>
      <c r="K414" t="s">
        <v>709</v>
      </c>
      <c r="L414" t="s">
        <v>712</v>
      </c>
      <c r="M414" t="s">
        <v>730</v>
      </c>
      <c r="N414" t="s">
        <v>1160</v>
      </c>
      <c r="O414" s="10">
        <v>1154.03</v>
      </c>
      <c r="P414" s="10" t="str">
        <f t="shared" si="105"/>
        <v>OK</v>
      </c>
      <c r="Q414" s="10">
        <f t="shared" si="106"/>
        <v>1159.3499999999999</v>
      </c>
      <c r="R414">
        <v>1159.3499999999999</v>
      </c>
      <c r="S414" t="str">
        <f t="shared" si="107"/>
        <v>Suspicious</v>
      </c>
      <c r="T414">
        <f t="shared" si="108"/>
        <v>0.3</v>
      </c>
      <c r="U414" s="10">
        <v>0.314</v>
      </c>
      <c r="V414" s="10">
        <v>18</v>
      </c>
      <c r="W414">
        <f t="shared" si="109"/>
        <v>14315.653799999998</v>
      </c>
      <c r="X414" s="10">
        <f t="shared" si="110"/>
        <v>20772.54</v>
      </c>
      <c r="Y414" s="10">
        <f t="shared" si="111"/>
        <v>-6456.8862000000026</v>
      </c>
      <c r="Z414">
        <f t="shared" si="112"/>
        <v>-0.45103676648006141</v>
      </c>
      <c r="AA414" t="str">
        <f t="shared" si="113"/>
        <v>May-2025</v>
      </c>
      <c r="AB414" t="str">
        <f t="shared" si="114"/>
        <v>Q2-2025</v>
      </c>
      <c r="AC414" t="str">
        <f t="shared" si="115"/>
        <v>Asia-India-Mumbai</v>
      </c>
      <c r="AD414" t="str">
        <f t="shared" si="116"/>
        <v>HIGH</v>
      </c>
      <c r="AE414" s="15" t="str">
        <f t="shared" si="117"/>
        <v>May-2025</v>
      </c>
      <c r="AF414" t="str">
        <f t="shared" si="118"/>
        <v>YES</v>
      </c>
    </row>
    <row r="415" spans="1:32" x14ac:dyDescent="0.35">
      <c r="A415" s="8" t="s">
        <v>302</v>
      </c>
      <c r="B415" s="6">
        <v>45650</v>
      </c>
      <c r="C415" s="6" t="str">
        <f t="shared" si="103"/>
        <v>INVALID</v>
      </c>
      <c r="D415" s="6">
        <f t="shared" si="102"/>
        <v>45657</v>
      </c>
      <c r="E415" s="6">
        <v>45321</v>
      </c>
      <c r="F415" s="10">
        <f t="shared" si="104"/>
        <v>7</v>
      </c>
      <c r="G415" t="s">
        <v>646</v>
      </c>
      <c r="H415" t="s">
        <v>661</v>
      </c>
      <c r="I415" t="s">
        <v>695</v>
      </c>
      <c r="J415" t="s">
        <v>704</v>
      </c>
      <c r="K415" t="s">
        <v>711</v>
      </c>
      <c r="L415" t="s">
        <v>721</v>
      </c>
      <c r="M415" t="s">
        <v>733</v>
      </c>
      <c r="N415" t="s">
        <v>1022</v>
      </c>
      <c r="O415" s="10">
        <v>798.45</v>
      </c>
      <c r="P415" s="10" t="str">
        <f t="shared" si="105"/>
        <v>OK</v>
      </c>
      <c r="Q415" s="10">
        <f t="shared" si="106"/>
        <v>2513.5100000000002</v>
      </c>
      <c r="R415">
        <v>2513.5100000000002</v>
      </c>
      <c r="S415" t="str">
        <f t="shared" si="107"/>
        <v>Ok</v>
      </c>
      <c r="T415">
        <f t="shared" si="108"/>
        <v>6.6000000000000003E-2</v>
      </c>
      <c r="U415" s="10">
        <v>6.6000000000000003E-2</v>
      </c>
      <c r="V415" s="10">
        <v>18</v>
      </c>
      <c r="W415">
        <f t="shared" si="109"/>
        <v>42257.130120000002</v>
      </c>
      <c r="X415" s="10">
        <f t="shared" si="110"/>
        <v>14372.1</v>
      </c>
      <c r="Y415" s="10">
        <f t="shared" si="111"/>
        <v>27885.030120000003</v>
      </c>
      <c r="Z415">
        <f t="shared" si="112"/>
        <v>0.65988934981654646</v>
      </c>
      <c r="AA415" t="str">
        <f t="shared" si="113"/>
        <v>Dec-2024</v>
      </c>
      <c r="AB415" t="str">
        <f t="shared" si="114"/>
        <v>Q4-2024</v>
      </c>
      <c r="AC415" t="str">
        <f t="shared" si="115"/>
        <v>Africa-South Africa-Cape Town</v>
      </c>
      <c r="AD415" t="str">
        <f t="shared" si="116"/>
        <v>HIGH</v>
      </c>
      <c r="AE415" s="15" t="str">
        <f t="shared" si="117"/>
        <v>Dec-2024</v>
      </c>
      <c r="AF415" t="str">
        <f t="shared" si="118"/>
        <v>YES</v>
      </c>
    </row>
    <row r="416" spans="1:32" x14ac:dyDescent="0.35">
      <c r="A416" s="8" t="s">
        <v>542</v>
      </c>
      <c r="B416" s="6">
        <v>45890</v>
      </c>
      <c r="C416" s="6" t="str">
        <f t="shared" si="103"/>
        <v>INVALID</v>
      </c>
      <c r="D416" s="6">
        <f t="shared" si="102"/>
        <v>45897</v>
      </c>
      <c r="E416" s="6">
        <v>45466</v>
      </c>
      <c r="F416" s="10">
        <f t="shared" si="104"/>
        <v>7</v>
      </c>
      <c r="G416" t="s">
        <v>646</v>
      </c>
      <c r="H416" t="s">
        <v>650</v>
      </c>
      <c r="I416" t="s">
        <v>664</v>
      </c>
      <c r="J416" t="s">
        <v>704</v>
      </c>
      <c r="K416" t="s">
        <v>710</v>
      </c>
      <c r="L416" t="s">
        <v>726</v>
      </c>
      <c r="M416" t="s">
        <v>731</v>
      </c>
      <c r="N416" t="s">
        <v>1261</v>
      </c>
      <c r="O416" s="10">
        <v>1208.74</v>
      </c>
      <c r="P416" s="10" t="str">
        <f t="shared" si="105"/>
        <v>OK</v>
      </c>
      <c r="Q416" s="10">
        <f t="shared" si="106"/>
        <v>3087.13</v>
      </c>
      <c r="R416">
        <v>3087.13</v>
      </c>
      <c r="S416" t="str">
        <f t="shared" si="107"/>
        <v>Ok</v>
      </c>
      <c r="T416">
        <f t="shared" si="108"/>
        <v>5.8999999999999997E-2</v>
      </c>
      <c r="U416" s="10">
        <v>5.8999999999999997E-2</v>
      </c>
      <c r="V416" s="10">
        <v>39</v>
      </c>
      <c r="W416">
        <f t="shared" si="109"/>
        <v>113294.58387000002</v>
      </c>
      <c r="X416" s="10">
        <f t="shared" si="110"/>
        <v>47140.86</v>
      </c>
      <c r="Y416" s="10">
        <f t="shared" si="111"/>
        <v>66153.723870000016</v>
      </c>
      <c r="Z416">
        <f t="shared" si="112"/>
        <v>0.58390897084637494</v>
      </c>
      <c r="AA416" t="str">
        <f t="shared" si="113"/>
        <v>Aug-2025</v>
      </c>
      <c r="AB416" t="str">
        <f t="shared" si="114"/>
        <v>Q3-2025</v>
      </c>
      <c r="AC416" t="str">
        <f t="shared" si="115"/>
        <v>Africa-Kenya-Nairobi</v>
      </c>
      <c r="AD416" t="str">
        <f t="shared" si="116"/>
        <v>HIGH</v>
      </c>
      <c r="AE416" s="15" t="str">
        <f t="shared" si="117"/>
        <v>Aug-2025</v>
      </c>
      <c r="AF416" t="str">
        <f t="shared" si="118"/>
        <v>YES</v>
      </c>
    </row>
    <row r="417" spans="1:32" x14ac:dyDescent="0.35">
      <c r="A417" s="8" t="s">
        <v>625</v>
      </c>
      <c r="B417" s="6">
        <v>45973</v>
      </c>
      <c r="C417" s="6" t="str">
        <f t="shared" si="103"/>
        <v>INVALID</v>
      </c>
      <c r="D417" s="6">
        <f t="shared" si="102"/>
        <v>45980</v>
      </c>
      <c r="E417" s="6">
        <v>45323</v>
      </c>
      <c r="F417" s="10">
        <f t="shared" si="104"/>
        <v>7</v>
      </c>
      <c r="G417" t="s">
        <v>648</v>
      </c>
      <c r="H417" t="s">
        <v>660</v>
      </c>
      <c r="I417" t="s">
        <v>697</v>
      </c>
      <c r="J417" t="s">
        <v>704</v>
      </c>
      <c r="K417" t="s">
        <v>710</v>
      </c>
      <c r="L417" t="s">
        <v>722</v>
      </c>
      <c r="M417" t="s">
        <v>728</v>
      </c>
      <c r="N417" t="s">
        <v>1343</v>
      </c>
      <c r="O417" s="10">
        <v>714.43</v>
      </c>
      <c r="P417" s="10" t="str">
        <f t="shared" si="105"/>
        <v>OK</v>
      </c>
      <c r="Q417" s="10">
        <f t="shared" si="106"/>
        <v>2717.15</v>
      </c>
      <c r="R417">
        <v>2717.15</v>
      </c>
      <c r="S417" t="str">
        <f t="shared" si="107"/>
        <v>Ok</v>
      </c>
      <c r="T417">
        <f t="shared" si="108"/>
        <v>0.19400000000000001</v>
      </c>
      <c r="U417" s="10">
        <v>0.19400000000000001</v>
      </c>
      <c r="V417" s="10">
        <v>14</v>
      </c>
      <c r="W417">
        <f t="shared" si="109"/>
        <v>30660.320599999999</v>
      </c>
      <c r="X417" s="10">
        <f t="shared" si="110"/>
        <v>10002.019999999999</v>
      </c>
      <c r="Y417" s="10">
        <f t="shared" si="111"/>
        <v>20658.300600000002</v>
      </c>
      <c r="Z417">
        <f t="shared" si="112"/>
        <v>0.67377966687015023</v>
      </c>
      <c r="AA417" t="str">
        <f t="shared" si="113"/>
        <v>Nov-2025</v>
      </c>
      <c r="AB417" t="str">
        <f t="shared" si="114"/>
        <v>Q4-2025</v>
      </c>
      <c r="AC417" t="str">
        <f t="shared" si="115"/>
        <v>Americas-USA-Austin</v>
      </c>
      <c r="AD417" t="str">
        <f t="shared" si="116"/>
        <v>HIGH</v>
      </c>
      <c r="AE417" s="15" t="str">
        <f t="shared" si="117"/>
        <v>Nov-2025</v>
      </c>
      <c r="AF417" t="str">
        <f t="shared" si="118"/>
        <v>YES</v>
      </c>
    </row>
    <row r="418" spans="1:32" x14ac:dyDescent="0.35">
      <c r="A418" s="8" t="s">
        <v>401</v>
      </c>
      <c r="B418" s="6">
        <v>45749</v>
      </c>
      <c r="C418" s="6" t="str">
        <f t="shared" si="103"/>
        <v>INVALID</v>
      </c>
      <c r="D418" s="6">
        <f t="shared" si="102"/>
        <v>45756</v>
      </c>
      <c r="E418" s="6">
        <v>45424</v>
      </c>
      <c r="F418" s="10">
        <f t="shared" si="104"/>
        <v>7</v>
      </c>
      <c r="G418" t="s">
        <v>646</v>
      </c>
      <c r="H418" t="s">
        <v>651</v>
      </c>
      <c r="I418" t="s">
        <v>669</v>
      </c>
      <c r="J418" t="s">
        <v>703</v>
      </c>
      <c r="K418" t="s">
        <v>710</v>
      </c>
      <c r="L418" t="s">
        <v>716</v>
      </c>
      <c r="M418" t="s">
        <v>731</v>
      </c>
      <c r="N418" t="s">
        <v>1120</v>
      </c>
      <c r="O418" s="10">
        <v>1163.99</v>
      </c>
      <c r="P418" s="10" t="str">
        <f t="shared" si="105"/>
        <v>OK</v>
      </c>
      <c r="Q418" s="10">
        <f t="shared" si="106"/>
        <v>901.79</v>
      </c>
      <c r="R418">
        <v>901.79</v>
      </c>
      <c r="S418" t="str">
        <f t="shared" si="107"/>
        <v>Ok</v>
      </c>
      <c r="T418">
        <f t="shared" si="108"/>
        <v>0.127</v>
      </c>
      <c r="U418" s="10">
        <v>0.127</v>
      </c>
      <c r="V418" s="10">
        <v>14</v>
      </c>
      <c r="W418">
        <f t="shared" si="109"/>
        <v>11021.677379999999</v>
      </c>
      <c r="X418" s="10">
        <f t="shared" si="110"/>
        <v>16295.86</v>
      </c>
      <c r="Y418" s="10">
        <f t="shared" si="111"/>
        <v>-5274.1826200000014</v>
      </c>
      <c r="Z418">
        <f t="shared" si="112"/>
        <v>-0.47852812581600007</v>
      </c>
      <c r="AA418" t="str">
        <f t="shared" si="113"/>
        <v>Apr-2025</v>
      </c>
      <c r="AB418" t="str">
        <f t="shared" si="114"/>
        <v>Q2-2025</v>
      </c>
      <c r="AC418" t="str">
        <f t="shared" si="115"/>
        <v>Africa-Nigeria-Abuja</v>
      </c>
      <c r="AD418" t="str">
        <f t="shared" si="116"/>
        <v>HIGH</v>
      </c>
      <c r="AE418" s="15" t="str">
        <f t="shared" si="117"/>
        <v>Apr-2025</v>
      </c>
      <c r="AF418" t="str">
        <f t="shared" si="118"/>
        <v>YES</v>
      </c>
    </row>
    <row r="419" spans="1:32" x14ac:dyDescent="0.35">
      <c r="A419" s="8" t="s">
        <v>391</v>
      </c>
      <c r="B419" s="6">
        <v>45739</v>
      </c>
      <c r="C419" s="6" t="str">
        <f t="shared" si="103"/>
        <v>INVALID</v>
      </c>
      <c r="D419" s="6">
        <f t="shared" si="102"/>
        <v>45746</v>
      </c>
      <c r="E419" s="6">
        <v>45020</v>
      </c>
      <c r="F419" s="10">
        <f t="shared" si="104"/>
        <v>7</v>
      </c>
      <c r="G419" t="s">
        <v>646</v>
      </c>
      <c r="H419" t="s">
        <v>661</v>
      </c>
      <c r="I419" t="s">
        <v>687</v>
      </c>
      <c r="J419" t="s">
        <v>705</v>
      </c>
      <c r="K419" t="s">
        <v>707</v>
      </c>
      <c r="L419" t="s">
        <v>720</v>
      </c>
      <c r="M419" t="s">
        <v>727</v>
      </c>
      <c r="N419" t="s">
        <v>1111</v>
      </c>
      <c r="O419" s="10">
        <v>1113.7</v>
      </c>
      <c r="P419" s="10" t="str">
        <f t="shared" si="105"/>
        <v>OK</v>
      </c>
      <c r="Q419" s="10">
        <f t="shared" si="106"/>
        <v>796.15</v>
      </c>
      <c r="R419">
        <v>796.15</v>
      </c>
      <c r="S419" t="str">
        <f t="shared" si="107"/>
        <v>Ok</v>
      </c>
      <c r="T419">
        <f t="shared" si="108"/>
        <v>0.13900000000000001</v>
      </c>
      <c r="U419" s="10">
        <v>0.13900000000000001</v>
      </c>
      <c r="V419" s="10">
        <v>11</v>
      </c>
      <c r="W419">
        <f t="shared" si="109"/>
        <v>7540.3366499999993</v>
      </c>
      <c r="X419" s="10">
        <f t="shared" si="110"/>
        <v>12250.7</v>
      </c>
      <c r="Y419" s="10">
        <f t="shared" si="111"/>
        <v>-4710.3633500000014</v>
      </c>
      <c r="Z419">
        <f t="shared" si="112"/>
        <v>-0.62468873322784624</v>
      </c>
      <c r="AA419" t="str">
        <f t="shared" si="113"/>
        <v>Mar-2025</v>
      </c>
      <c r="AB419" t="str">
        <f t="shared" si="114"/>
        <v>Q1-2025</v>
      </c>
      <c r="AC419" t="str">
        <f t="shared" si="115"/>
        <v>Africa-South Africa-Durban</v>
      </c>
      <c r="AD419" t="str">
        <f t="shared" si="116"/>
        <v>HIGH</v>
      </c>
      <c r="AE419" s="15" t="str">
        <f t="shared" si="117"/>
        <v>Mar-2025</v>
      </c>
      <c r="AF419" t="str">
        <f t="shared" si="118"/>
        <v>YES</v>
      </c>
    </row>
    <row r="420" spans="1:32" x14ac:dyDescent="0.35">
      <c r="A420" s="8" t="s">
        <v>520</v>
      </c>
      <c r="B420" s="6">
        <v>45868</v>
      </c>
      <c r="C420" s="6" t="str">
        <f t="shared" si="103"/>
        <v>INVALID</v>
      </c>
      <c r="D420" s="6">
        <f t="shared" si="102"/>
        <v>45875</v>
      </c>
      <c r="E420" s="6">
        <v>45794</v>
      </c>
      <c r="F420" s="10">
        <f t="shared" si="104"/>
        <v>7</v>
      </c>
      <c r="G420" t="s">
        <v>648</v>
      </c>
      <c r="H420" t="s">
        <v>660</v>
      </c>
      <c r="I420" t="s">
        <v>697</v>
      </c>
      <c r="J420" t="s">
        <v>701</v>
      </c>
      <c r="K420" t="s">
        <v>711</v>
      </c>
      <c r="L420" t="s">
        <v>725</v>
      </c>
      <c r="M420" t="s">
        <v>730</v>
      </c>
      <c r="N420" t="s">
        <v>1239</v>
      </c>
      <c r="O420" s="10">
        <v>932.26</v>
      </c>
      <c r="P420" s="10" t="str">
        <f t="shared" si="105"/>
        <v>OK</v>
      </c>
      <c r="Q420" s="10">
        <f t="shared" si="106"/>
        <v>157.82</v>
      </c>
      <c r="R420">
        <v>157.82</v>
      </c>
      <c r="S420" t="str">
        <f t="shared" si="107"/>
        <v>Ok</v>
      </c>
      <c r="T420">
        <f t="shared" si="108"/>
        <v>0.23499999999999999</v>
      </c>
      <c r="U420" s="10">
        <v>0.23499999999999999</v>
      </c>
      <c r="V420" s="10">
        <v>28</v>
      </c>
      <c r="W420">
        <f t="shared" si="109"/>
        <v>3380.5044000000003</v>
      </c>
      <c r="X420" s="10">
        <f t="shared" si="110"/>
        <v>26103.279999999999</v>
      </c>
      <c r="Y420" s="10">
        <f t="shared" si="111"/>
        <v>-22722.775599999997</v>
      </c>
      <c r="Z420">
        <f t="shared" si="112"/>
        <v>-6.7217115883653324</v>
      </c>
      <c r="AA420" t="str">
        <f t="shared" si="113"/>
        <v>Jul-2025</v>
      </c>
      <c r="AB420" t="str">
        <f t="shared" si="114"/>
        <v>Q3-2025</v>
      </c>
      <c r="AC420" t="str">
        <f t="shared" si="115"/>
        <v>Americas-USA-Austin</v>
      </c>
      <c r="AD420" t="str">
        <f t="shared" si="116"/>
        <v>MEDIUM</v>
      </c>
      <c r="AE420" s="15" t="str">
        <f t="shared" si="117"/>
        <v>Jul-2025</v>
      </c>
      <c r="AF420" t="str">
        <f t="shared" si="118"/>
        <v>YES</v>
      </c>
    </row>
    <row r="421" spans="1:32" x14ac:dyDescent="0.35">
      <c r="A421" s="8" t="s">
        <v>532</v>
      </c>
      <c r="B421" s="6">
        <v>45880</v>
      </c>
      <c r="C421" s="6" t="str">
        <f t="shared" si="103"/>
        <v>INVALID</v>
      </c>
      <c r="D421" s="6">
        <f t="shared" si="102"/>
        <v>45887</v>
      </c>
      <c r="E421" s="6">
        <v>45438</v>
      </c>
      <c r="F421" s="10">
        <f t="shared" si="104"/>
        <v>7</v>
      </c>
      <c r="G421" t="s">
        <v>649</v>
      </c>
      <c r="H421" t="s">
        <v>656</v>
      </c>
      <c r="I421" t="s">
        <v>671</v>
      </c>
      <c r="J421" t="s">
        <v>703</v>
      </c>
      <c r="K421" t="s">
        <v>707</v>
      </c>
      <c r="L421" t="s">
        <v>717</v>
      </c>
      <c r="M421" t="s">
        <v>729</v>
      </c>
      <c r="N421" t="s">
        <v>1251</v>
      </c>
      <c r="O421" s="10">
        <v>930.71</v>
      </c>
      <c r="P421" s="10" t="str">
        <f t="shared" si="105"/>
        <v>OK</v>
      </c>
      <c r="Q421" s="10">
        <f t="shared" si="106"/>
        <v>819.06</v>
      </c>
      <c r="R421">
        <v>819.06</v>
      </c>
      <c r="S421" t="str">
        <f t="shared" si="107"/>
        <v>Ok</v>
      </c>
      <c r="T421">
        <f t="shared" si="108"/>
        <v>0.13800000000000001</v>
      </c>
      <c r="U421" s="10">
        <v>0.13800000000000001</v>
      </c>
      <c r="V421" s="10">
        <v>7</v>
      </c>
      <c r="W421">
        <f t="shared" si="109"/>
        <v>4942.2080400000004</v>
      </c>
      <c r="X421" s="10">
        <f t="shared" si="110"/>
        <v>6514.97</v>
      </c>
      <c r="Y421" s="10">
        <f t="shared" si="111"/>
        <v>-1572.7619599999998</v>
      </c>
      <c r="Z421">
        <f t="shared" si="112"/>
        <v>-0.31823062632547527</v>
      </c>
      <c r="AA421" t="str">
        <f t="shared" si="113"/>
        <v>Aug-2025</v>
      </c>
      <c r="AB421" t="str">
        <f t="shared" si="114"/>
        <v>Q3-2025</v>
      </c>
      <c r="AC421" t="str">
        <f t="shared" si="115"/>
        <v>Europe-Germany-Berlin</v>
      </c>
      <c r="AD421" t="str">
        <f t="shared" si="116"/>
        <v>HIGH</v>
      </c>
      <c r="AE421" s="15" t="str">
        <f t="shared" si="117"/>
        <v>Aug-2025</v>
      </c>
      <c r="AF421" t="str">
        <f t="shared" si="118"/>
        <v>YES</v>
      </c>
    </row>
    <row r="422" spans="1:32" x14ac:dyDescent="0.35">
      <c r="A422" s="8" t="s">
        <v>513</v>
      </c>
      <c r="B422" s="6">
        <v>45861</v>
      </c>
      <c r="C422" s="6" t="str">
        <f t="shared" si="103"/>
        <v>OK</v>
      </c>
      <c r="D422" s="6">
        <f t="shared" si="102"/>
        <v>45935</v>
      </c>
      <c r="E422" s="6">
        <v>45935</v>
      </c>
      <c r="F422" s="10">
        <f t="shared" si="104"/>
        <v>74</v>
      </c>
      <c r="G422" t="s">
        <v>648</v>
      </c>
      <c r="H422" t="s">
        <v>655</v>
      </c>
      <c r="I422" t="s">
        <v>692</v>
      </c>
      <c r="J422" t="s">
        <v>702</v>
      </c>
      <c r="K422" t="s">
        <v>708</v>
      </c>
      <c r="L422" t="s">
        <v>712</v>
      </c>
      <c r="M422" t="s">
        <v>732</v>
      </c>
      <c r="N422" t="s">
        <v>1232</v>
      </c>
      <c r="O422" s="10">
        <v>660.78</v>
      </c>
      <c r="P422" s="10" t="str">
        <f t="shared" si="105"/>
        <v>OK</v>
      </c>
      <c r="Q422" s="10">
        <f t="shared" si="106"/>
        <v>1711.16</v>
      </c>
      <c r="R422">
        <v>1711.16</v>
      </c>
      <c r="S422" t="str">
        <f t="shared" si="107"/>
        <v>Ok</v>
      </c>
      <c r="T422">
        <f t="shared" si="108"/>
        <v>0.218</v>
      </c>
      <c r="U422" s="10">
        <v>0.218</v>
      </c>
      <c r="V422" s="10">
        <v>13</v>
      </c>
      <c r="W422">
        <f t="shared" si="109"/>
        <v>17395.652560000002</v>
      </c>
      <c r="X422" s="10">
        <f t="shared" si="110"/>
        <v>8590.14</v>
      </c>
      <c r="Y422" s="10">
        <f t="shared" si="111"/>
        <v>8805.5125600000028</v>
      </c>
      <c r="Z422">
        <f t="shared" si="112"/>
        <v>0.50619041335923309</v>
      </c>
      <c r="AA422" t="str">
        <f t="shared" si="113"/>
        <v>Jul-2025</v>
      </c>
      <c r="AB422" t="str">
        <f t="shared" si="114"/>
        <v>Q3-2025</v>
      </c>
      <c r="AC422" t="str">
        <f t="shared" si="115"/>
        <v>Americas-Brazil-Rio de Janeiro</v>
      </c>
      <c r="AD422" t="str">
        <f t="shared" si="116"/>
        <v>HIGH</v>
      </c>
      <c r="AE422" s="15" t="str">
        <f t="shared" si="117"/>
        <v>Jul-2025</v>
      </c>
      <c r="AF422" t="str">
        <f t="shared" si="118"/>
        <v>NO</v>
      </c>
    </row>
    <row r="423" spans="1:32" x14ac:dyDescent="0.35">
      <c r="A423" s="8" t="s">
        <v>151</v>
      </c>
      <c r="B423" s="6">
        <v>45498</v>
      </c>
      <c r="C423" s="6" t="str">
        <f t="shared" si="103"/>
        <v>OK</v>
      </c>
      <c r="D423" s="6">
        <f t="shared" si="102"/>
        <v>45669</v>
      </c>
      <c r="E423" s="6">
        <v>45669</v>
      </c>
      <c r="F423" s="10">
        <f t="shared" si="104"/>
        <v>171</v>
      </c>
      <c r="G423" t="s">
        <v>647</v>
      </c>
      <c r="H423" t="s">
        <v>659</v>
      </c>
      <c r="I423" t="s">
        <v>676</v>
      </c>
      <c r="J423" t="s">
        <v>702</v>
      </c>
      <c r="K423" t="s">
        <v>708</v>
      </c>
      <c r="L423" t="s">
        <v>713</v>
      </c>
      <c r="M423" t="s">
        <v>727</v>
      </c>
      <c r="N423" t="s">
        <v>870</v>
      </c>
      <c r="O423" s="10">
        <v>1412.15</v>
      </c>
      <c r="P423" s="10" t="str">
        <f t="shared" si="105"/>
        <v>OK</v>
      </c>
      <c r="Q423" s="10">
        <f t="shared" si="106"/>
        <v>1696.35</v>
      </c>
      <c r="R423">
        <v>1696.35</v>
      </c>
      <c r="S423" t="str">
        <f t="shared" si="107"/>
        <v>Ok</v>
      </c>
      <c r="T423">
        <f t="shared" si="108"/>
        <v>8.9999999999999993E-3</v>
      </c>
      <c r="U423" s="10">
        <v>8.9999999999999993E-3</v>
      </c>
      <c r="V423" s="10">
        <v>6</v>
      </c>
      <c r="W423">
        <f t="shared" si="109"/>
        <v>10086.497099999999</v>
      </c>
      <c r="X423" s="10">
        <f t="shared" si="110"/>
        <v>8472.9000000000015</v>
      </c>
      <c r="Y423" s="10">
        <f t="shared" si="111"/>
        <v>1613.5970999999972</v>
      </c>
      <c r="Z423">
        <f t="shared" si="112"/>
        <v>0.15997596430181865</v>
      </c>
      <c r="AA423" t="str">
        <f t="shared" si="113"/>
        <v>Jul-2024</v>
      </c>
      <c r="AB423" t="str">
        <f t="shared" si="114"/>
        <v>Q3-2024</v>
      </c>
      <c r="AC423" t="str">
        <f t="shared" si="115"/>
        <v>Asia-China-Shenzhen</v>
      </c>
      <c r="AD423" t="str">
        <f t="shared" si="116"/>
        <v>HIGH</v>
      </c>
      <c r="AE423" s="15" t="str">
        <f t="shared" si="117"/>
        <v>Jul-2024</v>
      </c>
      <c r="AF423" t="str">
        <f t="shared" si="118"/>
        <v>NO</v>
      </c>
    </row>
    <row r="424" spans="1:32" x14ac:dyDescent="0.35">
      <c r="A424" s="8" t="s">
        <v>354</v>
      </c>
      <c r="B424" s="6">
        <v>45702</v>
      </c>
      <c r="C424" s="6" t="str">
        <f t="shared" si="103"/>
        <v>INVALID</v>
      </c>
      <c r="D424" s="6">
        <f t="shared" si="102"/>
        <v>45709</v>
      </c>
      <c r="E424" s="6">
        <v>45157</v>
      </c>
      <c r="F424" s="10">
        <f t="shared" si="104"/>
        <v>7</v>
      </c>
      <c r="G424" t="s">
        <v>646</v>
      </c>
      <c r="H424" t="s">
        <v>650</v>
      </c>
      <c r="I424" t="s">
        <v>664</v>
      </c>
      <c r="J424" t="s">
        <v>706</v>
      </c>
      <c r="K424" t="s">
        <v>710</v>
      </c>
      <c r="L424" t="s">
        <v>724</v>
      </c>
      <c r="M424" t="s">
        <v>733</v>
      </c>
      <c r="N424" t="s">
        <v>1074</v>
      </c>
      <c r="O424" s="10">
        <v>661.45</v>
      </c>
      <c r="P424" s="10" t="str">
        <f t="shared" si="105"/>
        <v>OK</v>
      </c>
      <c r="Q424" s="10">
        <f t="shared" si="106"/>
        <v>2884.34</v>
      </c>
      <c r="R424">
        <v>2884.34</v>
      </c>
      <c r="S424" t="str">
        <f t="shared" si="107"/>
        <v>Suspicious</v>
      </c>
      <c r="T424">
        <f t="shared" si="108"/>
        <v>0.3</v>
      </c>
      <c r="U424" s="10">
        <v>0.56499999999999995</v>
      </c>
      <c r="V424" s="10">
        <v>24</v>
      </c>
      <c r="W424">
        <f t="shared" si="109"/>
        <v>30112.509600000005</v>
      </c>
      <c r="X424" s="10">
        <f t="shared" si="110"/>
        <v>15874.800000000001</v>
      </c>
      <c r="Y424" s="10">
        <f t="shared" si="111"/>
        <v>14237.709600000004</v>
      </c>
      <c r="Z424">
        <f t="shared" si="112"/>
        <v>0.47281710455643994</v>
      </c>
      <c r="AA424" t="str">
        <f t="shared" si="113"/>
        <v>Feb-2025</v>
      </c>
      <c r="AB424" t="str">
        <f t="shared" si="114"/>
        <v>Q1-2025</v>
      </c>
      <c r="AC424" t="str">
        <f t="shared" si="115"/>
        <v>Africa-Kenya-Nairobi</v>
      </c>
      <c r="AD424" t="str">
        <f t="shared" si="116"/>
        <v>HIGH</v>
      </c>
      <c r="AE424" s="15" t="str">
        <f t="shared" si="117"/>
        <v>Feb-2025</v>
      </c>
      <c r="AF424" t="str">
        <f t="shared" si="118"/>
        <v>YES</v>
      </c>
    </row>
    <row r="425" spans="1:32" x14ac:dyDescent="0.35">
      <c r="A425" s="8" t="s">
        <v>413</v>
      </c>
      <c r="B425" s="6">
        <v>45761</v>
      </c>
      <c r="C425" s="6" t="str">
        <f t="shared" si="103"/>
        <v>INVALID</v>
      </c>
      <c r="D425" s="6">
        <f t="shared" si="102"/>
        <v>45768</v>
      </c>
      <c r="E425" s="6">
        <v>45569</v>
      </c>
      <c r="F425" s="10">
        <f t="shared" si="104"/>
        <v>7</v>
      </c>
      <c r="G425" t="s">
        <v>646</v>
      </c>
      <c r="H425" t="s">
        <v>661</v>
      </c>
      <c r="I425" t="s">
        <v>695</v>
      </c>
      <c r="J425" t="s">
        <v>701</v>
      </c>
      <c r="K425" t="s">
        <v>709</v>
      </c>
      <c r="L425" t="s">
        <v>726</v>
      </c>
      <c r="M425" t="s">
        <v>732</v>
      </c>
      <c r="N425" t="s">
        <v>1132</v>
      </c>
      <c r="O425" s="10">
        <v>1174.17</v>
      </c>
      <c r="P425" s="10" t="str">
        <f t="shared" si="105"/>
        <v>OK</v>
      </c>
      <c r="Q425" s="10">
        <f t="shared" si="106"/>
        <v>1483.74</v>
      </c>
      <c r="R425">
        <v>1483.74</v>
      </c>
      <c r="S425" t="str">
        <f t="shared" si="107"/>
        <v>Ok</v>
      </c>
      <c r="T425">
        <f t="shared" si="108"/>
        <v>0.122</v>
      </c>
      <c r="U425" s="10">
        <v>0.122</v>
      </c>
      <c r="V425" s="10">
        <v>9</v>
      </c>
      <c r="W425">
        <f t="shared" si="109"/>
        <v>11724.51348</v>
      </c>
      <c r="X425" s="10">
        <f t="shared" si="110"/>
        <v>10567.53</v>
      </c>
      <c r="Y425" s="10">
        <f t="shared" si="111"/>
        <v>1156.983479999999</v>
      </c>
      <c r="Z425">
        <f t="shared" si="112"/>
        <v>9.8680724106259374E-2</v>
      </c>
      <c r="AA425" t="str">
        <f t="shared" si="113"/>
        <v>Apr-2025</v>
      </c>
      <c r="AB425" t="str">
        <f t="shared" si="114"/>
        <v>Q2-2025</v>
      </c>
      <c r="AC425" t="str">
        <f t="shared" si="115"/>
        <v>Africa-South Africa-Cape Town</v>
      </c>
      <c r="AD425" t="str">
        <f t="shared" si="116"/>
        <v>HIGH</v>
      </c>
      <c r="AE425" s="15" t="str">
        <f t="shared" si="117"/>
        <v>Apr-2025</v>
      </c>
      <c r="AF425" t="str">
        <f t="shared" si="118"/>
        <v>YES</v>
      </c>
    </row>
    <row r="426" spans="1:32" x14ac:dyDescent="0.35">
      <c r="A426" s="8" t="s">
        <v>157</v>
      </c>
      <c r="B426" s="6">
        <v>45504</v>
      </c>
      <c r="C426" s="6" t="str">
        <f t="shared" si="103"/>
        <v>INVALID</v>
      </c>
      <c r="D426" s="6">
        <f t="shared" si="102"/>
        <v>45511</v>
      </c>
      <c r="E426" s="6">
        <v>45163</v>
      </c>
      <c r="F426" s="10">
        <f t="shared" si="104"/>
        <v>7</v>
      </c>
      <c r="G426" t="s">
        <v>648</v>
      </c>
      <c r="H426" t="s">
        <v>660</v>
      </c>
      <c r="I426" t="s">
        <v>700</v>
      </c>
      <c r="J426" t="s">
        <v>704</v>
      </c>
      <c r="K426" t="s">
        <v>707</v>
      </c>
      <c r="L426" t="s">
        <v>724</v>
      </c>
      <c r="M426" t="s">
        <v>733</v>
      </c>
      <c r="N426" t="s">
        <v>876</v>
      </c>
      <c r="O426" s="10">
        <v>1261.48</v>
      </c>
      <c r="P426" s="10" t="str">
        <f t="shared" si="105"/>
        <v>OK</v>
      </c>
      <c r="Q426" s="10">
        <f t="shared" si="106"/>
        <v>3197.47</v>
      </c>
      <c r="R426">
        <v>3197.47</v>
      </c>
      <c r="S426" t="str">
        <f t="shared" si="107"/>
        <v>Ok</v>
      </c>
      <c r="T426">
        <f t="shared" si="108"/>
        <v>0.151</v>
      </c>
      <c r="U426" s="10">
        <v>0.151</v>
      </c>
      <c r="V426" s="10">
        <v>23</v>
      </c>
      <c r="W426">
        <f t="shared" si="109"/>
        <v>62436.99669</v>
      </c>
      <c r="X426" s="10">
        <f t="shared" si="110"/>
        <v>29014.04</v>
      </c>
      <c r="Y426" s="10">
        <f t="shared" si="111"/>
        <v>33422.956689999999</v>
      </c>
      <c r="Z426">
        <f t="shared" si="112"/>
        <v>0.53530692477002295</v>
      </c>
      <c r="AA426" t="str">
        <f t="shared" si="113"/>
        <v>Jul-2024</v>
      </c>
      <c r="AB426" t="str">
        <f t="shared" si="114"/>
        <v>Q3-2024</v>
      </c>
      <c r="AC426" t="str">
        <f t="shared" si="115"/>
        <v>Americas-USA-New York</v>
      </c>
      <c r="AD426" t="str">
        <f t="shared" si="116"/>
        <v>HIGH</v>
      </c>
      <c r="AE426" s="15" t="str">
        <f t="shared" si="117"/>
        <v>Jul-2024</v>
      </c>
      <c r="AF426" t="str">
        <f t="shared" si="118"/>
        <v>YES</v>
      </c>
    </row>
    <row r="427" spans="1:32" x14ac:dyDescent="0.35">
      <c r="A427" s="8" t="s">
        <v>577</v>
      </c>
      <c r="B427" s="6">
        <v>45925</v>
      </c>
      <c r="C427" s="6" t="str">
        <f t="shared" si="103"/>
        <v>INVALID</v>
      </c>
      <c r="D427" s="6">
        <f t="shared" si="102"/>
        <v>45932</v>
      </c>
      <c r="E427" s="6">
        <v>45048</v>
      </c>
      <c r="F427" s="10">
        <f t="shared" si="104"/>
        <v>7</v>
      </c>
      <c r="G427" t="s">
        <v>648</v>
      </c>
      <c r="H427" t="s">
        <v>653</v>
      </c>
      <c r="I427" t="s">
        <v>681</v>
      </c>
      <c r="J427" t="s">
        <v>704</v>
      </c>
      <c r="K427" t="s">
        <v>710</v>
      </c>
      <c r="L427" t="s">
        <v>718</v>
      </c>
      <c r="M427" t="s">
        <v>732</v>
      </c>
      <c r="N427" t="s">
        <v>1295</v>
      </c>
      <c r="O427" s="10">
        <v>671.05</v>
      </c>
      <c r="P427" s="10" t="str">
        <f t="shared" si="105"/>
        <v>OK</v>
      </c>
      <c r="Q427" s="10">
        <f t="shared" si="106"/>
        <v>2322.6999999999998</v>
      </c>
      <c r="R427">
        <v>2322.6999999999998</v>
      </c>
      <c r="S427" t="str">
        <f t="shared" si="107"/>
        <v>Ok</v>
      </c>
      <c r="T427">
        <f t="shared" si="108"/>
        <v>0.13700000000000001</v>
      </c>
      <c r="U427" s="10">
        <v>0.13700000000000001</v>
      </c>
      <c r="V427" s="10">
        <v>6</v>
      </c>
      <c r="W427">
        <f t="shared" si="109"/>
        <v>12026.940599999998</v>
      </c>
      <c r="X427" s="10">
        <f t="shared" si="110"/>
        <v>4026.2999999999997</v>
      </c>
      <c r="Y427" s="10">
        <f t="shared" si="111"/>
        <v>8000.6405999999988</v>
      </c>
      <c r="Z427">
        <f t="shared" si="112"/>
        <v>0.66522658305970184</v>
      </c>
      <c r="AA427" t="str">
        <f t="shared" si="113"/>
        <v>Sept-2025</v>
      </c>
      <c r="AB427" t="str">
        <f t="shared" si="114"/>
        <v>Q3-2025</v>
      </c>
      <c r="AC427" t="str">
        <f t="shared" si="115"/>
        <v>Americas-Canada-Montreal</v>
      </c>
      <c r="AD427" t="str">
        <f t="shared" si="116"/>
        <v>HIGH</v>
      </c>
      <c r="AE427" s="15" t="str">
        <f t="shared" si="117"/>
        <v>Sept-2025</v>
      </c>
      <c r="AF427" t="str">
        <f t="shared" si="118"/>
        <v>YES</v>
      </c>
    </row>
    <row r="428" spans="1:32" x14ac:dyDescent="0.35">
      <c r="A428" s="8" t="s">
        <v>374</v>
      </c>
      <c r="B428" s="6">
        <v>45722</v>
      </c>
      <c r="C428" s="6" t="str">
        <f t="shared" si="103"/>
        <v>INVALID</v>
      </c>
      <c r="D428" s="6">
        <f t="shared" si="102"/>
        <v>45729</v>
      </c>
      <c r="E428" s="6">
        <v>45468</v>
      </c>
      <c r="F428" s="10">
        <f t="shared" si="104"/>
        <v>7</v>
      </c>
      <c r="G428" t="s">
        <v>649</v>
      </c>
      <c r="H428" t="s">
        <v>658</v>
      </c>
      <c r="I428" t="s">
        <v>674</v>
      </c>
      <c r="J428" t="s">
        <v>705</v>
      </c>
      <c r="K428" t="s">
        <v>709</v>
      </c>
      <c r="L428" t="s">
        <v>716</v>
      </c>
      <c r="M428" t="s">
        <v>733</v>
      </c>
      <c r="N428" t="s">
        <v>1094</v>
      </c>
      <c r="O428" s="10">
        <v>951.44</v>
      </c>
      <c r="P428" s="10" t="str">
        <f t="shared" si="105"/>
        <v>OK</v>
      </c>
      <c r="Q428" s="10">
        <f t="shared" si="106"/>
        <v>1932.42</v>
      </c>
      <c r="R428">
        <v>1932.42</v>
      </c>
      <c r="S428" t="str">
        <f t="shared" si="107"/>
        <v>Ok</v>
      </c>
      <c r="T428">
        <f t="shared" si="108"/>
        <v>0.11</v>
      </c>
      <c r="U428" s="10">
        <v>0.11</v>
      </c>
      <c r="V428" s="10">
        <v>24</v>
      </c>
      <c r="W428">
        <f t="shared" si="109"/>
        <v>41276.491200000004</v>
      </c>
      <c r="X428" s="10">
        <f t="shared" si="110"/>
        <v>22834.560000000001</v>
      </c>
      <c r="Y428" s="10">
        <f t="shared" si="111"/>
        <v>18441.931200000003</v>
      </c>
      <c r="Z428">
        <f t="shared" si="112"/>
        <v>0.44679018646817542</v>
      </c>
      <c r="AA428" t="str">
        <f t="shared" si="113"/>
        <v>Mar-2025</v>
      </c>
      <c r="AB428" t="str">
        <f t="shared" si="114"/>
        <v>Q1-2025</v>
      </c>
      <c r="AC428" t="str">
        <f t="shared" si="115"/>
        <v>Europe-United Kingdom-Birmingham</v>
      </c>
      <c r="AD428" t="str">
        <f t="shared" si="116"/>
        <v>HIGH</v>
      </c>
      <c r="AE428" s="15" t="str">
        <f t="shared" si="117"/>
        <v>Mar-2025</v>
      </c>
      <c r="AF428" t="str">
        <f t="shared" si="118"/>
        <v>YES</v>
      </c>
    </row>
    <row r="429" spans="1:32" x14ac:dyDescent="0.35">
      <c r="A429" s="8" t="s">
        <v>289</v>
      </c>
      <c r="B429" s="6">
        <v>45637</v>
      </c>
      <c r="C429" s="6" t="str">
        <f t="shared" si="103"/>
        <v>INVALID</v>
      </c>
      <c r="D429" s="6">
        <f t="shared" si="102"/>
        <v>45644</v>
      </c>
      <c r="E429" s="6">
        <v>45318</v>
      </c>
      <c r="F429" s="10">
        <f t="shared" si="104"/>
        <v>7</v>
      </c>
      <c r="G429" t="s">
        <v>648</v>
      </c>
      <c r="H429" t="s">
        <v>655</v>
      </c>
      <c r="I429" t="s">
        <v>670</v>
      </c>
      <c r="J429" t="s">
        <v>703</v>
      </c>
      <c r="K429" t="s">
        <v>709</v>
      </c>
      <c r="L429" t="s">
        <v>725</v>
      </c>
      <c r="M429" t="s">
        <v>731</v>
      </c>
      <c r="N429" t="s">
        <v>1009</v>
      </c>
      <c r="O429" s="10">
        <v>1410.97</v>
      </c>
      <c r="P429" s="10" t="str">
        <f t="shared" si="105"/>
        <v>OK</v>
      </c>
      <c r="Q429" s="10">
        <f t="shared" si="106"/>
        <v>1590.36</v>
      </c>
      <c r="R429">
        <v>1590.36</v>
      </c>
      <c r="S429" t="str">
        <f t="shared" si="107"/>
        <v>Ok</v>
      </c>
      <c r="T429">
        <f t="shared" si="108"/>
        <v>0.13500000000000001</v>
      </c>
      <c r="U429" s="10">
        <v>0.13500000000000001</v>
      </c>
      <c r="V429" s="10">
        <v>6</v>
      </c>
      <c r="W429">
        <f t="shared" si="109"/>
        <v>8253.9683999999997</v>
      </c>
      <c r="X429" s="10">
        <f t="shared" si="110"/>
        <v>8465.82</v>
      </c>
      <c r="Y429" s="10">
        <f t="shared" si="111"/>
        <v>-211.85159999999996</v>
      </c>
      <c r="Z429">
        <f t="shared" si="112"/>
        <v>-2.5666635699744134E-2</v>
      </c>
      <c r="AA429" t="str">
        <f t="shared" si="113"/>
        <v>Dec-2024</v>
      </c>
      <c r="AB429" t="str">
        <f t="shared" si="114"/>
        <v>Q4-2024</v>
      </c>
      <c r="AC429" t="str">
        <f t="shared" si="115"/>
        <v>Americas-Brazil-São Paulo</v>
      </c>
      <c r="AD429" t="str">
        <f t="shared" si="116"/>
        <v>HIGH</v>
      </c>
      <c r="AE429" s="15" t="str">
        <f t="shared" si="117"/>
        <v>Dec-2024</v>
      </c>
      <c r="AF429" t="str">
        <f t="shared" si="118"/>
        <v>YES</v>
      </c>
    </row>
    <row r="430" spans="1:32" x14ac:dyDescent="0.35">
      <c r="A430" s="8" t="s">
        <v>172</v>
      </c>
      <c r="B430" s="6">
        <v>45519</v>
      </c>
      <c r="C430" s="6" t="str">
        <f t="shared" si="103"/>
        <v>OK</v>
      </c>
      <c r="D430" s="6">
        <f t="shared" si="102"/>
        <v>45553</v>
      </c>
      <c r="E430" s="6">
        <v>45553</v>
      </c>
      <c r="F430" s="10">
        <f t="shared" si="104"/>
        <v>34</v>
      </c>
      <c r="G430" t="s">
        <v>647</v>
      </c>
      <c r="H430" t="s">
        <v>654</v>
      </c>
      <c r="I430" t="s">
        <v>680</v>
      </c>
      <c r="J430" t="s">
        <v>704</v>
      </c>
      <c r="K430" t="s">
        <v>711</v>
      </c>
      <c r="L430" t="s">
        <v>717</v>
      </c>
      <c r="M430" t="s">
        <v>727</v>
      </c>
      <c r="N430" t="s">
        <v>891</v>
      </c>
      <c r="O430" s="10">
        <v>896.75</v>
      </c>
      <c r="P430" s="10" t="str">
        <f t="shared" si="105"/>
        <v>OK</v>
      </c>
      <c r="Q430" s="10">
        <f t="shared" si="106"/>
        <v>395.61</v>
      </c>
      <c r="R430">
        <v>395.61</v>
      </c>
      <c r="S430" t="str">
        <f t="shared" si="107"/>
        <v>Ok</v>
      </c>
      <c r="T430">
        <f t="shared" si="108"/>
        <v>2.5000000000000001E-2</v>
      </c>
      <c r="U430" s="10">
        <v>2.5000000000000001E-2</v>
      </c>
      <c r="V430" s="10">
        <v>15</v>
      </c>
      <c r="W430">
        <f t="shared" si="109"/>
        <v>5785.7962500000003</v>
      </c>
      <c r="X430" s="10">
        <f t="shared" si="110"/>
        <v>13451.25</v>
      </c>
      <c r="Y430" s="10">
        <f t="shared" si="111"/>
        <v>-7665.4537499999997</v>
      </c>
      <c r="Z430">
        <f t="shared" si="112"/>
        <v>-1.324874471685725</v>
      </c>
      <c r="AA430" t="str">
        <f t="shared" si="113"/>
        <v>Aug-2024</v>
      </c>
      <c r="AB430" t="str">
        <f t="shared" si="114"/>
        <v>Q3-2024</v>
      </c>
      <c r="AC430" t="str">
        <f t="shared" si="115"/>
        <v>Asia-India-Delhi</v>
      </c>
      <c r="AD430" t="str">
        <f t="shared" si="116"/>
        <v>MEDIUM</v>
      </c>
      <c r="AE430" s="15" t="str">
        <f t="shared" si="117"/>
        <v>Aug-2024</v>
      </c>
      <c r="AF430" t="str">
        <f t="shared" si="118"/>
        <v>NO</v>
      </c>
    </row>
    <row r="431" spans="1:32" x14ac:dyDescent="0.35">
      <c r="A431" s="8" t="s">
        <v>263</v>
      </c>
      <c r="B431" s="6">
        <v>45611</v>
      </c>
      <c r="C431" s="6" t="str">
        <f t="shared" si="103"/>
        <v>OK</v>
      </c>
      <c r="D431" s="6">
        <f t="shared" si="102"/>
        <v>45930</v>
      </c>
      <c r="E431" s="6">
        <v>45930</v>
      </c>
      <c r="F431" s="10">
        <f t="shared" si="104"/>
        <v>319</v>
      </c>
      <c r="G431" t="s">
        <v>647</v>
      </c>
      <c r="H431" t="s">
        <v>652</v>
      </c>
      <c r="I431" t="s">
        <v>694</v>
      </c>
      <c r="J431" t="s">
        <v>703</v>
      </c>
      <c r="K431" t="s">
        <v>709</v>
      </c>
      <c r="L431" t="s">
        <v>721</v>
      </c>
      <c r="M431" t="s">
        <v>732</v>
      </c>
      <c r="N431" t="s">
        <v>983</v>
      </c>
      <c r="O431" s="10">
        <v>1212.99</v>
      </c>
      <c r="P431" s="10" t="str">
        <f t="shared" si="105"/>
        <v>OK</v>
      </c>
      <c r="Q431" s="10">
        <f t="shared" si="106"/>
        <v>2077.69</v>
      </c>
      <c r="R431">
        <v>2077.69</v>
      </c>
      <c r="S431" t="str">
        <f t="shared" si="107"/>
        <v>Ok</v>
      </c>
      <c r="T431">
        <f t="shared" si="108"/>
        <v>0.107</v>
      </c>
      <c r="U431" s="10">
        <v>0.107</v>
      </c>
      <c r="V431" s="10">
        <v>8</v>
      </c>
      <c r="W431">
        <f t="shared" si="109"/>
        <v>14843.01736</v>
      </c>
      <c r="X431" s="10">
        <f t="shared" si="110"/>
        <v>9703.92</v>
      </c>
      <c r="Y431" s="10">
        <f t="shared" si="111"/>
        <v>5139.0973599999998</v>
      </c>
      <c r="Z431">
        <f t="shared" si="112"/>
        <v>0.34622996358201386</v>
      </c>
      <c r="AA431" t="str">
        <f t="shared" si="113"/>
        <v>Nov-2024</v>
      </c>
      <c r="AB431" t="str">
        <f t="shared" si="114"/>
        <v>Q4-2024</v>
      </c>
      <c r="AC431" t="str">
        <f t="shared" si="115"/>
        <v>Asia-Japan-Nagoya</v>
      </c>
      <c r="AD431" t="str">
        <f t="shared" si="116"/>
        <v>HIGH</v>
      </c>
      <c r="AE431" s="15" t="str">
        <f t="shared" si="117"/>
        <v>Nov-2024</v>
      </c>
      <c r="AF431" t="str">
        <f t="shared" si="118"/>
        <v>NO</v>
      </c>
    </row>
    <row r="432" spans="1:32" x14ac:dyDescent="0.35">
      <c r="A432" s="8" t="s">
        <v>573</v>
      </c>
      <c r="B432" s="6">
        <v>45921</v>
      </c>
      <c r="C432" s="6" t="str">
        <f t="shared" si="103"/>
        <v>INVALID</v>
      </c>
      <c r="D432" s="6">
        <f t="shared" si="102"/>
        <v>45928</v>
      </c>
      <c r="E432" s="6">
        <v>45434</v>
      </c>
      <c r="F432" s="10">
        <f t="shared" si="104"/>
        <v>7</v>
      </c>
      <c r="G432" t="s">
        <v>646</v>
      </c>
      <c r="H432" t="s">
        <v>650</v>
      </c>
      <c r="I432" t="s">
        <v>664</v>
      </c>
      <c r="J432" t="s">
        <v>701</v>
      </c>
      <c r="K432" t="s">
        <v>711</v>
      </c>
      <c r="L432" t="s">
        <v>722</v>
      </c>
      <c r="M432" t="s">
        <v>733</v>
      </c>
      <c r="N432" t="s">
        <v>1291</v>
      </c>
      <c r="O432" s="10">
        <v>857.42</v>
      </c>
      <c r="P432" s="10" t="str">
        <f t="shared" si="105"/>
        <v>OK</v>
      </c>
      <c r="Q432" s="10">
        <f t="shared" si="106"/>
        <v>1330.85</v>
      </c>
      <c r="R432">
        <v>1330.85</v>
      </c>
      <c r="S432" t="str">
        <f t="shared" si="107"/>
        <v>Ok</v>
      </c>
      <c r="T432">
        <f t="shared" si="108"/>
        <v>0.122</v>
      </c>
      <c r="U432" s="10">
        <v>0.122</v>
      </c>
      <c r="V432" s="10">
        <v>9</v>
      </c>
      <c r="W432">
        <f t="shared" si="109"/>
        <v>10516.376699999999</v>
      </c>
      <c r="X432" s="10">
        <f t="shared" si="110"/>
        <v>7716.78</v>
      </c>
      <c r="Y432" s="10">
        <f t="shared" si="111"/>
        <v>2799.5966999999991</v>
      </c>
      <c r="Z432">
        <f t="shared" si="112"/>
        <v>0.26621304845422661</v>
      </c>
      <c r="AA432" t="str">
        <f t="shared" si="113"/>
        <v>Sept-2025</v>
      </c>
      <c r="AB432" t="str">
        <f t="shared" si="114"/>
        <v>Q3-2025</v>
      </c>
      <c r="AC432" t="str">
        <f t="shared" si="115"/>
        <v>Africa-Kenya-Nairobi</v>
      </c>
      <c r="AD432" t="str">
        <f t="shared" si="116"/>
        <v>HIGH</v>
      </c>
      <c r="AE432" s="15" t="str">
        <f t="shared" si="117"/>
        <v>Sept-2025</v>
      </c>
      <c r="AF432" t="str">
        <f t="shared" si="118"/>
        <v>YES</v>
      </c>
    </row>
    <row r="433" spans="1:32" x14ac:dyDescent="0.35">
      <c r="A433" s="8" t="s">
        <v>44</v>
      </c>
      <c r="B433" s="6">
        <v>45391</v>
      </c>
      <c r="C433" s="6" t="str">
        <f t="shared" si="103"/>
        <v>OK</v>
      </c>
      <c r="D433" s="6">
        <f t="shared" si="102"/>
        <v>45758</v>
      </c>
      <c r="E433" s="6">
        <v>45758</v>
      </c>
      <c r="F433" s="10">
        <f t="shared" si="104"/>
        <v>367</v>
      </c>
      <c r="G433" t="s">
        <v>649</v>
      </c>
      <c r="H433" t="s">
        <v>657</v>
      </c>
      <c r="I433" t="s">
        <v>679</v>
      </c>
      <c r="J433" t="s">
        <v>702</v>
      </c>
      <c r="K433" t="s">
        <v>707</v>
      </c>
      <c r="L433" t="s">
        <v>718</v>
      </c>
      <c r="M433" t="s">
        <v>729</v>
      </c>
      <c r="N433" t="s">
        <v>763</v>
      </c>
      <c r="O433" s="10">
        <v>754.77</v>
      </c>
      <c r="P433" s="10" t="str">
        <f t="shared" si="105"/>
        <v>OK</v>
      </c>
      <c r="Q433" s="10">
        <f t="shared" si="106"/>
        <v>2764.65</v>
      </c>
      <c r="R433">
        <v>2764.65</v>
      </c>
      <c r="S433" t="str">
        <f t="shared" si="107"/>
        <v>Ok</v>
      </c>
      <c r="T433">
        <f t="shared" si="108"/>
        <v>0.13900000000000001</v>
      </c>
      <c r="U433" s="10">
        <v>0.13900000000000001</v>
      </c>
      <c r="V433" s="10">
        <v>14</v>
      </c>
      <c r="W433">
        <f t="shared" si="109"/>
        <v>33325.091099999998</v>
      </c>
      <c r="X433" s="10">
        <f t="shared" si="110"/>
        <v>10566.779999999999</v>
      </c>
      <c r="Y433" s="10">
        <f t="shared" si="111"/>
        <v>22758.311099999999</v>
      </c>
      <c r="Z433">
        <f t="shared" si="112"/>
        <v>0.68291819613360338</v>
      </c>
      <c r="AA433" t="str">
        <f t="shared" si="113"/>
        <v>Apr-2024</v>
      </c>
      <c r="AB433" t="str">
        <f t="shared" si="114"/>
        <v>Q2-2024</v>
      </c>
      <c r="AC433" t="str">
        <f t="shared" si="115"/>
        <v>Europe-France-Lyon</v>
      </c>
      <c r="AD433" t="str">
        <f t="shared" si="116"/>
        <v>HIGH</v>
      </c>
      <c r="AE433" s="15" t="str">
        <f t="shared" si="117"/>
        <v>Apr-2024</v>
      </c>
      <c r="AF433" t="str">
        <f t="shared" si="118"/>
        <v>NO</v>
      </c>
    </row>
    <row r="434" spans="1:32" x14ac:dyDescent="0.35">
      <c r="A434" s="8" t="s">
        <v>269</v>
      </c>
      <c r="B434" s="6">
        <v>45617</v>
      </c>
      <c r="C434" s="6" t="str">
        <f t="shared" si="103"/>
        <v>INVALID</v>
      </c>
      <c r="D434" s="6">
        <f t="shared" si="102"/>
        <v>45624</v>
      </c>
      <c r="E434" s="6">
        <v>45431</v>
      </c>
      <c r="F434" s="10">
        <f t="shared" si="104"/>
        <v>7</v>
      </c>
      <c r="G434" t="s">
        <v>649</v>
      </c>
      <c r="H434" t="s">
        <v>656</v>
      </c>
      <c r="I434" t="s">
        <v>698</v>
      </c>
      <c r="J434" t="s">
        <v>706</v>
      </c>
      <c r="K434" t="s">
        <v>709</v>
      </c>
      <c r="L434" t="s">
        <v>712</v>
      </c>
      <c r="M434" t="s">
        <v>731</v>
      </c>
      <c r="N434" t="s">
        <v>989</v>
      </c>
      <c r="O434" s="10">
        <v>668.97</v>
      </c>
      <c r="P434" s="10" t="str">
        <f t="shared" si="105"/>
        <v>OK</v>
      </c>
      <c r="Q434" s="10">
        <f t="shared" si="106"/>
        <v>278.35000000000002</v>
      </c>
      <c r="R434">
        <v>278.35000000000002</v>
      </c>
      <c r="S434" t="str">
        <f t="shared" si="107"/>
        <v>Ok</v>
      </c>
      <c r="T434">
        <f t="shared" si="108"/>
        <v>3.4000000000000002E-2</v>
      </c>
      <c r="U434" s="10">
        <v>3.4000000000000002E-2</v>
      </c>
      <c r="V434" s="10">
        <v>15</v>
      </c>
      <c r="W434">
        <f t="shared" si="109"/>
        <v>4033.2914999999998</v>
      </c>
      <c r="X434" s="10">
        <f t="shared" si="110"/>
        <v>10034.550000000001</v>
      </c>
      <c r="Y434" s="10">
        <f t="shared" si="111"/>
        <v>-6001.2585000000017</v>
      </c>
      <c r="Z434">
        <f t="shared" si="112"/>
        <v>-1.4879307632488259</v>
      </c>
      <c r="AA434" t="str">
        <f t="shared" si="113"/>
        <v>Nov-2024</v>
      </c>
      <c r="AB434" t="str">
        <f t="shared" si="114"/>
        <v>Q4-2024</v>
      </c>
      <c r="AC434" t="str">
        <f t="shared" si="115"/>
        <v>Europe-Germany-Frankfurt</v>
      </c>
      <c r="AD434" t="str">
        <f t="shared" si="116"/>
        <v>MEDIUM</v>
      </c>
      <c r="AE434" s="15" t="str">
        <f t="shared" si="117"/>
        <v>Nov-2024</v>
      </c>
      <c r="AF434" t="str">
        <f t="shared" si="118"/>
        <v>YES</v>
      </c>
    </row>
    <row r="435" spans="1:32" x14ac:dyDescent="0.35">
      <c r="A435" s="8" t="s">
        <v>516</v>
      </c>
      <c r="B435" s="6">
        <v>45864</v>
      </c>
      <c r="C435" s="6" t="str">
        <f t="shared" si="103"/>
        <v>INVALID</v>
      </c>
      <c r="D435" s="6">
        <f t="shared" si="102"/>
        <v>45871</v>
      </c>
      <c r="E435" s="6">
        <v>45003</v>
      </c>
      <c r="F435" s="10">
        <f t="shared" si="104"/>
        <v>7</v>
      </c>
      <c r="G435" t="s">
        <v>647</v>
      </c>
      <c r="H435" t="s">
        <v>659</v>
      </c>
      <c r="I435" t="s">
        <v>699</v>
      </c>
      <c r="J435" t="s">
        <v>702</v>
      </c>
      <c r="K435" t="s">
        <v>710</v>
      </c>
      <c r="L435" t="s">
        <v>723</v>
      </c>
      <c r="M435" t="s">
        <v>728</v>
      </c>
      <c r="N435" t="s">
        <v>1235</v>
      </c>
      <c r="O435" s="10">
        <v>770.11</v>
      </c>
      <c r="P435" s="10" t="str">
        <f t="shared" si="105"/>
        <v>OK</v>
      </c>
      <c r="Q435" s="10">
        <f t="shared" si="106"/>
        <v>984.36</v>
      </c>
      <c r="R435">
        <v>984.36</v>
      </c>
      <c r="S435" t="str">
        <f t="shared" si="107"/>
        <v>Ok</v>
      </c>
      <c r="T435">
        <f t="shared" si="108"/>
        <v>6.9000000000000006E-2</v>
      </c>
      <c r="U435" s="10">
        <v>6.9000000000000006E-2</v>
      </c>
      <c r="V435" s="10">
        <v>7</v>
      </c>
      <c r="W435">
        <f t="shared" si="109"/>
        <v>6415.0741200000011</v>
      </c>
      <c r="X435" s="10">
        <f t="shared" si="110"/>
        <v>5390.77</v>
      </c>
      <c r="Y435" s="10">
        <f t="shared" si="111"/>
        <v>1024.3041200000007</v>
      </c>
      <c r="Z435">
        <f t="shared" si="112"/>
        <v>0.15967143961853406</v>
      </c>
      <c r="AA435" t="str">
        <f t="shared" si="113"/>
        <v>Jul-2025</v>
      </c>
      <c r="AB435" t="str">
        <f t="shared" si="114"/>
        <v>Q3-2025</v>
      </c>
      <c r="AC435" t="str">
        <f t="shared" si="115"/>
        <v>Asia-China-Beijing</v>
      </c>
      <c r="AD435" t="str">
        <f t="shared" si="116"/>
        <v>HIGH</v>
      </c>
      <c r="AE435" s="15" t="str">
        <f t="shared" si="117"/>
        <v>Jul-2025</v>
      </c>
      <c r="AF435" t="str">
        <f t="shared" si="118"/>
        <v>YES</v>
      </c>
    </row>
    <row r="436" spans="1:32" x14ac:dyDescent="0.35">
      <c r="A436" s="8" t="s">
        <v>101</v>
      </c>
      <c r="B436" s="6">
        <v>45448</v>
      </c>
      <c r="C436" s="6" t="str">
        <f t="shared" si="103"/>
        <v>INVALID</v>
      </c>
      <c r="D436" s="6">
        <f t="shared" si="102"/>
        <v>45455</v>
      </c>
      <c r="E436" s="6">
        <v>45407</v>
      </c>
      <c r="F436" s="10">
        <f t="shared" si="104"/>
        <v>7</v>
      </c>
      <c r="G436" t="s">
        <v>647</v>
      </c>
      <c r="H436" t="s">
        <v>659</v>
      </c>
      <c r="I436" t="s">
        <v>685</v>
      </c>
      <c r="J436" t="s">
        <v>701</v>
      </c>
      <c r="K436" t="s">
        <v>707</v>
      </c>
      <c r="L436" t="s">
        <v>723</v>
      </c>
      <c r="M436" t="s">
        <v>727</v>
      </c>
      <c r="N436" t="s">
        <v>820</v>
      </c>
      <c r="O436" s="10">
        <v>1366.48</v>
      </c>
      <c r="P436" s="10" t="str">
        <f t="shared" si="105"/>
        <v>OK</v>
      </c>
      <c r="Q436" s="10">
        <f t="shared" si="106"/>
        <v>190.84</v>
      </c>
      <c r="R436">
        <v>190.84</v>
      </c>
      <c r="S436" t="str">
        <f t="shared" si="107"/>
        <v>Ok</v>
      </c>
      <c r="T436">
        <f t="shared" si="108"/>
        <v>0.154</v>
      </c>
      <c r="U436" s="10">
        <v>0.154</v>
      </c>
      <c r="V436" s="10">
        <v>10</v>
      </c>
      <c r="W436">
        <f t="shared" si="109"/>
        <v>1614.5064</v>
      </c>
      <c r="X436" s="10">
        <f t="shared" si="110"/>
        <v>13664.8</v>
      </c>
      <c r="Y436" s="10">
        <f t="shared" si="111"/>
        <v>-12050.293599999999</v>
      </c>
      <c r="Z436">
        <f t="shared" si="112"/>
        <v>-7.4637632901300357</v>
      </c>
      <c r="AA436" t="str">
        <f t="shared" si="113"/>
        <v>Jun-2024</v>
      </c>
      <c r="AB436" t="str">
        <f t="shared" si="114"/>
        <v>Q2-2024</v>
      </c>
      <c r="AC436" t="str">
        <f t="shared" si="115"/>
        <v>Asia-China-Shanghai</v>
      </c>
      <c r="AD436" t="str">
        <f t="shared" si="116"/>
        <v>MEDIUM</v>
      </c>
      <c r="AE436" s="15" t="str">
        <f t="shared" si="117"/>
        <v>Jun-2024</v>
      </c>
      <c r="AF436" t="str">
        <f t="shared" si="118"/>
        <v>YES</v>
      </c>
    </row>
    <row r="437" spans="1:32" x14ac:dyDescent="0.35">
      <c r="A437" s="8" t="s">
        <v>137</v>
      </c>
      <c r="B437" s="6">
        <v>45484</v>
      </c>
      <c r="C437" s="6" t="str">
        <f t="shared" si="103"/>
        <v>INVALID</v>
      </c>
      <c r="D437" s="6">
        <f t="shared" si="102"/>
        <v>45491</v>
      </c>
      <c r="E437" s="6">
        <v>45311</v>
      </c>
      <c r="F437" s="10">
        <f t="shared" si="104"/>
        <v>7</v>
      </c>
      <c r="G437" t="s">
        <v>646</v>
      </c>
      <c r="H437" t="s">
        <v>650</v>
      </c>
      <c r="I437" t="s">
        <v>662</v>
      </c>
      <c r="J437" t="s">
        <v>701</v>
      </c>
      <c r="K437" t="s">
        <v>711</v>
      </c>
      <c r="L437" t="s">
        <v>716</v>
      </c>
      <c r="M437" t="s">
        <v>730</v>
      </c>
      <c r="N437" t="s">
        <v>856</v>
      </c>
      <c r="O437" s="10">
        <v>1395.49</v>
      </c>
      <c r="P437" s="10" t="str">
        <f t="shared" si="105"/>
        <v>OK</v>
      </c>
      <c r="Q437" s="10">
        <f t="shared" si="106"/>
        <v>908.3</v>
      </c>
      <c r="R437">
        <v>908.3</v>
      </c>
      <c r="S437" t="str">
        <f t="shared" si="107"/>
        <v>Ok</v>
      </c>
      <c r="T437">
        <f t="shared" si="108"/>
        <v>0.20300000000000001</v>
      </c>
      <c r="U437" s="10">
        <v>0.20300000000000001</v>
      </c>
      <c r="V437" s="10">
        <v>12</v>
      </c>
      <c r="W437">
        <f t="shared" si="109"/>
        <v>8686.9811999999984</v>
      </c>
      <c r="X437" s="10">
        <f t="shared" si="110"/>
        <v>16745.88</v>
      </c>
      <c r="Y437" s="10">
        <f t="shared" si="111"/>
        <v>-8058.8988000000027</v>
      </c>
      <c r="Z437">
        <f t="shared" si="112"/>
        <v>-0.9276984276194824</v>
      </c>
      <c r="AA437" t="str">
        <f t="shared" si="113"/>
        <v>Jul-2024</v>
      </c>
      <c r="AB437" t="str">
        <f t="shared" si="114"/>
        <v>Q3-2024</v>
      </c>
      <c r="AC437" t="str">
        <f t="shared" si="115"/>
        <v>Africa-Kenya-Kisumu</v>
      </c>
      <c r="AD437" t="str">
        <f t="shared" si="116"/>
        <v>HIGH</v>
      </c>
      <c r="AE437" s="15" t="str">
        <f t="shared" si="117"/>
        <v>Jul-2024</v>
      </c>
      <c r="AF437" t="str">
        <f t="shared" si="118"/>
        <v>YES</v>
      </c>
    </row>
    <row r="438" spans="1:32" x14ac:dyDescent="0.35">
      <c r="A438" s="8" t="s">
        <v>407</v>
      </c>
      <c r="B438" s="6">
        <v>45755</v>
      </c>
      <c r="C438" s="6" t="str">
        <f t="shared" si="103"/>
        <v>INVALID</v>
      </c>
      <c r="D438" s="6">
        <f t="shared" si="102"/>
        <v>45762</v>
      </c>
      <c r="E438" s="6">
        <v>45377</v>
      </c>
      <c r="F438" s="10">
        <f t="shared" si="104"/>
        <v>7</v>
      </c>
      <c r="G438" t="s">
        <v>648</v>
      </c>
      <c r="H438" t="s">
        <v>660</v>
      </c>
      <c r="I438" t="s">
        <v>686</v>
      </c>
      <c r="J438" t="s">
        <v>702</v>
      </c>
      <c r="K438" t="s">
        <v>711</v>
      </c>
      <c r="L438" t="s">
        <v>714</v>
      </c>
      <c r="M438" t="s">
        <v>730</v>
      </c>
      <c r="N438" t="s">
        <v>1126</v>
      </c>
      <c r="O438" s="10">
        <v>1137.4100000000001</v>
      </c>
      <c r="P438" s="10" t="str">
        <f t="shared" si="105"/>
        <v>OK</v>
      </c>
      <c r="Q438" s="10">
        <f t="shared" si="106"/>
        <v>284.23</v>
      </c>
      <c r="R438">
        <v>284.23</v>
      </c>
      <c r="S438" t="str">
        <f t="shared" si="107"/>
        <v>Ok</v>
      </c>
      <c r="T438">
        <f t="shared" si="108"/>
        <v>0.254</v>
      </c>
      <c r="U438" s="10">
        <v>0.254</v>
      </c>
      <c r="V438" s="10">
        <v>9</v>
      </c>
      <c r="W438">
        <f t="shared" si="109"/>
        <v>1908.3202200000001</v>
      </c>
      <c r="X438" s="10">
        <f t="shared" si="110"/>
        <v>10236.69</v>
      </c>
      <c r="Y438" s="10">
        <f t="shared" si="111"/>
        <v>-8328.3697800000009</v>
      </c>
      <c r="Z438">
        <f t="shared" si="112"/>
        <v>-4.364241227816577</v>
      </c>
      <c r="AA438" t="str">
        <f t="shared" si="113"/>
        <v>Apr-2025</v>
      </c>
      <c r="AB438" t="str">
        <f t="shared" si="114"/>
        <v>Q2-2025</v>
      </c>
      <c r="AC438" t="str">
        <f t="shared" si="115"/>
        <v>Americas-USA-San Francisco</v>
      </c>
      <c r="AD438" t="str">
        <f t="shared" si="116"/>
        <v>MEDIUM</v>
      </c>
      <c r="AE438" s="15" t="str">
        <f t="shared" si="117"/>
        <v>Apr-2025</v>
      </c>
      <c r="AF438" t="str">
        <f t="shared" si="118"/>
        <v>YES</v>
      </c>
    </row>
    <row r="439" spans="1:32" x14ac:dyDescent="0.35">
      <c r="A439" s="8" t="s">
        <v>435</v>
      </c>
      <c r="B439" s="6">
        <v>45783</v>
      </c>
      <c r="C439" s="6" t="str">
        <f t="shared" si="103"/>
        <v>INVALID</v>
      </c>
      <c r="D439" s="6">
        <f t="shared" si="102"/>
        <v>45790</v>
      </c>
      <c r="E439" s="6">
        <v>45733</v>
      </c>
      <c r="F439" s="10">
        <f t="shared" si="104"/>
        <v>7</v>
      </c>
      <c r="G439" t="s">
        <v>648</v>
      </c>
      <c r="H439" t="s">
        <v>660</v>
      </c>
      <c r="I439" t="s">
        <v>686</v>
      </c>
      <c r="J439" t="s">
        <v>703</v>
      </c>
      <c r="K439" t="s">
        <v>709</v>
      </c>
      <c r="L439" t="s">
        <v>722</v>
      </c>
      <c r="M439" t="s">
        <v>730</v>
      </c>
      <c r="N439" t="s">
        <v>1154</v>
      </c>
      <c r="O439" s="10">
        <v>1205.26</v>
      </c>
      <c r="P439" s="10" t="str">
        <f t="shared" si="105"/>
        <v>OK</v>
      </c>
      <c r="Q439" s="10">
        <f t="shared" si="106"/>
        <v>1229.3399999999999</v>
      </c>
      <c r="R439">
        <v>1229.3399999999999</v>
      </c>
      <c r="S439" t="str">
        <f t="shared" si="107"/>
        <v>Ok</v>
      </c>
      <c r="T439">
        <f t="shared" si="108"/>
        <v>1.9E-2</v>
      </c>
      <c r="U439" s="10">
        <v>1.9E-2</v>
      </c>
      <c r="V439" s="10">
        <v>6</v>
      </c>
      <c r="W439">
        <f t="shared" si="109"/>
        <v>7235.8952399999989</v>
      </c>
      <c r="X439" s="10">
        <f t="shared" si="110"/>
        <v>7231.5599999999995</v>
      </c>
      <c r="Y439" s="10">
        <f t="shared" si="111"/>
        <v>4.3352399999994304</v>
      </c>
      <c r="Z439">
        <f t="shared" si="112"/>
        <v>5.9912973532759873E-4</v>
      </c>
      <c r="AA439" t="str">
        <f t="shared" si="113"/>
        <v>May-2025</v>
      </c>
      <c r="AB439" t="str">
        <f t="shared" si="114"/>
        <v>Q2-2025</v>
      </c>
      <c r="AC439" t="str">
        <f t="shared" si="115"/>
        <v>Americas-USA-San Francisco</v>
      </c>
      <c r="AD439" t="str">
        <f t="shared" si="116"/>
        <v>HIGH</v>
      </c>
      <c r="AE439" s="15" t="str">
        <f t="shared" si="117"/>
        <v>May-2025</v>
      </c>
      <c r="AF439" t="str">
        <f t="shared" si="118"/>
        <v>YES</v>
      </c>
    </row>
    <row r="440" spans="1:32" x14ac:dyDescent="0.35">
      <c r="A440" s="8" t="s">
        <v>610</v>
      </c>
      <c r="B440" s="6">
        <v>45958</v>
      </c>
      <c r="C440" s="6" t="str">
        <f t="shared" si="103"/>
        <v>INVALID</v>
      </c>
      <c r="D440" s="6">
        <f t="shared" si="102"/>
        <v>45965</v>
      </c>
      <c r="E440" s="6">
        <v>45703</v>
      </c>
      <c r="F440" s="10">
        <f t="shared" si="104"/>
        <v>7</v>
      </c>
      <c r="G440" t="s">
        <v>648</v>
      </c>
      <c r="H440" t="s">
        <v>653</v>
      </c>
      <c r="I440" t="s">
        <v>667</v>
      </c>
      <c r="J440" t="s">
        <v>705</v>
      </c>
      <c r="K440" t="s">
        <v>707</v>
      </c>
      <c r="L440" t="s">
        <v>726</v>
      </c>
      <c r="M440" t="s">
        <v>727</v>
      </c>
      <c r="N440" t="s">
        <v>1328</v>
      </c>
      <c r="O440" s="10">
        <v>1133.47</v>
      </c>
      <c r="P440" s="10" t="str">
        <f t="shared" si="105"/>
        <v>OK</v>
      </c>
      <c r="Q440" s="10">
        <f t="shared" si="106"/>
        <v>1224.72</v>
      </c>
      <c r="R440">
        <v>1224.72</v>
      </c>
      <c r="S440" t="str">
        <f t="shared" si="107"/>
        <v>Ok</v>
      </c>
      <c r="T440">
        <f t="shared" si="108"/>
        <v>4.2999999999999997E-2</v>
      </c>
      <c r="U440" s="10">
        <v>4.2999999999999997E-2</v>
      </c>
      <c r="V440" s="10">
        <v>5</v>
      </c>
      <c r="W440">
        <f t="shared" si="109"/>
        <v>5860.2852000000003</v>
      </c>
      <c r="X440" s="10">
        <f t="shared" si="110"/>
        <v>5667.35</v>
      </c>
      <c r="Y440" s="10">
        <f t="shared" si="111"/>
        <v>192.9351999999999</v>
      </c>
      <c r="Z440">
        <f t="shared" si="112"/>
        <v>3.2922493260225609E-2</v>
      </c>
      <c r="AA440" t="str">
        <f t="shared" si="113"/>
        <v>Oct-2025</v>
      </c>
      <c r="AB440" t="str">
        <f t="shared" si="114"/>
        <v>Q4-2025</v>
      </c>
      <c r="AC440" t="str">
        <f t="shared" si="115"/>
        <v>Americas-Canada-Toronto</v>
      </c>
      <c r="AD440" t="str">
        <f t="shared" si="116"/>
        <v>HIGH</v>
      </c>
      <c r="AE440" s="15" t="str">
        <f t="shared" si="117"/>
        <v>Oct-2025</v>
      </c>
      <c r="AF440" t="str">
        <f t="shared" si="118"/>
        <v>YES</v>
      </c>
    </row>
    <row r="441" spans="1:32" x14ac:dyDescent="0.35">
      <c r="A441" s="8" t="s">
        <v>434</v>
      </c>
      <c r="B441" s="6">
        <v>45782</v>
      </c>
      <c r="C441" s="6" t="str">
        <f t="shared" si="103"/>
        <v>INVALID</v>
      </c>
      <c r="D441" s="6">
        <f t="shared" si="102"/>
        <v>45789</v>
      </c>
      <c r="E441" s="6">
        <v>45228</v>
      </c>
      <c r="F441" s="10">
        <f t="shared" si="104"/>
        <v>7</v>
      </c>
      <c r="G441" t="s">
        <v>647</v>
      </c>
      <c r="H441" t="s">
        <v>652</v>
      </c>
      <c r="I441" t="s">
        <v>694</v>
      </c>
      <c r="J441" t="s">
        <v>703</v>
      </c>
      <c r="K441" t="s">
        <v>711</v>
      </c>
      <c r="L441" t="s">
        <v>722</v>
      </c>
      <c r="M441" t="s">
        <v>730</v>
      </c>
      <c r="N441" t="s">
        <v>1153</v>
      </c>
      <c r="O441" s="10">
        <v>1102.19</v>
      </c>
      <c r="P441" s="10" t="str">
        <f t="shared" si="105"/>
        <v>OK</v>
      </c>
      <c r="Q441" s="10">
        <f t="shared" si="106"/>
        <v>485.86</v>
      </c>
      <c r="R441">
        <v>485.86</v>
      </c>
      <c r="S441" t="str">
        <f t="shared" si="107"/>
        <v>Ok</v>
      </c>
      <c r="T441">
        <f t="shared" si="108"/>
        <v>0.151</v>
      </c>
      <c r="U441" s="10">
        <v>0.151</v>
      </c>
      <c r="V441" s="10">
        <v>10</v>
      </c>
      <c r="W441">
        <f t="shared" si="109"/>
        <v>4124.9513999999999</v>
      </c>
      <c r="X441" s="10">
        <f t="shared" si="110"/>
        <v>11021.900000000001</v>
      </c>
      <c r="Y441" s="10">
        <f t="shared" si="111"/>
        <v>-6896.9486000000015</v>
      </c>
      <c r="Z441">
        <f t="shared" si="112"/>
        <v>-1.6720072386792246</v>
      </c>
      <c r="AA441" t="str">
        <f t="shared" si="113"/>
        <v>May-2025</v>
      </c>
      <c r="AB441" t="str">
        <f t="shared" si="114"/>
        <v>Q2-2025</v>
      </c>
      <c r="AC441" t="str">
        <f t="shared" si="115"/>
        <v>Asia-Japan-Nagoya</v>
      </c>
      <c r="AD441" t="str">
        <f t="shared" si="116"/>
        <v>MEDIUM</v>
      </c>
      <c r="AE441" s="15" t="str">
        <f t="shared" si="117"/>
        <v>May-2025</v>
      </c>
      <c r="AF441" t="str">
        <f t="shared" si="118"/>
        <v>YES</v>
      </c>
    </row>
    <row r="442" spans="1:32" x14ac:dyDescent="0.35">
      <c r="A442" s="8" t="s">
        <v>559</v>
      </c>
      <c r="B442" s="6">
        <v>45907</v>
      </c>
      <c r="C442" s="6" t="str">
        <f t="shared" si="103"/>
        <v>INVALID</v>
      </c>
      <c r="D442" s="6">
        <f t="shared" si="102"/>
        <v>45914</v>
      </c>
      <c r="E442" s="6">
        <v>45895</v>
      </c>
      <c r="F442" s="10">
        <f t="shared" si="104"/>
        <v>7</v>
      </c>
      <c r="G442" t="s">
        <v>648</v>
      </c>
      <c r="H442" t="s">
        <v>660</v>
      </c>
      <c r="I442" t="s">
        <v>700</v>
      </c>
      <c r="J442" t="s">
        <v>701</v>
      </c>
      <c r="K442" t="s">
        <v>707</v>
      </c>
      <c r="L442" t="s">
        <v>724</v>
      </c>
      <c r="M442" t="s">
        <v>729</v>
      </c>
      <c r="N442" t="s">
        <v>1277</v>
      </c>
      <c r="O442" s="10">
        <v>1304.95</v>
      </c>
      <c r="P442" s="10" t="str">
        <f t="shared" si="105"/>
        <v>OK</v>
      </c>
      <c r="Q442" s="10">
        <f t="shared" si="106"/>
        <v>2210.94</v>
      </c>
      <c r="R442">
        <v>2210.94</v>
      </c>
      <c r="S442" t="str">
        <f t="shared" si="107"/>
        <v>Ok</v>
      </c>
      <c r="T442">
        <f t="shared" si="108"/>
        <v>0.21199999999999999</v>
      </c>
      <c r="U442" s="10">
        <v>0.21199999999999999</v>
      </c>
      <c r="V442" s="10">
        <v>8</v>
      </c>
      <c r="W442">
        <f t="shared" si="109"/>
        <v>13937.76576</v>
      </c>
      <c r="X442" s="10">
        <f t="shared" si="110"/>
        <v>10439.6</v>
      </c>
      <c r="Y442" s="10">
        <f t="shared" si="111"/>
        <v>3498.1657599999999</v>
      </c>
      <c r="Z442">
        <f t="shared" si="112"/>
        <v>0.25098468579801986</v>
      </c>
      <c r="AA442" t="str">
        <f t="shared" si="113"/>
        <v>Sept-2025</v>
      </c>
      <c r="AB442" t="str">
        <f t="shared" si="114"/>
        <v>Q3-2025</v>
      </c>
      <c r="AC442" t="str">
        <f t="shared" si="115"/>
        <v>Americas-USA-New York</v>
      </c>
      <c r="AD442" t="str">
        <f t="shared" si="116"/>
        <v>HIGH</v>
      </c>
      <c r="AE442" s="15" t="str">
        <f t="shared" si="117"/>
        <v>Sept-2025</v>
      </c>
      <c r="AF442" t="str">
        <f t="shared" si="118"/>
        <v>YES</v>
      </c>
    </row>
    <row r="443" spans="1:32" x14ac:dyDescent="0.35">
      <c r="A443" s="8" t="s">
        <v>601</v>
      </c>
      <c r="B443" s="6">
        <v>45949</v>
      </c>
      <c r="C443" s="6" t="str">
        <f t="shared" si="103"/>
        <v>INVALID</v>
      </c>
      <c r="D443" s="6">
        <f t="shared" si="102"/>
        <v>45956</v>
      </c>
      <c r="E443" s="6">
        <v>45388</v>
      </c>
      <c r="F443" s="10">
        <f t="shared" si="104"/>
        <v>7</v>
      </c>
      <c r="G443" t="s">
        <v>646</v>
      </c>
      <c r="H443" t="s">
        <v>651</v>
      </c>
      <c r="I443" t="s">
        <v>669</v>
      </c>
      <c r="J443" t="s">
        <v>704</v>
      </c>
      <c r="K443" t="s">
        <v>710</v>
      </c>
      <c r="L443" t="s">
        <v>716</v>
      </c>
      <c r="M443" t="s">
        <v>727</v>
      </c>
      <c r="N443" t="s">
        <v>1319</v>
      </c>
      <c r="O443" s="10">
        <v>1232.78</v>
      </c>
      <c r="P443" s="10" t="str">
        <f t="shared" si="105"/>
        <v>OK</v>
      </c>
      <c r="Q443" s="10">
        <f t="shared" si="106"/>
        <v>571.89</v>
      </c>
      <c r="R443">
        <v>571.89</v>
      </c>
      <c r="S443" t="str">
        <f t="shared" si="107"/>
        <v>Ok</v>
      </c>
      <c r="T443">
        <f t="shared" si="108"/>
        <v>9.2999999999999999E-2</v>
      </c>
      <c r="U443" s="10">
        <v>9.2999999999999999E-2</v>
      </c>
      <c r="V443" s="10">
        <v>16</v>
      </c>
      <c r="W443">
        <f t="shared" si="109"/>
        <v>8299.2676800000008</v>
      </c>
      <c r="X443" s="10">
        <f t="shared" si="110"/>
        <v>19724.48</v>
      </c>
      <c r="Y443" s="10">
        <f t="shared" si="111"/>
        <v>-11425.212319999999</v>
      </c>
      <c r="Z443">
        <f t="shared" si="112"/>
        <v>-1.3766530687440122</v>
      </c>
      <c r="AA443" t="str">
        <f t="shared" si="113"/>
        <v>Oct-2025</v>
      </c>
      <c r="AB443" t="str">
        <f t="shared" si="114"/>
        <v>Q4-2025</v>
      </c>
      <c r="AC443" t="str">
        <f t="shared" si="115"/>
        <v>Africa-Nigeria-Abuja</v>
      </c>
      <c r="AD443" t="str">
        <f t="shared" si="116"/>
        <v>HIGH</v>
      </c>
      <c r="AE443" s="15" t="str">
        <f t="shared" si="117"/>
        <v>Oct-2025</v>
      </c>
      <c r="AF443" t="str">
        <f t="shared" si="118"/>
        <v>YES</v>
      </c>
    </row>
    <row r="444" spans="1:32" x14ac:dyDescent="0.35">
      <c r="A444" s="8" t="s">
        <v>52</v>
      </c>
      <c r="B444" s="6">
        <v>45399</v>
      </c>
      <c r="C444" s="6" t="str">
        <f t="shared" si="103"/>
        <v>OK</v>
      </c>
      <c r="D444" s="6">
        <f t="shared" si="102"/>
        <v>45848</v>
      </c>
      <c r="E444" s="6">
        <v>45848</v>
      </c>
      <c r="F444" s="10">
        <f t="shared" si="104"/>
        <v>449</v>
      </c>
      <c r="G444" t="s">
        <v>647</v>
      </c>
      <c r="H444" t="s">
        <v>659</v>
      </c>
      <c r="I444" t="s">
        <v>685</v>
      </c>
      <c r="J444" t="s">
        <v>706</v>
      </c>
      <c r="K444" t="s">
        <v>711</v>
      </c>
      <c r="L444" t="s">
        <v>725</v>
      </c>
      <c r="M444" t="s">
        <v>727</v>
      </c>
      <c r="N444" t="s">
        <v>771</v>
      </c>
      <c r="O444" s="10">
        <v>757.19</v>
      </c>
      <c r="P444" s="10" t="str">
        <f t="shared" si="105"/>
        <v>OK</v>
      </c>
      <c r="Q444" s="10">
        <f t="shared" si="106"/>
        <v>3398.37</v>
      </c>
      <c r="R444">
        <v>3398.37</v>
      </c>
      <c r="S444" t="str">
        <f t="shared" si="107"/>
        <v>Ok</v>
      </c>
      <c r="T444">
        <f t="shared" si="108"/>
        <v>0.13600000000000001</v>
      </c>
      <c r="U444" s="10">
        <v>0.13600000000000001</v>
      </c>
      <c r="V444" s="10">
        <v>8</v>
      </c>
      <c r="W444">
        <f t="shared" si="109"/>
        <v>23489.533439999999</v>
      </c>
      <c r="X444" s="10">
        <f t="shared" si="110"/>
        <v>6057.52</v>
      </c>
      <c r="Y444" s="10">
        <f t="shared" si="111"/>
        <v>17432.013439999999</v>
      </c>
      <c r="Z444">
        <f t="shared" si="112"/>
        <v>0.74211833472670286</v>
      </c>
      <c r="AA444" t="str">
        <f t="shared" si="113"/>
        <v>Apr-2024</v>
      </c>
      <c r="AB444" t="str">
        <f t="shared" si="114"/>
        <v>Q2-2024</v>
      </c>
      <c r="AC444" t="str">
        <f t="shared" si="115"/>
        <v>Asia-China-Shanghai</v>
      </c>
      <c r="AD444" t="str">
        <f t="shared" si="116"/>
        <v>HIGH</v>
      </c>
      <c r="AE444" s="15" t="str">
        <f t="shared" si="117"/>
        <v>Apr-2024</v>
      </c>
      <c r="AF444" t="str">
        <f t="shared" si="118"/>
        <v>NO</v>
      </c>
    </row>
    <row r="445" spans="1:32" x14ac:dyDescent="0.35">
      <c r="A445" s="8" t="s">
        <v>420</v>
      </c>
      <c r="B445" s="6">
        <v>45768</v>
      </c>
      <c r="C445" s="6" t="str">
        <f t="shared" si="103"/>
        <v>INVALID</v>
      </c>
      <c r="D445" s="6">
        <f t="shared" si="102"/>
        <v>45775</v>
      </c>
      <c r="E445" s="6">
        <v>45671</v>
      </c>
      <c r="F445" s="10">
        <f t="shared" si="104"/>
        <v>7</v>
      </c>
      <c r="G445" t="s">
        <v>647</v>
      </c>
      <c r="H445" t="s">
        <v>654</v>
      </c>
      <c r="I445" t="s">
        <v>680</v>
      </c>
      <c r="J445" t="s">
        <v>705</v>
      </c>
      <c r="K445" t="s">
        <v>707</v>
      </c>
      <c r="L445" t="s">
        <v>724</v>
      </c>
      <c r="M445" t="s">
        <v>728</v>
      </c>
      <c r="N445" t="s">
        <v>1139</v>
      </c>
      <c r="O445" s="10">
        <v>1361.34</v>
      </c>
      <c r="P445" s="10" t="str">
        <f t="shared" si="105"/>
        <v>OK</v>
      </c>
      <c r="Q445" s="10">
        <f t="shared" si="106"/>
        <v>194.62</v>
      </c>
      <c r="R445">
        <v>194.62</v>
      </c>
      <c r="S445" t="str">
        <f t="shared" si="107"/>
        <v>Ok</v>
      </c>
      <c r="T445">
        <f t="shared" si="108"/>
        <v>7.6999999999999999E-2</v>
      </c>
      <c r="U445" s="10">
        <v>7.6999999999999999E-2</v>
      </c>
      <c r="V445" s="10">
        <v>14</v>
      </c>
      <c r="W445">
        <f t="shared" si="109"/>
        <v>2514.8796400000006</v>
      </c>
      <c r="X445" s="10">
        <f t="shared" si="110"/>
        <v>19058.759999999998</v>
      </c>
      <c r="Y445" s="10">
        <f t="shared" si="111"/>
        <v>-16543.880359999999</v>
      </c>
      <c r="Z445">
        <f t="shared" si="112"/>
        <v>-6.5783984636338282</v>
      </c>
      <c r="AA445" t="str">
        <f t="shared" si="113"/>
        <v>Apr-2025</v>
      </c>
      <c r="AB445" t="str">
        <f t="shared" si="114"/>
        <v>Q2-2025</v>
      </c>
      <c r="AC445" t="str">
        <f t="shared" si="115"/>
        <v>Asia-India-Delhi</v>
      </c>
      <c r="AD445" t="str">
        <f t="shared" si="116"/>
        <v>MEDIUM</v>
      </c>
      <c r="AE445" s="15" t="str">
        <f t="shared" si="117"/>
        <v>Apr-2025</v>
      </c>
      <c r="AF445" t="str">
        <f t="shared" si="118"/>
        <v>YES</v>
      </c>
    </row>
    <row r="446" spans="1:32" x14ac:dyDescent="0.35">
      <c r="A446" s="8" t="s">
        <v>56</v>
      </c>
      <c r="B446" s="6">
        <v>45403</v>
      </c>
      <c r="C446" s="6" t="str">
        <f t="shared" si="103"/>
        <v>INVALID</v>
      </c>
      <c r="D446" s="6">
        <f t="shared" si="102"/>
        <v>45410</v>
      </c>
      <c r="E446" s="6">
        <v>45324</v>
      </c>
      <c r="F446" s="10">
        <f t="shared" si="104"/>
        <v>7</v>
      </c>
      <c r="G446" t="s">
        <v>646</v>
      </c>
      <c r="H446" t="s">
        <v>661</v>
      </c>
      <c r="I446" t="s">
        <v>687</v>
      </c>
      <c r="J446" t="s">
        <v>704</v>
      </c>
      <c r="K446" t="s">
        <v>708</v>
      </c>
      <c r="L446" t="s">
        <v>723</v>
      </c>
      <c r="M446" t="s">
        <v>729</v>
      </c>
      <c r="N446" t="s">
        <v>775</v>
      </c>
      <c r="O446" s="10">
        <v>1206.2</v>
      </c>
      <c r="P446" s="10" t="str">
        <f t="shared" si="105"/>
        <v>OK</v>
      </c>
      <c r="Q446" s="10">
        <f t="shared" si="106"/>
        <v>1031.6400000000001</v>
      </c>
      <c r="R446">
        <v>1031.6400000000001</v>
      </c>
      <c r="S446" t="str">
        <f t="shared" si="107"/>
        <v>Ok</v>
      </c>
      <c r="T446">
        <f t="shared" si="108"/>
        <v>0</v>
      </c>
      <c r="U446" s="10">
        <v>0</v>
      </c>
      <c r="V446" s="10">
        <v>6</v>
      </c>
      <c r="W446">
        <f t="shared" si="109"/>
        <v>6189.84</v>
      </c>
      <c r="X446" s="10">
        <f t="shared" si="110"/>
        <v>7237.2000000000007</v>
      </c>
      <c r="Y446" s="10">
        <f t="shared" si="111"/>
        <v>-1047.3600000000006</v>
      </c>
      <c r="Z446">
        <f t="shared" si="112"/>
        <v>-0.16920631227947744</v>
      </c>
      <c r="AA446" t="str">
        <f t="shared" si="113"/>
        <v>Apr-2024</v>
      </c>
      <c r="AB446" t="str">
        <f t="shared" si="114"/>
        <v>Q2-2024</v>
      </c>
      <c r="AC446" t="str">
        <f t="shared" si="115"/>
        <v>Africa-South Africa-Durban</v>
      </c>
      <c r="AD446" t="str">
        <f t="shared" si="116"/>
        <v>HIGH</v>
      </c>
      <c r="AE446" s="15" t="str">
        <f t="shared" si="117"/>
        <v>Apr-2024</v>
      </c>
      <c r="AF446" t="str">
        <f t="shared" si="118"/>
        <v>YES</v>
      </c>
    </row>
    <row r="447" spans="1:32" x14ac:dyDescent="0.35">
      <c r="A447" s="8" t="s">
        <v>250</v>
      </c>
      <c r="B447" s="6">
        <v>45598</v>
      </c>
      <c r="C447" s="6" t="str">
        <f t="shared" si="103"/>
        <v>INVALID</v>
      </c>
      <c r="D447" s="6">
        <f t="shared" si="102"/>
        <v>45605</v>
      </c>
      <c r="E447" s="6">
        <v>45567</v>
      </c>
      <c r="F447" s="10">
        <f t="shared" si="104"/>
        <v>7</v>
      </c>
      <c r="G447" t="s">
        <v>646</v>
      </c>
      <c r="H447" t="s">
        <v>650</v>
      </c>
      <c r="I447" t="s">
        <v>675</v>
      </c>
      <c r="J447" t="s">
        <v>705</v>
      </c>
      <c r="K447" t="s">
        <v>707</v>
      </c>
      <c r="L447" t="s">
        <v>724</v>
      </c>
      <c r="M447" t="s">
        <v>730</v>
      </c>
      <c r="N447" t="s">
        <v>970</v>
      </c>
      <c r="O447" s="10">
        <v>1338.99</v>
      </c>
      <c r="P447" s="10" t="str">
        <f t="shared" si="105"/>
        <v>OK</v>
      </c>
      <c r="Q447" s="10">
        <f t="shared" si="106"/>
        <v>495.19</v>
      </c>
      <c r="R447">
        <v>495.19</v>
      </c>
      <c r="S447" t="str">
        <f t="shared" si="107"/>
        <v>Ok</v>
      </c>
      <c r="T447">
        <f t="shared" si="108"/>
        <v>0.126</v>
      </c>
      <c r="U447" s="10">
        <v>0.126</v>
      </c>
      <c r="V447" s="10">
        <v>24</v>
      </c>
      <c r="W447">
        <f t="shared" si="109"/>
        <v>10387.105439999999</v>
      </c>
      <c r="X447" s="10">
        <f t="shared" si="110"/>
        <v>32135.760000000002</v>
      </c>
      <c r="Y447" s="10">
        <f t="shared" si="111"/>
        <v>-21748.654560000003</v>
      </c>
      <c r="Z447">
        <f t="shared" si="112"/>
        <v>-2.0938128226028678</v>
      </c>
      <c r="AA447" t="str">
        <f t="shared" si="113"/>
        <v>Nov-2024</v>
      </c>
      <c r="AB447" t="str">
        <f t="shared" si="114"/>
        <v>Q4-2024</v>
      </c>
      <c r="AC447" t="str">
        <f t="shared" si="115"/>
        <v>Africa-Kenya-Mombasa</v>
      </c>
      <c r="AD447" t="str">
        <f t="shared" si="116"/>
        <v>MEDIUM</v>
      </c>
      <c r="AE447" s="15" t="str">
        <f t="shared" si="117"/>
        <v>Nov-2024</v>
      </c>
      <c r="AF447" t="str">
        <f t="shared" si="118"/>
        <v>YES</v>
      </c>
    </row>
    <row r="448" spans="1:32" x14ac:dyDescent="0.35">
      <c r="A448" s="8" t="s">
        <v>287</v>
      </c>
      <c r="B448" s="6">
        <v>45635</v>
      </c>
      <c r="C448" s="6" t="str">
        <f t="shared" si="103"/>
        <v>INVALID</v>
      </c>
      <c r="D448" s="6">
        <f t="shared" si="102"/>
        <v>45642</v>
      </c>
      <c r="E448" s="6">
        <v>45151</v>
      </c>
      <c r="F448" s="10">
        <f t="shared" si="104"/>
        <v>7</v>
      </c>
      <c r="G448" t="s">
        <v>648</v>
      </c>
      <c r="H448" t="s">
        <v>653</v>
      </c>
      <c r="I448" t="s">
        <v>681</v>
      </c>
      <c r="J448" t="s">
        <v>702</v>
      </c>
      <c r="K448" t="s">
        <v>711</v>
      </c>
      <c r="L448" t="s">
        <v>712</v>
      </c>
      <c r="M448" t="s">
        <v>732</v>
      </c>
      <c r="N448" t="s">
        <v>1007</v>
      </c>
      <c r="O448" s="10">
        <v>1082.3800000000001</v>
      </c>
      <c r="P448" s="10" t="str">
        <f t="shared" si="105"/>
        <v>OK</v>
      </c>
      <c r="Q448" s="10">
        <f t="shared" si="106"/>
        <v>1319.04</v>
      </c>
      <c r="R448">
        <v>1319.04</v>
      </c>
      <c r="S448" t="str">
        <f t="shared" si="107"/>
        <v>Ok</v>
      </c>
      <c r="T448">
        <f t="shared" si="108"/>
        <v>0.16400000000000001</v>
      </c>
      <c r="U448" s="10">
        <v>0.16400000000000001</v>
      </c>
      <c r="V448" s="10">
        <v>20</v>
      </c>
      <c r="W448">
        <f t="shared" si="109"/>
        <v>22054.3488</v>
      </c>
      <c r="X448" s="10">
        <f t="shared" si="110"/>
        <v>21647.600000000002</v>
      </c>
      <c r="Y448" s="10">
        <f t="shared" si="111"/>
        <v>406.74879999999757</v>
      </c>
      <c r="Z448">
        <f t="shared" si="112"/>
        <v>1.8443020181126254E-2</v>
      </c>
      <c r="AA448" t="str">
        <f t="shared" si="113"/>
        <v>Dec-2024</v>
      </c>
      <c r="AB448" t="str">
        <f t="shared" si="114"/>
        <v>Q4-2024</v>
      </c>
      <c r="AC448" t="str">
        <f t="shared" si="115"/>
        <v>Americas-Canada-Montreal</v>
      </c>
      <c r="AD448" t="str">
        <f t="shared" si="116"/>
        <v>HIGH</v>
      </c>
      <c r="AE448" s="15" t="str">
        <f t="shared" si="117"/>
        <v>Dec-2024</v>
      </c>
      <c r="AF448" t="str">
        <f t="shared" si="118"/>
        <v>YES</v>
      </c>
    </row>
    <row r="449" spans="1:32" x14ac:dyDescent="0.35">
      <c r="A449" s="8" t="s">
        <v>376</v>
      </c>
      <c r="B449" s="6">
        <v>45724</v>
      </c>
      <c r="C449" s="6" t="str">
        <f t="shared" si="103"/>
        <v>INVALID</v>
      </c>
      <c r="D449" s="6">
        <f t="shared" si="102"/>
        <v>45731</v>
      </c>
      <c r="E449" s="6">
        <v>45115</v>
      </c>
      <c r="F449" s="10">
        <f t="shared" si="104"/>
        <v>7</v>
      </c>
      <c r="G449" t="s">
        <v>646</v>
      </c>
      <c r="H449" t="s">
        <v>651</v>
      </c>
      <c r="I449" t="s">
        <v>663</v>
      </c>
      <c r="J449" t="s">
        <v>701</v>
      </c>
      <c r="K449" t="s">
        <v>707</v>
      </c>
      <c r="L449" t="s">
        <v>720</v>
      </c>
      <c r="M449" t="s">
        <v>731</v>
      </c>
      <c r="N449" t="s">
        <v>1096</v>
      </c>
      <c r="O449" s="10">
        <v>834.26</v>
      </c>
      <c r="P449" s="10" t="str">
        <f t="shared" si="105"/>
        <v>OK</v>
      </c>
      <c r="Q449" s="10">
        <f t="shared" si="106"/>
        <v>314.87</v>
      </c>
      <c r="R449">
        <v>314.87</v>
      </c>
      <c r="S449" t="str">
        <f t="shared" si="107"/>
        <v>Ok</v>
      </c>
      <c r="T449">
        <f t="shared" si="108"/>
        <v>1.4E-2</v>
      </c>
      <c r="U449" s="10">
        <v>1.4E-2</v>
      </c>
      <c r="V449" s="10">
        <v>47</v>
      </c>
      <c r="W449">
        <f t="shared" si="109"/>
        <v>14591.705539999999</v>
      </c>
      <c r="X449" s="10">
        <f t="shared" si="110"/>
        <v>39210.22</v>
      </c>
      <c r="Y449" s="10">
        <f t="shared" si="111"/>
        <v>-24618.514460000002</v>
      </c>
      <c r="Z449">
        <f t="shared" si="112"/>
        <v>-1.6871581181866424</v>
      </c>
      <c r="AA449" t="str">
        <f t="shared" si="113"/>
        <v>Mar-2025</v>
      </c>
      <c r="AB449" t="str">
        <f t="shared" si="114"/>
        <v>Q1-2025</v>
      </c>
      <c r="AC449" t="str">
        <f t="shared" si="115"/>
        <v>Africa-Nigeria-Port Harcourt</v>
      </c>
      <c r="AD449" t="str">
        <f t="shared" si="116"/>
        <v>MEDIUM</v>
      </c>
      <c r="AE449" s="15" t="str">
        <f t="shared" si="117"/>
        <v>Mar-2025</v>
      </c>
      <c r="AF449" t="str">
        <f t="shared" si="118"/>
        <v>YES</v>
      </c>
    </row>
    <row r="450" spans="1:32" x14ac:dyDescent="0.35">
      <c r="A450" s="8" t="s">
        <v>526</v>
      </c>
      <c r="B450" s="6">
        <v>45874</v>
      </c>
      <c r="C450" s="6" t="str">
        <f t="shared" si="103"/>
        <v>INVALID</v>
      </c>
      <c r="D450" s="6">
        <f t="shared" ref="D450:D513" si="119">IF(OR(E450="",E450&lt;B450),B450+7,E450)</f>
        <v>45881</v>
      </c>
      <c r="E450" s="6">
        <v>45576</v>
      </c>
      <c r="F450" s="10">
        <f t="shared" si="104"/>
        <v>7</v>
      </c>
      <c r="G450" t="s">
        <v>649</v>
      </c>
      <c r="H450" t="s">
        <v>658</v>
      </c>
      <c r="I450" t="s">
        <v>693</v>
      </c>
      <c r="J450" t="s">
        <v>703</v>
      </c>
      <c r="K450" t="s">
        <v>710</v>
      </c>
      <c r="L450" t="s">
        <v>716</v>
      </c>
      <c r="M450" t="s">
        <v>727</v>
      </c>
      <c r="N450" t="s">
        <v>1245</v>
      </c>
      <c r="O450" s="10">
        <v>1389.46</v>
      </c>
      <c r="P450" s="10" t="str">
        <f t="shared" si="105"/>
        <v>OK</v>
      </c>
      <c r="Q450" s="10">
        <f t="shared" si="106"/>
        <v>2210.17</v>
      </c>
      <c r="R450">
        <v>2210.17</v>
      </c>
      <c r="S450" t="str">
        <f t="shared" si="107"/>
        <v>Ok</v>
      </c>
      <c r="T450">
        <f t="shared" si="108"/>
        <v>0.14599999999999999</v>
      </c>
      <c r="U450" s="10">
        <v>0.14599999999999999</v>
      </c>
      <c r="V450" s="10">
        <v>33</v>
      </c>
      <c r="W450">
        <f t="shared" si="109"/>
        <v>62287.01094</v>
      </c>
      <c r="X450" s="10">
        <f t="shared" si="110"/>
        <v>45852.18</v>
      </c>
      <c r="Y450" s="10">
        <f t="shared" si="111"/>
        <v>16434.83094</v>
      </c>
      <c r="Z450">
        <f t="shared" si="112"/>
        <v>0.26385647171015136</v>
      </c>
      <c r="AA450" t="str">
        <f t="shared" si="113"/>
        <v>Aug-2025</v>
      </c>
      <c r="AB450" t="str">
        <f t="shared" si="114"/>
        <v>Q3-2025</v>
      </c>
      <c r="AC450" t="str">
        <f t="shared" si="115"/>
        <v>Europe-United Kingdom-Manchester</v>
      </c>
      <c r="AD450" t="str">
        <f t="shared" si="116"/>
        <v>HIGH</v>
      </c>
      <c r="AE450" s="15" t="str">
        <f t="shared" si="117"/>
        <v>Aug-2025</v>
      </c>
      <c r="AF450" t="str">
        <f t="shared" si="118"/>
        <v>YES</v>
      </c>
    </row>
    <row r="451" spans="1:32" x14ac:dyDescent="0.35">
      <c r="A451" s="8" t="s">
        <v>609</v>
      </c>
      <c r="B451" s="6">
        <v>45957</v>
      </c>
      <c r="C451" s="6" t="str">
        <f t="shared" ref="C451:C514" si="120">IF(OR(E451="",E451&lt;B451),"INVALID","OK")</f>
        <v>INVALID</v>
      </c>
      <c r="D451" s="6">
        <f t="shared" si="119"/>
        <v>45964</v>
      </c>
      <c r="E451" s="6">
        <v>45494</v>
      </c>
      <c r="F451" s="10">
        <f t="shared" ref="F451:F514" si="121">D451-B451</f>
        <v>7</v>
      </c>
      <c r="G451" t="s">
        <v>646</v>
      </c>
      <c r="H451" t="s">
        <v>650</v>
      </c>
      <c r="I451" t="s">
        <v>662</v>
      </c>
      <c r="J451" t="s">
        <v>705</v>
      </c>
      <c r="K451" t="s">
        <v>707</v>
      </c>
      <c r="L451" t="s">
        <v>723</v>
      </c>
      <c r="M451" t="s">
        <v>731</v>
      </c>
      <c r="N451" t="s">
        <v>1327</v>
      </c>
      <c r="O451" s="10">
        <v>753.43</v>
      </c>
      <c r="P451" s="10" t="str">
        <f t="shared" ref="P451:P514" si="122">IF(ABS((R451)-(Q451))&gt;1,"Suspicious","OK")</f>
        <v>OK</v>
      </c>
      <c r="Q451" s="10">
        <f t="shared" ref="Q451:Q514" si="123">IF(OR(R451&lt;0,R451&gt;3800),AVERAGEIF($M:$M,$M451,$R:$R),R451)</f>
        <v>1045</v>
      </c>
      <c r="R451">
        <v>1045</v>
      </c>
      <c r="S451" t="str">
        <f t="shared" ref="S451:S514" si="124">IF(U451&gt;0.3,"Suspicious","Ok")</f>
        <v>Ok</v>
      </c>
      <c r="T451">
        <f t="shared" ref="T451:T514" si="125">IF(U451&lt;0,0,IF(U451&gt;0.3,0.3,U451))</f>
        <v>7.2999999999999995E-2</v>
      </c>
      <c r="U451" s="10">
        <v>7.2999999999999995E-2</v>
      </c>
      <c r="V451" s="10">
        <v>9</v>
      </c>
      <c r="W451">
        <f t="shared" ref="W451:W514" si="126">R451*V451*(1-U451)</f>
        <v>8718.4350000000013</v>
      </c>
      <c r="X451" s="10">
        <f t="shared" ref="X451:X514" si="127">O451*V451</f>
        <v>6780.87</v>
      </c>
      <c r="Y451" s="10">
        <f t="shared" ref="Y451:Y514" si="128">W451-X451</f>
        <v>1937.5650000000014</v>
      </c>
      <c r="Z451">
        <f t="shared" ref="Z451:Z514" si="129">IF(W451=0,0,Y451/W451)</f>
        <v>0.22223770665262757</v>
      </c>
      <c r="AA451" t="str">
        <f t="shared" ref="AA451:AA514" si="130">TEXT(B451,"MMM-YYYY")</f>
        <v>Oct-2025</v>
      </c>
      <c r="AB451" t="str">
        <f t="shared" ref="AB451:AB514" si="131">"Q"&amp;INT((MONTH(B451)-1)/3+1)&amp;"-"&amp;YEAR(B451)</f>
        <v>Q4-2025</v>
      </c>
      <c r="AC451" t="str">
        <f t="shared" ref="AC451:AC514" si="132">G451&amp;"-"&amp;H451&amp;"-"&amp;I451</f>
        <v>Africa-Kenya-Kisumu</v>
      </c>
      <c r="AD451" t="str">
        <f t="shared" ref="AD451:AD514" si="133">IF(Q451&lt;100,"LOW",IF(Q451&lt;=500,"MEDIUM","HIGH"))</f>
        <v>HIGH</v>
      </c>
      <c r="AE451" s="15" t="str">
        <f t="shared" ref="AE451:AE514" si="134">TEXT(_xlfn.MINIFS(B451,H451,(H451)),"mmm-yyyy")</f>
        <v>Oct-2025</v>
      </c>
      <c r="AF451" t="str">
        <f t="shared" ref="AF451:AF514" si="135">IF((F451)&lt;=7,"YES","NO")</f>
        <v>YES</v>
      </c>
    </row>
    <row r="452" spans="1:32" x14ac:dyDescent="0.35">
      <c r="A452" s="8" t="s">
        <v>64</v>
      </c>
      <c r="B452" s="6">
        <v>45411</v>
      </c>
      <c r="C452" s="6" t="str">
        <f t="shared" si="120"/>
        <v>INVALID</v>
      </c>
      <c r="D452" s="6">
        <f t="shared" si="119"/>
        <v>45418</v>
      </c>
      <c r="E452" s="6">
        <v>45139</v>
      </c>
      <c r="F452" s="10">
        <f t="shared" si="121"/>
        <v>7</v>
      </c>
      <c r="G452" t="s">
        <v>649</v>
      </c>
      <c r="H452" t="s">
        <v>657</v>
      </c>
      <c r="I452" t="s">
        <v>673</v>
      </c>
      <c r="J452" t="s">
        <v>704</v>
      </c>
      <c r="K452" t="s">
        <v>709</v>
      </c>
      <c r="L452" t="s">
        <v>717</v>
      </c>
      <c r="M452" t="s">
        <v>728</v>
      </c>
      <c r="N452" t="s">
        <v>783</v>
      </c>
      <c r="O452" s="10">
        <v>1303.56</v>
      </c>
      <c r="P452" s="10" t="str">
        <f t="shared" si="122"/>
        <v>OK</v>
      </c>
      <c r="Q452" s="10">
        <f t="shared" si="123"/>
        <v>2132.19</v>
      </c>
      <c r="R452">
        <v>2132.19</v>
      </c>
      <c r="S452" t="str">
        <f t="shared" si="124"/>
        <v>Ok</v>
      </c>
      <c r="T452">
        <f t="shared" si="125"/>
        <v>0.126</v>
      </c>
      <c r="U452" s="10">
        <v>0.126</v>
      </c>
      <c r="V452" s="10">
        <v>22</v>
      </c>
      <c r="W452">
        <f t="shared" si="126"/>
        <v>40997.749320000003</v>
      </c>
      <c r="X452" s="10">
        <f t="shared" si="127"/>
        <v>28678.32</v>
      </c>
      <c r="Y452" s="10">
        <f t="shared" si="128"/>
        <v>12319.429320000003</v>
      </c>
      <c r="Z452">
        <f t="shared" si="129"/>
        <v>0.30049038116319704</v>
      </c>
      <c r="AA452" t="str">
        <f t="shared" si="130"/>
        <v>Apr-2024</v>
      </c>
      <c r="AB452" t="str">
        <f t="shared" si="131"/>
        <v>Q2-2024</v>
      </c>
      <c r="AC452" t="str">
        <f t="shared" si="132"/>
        <v>Europe-France-Marseille</v>
      </c>
      <c r="AD452" t="str">
        <f t="shared" si="133"/>
        <v>HIGH</v>
      </c>
      <c r="AE452" s="15" t="str">
        <f t="shared" si="134"/>
        <v>Apr-2024</v>
      </c>
      <c r="AF452" t="str">
        <f t="shared" si="135"/>
        <v>YES</v>
      </c>
    </row>
    <row r="453" spans="1:32" x14ac:dyDescent="0.35">
      <c r="A453" s="8" t="s">
        <v>256</v>
      </c>
      <c r="B453" s="6">
        <v>45604</v>
      </c>
      <c r="C453" s="6" t="str">
        <f t="shared" si="120"/>
        <v>OK</v>
      </c>
      <c r="D453" s="6">
        <f t="shared" si="119"/>
        <v>45877</v>
      </c>
      <c r="E453" s="6">
        <v>45877</v>
      </c>
      <c r="F453" s="10">
        <f t="shared" si="121"/>
        <v>273</v>
      </c>
      <c r="G453" t="s">
        <v>647</v>
      </c>
      <c r="H453" t="s">
        <v>652</v>
      </c>
      <c r="I453" t="s">
        <v>666</v>
      </c>
      <c r="J453" t="s">
        <v>704</v>
      </c>
      <c r="K453" t="s">
        <v>711</v>
      </c>
      <c r="L453" t="s">
        <v>725</v>
      </c>
      <c r="M453" t="s">
        <v>731</v>
      </c>
      <c r="N453" t="s">
        <v>976</v>
      </c>
      <c r="O453" s="10">
        <v>1225.94</v>
      </c>
      <c r="P453" s="10" t="str">
        <f t="shared" si="122"/>
        <v>OK</v>
      </c>
      <c r="Q453" s="10">
        <f t="shared" si="123"/>
        <v>2101.5500000000002</v>
      </c>
      <c r="R453">
        <v>2101.5500000000002</v>
      </c>
      <c r="S453" t="str">
        <f t="shared" si="124"/>
        <v>Ok</v>
      </c>
      <c r="T453">
        <f t="shared" si="125"/>
        <v>0.13600000000000001</v>
      </c>
      <c r="U453" s="10">
        <v>0.13600000000000001</v>
      </c>
      <c r="V453" s="10">
        <v>22</v>
      </c>
      <c r="W453">
        <f t="shared" si="126"/>
        <v>39946.262400000007</v>
      </c>
      <c r="X453" s="10">
        <f t="shared" si="127"/>
        <v>26970.68</v>
      </c>
      <c r="Y453" s="10">
        <f t="shared" si="128"/>
        <v>12975.582400000007</v>
      </c>
      <c r="Z453">
        <f t="shared" si="129"/>
        <v>0.32482594416643107</v>
      </c>
      <c r="AA453" t="str">
        <f t="shared" si="130"/>
        <v>Nov-2024</v>
      </c>
      <c r="AB453" t="str">
        <f t="shared" si="131"/>
        <v>Q4-2024</v>
      </c>
      <c r="AC453" t="str">
        <f t="shared" si="132"/>
        <v>Asia-Japan-Osaka</v>
      </c>
      <c r="AD453" t="str">
        <f t="shared" si="133"/>
        <v>HIGH</v>
      </c>
      <c r="AE453" s="15" t="str">
        <f t="shared" si="134"/>
        <v>Nov-2024</v>
      </c>
      <c r="AF453" t="str">
        <f t="shared" si="135"/>
        <v>NO</v>
      </c>
    </row>
    <row r="454" spans="1:32" x14ac:dyDescent="0.35">
      <c r="A454" s="8" t="s">
        <v>46</v>
      </c>
      <c r="B454" s="6">
        <v>45393</v>
      </c>
      <c r="C454" s="6" t="str">
        <f t="shared" si="120"/>
        <v>INVALID</v>
      </c>
      <c r="D454" s="6">
        <f t="shared" si="119"/>
        <v>45400</v>
      </c>
      <c r="E454" s="6">
        <v>45010</v>
      </c>
      <c r="F454" s="10">
        <f t="shared" si="121"/>
        <v>7</v>
      </c>
      <c r="G454" t="s">
        <v>648</v>
      </c>
      <c r="H454" t="s">
        <v>653</v>
      </c>
      <c r="I454" t="s">
        <v>681</v>
      </c>
      <c r="J454" t="s">
        <v>706</v>
      </c>
      <c r="K454" t="s">
        <v>708</v>
      </c>
      <c r="L454" t="s">
        <v>726</v>
      </c>
      <c r="M454" t="s">
        <v>730</v>
      </c>
      <c r="N454" t="s">
        <v>765</v>
      </c>
      <c r="O454" s="10">
        <v>1242.6600000000001</v>
      </c>
      <c r="P454" s="10" t="str">
        <f t="shared" si="122"/>
        <v>OK</v>
      </c>
      <c r="Q454" s="10">
        <f t="shared" si="123"/>
        <v>2125.44</v>
      </c>
      <c r="R454">
        <v>2125.44</v>
      </c>
      <c r="S454" t="str">
        <f t="shared" si="124"/>
        <v>Ok</v>
      </c>
      <c r="T454">
        <f t="shared" si="125"/>
        <v>8.8999999999999996E-2</v>
      </c>
      <c r="U454" s="10">
        <v>8.8999999999999996E-2</v>
      </c>
      <c r="V454" s="10">
        <v>16</v>
      </c>
      <c r="W454">
        <f t="shared" si="126"/>
        <v>30980.41344</v>
      </c>
      <c r="X454" s="10">
        <f t="shared" si="127"/>
        <v>19882.560000000001</v>
      </c>
      <c r="Y454" s="10">
        <f t="shared" si="128"/>
        <v>11097.853439999999</v>
      </c>
      <c r="Z454">
        <f t="shared" si="129"/>
        <v>0.35822160545059528</v>
      </c>
      <c r="AA454" t="str">
        <f t="shared" si="130"/>
        <v>Apr-2024</v>
      </c>
      <c r="AB454" t="str">
        <f t="shared" si="131"/>
        <v>Q2-2024</v>
      </c>
      <c r="AC454" t="str">
        <f t="shared" si="132"/>
        <v>Americas-Canada-Montreal</v>
      </c>
      <c r="AD454" t="str">
        <f t="shared" si="133"/>
        <v>HIGH</v>
      </c>
      <c r="AE454" s="15" t="str">
        <f t="shared" si="134"/>
        <v>Apr-2024</v>
      </c>
      <c r="AF454" t="str">
        <f t="shared" si="135"/>
        <v>YES</v>
      </c>
    </row>
    <row r="455" spans="1:32" x14ac:dyDescent="0.35">
      <c r="A455" s="8" t="s">
        <v>126</v>
      </c>
      <c r="B455" s="6">
        <v>45473</v>
      </c>
      <c r="C455" s="6" t="str">
        <f t="shared" si="120"/>
        <v>INVALID</v>
      </c>
      <c r="D455" s="6">
        <f t="shared" si="119"/>
        <v>45480</v>
      </c>
      <c r="E455" s="6">
        <v>45454</v>
      </c>
      <c r="F455" s="10">
        <f t="shared" si="121"/>
        <v>7</v>
      </c>
      <c r="G455" t="s">
        <v>649</v>
      </c>
      <c r="H455" t="s">
        <v>658</v>
      </c>
      <c r="I455" t="s">
        <v>674</v>
      </c>
      <c r="J455" t="s">
        <v>705</v>
      </c>
      <c r="K455" t="s">
        <v>709</v>
      </c>
      <c r="L455" t="s">
        <v>724</v>
      </c>
      <c r="M455" t="s">
        <v>731</v>
      </c>
      <c r="N455" t="s">
        <v>845</v>
      </c>
      <c r="O455" s="10">
        <v>1187.1300000000001</v>
      </c>
      <c r="P455" s="10" t="str">
        <f t="shared" si="122"/>
        <v>OK</v>
      </c>
      <c r="Q455" s="10">
        <f t="shared" si="123"/>
        <v>712.75</v>
      </c>
      <c r="R455">
        <v>712.75</v>
      </c>
      <c r="S455" t="str">
        <f t="shared" si="124"/>
        <v>Ok</v>
      </c>
      <c r="T455">
        <f t="shared" si="125"/>
        <v>1.2E-2</v>
      </c>
      <c r="U455" s="10">
        <v>1.2E-2</v>
      </c>
      <c r="V455" s="10">
        <v>17</v>
      </c>
      <c r="W455">
        <f t="shared" si="126"/>
        <v>11971.349</v>
      </c>
      <c r="X455" s="10">
        <f t="shared" si="127"/>
        <v>20181.210000000003</v>
      </c>
      <c r="Y455" s="10">
        <f t="shared" si="128"/>
        <v>-8209.8610000000026</v>
      </c>
      <c r="Z455">
        <f t="shared" si="129"/>
        <v>-0.68579247000484256</v>
      </c>
      <c r="AA455" t="str">
        <f t="shared" si="130"/>
        <v>Jun-2024</v>
      </c>
      <c r="AB455" t="str">
        <f t="shared" si="131"/>
        <v>Q2-2024</v>
      </c>
      <c r="AC455" t="str">
        <f t="shared" si="132"/>
        <v>Europe-United Kingdom-Birmingham</v>
      </c>
      <c r="AD455" t="str">
        <f t="shared" si="133"/>
        <v>HIGH</v>
      </c>
      <c r="AE455" s="15" t="str">
        <f t="shared" si="134"/>
        <v>Jun-2024</v>
      </c>
      <c r="AF455" t="str">
        <f t="shared" si="135"/>
        <v>YES</v>
      </c>
    </row>
    <row r="456" spans="1:32" x14ac:dyDescent="0.35">
      <c r="A456" s="8" t="s">
        <v>614</v>
      </c>
      <c r="B456" s="6">
        <v>45962</v>
      </c>
      <c r="C456" s="6" t="str">
        <f t="shared" si="120"/>
        <v>INVALID</v>
      </c>
      <c r="D456" s="6">
        <f t="shared" si="119"/>
        <v>45969</v>
      </c>
      <c r="E456" s="6">
        <v>45373</v>
      </c>
      <c r="F456" s="10">
        <f t="shared" si="121"/>
        <v>7</v>
      </c>
      <c r="G456" t="s">
        <v>649</v>
      </c>
      <c r="H456" t="s">
        <v>658</v>
      </c>
      <c r="I456" t="s">
        <v>693</v>
      </c>
      <c r="J456" t="s">
        <v>704</v>
      </c>
      <c r="K456" t="s">
        <v>708</v>
      </c>
      <c r="L456" t="s">
        <v>718</v>
      </c>
      <c r="M456" t="s">
        <v>731</v>
      </c>
      <c r="N456" t="s">
        <v>1332</v>
      </c>
      <c r="O456" s="10">
        <v>985.45</v>
      </c>
      <c r="P456" s="10" t="str">
        <f t="shared" si="122"/>
        <v>OK</v>
      </c>
      <c r="Q456" s="10">
        <f t="shared" si="123"/>
        <v>1568.83</v>
      </c>
      <c r="R456">
        <v>1568.83</v>
      </c>
      <c r="S456" t="str">
        <f t="shared" si="124"/>
        <v>Ok</v>
      </c>
      <c r="T456">
        <f t="shared" si="125"/>
        <v>8.9999999999999993E-3</v>
      </c>
      <c r="U456" s="10">
        <v>8.9999999999999993E-3</v>
      </c>
      <c r="V456" s="10">
        <v>19</v>
      </c>
      <c r="W456">
        <f t="shared" si="126"/>
        <v>29539.500069999998</v>
      </c>
      <c r="X456" s="10">
        <f t="shared" si="127"/>
        <v>18723.55</v>
      </c>
      <c r="Y456" s="10">
        <f t="shared" si="128"/>
        <v>10815.950069999999</v>
      </c>
      <c r="Z456">
        <f t="shared" si="129"/>
        <v>0.36615210292555228</v>
      </c>
      <c r="AA456" t="str">
        <f t="shared" si="130"/>
        <v>Nov-2025</v>
      </c>
      <c r="AB456" t="str">
        <f t="shared" si="131"/>
        <v>Q4-2025</v>
      </c>
      <c r="AC456" t="str">
        <f t="shared" si="132"/>
        <v>Europe-United Kingdom-Manchester</v>
      </c>
      <c r="AD456" t="str">
        <f t="shared" si="133"/>
        <v>HIGH</v>
      </c>
      <c r="AE456" s="15" t="str">
        <f t="shared" si="134"/>
        <v>Nov-2025</v>
      </c>
      <c r="AF456" t="str">
        <f t="shared" si="135"/>
        <v>YES</v>
      </c>
    </row>
    <row r="457" spans="1:32" x14ac:dyDescent="0.35">
      <c r="A457" s="8" t="s">
        <v>222</v>
      </c>
      <c r="B457" s="6">
        <v>45570</v>
      </c>
      <c r="C457" s="6" t="str">
        <f t="shared" si="120"/>
        <v>OK</v>
      </c>
      <c r="D457" s="6">
        <f t="shared" si="119"/>
        <v>45572</v>
      </c>
      <c r="E457" s="6">
        <v>45572</v>
      </c>
      <c r="F457" s="10">
        <f t="shared" si="121"/>
        <v>2</v>
      </c>
      <c r="G457" t="s">
        <v>646</v>
      </c>
      <c r="H457" t="s">
        <v>650</v>
      </c>
      <c r="I457" t="s">
        <v>662</v>
      </c>
      <c r="J457" t="s">
        <v>704</v>
      </c>
      <c r="K457" t="s">
        <v>707</v>
      </c>
      <c r="L457" t="s">
        <v>716</v>
      </c>
      <c r="M457" t="s">
        <v>728</v>
      </c>
      <c r="N457" t="s">
        <v>942</v>
      </c>
      <c r="O457" s="10">
        <v>1248.3900000000001</v>
      </c>
      <c r="P457" s="10" t="str">
        <f t="shared" si="122"/>
        <v>OK</v>
      </c>
      <c r="Q457" s="10">
        <f t="shared" si="123"/>
        <v>2074.34</v>
      </c>
      <c r="R457">
        <v>2074.34</v>
      </c>
      <c r="S457" t="str">
        <f t="shared" si="124"/>
        <v>Ok</v>
      </c>
      <c r="T457">
        <f t="shared" si="125"/>
        <v>0.20300000000000001</v>
      </c>
      <c r="U457" s="10">
        <v>0.20300000000000001</v>
      </c>
      <c r="V457" s="10">
        <v>11</v>
      </c>
      <c r="W457">
        <f t="shared" si="126"/>
        <v>18185.73878</v>
      </c>
      <c r="X457" s="10">
        <f t="shared" si="127"/>
        <v>13732.29</v>
      </c>
      <c r="Y457" s="10">
        <f t="shared" si="128"/>
        <v>4453.4487799999988</v>
      </c>
      <c r="Z457">
        <f t="shared" si="129"/>
        <v>0.24488687723249036</v>
      </c>
      <c r="AA457" t="str">
        <f t="shared" si="130"/>
        <v>Oct-2024</v>
      </c>
      <c r="AB457" t="str">
        <f t="shared" si="131"/>
        <v>Q4-2024</v>
      </c>
      <c r="AC457" t="str">
        <f t="shared" si="132"/>
        <v>Africa-Kenya-Kisumu</v>
      </c>
      <c r="AD457" t="str">
        <f t="shared" si="133"/>
        <v>HIGH</v>
      </c>
      <c r="AE457" s="15" t="str">
        <f t="shared" si="134"/>
        <v>Oct-2024</v>
      </c>
      <c r="AF457" t="str">
        <f t="shared" si="135"/>
        <v>YES</v>
      </c>
    </row>
    <row r="458" spans="1:32" x14ac:dyDescent="0.35">
      <c r="A458" s="8" t="s">
        <v>99</v>
      </c>
      <c r="B458" s="6">
        <v>45446</v>
      </c>
      <c r="C458" s="6" t="str">
        <f t="shared" si="120"/>
        <v>OK</v>
      </c>
      <c r="D458" s="6">
        <f t="shared" si="119"/>
        <v>45764</v>
      </c>
      <c r="E458" s="6">
        <v>45764</v>
      </c>
      <c r="F458" s="10">
        <f t="shared" si="121"/>
        <v>318</v>
      </c>
      <c r="G458" t="s">
        <v>649</v>
      </c>
      <c r="H458" t="s">
        <v>658</v>
      </c>
      <c r="I458" t="s">
        <v>683</v>
      </c>
      <c r="J458" t="s">
        <v>704</v>
      </c>
      <c r="K458" t="s">
        <v>707</v>
      </c>
      <c r="L458" t="s">
        <v>722</v>
      </c>
      <c r="M458" t="s">
        <v>729</v>
      </c>
      <c r="N458" t="s">
        <v>818</v>
      </c>
      <c r="O458" s="10">
        <v>1421.19</v>
      </c>
      <c r="P458" s="10" t="str">
        <f t="shared" si="122"/>
        <v>OK</v>
      </c>
      <c r="Q458" s="10">
        <f t="shared" si="123"/>
        <v>495.19</v>
      </c>
      <c r="R458">
        <v>495.19</v>
      </c>
      <c r="S458" t="str">
        <f t="shared" si="124"/>
        <v>Ok</v>
      </c>
      <c r="T458">
        <f t="shared" si="125"/>
        <v>0.104</v>
      </c>
      <c r="U458" s="10">
        <v>0.104</v>
      </c>
      <c r="V458" s="10">
        <v>13</v>
      </c>
      <c r="W458">
        <f t="shared" si="126"/>
        <v>5767.9731200000006</v>
      </c>
      <c r="X458" s="10">
        <f t="shared" si="127"/>
        <v>18475.47</v>
      </c>
      <c r="Y458" s="10">
        <f t="shared" si="128"/>
        <v>-12707.496880000001</v>
      </c>
      <c r="Z458">
        <f t="shared" si="129"/>
        <v>-2.2031130547293536</v>
      </c>
      <c r="AA458" t="str">
        <f t="shared" si="130"/>
        <v>Jun-2024</v>
      </c>
      <c r="AB458" t="str">
        <f t="shared" si="131"/>
        <v>Q2-2024</v>
      </c>
      <c r="AC458" t="str">
        <f t="shared" si="132"/>
        <v>Europe-United Kingdom-London</v>
      </c>
      <c r="AD458" t="str">
        <f t="shared" si="133"/>
        <v>MEDIUM</v>
      </c>
      <c r="AE458" s="15" t="str">
        <f t="shared" si="134"/>
        <v>Jun-2024</v>
      </c>
      <c r="AF458" t="str">
        <f t="shared" si="135"/>
        <v>NO</v>
      </c>
    </row>
    <row r="459" spans="1:32" x14ac:dyDescent="0.35">
      <c r="A459" s="8" t="s">
        <v>267</v>
      </c>
      <c r="B459" s="6">
        <v>45615</v>
      </c>
      <c r="C459" s="6" t="str">
        <f t="shared" si="120"/>
        <v>INVALID</v>
      </c>
      <c r="D459" s="6">
        <f t="shared" si="119"/>
        <v>45622</v>
      </c>
      <c r="E459" s="6">
        <v>45504</v>
      </c>
      <c r="F459" s="10">
        <f t="shared" si="121"/>
        <v>7</v>
      </c>
      <c r="G459" t="s">
        <v>648</v>
      </c>
      <c r="H459" t="s">
        <v>660</v>
      </c>
      <c r="I459" t="s">
        <v>700</v>
      </c>
      <c r="J459" t="s">
        <v>702</v>
      </c>
      <c r="K459" t="s">
        <v>709</v>
      </c>
      <c r="L459" t="s">
        <v>714</v>
      </c>
      <c r="M459" t="s">
        <v>728</v>
      </c>
      <c r="N459" t="s">
        <v>987</v>
      </c>
      <c r="O459" s="10">
        <v>798.97</v>
      </c>
      <c r="P459" s="10" t="str">
        <f t="shared" si="122"/>
        <v>OK</v>
      </c>
      <c r="Q459" s="10">
        <f t="shared" si="123"/>
        <v>757.59</v>
      </c>
      <c r="R459">
        <v>757.59</v>
      </c>
      <c r="S459" t="str">
        <f t="shared" si="124"/>
        <v>Ok</v>
      </c>
      <c r="T459">
        <f t="shared" si="125"/>
        <v>0.122</v>
      </c>
      <c r="U459" s="10">
        <v>0.122</v>
      </c>
      <c r="V459" s="10">
        <v>16</v>
      </c>
      <c r="W459">
        <f t="shared" si="126"/>
        <v>10642.624320000001</v>
      </c>
      <c r="X459" s="10">
        <f t="shared" si="127"/>
        <v>12783.52</v>
      </c>
      <c r="Y459" s="10">
        <f t="shared" si="128"/>
        <v>-2140.8956799999996</v>
      </c>
      <c r="Z459">
        <f t="shared" si="129"/>
        <v>-0.20116238397861624</v>
      </c>
      <c r="AA459" t="str">
        <f t="shared" si="130"/>
        <v>Nov-2024</v>
      </c>
      <c r="AB459" t="str">
        <f t="shared" si="131"/>
        <v>Q4-2024</v>
      </c>
      <c r="AC459" t="str">
        <f t="shared" si="132"/>
        <v>Americas-USA-New York</v>
      </c>
      <c r="AD459" t="str">
        <f t="shared" si="133"/>
        <v>HIGH</v>
      </c>
      <c r="AE459" s="15" t="str">
        <f t="shared" si="134"/>
        <v>Nov-2024</v>
      </c>
      <c r="AF459" t="str">
        <f t="shared" si="135"/>
        <v>YES</v>
      </c>
    </row>
    <row r="460" spans="1:32" x14ac:dyDescent="0.35">
      <c r="A460" s="8" t="s">
        <v>356</v>
      </c>
      <c r="B460" s="6">
        <v>45704</v>
      </c>
      <c r="C460" s="6" t="str">
        <f t="shared" si="120"/>
        <v>INVALID</v>
      </c>
      <c r="D460" s="6">
        <f t="shared" si="119"/>
        <v>45711</v>
      </c>
      <c r="E460" s="6">
        <v>45600</v>
      </c>
      <c r="F460" s="10">
        <f t="shared" si="121"/>
        <v>7</v>
      </c>
      <c r="G460" t="s">
        <v>646</v>
      </c>
      <c r="H460" t="s">
        <v>650</v>
      </c>
      <c r="I460" t="s">
        <v>664</v>
      </c>
      <c r="J460" t="s">
        <v>701</v>
      </c>
      <c r="K460" t="s">
        <v>710</v>
      </c>
      <c r="L460" t="s">
        <v>724</v>
      </c>
      <c r="M460" t="s">
        <v>728</v>
      </c>
      <c r="N460" t="s">
        <v>1076</v>
      </c>
      <c r="O460" s="10">
        <v>805.81</v>
      </c>
      <c r="P460" s="10" t="str">
        <f t="shared" si="122"/>
        <v>OK</v>
      </c>
      <c r="Q460" s="10">
        <f t="shared" si="123"/>
        <v>415.96</v>
      </c>
      <c r="R460">
        <v>415.96</v>
      </c>
      <c r="S460" t="str">
        <f t="shared" si="124"/>
        <v>Ok</v>
      </c>
      <c r="T460">
        <f t="shared" si="125"/>
        <v>0</v>
      </c>
      <c r="U460" s="10">
        <v>0</v>
      </c>
      <c r="V460" s="10">
        <v>11</v>
      </c>
      <c r="W460">
        <f t="shared" si="126"/>
        <v>4575.5599999999995</v>
      </c>
      <c r="X460" s="10">
        <f t="shared" si="127"/>
        <v>8863.91</v>
      </c>
      <c r="Y460" s="10">
        <f t="shared" si="128"/>
        <v>-4288.3500000000004</v>
      </c>
      <c r="Z460">
        <f t="shared" si="129"/>
        <v>-0.9372295413020485</v>
      </c>
      <c r="AA460" t="str">
        <f t="shared" si="130"/>
        <v>Feb-2025</v>
      </c>
      <c r="AB460" t="str">
        <f t="shared" si="131"/>
        <v>Q1-2025</v>
      </c>
      <c r="AC460" t="str">
        <f t="shared" si="132"/>
        <v>Africa-Kenya-Nairobi</v>
      </c>
      <c r="AD460" t="str">
        <f t="shared" si="133"/>
        <v>MEDIUM</v>
      </c>
      <c r="AE460" s="15" t="str">
        <f t="shared" si="134"/>
        <v>Feb-2025</v>
      </c>
      <c r="AF460" t="str">
        <f t="shared" si="135"/>
        <v>YES</v>
      </c>
    </row>
    <row r="461" spans="1:32" x14ac:dyDescent="0.35">
      <c r="A461" s="8" t="s">
        <v>63</v>
      </c>
      <c r="B461" s="6">
        <v>45410</v>
      </c>
      <c r="C461" s="6" t="str">
        <f t="shared" si="120"/>
        <v>OK</v>
      </c>
      <c r="D461" s="6">
        <f t="shared" si="119"/>
        <v>45604</v>
      </c>
      <c r="E461" s="6">
        <v>45604</v>
      </c>
      <c r="F461" s="10">
        <f t="shared" si="121"/>
        <v>194</v>
      </c>
      <c r="G461" t="s">
        <v>646</v>
      </c>
      <c r="H461" t="s">
        <v>651</v>
      </c>
      <c r="I461" t="s">
        <v>665</v>
      </c>
      <c r="J461" t="s">
        <v>706</v>
      </c>
      <c r="K461" t="s">
        <v>708</v>
      </c>
      <c r="L461" t="s">
        <v>719</v>
      </c>
      <c r="M461" t="s">
        <v>729</v>
      </c>
      <c r="N461" t="s">
        <v>782</v>
      </c>
      <c r="O461" s="10">
        <v>859.35</v>
      </c>
      <c r="P461" s="10" t="str">
        <f t="shared" si="122"/>
        <v>OK</v>
      </c>
      <c r="Q461" s="10">
        <f t="shared" si="123"/>
        <v>1870.89</v>
      </c>
      <c r="R461">
        <v>1870.89</v>
      </c>
      <c r="S461" t="str">
        <f t="shared" si="124"/>
        <v>Ok</v>
      </c>
      <c r="T461">
        <f t="shared" si="125"/>
        <v>0.187</v>
      </c>
      <c r="U461" s="10">
        <v>0.187</v>
      </c>
      <c r="V461" s="10">
        <v>24</v>
      </c>
      <c r="W461">
        <f t="shared" si="126"/>
        <v>36504.805679999998</v>
      </c>
      <c r="X461" s="10">
        <f t="shared" si="127"/>
        <v>20624.400000000001</v>
      </c>
      <c r="Y461" s="10">
        <f t="shared" si="128"/>
        <v>15880.405679999996</v>
      </c>
      <c r="Z461">
        <f t="shared" si="129"/>
        <v>0.43502233155840203</v>
      </c>
      <c r="AA461" t="str">
        <f t="shared" si="130"/>
        <v>Apr-2024</v>
      </c>
      <c r="AB461" t="str">
        <f t="shared" si="131"/>
        <v>Q2-2024</v>
      </c>
      <c r="AC461" t="str">
        <f t="shared" si="132"/>
        <v>Africa-Nigeria-Lagos</v>
      </c>
      <c r="AD461" t="str">
        <f t="shared" si="133"/>
        <v>HIGH</v>
      </c>
      <c r="AE461" s="15" t="str">
        <f t="shared" si="134"/>
        <v>Apr-2024</v>
      </c>
      <c r="AF461" t="str">
        <f t="shared" si="135"/>
        <v>NO</v>
      </c>
    </row>
    <row r="462" spans="1:32" x14ac:dyDescent="0.35">
      <c r="A462" s="8" t="s">
        <v>582</v>
      </c>
      <c r="B462" s="6">
        <v>45930</v>
      </c>
      <c r="C462" s="6" t="str">
        <f t="shared" si="120"/>
        <v>INVALID</v>
      </c>
      <c r="D462" s="6">
        <f t="shared" si="119"/>
        <v>45937</v>
      </c>
      <c r="E462" s="6">
        <v>45603</v>
      </c>
      <c r="F462" s="10">
        <f t="shared" si="121"/>
        <v>7</v>
      </c>
      <c r="G462" t="s">
        <v>649</v>
      </c>
      <c r="H462" t="s">
        <v>657</v>
      </c>
      <c r="I462" t="s">
        <v>679</v>
      </c>
      <c r="J462" t="s">
        <v>701</v>
      </c>
      <c r="K462" t="s">
        <v>708</v>
      </c>
      <c r="L462" t="s">
        <v>719</v>
      </c>
      <c r="M462" t="s">
        <v>732</v>
      </c>
      <c r="N462" t="s">
        <v>1300</v>
      </c>
      <c r="O462" s="10">
        <v>740.68</v>
      </c>
      <c r="P462" s="10" t="str">
        <f t="shared" si="122"/>
        <v>OK</v>
      </c>
      <c r="Q462" s="10">
        <f t="shared" si="123"/>
        <v>206.88</v>
      </c>
      <c r="R462">
        <v>206.88</v>
      </c>
      <c r="S462" t="str">
        <f t="shared" si="124"/>
        <v>Ok</v>
      </c>
      <c r="T462">
        <f t="shared" si="125"/>
        <v>0.19700000000000001</v>
      </c>
      <c r="U462" s="10">
        <v>0.19700000000000001</v>
      </c>
      <c r="V462" s="10">
        <v>17</v>
      </c>
      <c r="W462">
        <f t="shared" si="126"/>
        <v>2824.11888</v>
      </c>
      <c r="X462" s="10">
        <f t="shared" si="127"/>
        <v>12591.56</v>
      </c>
      <c r="Y462" s="10">
        <f t="shared" si="128"/>
        <v>-9767.4411199999995</v>
      </c>
      <c r="Z462">
        <f t="shared" si="129"/>
        <v>-3.4585800155834798</v>
      </c>
      <c r="AA462" t="str">
        <f t="shared" si="130"/>
        <v>Sept-2025</v>
      </c>
      <c r="AB462" t="str">
        <f t="shared" si="131"/>
        <v>Q3-2025</v>
      </c>
      <c r="AC462" t="str">
        <f t="shared" si="132"/>
        <v>Europe-France-Lyon</v>
      </c>
      <c r="AD462" t="str">
        <f t="shared" si="133"/>
        <v>MEDIUM</v>
      </c>
      <c r="AE462" s="15" t="str">
        <f t="shared" si="134"/>
        <v>Sept-2025</v>
      </c>
      <c r="AF462" t="str">
        <f t="shared" si="135"/>
        <v>YES</v>
      </c>
    </row>
    <row r="463" spans="1:32" x14ac:dyDescent="0.35">
      <c r="A463" s="8" t="s">
        <v>576</v>
      </c>
      <c r="B463" s="6">
        <v>45924</v>
      </c>
      <c r="C463" s="6" t="str">
        <f t="shared" si="120"/>
        <v>INVALID</v>
      </c>
      <c r="D463" s="6">
        <f t="shared" si="119"/>
        <v>45931</v>
      </c>
      <c r="E463" s="6">
        <v>45645</v>
      </c>
      <c r="F463" s="10">
        <f t="shared" si="121"/>
        <v>7</v>
      </c>
      <c r="G463" t="s">
        <v>646</v>
      </c>
      <c r="H463" t="s">
        <v>650</v>
      </c>
      <c r="I463" t="s">
        <v>662</v>
      </c>
      <c r="J463" t="s">
        <v>701</v>
      </c>
      <c r="K463" t="s">
        <v>708</v>
      </c>
      <c r="L463" t="s">
        <v>716</v>
      </c>
      <c r="M463" t="s">
        <v>730</v>
      </c>
      <c r="N463" t="s">
        <v>1294</v>
      </c>
      <c r="O463" s="10">
        <v>1195.98</v>
      </c>
      <c r="P463" s="10" t="str">
        <f t="shared" si="122"/>
        <v>OK</v>
      </c>
      <c r="Q463" s="10">
        <f t="shared" si="123"/>
        <v>62.82</v>
      </c>
      <c r="R463">
        <v>62.82</v>
      </c>
      <c r="S463" t="str">
        <f t="shared" si="124"/>
        <v>Ok</v>
      </c>
      <c r="T463">
        <f t="shared" si="125"/>
        <v>5.5E-2</v>
      </c>
      <c r="U463" s="10">
        <v>5.5E-2</v>
      </c>
      <c r="V463" s="10">
        <v>19</v>
      </c>
      <c r="W463">
        <f t="shared" si="126"/>
        <v>1127.9331</v>
      </c>
      <c r="X463" s="10">
        <f t="shared" si="127"/>
        <v>22723.62</v>
      </c>
      <c r="Y463" s="10">
        <f t="shared" si="128"/>
        <v>-21595.686900000001</v>
      </c>
      <c r="Z463">
        <f t="shared" si="129"/>
        <v>-19.146248035455294</v>
      </c>
      <c r="AA463" t="str">
        <f t="shared" si="130"/>
        <v>Sept-2025</v>
      </c>
      <c r="AB463" t="str">
        <f t="shared" si="131"/>
        <v>Q3-2025</v>
      </c>
      <c r="AC463" t="str">
        <f t="shared" si="132"/>
        <v>Africa-Kenya-Kisumu</v>
      </c>
      <c r="AD463" t="str">
        <f t="shared" si="133"/>
        <v>LOW</v>
      </c>
      <c r="AE463" s="15" t="str">
        <f t="shared" si="134"/>
        <v>Sept-2025</v>
      </c>
      <c r="AF463" t="str">
        <f t="shared" si="135"/>
        <v>YES</v>
      </c>
    </row>
    <row r="464" spans="1:32" x14ac:dyDescent="0.35">
      <c r="A464" s="8" t="s">
        <v>485</v>
      </c>
      <c r="B464" s="6">
        <v>45833</v>
      </c>
      <c r="C464" s="6" t="str">
        <f t="shared" si="120"/>
        <v>INVALID</v>
      </c>
      <c r="D464" s="6">
        <f t="shared" si="119"/>
        <v>45840</v>
      </c>
      <c r="E464" s="6">
        <v>45188</v>
      </c>
      <c r="F464" s="10">
        <f t="shared" si="121"/>
        <v>7</v>
      </c>
      <c r="G464" t="s">
        <v>649</v>
      </c>
      <c r="H464" t="s">
        <v>657</v>
      </c>
      <c r="I464" t="s">
        <v>679</v>
      </c>
      <c r="J464" t="s">
        <v>705</v>
      </c>
      <c r="K464" t="s">
        <v>711</v>
      </c>
      <c r="L464" t="s">
        <v>717</v>
      </c>
      <c r="M464" t="s">
        <v>728</v>
      </c>
      <c r="N464" t="s">
        <v>1204</v>
      </c>
      <c r="O464" s="10">
        <v>784.46</v>
      </c>
      <c r="P464" s="10" t="str">
        <f t="shared" si="122"/>
        <v>OK</v>
      </c>
      <c r="Q464" s="10">
        <f t="shared" si="123"/>
        <v>956.49</v>
      </c>
      <c r="R464">
        <v>956.49</v>
      </c>
      <c r="S464" t="str">
        <f t="shared" si="124"/>
        <v>Ok</v>
      </c>
      <c r="T464">
        <f t="shared" si="125"/>
        <v>0.13800000000000001</v>
      </c>
      <c r="U464" s="10">
        <v>0.13800000000000001</v>
      </c>
      <c r="V464" s="10">
        <v>23</v>
      </c>
      <c r="W464">
        <f t="shared" si="126"/>
        <v>18963.370739999998</v>
      </c>
      <c r="X464" s="10">
        <f t="shared" si="127"/>
        <v>18042.580000000002</v>
      </c>
      <c r="Y464" s="10">
        <f t="shared" si="128"/>
        <v>920.79073999999673</v>
      </c>
      <c r="Z464">
        <f t="shared" si="129"/>
        <v>4.8556280031890407E-2</v>
      </c>
      <c r="AA464" t="str">
        <f t="shared" si="130"/>
        <v>Jun-2025</v>
      </c>
      <c r="AB464" t="str">
        <f t="shared" si="131"/>
        <v>Q2-2025</v>
      </c>
      <c r="AC464" t="str">
        <f t="shared" si="132"/>
        <v>Europe-France-Lyon</v>
      </c>
      <c r="AD464" t="str">
        <f t="shared" si="133"/>
        <v>HIGH</v>
      </c>
      <c r="AE464" s="15" t="str">
        <f t="shared" si="134"/>
        <v>Jun-2025</v>
      </c>
      <c r="AF464" t="str">
        <f t="shared" si="135"/>
        <v>YES</v>
      </c>
    </row>
    <row r="465" spans="1:32" x14ac:dyDescent="0.35">
      <c r="A465" s="8" t="s">
        <v>141</v>
      </c>
      <c r="B465" s="6">
        <v>45488</v>
      </c>
      <c r="C465" s="6" t="str">
        <f t="shared" si="120"/>
        <v>INVALID</v>
      </c>
      <c r="D465" s="6">
        <f t="shared" si="119"/>
        <v>45495</v>
      </c>
      <c r="E465" s="6">
        <v>45469</v>
      </c>
      <c r="F465" s="10">
        <f t="shared" si="121"/>
        <v>7</v>
      </c>
      <c r="G465" t="s">
        <v>649</v>
      </c>
      <c r="H465" t="s">
        <v>656</v>
      </c>
      <c r="I465" t="s">
        <v>671</v>
      </c>
      <c r="J465" t="s">
        <v>703</v>
      </c>
      <c r="K465" t="s">
        <v>709</v>
      </c>
      <c r="L465" t="s">
        <v>724</v>
      </c>
      <c r="M465" t="s">
        <v>727</v>
      </c>
      <c r="N465" t="s">
        <v>860</v>
      </c>
      <c r="O465" s="10">
        <v>1064.32</v>
      </c>
      <c r="P465" s="10" t="str">
        <f t="shared" si="122"/>
        <v>OK</v>
      </c>
      <c r="Q465" s="10">
        <f t="shared" si="123"/>
        <v>165.7</v>
      </c>
      <c r="R465">
        <v>165.7</v>
      </c>
      <c r="S465" t="str">
        <f t="shared" si="124"/>
        <v>Ok</v>
      </c>
      <c r="T465">
        <f t="shared" si="125"/>
        <v>7.2999999999999995E-2</v>
      </c>
      <c r="U465" s="10">
        <v>7.2999999999999995E-2</v>
      </c>
      <c r="V465" s="10">
        <v>38</v>
      </c>
      <c r="W465">
        <f t="shared" si="126"/>
        <v>5836.9481999999998</v>
      </c>
      <c r="X465" s="10">
        <f t="shared" si="127"/>
        <v>40444.159999999996</v>
      </c>
      <c r="Y465" s="10">
        <f t="shared" si="128"/>
        <v>-34607.211799999997</v>
      </c>
      <c r="Z465">
        <f t="shared" si="129"/>
        <v>-5.9289907352612792</v>
      </c>
      <c r="AA465" t="str">
        <f t="shared" si="130"/>
        <v>Jul-2024</v>
      </c>
      <c r="AB465" t="str">
        <f t="shared" si="131"/>
        <v>Q3-2024</v>
      </c>
      <c r="AC465" t="str">
        <f t="shared" si="132"/>
        <v>Europe-Germany-Berlin</v>
      </c>
      <c r="AD465" t="str">
        <f t="shared" si="133"/>
        <v>MEDIUM</v>
      </c>
      <c r="AE465" s="15" t="str">
        <f t="shared" si="134"/>
        <v>Jul-2024</v>
      </c>
      <c r="AF465" t="str">
        <f t="shared" si="135"/>
        <v>YES</v>
      </c>
    </row>
    <row r="466" spans="1:32" x14ac:dyDescent="0.35">
      <c r="A466" s="8" t="s">
        <v>182</v>
      </c>
      <c r="B466" s="6">
        <v>45529</v>
      </c>
      <c r="C466" s="6" t="str">
        <f t="shared" si="120"/>
        <v>INVALID</v>
      </c>
      <c r="D466" s="6">
        <f t="shared" si="119"/>
        <v>45536</v>
      </c>
      <c r="E466" s="6">
        <v>45457</v>
      </c>
      <c r="F466" s="10">
        <f t="shared" si="121"/>
        <v>7</v>
      </c>
      <c r="G466" t="s">
        <v>649</v>
      </c>
      <c r="H466" t="s">
        <v>657</v>
      </c>
      <c r="I466" t="s">
        <v>673</v>
      </c>
      <c r="J466" t="s">
        <v>705</v>
      </c>
      <c r="K466" t="s">
        <v>708</v>
      </c>
      <c r="L466" t="s">
        <v>725</v>
      </c>
      <c r="M466" t="s">
        <v>732</v>
      </c>
      <c r="N466" t="s">
        <v>901</v>
      </c>
      <c r="O466" s="10">
        <v>1481.74</v>
      </c>
      <c r="P466" s="10" t="str">
        <f t="shared" si="122"/>
        <v>OK</v>
      </c>
      <c r="Q466" s="10">
        <f t="shared" si="123"/>
        <v>608.36</v>
      </c>
      <c r="R466">
        <v>608.36</v>
      </c>
      <c r="S466" t="str">
        <f t="shared" si="124"/>
        <v>Ok</v>
      </c>
      <c r="T466">
        <f t="shared" si="125"/>
        <v>0.254</v>
      </c>
      <c r="U466" s="10">
        <v>0.254</v>
      </c>
      <c r="V466" s="10">
        <v>9</v>
      </c>
      <c r="W466">
        <f t="shared" si="126"/>
        <v>4084.5290399999999</v>
      </c>
      <c r="X466" s="10">
        <f t="shared" si="127"/>
        <v>13335.66</v>
      </c>
      <c r="Y466" s="10">
        <f t="shared" si="128"/>
        <v>-9251.1309600000004</v>
      </c>
      <c r="Z466">
        <f t="shared" si="129"/>
        <v>-2.2649198645433062</v>
      </c>
      <c r="AA466" t="str">
        <f t="shared" si="130"/>
        <v>Aug-2024</v>
      </c>
      <c r="AB466" t="str">
        <f t="shared" si="131"/>
        <v>Q3-2024</v>
      </c>
      <c r="AC466" t="str">
        <f t="shared" si="132"/>
        <v>Europe-France-Marseille</v>
      </c>
      <c r="AD466" t="str">
        <f t="shared" si="133"/>
        <v>HIGH</v>
      </c>
      <c r="AE466" s="15" t="str">
        <f t="shared" si="134"/>
        <v>Aug-2024</v>
      </c>
      <c r="AF466" t="str">
        <f t="shared" si="135"/>
        <v>YES</v>
      </c>
    </row>
    <row r="467" spans="1:32" x14ac:dyDescent="0.35">
      <c r="A467" s="8" t="s">
        <v>644</v>
      </c>
      <c r="B467" s="6">
        <v>45992</v>
      </c>
      <c r="C467" s="6" t="str">
        <f t="shared" si="120"/>
        <v>INVALID</v>
      </c>
      <c r="D467" s="6">
        <f t="shared" si="119"/>
        <v>45999</v>
      </c>
      <c r="E467" s="6">
        <v>45279</v>
      </c>
      <c r="F467" s="10">
        <f t="shared" si="121"/>
        <v>7</v>
      </c>
      <c r="G467" t="s">
        <v>647</v>
      </c>
      <c r="H467" t="s">
        <v>652</v>
      </c>
      <c r="I467" t="s">
        <v>694</v>
      </c>
      <c r="J467" t="s">
        <v>704</v>
      </c>
      <c r="K467" t="s">
        <v>707</v>
      </c>
      <c r="L467" t="s">
        <v>1428</v>
      </c>
      <c r="M467" t="s">
        <v>730</v>
      </c>
      <c r="N467" t="s">
        <v>1362</v>
      </c>
      <c r="O467" s="10">
        <v>807.11</v>
      </c>
      <c r="P467" s="10" t="str">
        <f t="shared" si="122"/>
        <v>OK</v>
      </c>
      <c r="Q467" s="10">
        <f t="shared" si="123"/>
        <v>2665.91</v>
      </c>
      <c r="R467">
        <v>2665.91</v>
      </c>
      <c r="S467" t="str">
        <f t="shared" si="124"/>
        <v>Ok</v>
      </c>
      <c r="T467">
        <f t="shared" si="125"/>
        <v>0.13900000000000001</v>
      </c>
      <c r="U467" s="10">
        <v>0.13900000000000001</v>
      </c>
      <c r="V467" s="10">
        <v>8</v>
      </c>
      <c r="W467">
        <f t="shared" si="126"/>
        <v>18362.788079999998</v>
      </c>
      <c r="X467" s="10">
        <f t="shared" si="127"/>
        <v>6456.88</v>
      </c>
      <c r="Y467" s="10">
        <f t="shared" si="128"/>
        <v>11905.908079999997</v>
      </c>
      <c r="Z467">
        <f t="shared" si="129"/>
        <v>0.64837147976278331</v>
      </c>
      <c r="AA467" t="str">
        <f t="shared" si="130"/>
        <v>Dec-2025</v>
      </c>
      <c r="AB467" t="str">
        <f t="shared" si="131"/>
        <v>Q4-2025</v>
      </c>
      <c r="AC467" t="str">
        <f t="shared" si="132"/>
        <v>Asia-Japan-Nagoya</v>
      </c>
      <c r="AD467" t="str">
        <f t="shared" si="133"/>
        <v>HIGH</v>
      </c>
      <c r="AE467" s="15" t="str">
        <f t="shared" si="134"/>
        <v>Dec-2025</v>
      </c>
      <c r="AF467" t="str">
        <f t="shared" si="135"/>
        <v>YES</v>
      </c>
    </row>
    <row r="468" spans="1:32" x14ac:dyDescent="0.35">
      <c r="A468" s="8" t="s">
        <v>153</v>
      </c>
      <c r="B468" s="6">
        <v>45500</v>
      </c>
      <c r="C468" s="6" t="str">
        <f t="shared" si="120"/>
        <v>OK</v>
      </c>
      <c r="D468" s="6">
        <f t="shared" si="119"/>
        <v>45641</v>
      </c>
      <c r="E468" s="6">
        <v>45641</v>
      </c>
      <c r="F468" s="10">
        <f t="shared" si="121"/>
        <v>141</v>
      </c>
      <c r="G468" t="s">
        <v>649</v>
      </c>
      <c r="H468" t="s">
        <v>657</v>
      </c>
      <c r="I468" t="s">
        <v>690</v>
      </c>
      <c r="J468" t="s">
        <v>701</v>
      </c>
      <c r="K468" t="s">
        <v>708</v>
      </c>
      <c r="L468" t="s">
        <v>715</v>
      </c>
      <c r="M468" t="s">
        <v>728</v>
      </c>
      <c r="N468" t="s">
        <v>872</v>
      </c>
      <c r="O468" s="10">
        <v>1203.58</v>
      </c>
      <c r="P468" s="10" t="str">
        <f t="shared" si="122"/>
        <v>OK</v>
      </c>
      <c r="Q468" s="10">
        <f t="shared" si="123"/>
        <v>587.95000000000005</v>
      </c>
      <c r="R468">
        <v>587.95000000000005</v>
      </c>
      <c r="S468" t="str">
        <f t="shared" si="124"/>
        <v>Ok</v>
      </c>
      <c r="T468">
        <f t="shared" si="125"/>
        <v>0.129</v>
      </c>
      <c r="U468" s="10">
        <v>0.129</v>
      </c>
      <c r="V468" s="10">
        <v>22</v>
      </c>
      <c r="W468">
        <f t="shared" si="126"/>
        <v>11266.297900000001</v>
      </c>
      <c r="X468" s="10">
        <f t="shared" si="127"/>
        <v>26478.76</v>
      </c>
      <c r="Y468" s="10">
        <f t="shared" si="128"/>
        <v>-15212.462099999997</v>
      </c>
      <c r="Z468">
        <f t="shared" si="129"/>
        <v>-1.3502627247234422</v>
      </c>
      <c r="AA468" t="str">
        <f t="shared" si="130"/>
        <v>Jul-2024</v>
      </c>
      <c r="AB468" t="str">
        <f t="shared" si="131"/>
        <v>Q3-2024</v>
      </c>
      <c r="AC468" t="str">
        <f t="shared" si="132"/>
        <v>Europe-France-Paris</v>
      </c>
      <c r="AD468" t="str">
        <f t="shared" si="133"/>
        <v>HIGH</v>
      </c>
      <c r="AE468" s="15" t="str">
        <f t="shared" si="134"/>
        <v>Jul-2024</v>
      </c>
      <c r="AF468" t="str">
        <f t="shared" si="135"/>
        <v>NO</v>
      </c>
    </row>
    <row r="469" spans="1:32" x14ac:dyDescent="0.35">
      <c r="A469" s="8" t="s">
        <v>523</v>
      </c>
      <c r="B469" s="6">
        <v>45871</v>
      </c>
      <c r="C469" s="6" t="str">
        <f t="shared" si="120"/>
        <v>INVALID</v>
      </c>
      <c r="D469" s="6">
        <f t="shared" si="119"/>
        <v>45878</v>
      </c>
      <c r="E469" s="6">
        <v>45617</v>
      </c>
      <c r="F469" s="10">
        <f t="shared" si="121"/>
        <v>7</v>
      </c>
      <c r="G469" t="s">
        <v>647</v>
      </c>
      <c r="H469" t="s">
        <v>654</v>
      </c>
      <c r="I469" t="s">
        <v>691</v>
      </c>
      <c r="J469" t="s">
        <v>701</v>
      </c>
      <c r="K469" t="s">
        <v>711</v>
      </c>
      <c r="L469" t="s">
        <v>722</v>
      </c>
      <c r="M469" t="s">
        <v>731</v>
      </c>
      <c r="N469" t="s">
        <v>1242</v>
      </c>
      <c r="O469" s="10">
        <v>903.41</v>
      </c>
      <c r="P469" s="10" t="str">
        <f t="shared" si="122"/>
        <v>OK</v>
      </c>
      <c r="Q469" s="10">
        <f t="shared" si="123"/>
        <v>2193.13</v>
      </c>
      <c r="R469">
        <v>2193.13</v>
      </c>
      <c r="S469" t="str">
        <f t="shared" si="124"/>
        <v>Ok</v>
      </c>
      <c r="T469">
        <f t="shared" si="125"/>
        <v>0.108</v>
      </c>
      <c r="U469" s="10">
        <v>0.108</v>
      </c>
      <c r="V469" s="10">
        <v>5</v>
      </c>
      <c r="W469">
        <f t="shared" si="126"/>
        <v>9781.359800000002</v>
      </c>
      <c r="X469" s="10">
        <f t="shared" si="127"/>
        <v>4517.05</v>
      </c>
      <c r="Y469" s="10">
        <f t="shared" si="128"/>
        <v>5264.3098000000018</v>
      </c>
      <c r="Z469">
        <f t="shared" si="129"/>
        <v>0.53819815522990988</v>
      </c>
      <c r="AA469" t="str">
        <f t="shared" si="130"/>
        <v>Aug-2025</v>
      </c>
      <c r="AB469" t="str">
        <f t="shared" si="131"/>
        <v>Q3-2025</v>
      </c>
      <c r="AC469" t="str">
        <f t="shared" si="132"/>
        <v>Asia-India-Mumbai</v>
      </c>
      <c r="AD469" t="str">
        <f t="shared" si="133"/>
        <v>HIGH</v>
      </c>
      <c r="AE469" s="15" t="str">
        <f t="shared" si="134"/>
        <v>Aug-2025</v>
      </c>
      <c r="AF469" t="str">
        <f t="shared" si="135"/>
        <v>YES</v>
      </c>
    </row>
    <row r="470" spans="1:32" x14ac:dyDescent="0.35">
      <c r="A470" s="8" t="s">
        <v>473</v>
      </c>
      <c r="B470" s="6">
        <v>45821</v>
      </c>
      <c r="C470" s="6" t="str">
        <f t="shared" si="120"/>
        <v>INVALID</v>
      </c>
      <c r="D470" s="6">
        <f t="shared" si="119"/>
        <v>45828</v>
      </c>
      <c r="E470" s="6">
        <v>45430</v>
      </c>
      <c r="F470" s="10">
        <f t="shared" si="121"/>
        <v>7</v>
      </c>
      <c r="G470" t="s">
        <v>649</v>
      </c>
      <c r="H470" t="s">
        <v>657</v>
      </c>
      <c r="I470" t="s">
        <v>673</v>
      </c>
      <c r="J470" t="s">
        <v>701</v>
      </c>
      <c r="K470" t="s">
        <v>709</v>
      </c>
      <c r="L470" t="s">
        <v>720</v>
      </c>
      <c r="M470" t="s">
        <v>727</v>
      </c>
      <c r="N470" t="s">
        <v>1192</v>
      </c>
      <c r="O470" s="10">
        <v>1264.04</v>
      </c>
      <c r="P470" s="10" t="str">
        <f t="shared" si="122"/>
        <v>OK</v>
      </c>
      <c r="Q470" s="10">
        <f t="shared" si="123"/>
        <v>2187.8000000000002</v>
      </c>
      <c r="R470">
        <v>2187.8000000000002</v>
      </c>
      <c r="S470" t="str">
        <f t="shared" si="124"/>
        <v>Ok</v>
      </c>
      <c r="T470">
        <f t="shared" si="125"/>
        <v>0</v>
      </c>
      <c r="U470" s="10">
        <v>0</v>
      </c>
      <c r="V470" s="10">
        <v>13</v>
      </c>
      <c r="W470">
        <f t="shared" si="126"/>
        <v>28441.4</v>
      </c>
      <c r="X470" s="10">
        <f t="shared" si="127"/>
        <v>16432.52</v>
      </c>
      <c r="Y470" s="10">
        <f t="shared" si="128"/>
        <v>12008.880000000001</v>
      </c>
      <c r="Z470">
        <f t="shared" si="129"/>
        <v>0.4222323795593747</v>
      </c>
      <c r="AA470" t="str">
        <f t="shared" si="130"/>
        <v>Jun-2025</v>
      </c>
      <c r="AB470" t="str">
        <f t="shared" si="131"/>
        <v>Q2-2025</v>
      </c>
      <c r="AC470" t="str">
        <f t="shared" si="132"/>
        <v>Europe-France-Marseille</v>
      </c>
      <c r="AD470" t="str">
        <f t="shared" si="133"/>
        <v>HIGH</v>
      </c>
      <c r="AE470" s="15" t="str">
        <f t="shared" si="134"/>
        <v>Jun-2025</v>
      </c>
      <c r="AF470" t="str">
        <f t="shared" si="135"/>
        <v>YES</v>
      </c>
    </row>
    <row r="471" spans="1:32" x14ac:dyDescent="0.35">
      <c r="A471" s="8" t="s">
        <v>84</v>
      </c>
      <c r="B471" s="6">
        <v>45431</v>
      </c>
      <c r="C471" s="6" t="str">
        <f t="shared" si="120"/>
        <v>INVALID</v>
      </c>
      <c r="D471" s="6">
        <f t="shared" si="119"/>
        <v>45438</v>
      </c>
      <c r="E471" s="6">
        <v>45056</v>
      </c>
      <c r="F471" s="10">
        <f t="shared" si="121"/>
        <v>7</v>
      </c>
      <c r="G471" t="s">
        <v>647</v>
      </c>
      <c r="H471" t="s">
        <v>659</v>
      </c>
      <c r="I471" t="s">
        <v>685</v>
      </c>
      <c r="J471" t="s">
        <v>701</v>
      </c>
      <c r="K471" t="s">
        <v>707</v>
      </c>
      <c r="L471" t="s">
        <v>720</v>
      </c>
      <c r="M471" t="s">
        <v>727</v>
      </c>
      <c r="N471" t="s">
        <v>803</v>
      </c>
      <c r="O471" s="10">
        <v>882.33</v>
      </c>
      <c r="P471" s="10" t="str">
        <f t="shared" si="122"/>
        <v>OK</v>
      </c>
      <c r="Q471" s="10">
        <f t="shared" si="123"/>
        <v>1002.11</v>
      </c>
      <c r="R471">
        <v>1002.11</v>
      </c>
      <c r="S471" t="str">
        <f t="shared" si="124"/>
        <v>Ok</v>
      </c>
      <c r="T471">
        <f t="shared" si="125"/>
        <v>0.05</v>
      </c>
      <c r="U471" s="10">
        <v>0.05</v>
      </c>
      <c r="V471" s="10">
        <v>5</v>
      </c>
      <c r="W471">
        <f t="shared" si="126"/>
        <v>4760.0225</v>
      </c>
      <c r="X471" s="10">
        <f t="shared" si="127"/>
        <v>4411.6500000000005</v>
      </c>
      <c r="Y471" s="10">
        <f t="shared" si="128"/>
        <v>348.37249999999949</v>
      </c>
      <c r="Z471">
        <f t="shared" si="129"/>
        <v>7.3187154052317918E-2</v>
      </c>
      <c r="AA471" t="str">
        <f t="shared" si="130"/>
        <v>May-2024</v>
      </c>
      <c r="AB471" t="str">
        <f t="shared" si="131"/>
        <v>Q2-2024</v>
      </c>
      <c r="AC471" t="str">
        <f t="shared" si="132"/>
        <v>Asia-China-Shanghai</v>
      </c>
      <c r="AD471" t="str">
        <f t="shared" si="133"/>
        <v>HIGH</v>
      </c>
      <c r="AE471" s="15" t="str">
        <f t="shared" si="134"/>
        <v>May-2024</v>
      </c>
      <c r="AF471" t="str">
        <f t="shared" si="135"/>
        <v>YES</v>
      </c>
    </row>
    <row r="472" spans="1:32" x14ac:dyDescent="0.35">
      <c r="A472" s="8" t="s">
        <v>112</v>
      </c>
      <c r="B472" s="6">
        <v>45459</v>
      </c>
      <c r="C472" s="6" t="str">
        <f t="shared" si="120"/>
        <v>INVALID</v>
      </c>
      <c r="D472" s="6">
        <f t="shared" si="119"/>
        <v>45466</v>
      </c>
      <c r="E472" s="6">
        <v>45438</v>
      </c>
      <c r="F472" s="10">
        <f t="shared" si="121"/>
        <v>7</v>
      </c>
      <c r="G472" t="s">
        <v>646</v>
      </c>
      <c r="H472" t="s">
        <v>651</v>
      </c>
      <c r="I472" t="s">
        <v>669</v>
      </c>
      <c r="J472" t="s">
        <v>706</v>
      </c>
      <c r="K472" t="s">
        <v>708</v>
      </c>
      <c r="L472" t="s">
        <v>721</v>
      </c>
      <c r="M472" t="s">
        <v>733</v>
      </c>
      <c r="N472" t="s">
        <v>831</v>
      </c>
      <c r="O472" s="10">
        <v>1227.08</v>
      </c>
      <c r="P472" s="10" t="str">
        <f t="shared" si="122"/>
        <v>OK</v>
      </c>
      <c r="Q472" s="10">
        <f t="shared" si="123"/>
        <v>913.78</v>
      </c>
      <c r="R472">
        <v>913.78</v>
      </c>
      <c r="S472" t="str">
        <f t="shared" si="124"/>
        <v>Ok</v>
      </c>
      <c r="T472">
        <f t="shared" si="125"/>
        <v>0</v>
      </c>
      <c r="U472" s="10">
        <v>0</v>
      </c>
      <c r="V472" s="10">
        <v>18</v>
      </c>
      <c r="W472">
        <f t="shared" si="126"/>
        <v>16448.04</v>
      </c>
      <c r="X472" s="10">
        <f t="shared" si="127"/>
        <v>22087.439999999999</v>
      </c>
      <c r="Y472" s="10">
        <f t="shared" si="128"/>
        <v>-5639.3999999999978</v>
      </c>
      <c r="Z472">
        <f t="shared" si="129"/>
        <v>-0.34286152027840383</v>
      </c>
      <c r="AA472" t="str">
        <f t="shared" si="130"/>
        <v>Jun-2024</v>
      </c>
      <c r="AB472" t="str">
        <f t="shared" si="131"/>
        <v>Q2-2024</v>
      </c>
      <c r="AC472" t="str">
        <f t="shared" si="132"/>
        <v>Africa-Nigeria-Abuja</v>
      </c>
      <c r="AD472" t="str">
        <f t="shared" si="133"/>
        <v>HIGH</v>
      </c>
      <c r="AE472" s="15" t="str">
        <f t="shared" si="134"/>
        <v>Jun-2024</v>
      </c>
      <c r="AF472" t="str">
        <f t="shared" si="135"/>
        <v>YES</v>
      </c>
    </row>
    <row r="473" spans="1:32" x14ac:dyDescent="0.35">
      <c r="A473" s="8" t="s">
        <v>629</v>
      </c>
      <c r="B473" s="6">
        <v>45977</v>
      </c>
      <c r="C473" s="6" t="str">
        <f t="shared" si="120"/>
        <v>INVALID</v>
      </c>
      <c r="D473" s="6">
        <f t="shared" si="119"/>
        <v>45984</v>
      </c>
      <c r="E473" s="6">
        <v>45743</v>
      </c>
      <c r="F473" s="10">
        <f t="shared" si="121"/>
        <v>7</v>
      </c>
      <c r="G473" t="s">
        <v>647</v>
      </c>
      <c r="H473" t="s">
        <v>652</v>
      </c>
      <c r="I473" t="s">
        <v>689</v>
      </c>
      <c r="J473" t="s">
        <v>706</v>
      </c>
      <c r="K473" t="s">
        <v>710</v>
      </c>
      <c r="L473" t="s">
        <v>717</v>
      </c>
      <c r="M473" t="s">
        <v>728</v>
      </c>
      <c r="N473" t="s">
        <v>1347</v>
      </c>
      <c r="O473" s="10">
        <v>1317.58</v>
      </c>
      <c r="P473" s="10" t="str">
        <f t="shared" si="122"/>
        <v>OK</v>
      </c>
      <c r="Q473" s="10">
        <f t="shared" si="123"/>
        <v>1843.51</v>
      </c>
      <c r="R473">
        <v>1843.51</v>
      </c>
      <c r="S473" t="str">
        <f t="shared" si="124"/>
        <v>Ok</v>
      </c>
      <c r="T473">
        <f t="shared" si="125"/>
        <v>8.1000000000000003E-2</v>
      </c>
      <c r="U473" s="10">
        <v>8.1000000000000003E-2</v>
      </c>
      <c r="V473" s="10">
        <v>6</v>
      </c>
      <c r="W473">
        <f t="shared" si="126"/>
        <v>10165.11414</v>
      </c>
      <c r="X473" s="10">
        <f t="shared" si="127"/>
        <v>7905.48</v>
      </c>
      <c r="Y473" s="10">
        <f t="shared" si="128"/>
        <v>2259.6341400000001</v>
      </c>
      <c r="Z473">
        <f t="shared" si="129"/>
        <v>0.22229304156145954</v>
      </c>
      <c r="AA473" t="str">
        <f t="shared" si="130"/>
        <v>Nov-2025</v>
      </c>
      <c r="AB473" t="str">
        <f t="shared" si="131"/>
        <v>Q4-2025</v>
      </c>
      <c r="AC473" t="str">
        <f t="shared" si="132"/>
        <v>Asia-Japan-Tokyo</v>
      </c>
      <c r="AD473" t="str">
        <f t="shared" si="133"/>
        <v>HIGH</v>
      </c>
      <c r="AE473" s="15" t="str">
        <f t="shared" si="134"/>
        <v>Nov-2025</v>
      </c>
      <c r="AF473" t="str">
        <f t="shared" si="135"/>
        <v>YES</v>
      </c>
    </row>
    <row r="474" spans="1:32" x14ac:dyDescent="0.35">
      <c r="A474" s="8" t="s">
        <v>393</v>
      </c>
      <c r="B474" s="6">
        <v>45741</v>
      </c>
      <c r="C474" s="6" t="str">
        <f t="shared" si="120"/>
        <v>INVALID</v>
      </c>
      <c r="D474" s="6">
        <f t="shared" si="119"/>
        <v>45748</v>
      </c>
      <c r="E474" s="6">
        <v>45703</v>
      </c>
      <c r="F474" s="10">
        <f t="shared" si="121"/>
        <v>7</v>
      </c>
      <c r="G474" t="s">
        <v>648</v>
      </c>
      <c r="H474" t="s">
        <v>655</v>
      </c>
      <c r="I474" t="s">
        <v>670</v>
      </c>
      <c r="J474" t="s">
        <v>703</v>
      </c>
      <c r="K474" t="s">
        <v>710</v>
      </c>
      <c r="L474" t="s">
        <v>721</v>
      </c>
      <c r="M474" t="s">
        <v>729</v>
      </c>
      <c r="N474" t="s">
        <v>1113</v>
      </c>
      <c r="O474" s="10">
        <v>837.39</v>
      </c>
      <c r="P474" s="10" t="str">
        <f t="shared" si="122"/>
        <v>OK</v>
      </c>
      <c r="Q474" s="10">
        <f t="shared" si="123"/>
        <v>1383.6</v>
      </c>
      <c r="R474">
        <v>1383.6</v>
      </c>
      <c r="S474" t="str">
        <f t="shared" si="124"/>
        <v>Ok</v>
      </c>
      <c r="T474">
        <f t="shared" si="125"/>
        <v>3.2000000000000001E-2</v>
      </c>
      <c r="U474" s="10">
        <v>3.2000000000000001E-2</v>
      </c>
      <c r="V474" s="10">
        <v>18</v>
      </c>
      <c r="W474">
        <f t="shared" si="126"/>
        <v>24107.846399999999</v>
      </c>
      <c r="X474" s="10">
        <f t="shared" si="127"/>
        <v>15073.02</v>
      </c>
      <c r="Y474" s="10">
        <f t="shared" si="128"/>
        <v>9034.8263999999981</v>
      </c>
      <c r="Z474">
        <f t="shared" si="129"/>
        <v>0.3747670467985062</v>
      </c>
      <c r="AA474" t="str">
        <f t="shared" si="130"/>
        <v>Mar-2025</v>
      </c>
      <c r="AB474" t="str">
        <f t="shared" si="131"/>
        <v>Q1-2025</v>
      </c>
      <c r="AC474" t="str">
        <f t="shared" si="132"/>
        <v>Americas-Brazil-São Paulo</v>
      </c>
      <c r="AD474" t="str">
        <f t="shared" si="133"/>
        <v>HIGH</v>
      </c>
      <c r="AE474" s="15" t="str">
        <f t="shared" si="134"/>
        <v>Mar-2025</v>
      </c>
      <c r="AF474" t="str">
        <f t="shared" si="135"/>
        <v>YES</v>
      </c>
    </row>
    <row r="475" spans="1:32" x14ac:dyDescent="0.35">
      <c r="A475" s="8" t="s">
        <v>75</v>
      </c>
      <c r="B475" s="6">
        <v>45422</v>
      </c>
      <c r="C475" s="6" t="str">
        <f t="shared" si="120"/>
        <v>INVALID</v>
      </c>
      <c r="D475" s="6">
        <f t="shared" si="119"/>
        <v>45429</v>
      </c>
      <c r="E475" s="6">
        <v>45391</v>
      </c>
      <c r="F475" s="10">
        <f t="shared" si="121"/>
        <v>7</v>
      </c>
      <c r="G475" t="s">
        <v>649</v>
      </c>
      <c r="H475" t="s">
        <v>657</v>
      </c>
      <c r="I475" t="s">
        <v>679</v>
      </c>
      <c r="J475" t="s">
        <v>701</v>
      </c>
      <c r="K475" t="s">
        <v>711</v>
      </c>
      <c r="L475" t="s">
        <v>714</v>
      </c>
      <c r="M475" t="s">
        <v>727</v>
      </c>
      <c r="N475" t="s">
        <v>794</v>
      </c>
      <c r="O475" s="10">
        <v>1176.56</v>
      </c>
      <c r="P475" s="10" t="str">
        <f t="shared" si="122"/>
        <v>OK</v>
      </c>
      <c r="Q475" s="10">
        <f t="shared" si="123"/>
        <v>1588.53</v>
      </c>
      <c r="R475">
        <v>1588.53</v>
      </c>
      <c r="S475" t="str">
        <f t="shared" si="124"/>
        <v>Ok</v>
      </c>
      <c r="T475">
        <f t="shared" si="125"/>
        <v>0.11899999999999999</v>
      </c>
      <c r="U475" s="10">
        <v>0.11899999999999999</v>
      </c>
      <c r="V475" s="10">
        <v>20</v>
      </c>
      <c r="W475">
        <f t="shared" si="126"/>
        <v>27989.8986</v>
      </c>
      <c r="X475" s="10">
        <f t="shared" si="127"/>
        <v>23531.199999999997</v>
      </c>
      <c r="Y475" s="10">
        <f t="shared" si="128"/>
        <v>4458.6986000000034</v>
      </c>
      <c r="Z475">
        <f t="shared" si="129"/>
        <v>0.15929670427602061</v>
      </c>
      <c r="AA475" t="str">
        <f t="shared" si="130"/>
        <v>May-2024</v>
      </c>
      <c r="AB475" t="str">
        <f t="shared" si="131"/>
        <v>Q2-2024</v>
      </c>
      <c r="AC475" t="str">
        <f t="shared" si="132"/>
        <v>Europe-France-Lyon</v>
      </c>
      <c r="AD475" t="str">
        <f t="shared" si="133"/>
        <v>HIGH</v>
      </c>
      <c r="AE475" s="15" t="str">
        <f t="shared" si="134"/>
        <v>May-2024</v>
      </c>
      <c r="AF475" t="str">
        <f t="shared" si="135"/>
        <v>YES</v>
      </c>
    </row>
    <row r="476" spans="1:32" x14ac:dyDescent="0.35">
      <c r="A476" s="8" t="s">
        <v>78</v>
      </c>
      <c r="B476" s="6">
        <v>45425</v>
      </c>
      <c r="C476" s="6" t="str">
        <f t="shared" si="120"/>
        <v>OK</v>
      </c>
      <c r="D476" s="6">
        <f t="shared" si="119"/>
        <v>45614</v>
      </c>
      <c r="E476" s="6">
        <v>45614</v>
      </c>
      <c r="F476" s="10">
        <f t="shared" si="121"/>
        <v>189</v>
      </c>
      <c r="G476" t="s">
        <v>647</v>
      </c>
      <c r="H476" t="s">
        <v>654</v>
      </c>
      <c r="I476" t="s">
        <v>691</v>
      </c>
      <c r="J476" t="s">
        <v>705</v>
      </c>
      <c r="K476" t="s">
        <v>710</v>
      </c>
      <c r="L476" t="s">
        <v>719</v>
      </c>
      <c r="M476" t="s">
        <v>732</v>
      </c>
      <c r="N476" t="s">
        <v>797</v>
      </c>
      <c r="O476" s="10">
        <v>1233.58</v>
      </c>
      <c r="P476" s="10" t="str">
        <f t="shared" si="122"/>
        <v>OK</v>
      </c>
      <c r="Q476" s="10">
        <f t="shared" si="123"/>
        <v>1344.05</v>
      </c>
      <c r="R476">
        <v>1344.05</v>
      </c>
      <c r="S476" t="str">
        <f t="shared" si="124"/>
        <v>Ok</v>
      </c>
      <c r="T476">
        <f t="shared" si="125"/>
        <v>0.255</v>
      </c>
      <c r="U476" s="10">
        <v>0.255</v>
      </c>
      <c r="V476" s="10">
        <v>51</v>
      </c>
      <c r="W476">
        <f t="shared" si="126"/>
        <v>51067.179750000003</v>
      </c>
      <c r="X476" s="10">
        <f t="shared" si="127"/>
        <v>62912.579999999994</v>
      </c>
      <c r="Y476" s="10">
        <f t="shared" si="128"/>
        <v>-11845.400249999992</v>
      </c>
      <c r="Z476">
        <f t="shared" si="129"/>
        <v>-0.23195720437254008</v>
      </c>
      <c r="AA476" t="str">
        <f t="shared" si="130"/>
        <v>May-2024</v>
      </c>
      <c r="AB476" t="str">
        <f t="shared" si="131"/>
        <v>Q2-2024</v>
      </c>
      <c r="AC476" t="str">
        <f t="shared" si="132"/>
        <v>Asia-India-Mumbai</v>
      </c>
      <c r="AD476" t="str">
        <f t="shared" si="133"/>
        <v>HIGH</v>
      </c>
      <c r="AE476" s="15" t="str">
        <f t="shared" si="134"/>
        <v>May-2024</v>
      </c>
      <c r="AF476" t="str">
        <f t="shared" si="135"/>
        <v>NO</v>
      </c>
    </row>
    <row r="477" spans="1:32" x14ac:dyDescent="0.35">
      <c r="A477" s="8" t="s">
        <v>197</v>
      </c>
      <c r="B477" s="6">
        <v>45544</v>
      </c>
      <c r="C477" s="6" t="str">
        <f t="shared" si="120"/>
        <v>OK</v>
      </c>
      <c r="D477" s="6">
        <f t="shared" si="119"/>
        <v>45720</v>
      </c>
      <c r="E477" s="6">
        <v>45720</v>
      </c>
      <c r="F477" s="10">
        <f t="shared" si="121"/>
        <v>176</v>
      </c>
      <c r="G477" t="s">
        <v>647</v>
      </c>
      <c r="H477" t="s">
        <v>652</v>
      </c>
      <c r="I477" t="s">
        <v>666</v>
      </c>
      <c r="J477" t="s">
        <v>702</v>
      </c>
      <c r="K477" t="s">
        <v>710</v>
      </c>
      <c r="L477" t="s">
        <v>716</v>
      </c>
      <c r="M477" t="s">
        <v>733</v>
      </c>
      <c r="N477" t="s">
        <v>916</v>
      </c>
      <c r="O477" s="10">
        <v>766.59</v>
      </c>
      <c r="P477" s="10" t="str">
        <f t="shared" si="122"/>
        <v>OK</v>
      </c>
      <c r="Q477" s="10">
        <f t="shared" si="123"/>
        <v>1290.29</v>
      </c>
      <c r="R477">
        <v>1290.29</v>
      </c>
      <c r="S477" t="str">
        <f t="shared" si="124"/>
        <v>Ok</v>
      </c>
      <c r="T477">
        <f t="shared" si="125"/>
        <v>0.19600000000000001</v>
      </c>
      <c r="U477" s="10">
        <v>0.19600000000000001</v>
      </c>
      <c r="V477" s="10">
        <v>5</v>
      </c>
      <c r="W477">
        <f t="shared" si="126"/>
        <v>5186.9657999999999</v>
      </c>
      <c r="X477" s="10">
        <f t="shared" si="127"/>
        <v>3832.9500000000003</v>
      </c>
      <c r="Y477" s="10">
        <f t="shared" si="128"/>
        <v>1354.0157999999997</v>
      </c>
      <c r="Z477">
        <f t="shared" si="129"/>
        <v>0.261041975638243</v>
      </c>
      <c r="AA477" t="str">
        <f t="shared" si="130"/>
        <v>Sept-2024</v>
      </c>
      <c r="AB477" t="str">
        <f t="shared" si="131"/>
        <v>Q3-2024</v>
      </c>
      <c r="AC477" t="str">
        <f t="shared" si="132"/>
        <v>Asia-Japan-Osaka</v>
      </c>
      <c r="AD477" t="str">
        <f t="shared" si="133"/>
        <v>HIGH</v>
      </c>
      <c r="AE477" s="15" t="str">
        <f t="shared" si="134"/>
        <v>Sept-2024</v>
      </c>
      <c r="AF477" t="str">
        <f t="shared" si="135"/>
        <v>NO</v>
      </c>
    </row>
    <row r="478" spans="1:32" x14ac:dyDescent="0.35">
      <c r="A478" s="8" t="s">
        <v>191</v>
      </c>
      <c r="B478" s="6">
        <v>45538</v>
      </c>
      <c r="C478" s="6" t="str">
        <f t="shared" si="120"/>
        <v>INVALID</v>
      </c>
      <c r="D478" s="6">
        <f t="shared" si="119"/>
        <v>45545</v>
      </c>
      <c r="E478" s="6">
        <v>45180</v>
      </c>
      <c r="F478" s="10">
        <f t="shared" si="121"/>
        <v>7</v>
      </c>
      <c r="G478" t="s">
        <v>649</v>
      </c>
      <c r="H478" t="s">
        <v>658</v>
      </c>
      <c r="I478" t="s">
        <v>683</v>
      </c>
      <c r="J478" t="s">
        <v>704</v>
      </c>
      <c r="K478" t="s">
        <v>709</v>
      </c>
      <c r="L478" t="s">
        <v>725</v>
      </c>
      <c r="M478" t="s">
        <v>728</v>
      </c>
      <c r="N478" t="s">
        <v>910</v>
      </c>
      <c r="O478" s="10">
        <v>943.79</v>
      </c>
      <c r="P478" s="10" t="str">
        <f t="shared" si="122"/>
        <v>OK</v>
      </c>
      <c r="Q478" s="10">
        <f t="shared" si="123"/>
        <v>221.58</v>
      </c>
      <c r="R478">
        <v>221.58</v>
      </c>
      <c r="S478" t="str">
        <f t="shared" si="124"/>
        <v>Ok</v>
      </c>
      <c r="T478">
        <f t="shared" si="125"/>
        <v>9.0999999999999998E-2</v>
      </c>
      <c r="U478" s="10">
        <v>9.0999999999999998E-2</v>
      </c>
      <c r="V478" s="10">
        <v>9</v>
      </c>
      <c r="W478">
        <f t="shared" si="126"/>
        <v>1812.7459800000001</v>
      </c>
      <c r="X478" s="10">
        <f t="shared" si="127"/>
        <v>8494.11</v>
      </c>
      <c r="Y478" s="10">
        <f t="shared" si="128"/>
        <v>-6681.3640200000009</v>
      </c>
      <c r="Z478">
        <f t="shared" si="129"/>
        <v>-3.6857695969073396</v>
      </c>
      <c r="AA478" t="str">
        <f t="shared" si="130"/>
        <v>Sept-2024</v>
      </c>
      <c r="AB478" t="str">
        <f t="shared" si="131"/>
        <v>Q3-2024</v>
      </c>
      <c r="AC478" t="str">
        <f t="shared" si="132"/>
        <v>Europe-United Kingdom-London</v>
      </c>
      <c r="AD478" t="str">
        <f t="shared" si="133"/>
        <v>MEDIUM</v>
      </c>
      <c r="AE478" s="15" t="str">
        <f t="shared" si="134"/>
        <v>Sept-2024</v>
      </c>
      <c r="AF478" t="str">
        <f t="shared" si="135"/>
        <v>YES</v>
      </c>
    </row>
    <row r="479" spans="1:32" x14ac:dyDescent="0.35">
      <c r="A479" s="8" t="s">
        <v>517</v>
      </c>
      <c r="B479" s="6">
        <v>45865</v>
      </c>
      <c r="C479" s="6" t="str">
        <f t="shared" si="120"/>
        <v>INVALID</v>
      </c>
      <c r="D479" s="6">
        <f t="shared" si="119"/>
        <v>45872</v>
      </c>
      <c r="E479" s="6">
        <v>45741</v>
      </c>
      <c r="F479" s="10">
        <f t="shared" si="121"/>
        <v>7</v>
      </c>
      <c r="G479" t="s">
        <v>647</v>
      </c>
      <c r="H479" t="s">
        <v>659</v>
      </c>
      <c r="I479" t="s">
        <v>699</v>
      </c>
      <c r="J479" t="s">
        <v>703</v>
      </c>
      <c r="K479" t="s">
        <v>708</v>
      </c>
      <c r="L479" t="s">
        <v>715</v>
      </c>
      <c r="M479" t="s">
        <v>729</v>
      </c>
      <c r="N479" t="s">
        <v>1236</v>
      </c>
      <c r="O479" s="10">
        <v>1133.03</v>
      </c>
      <c r="P479" s="10" t="str">
        <f t="shared" si="122"/>
        <v>OK</v>
      </c>
      <c r="Q479" s="10">
        <f t="shared" si="123"/>
        <v>360.34</v>
      </c>
      <c r="R479">
        <v>360.34</v>
      </c>
      <c r="S479" t="str">
        <f t="shared" si="124"/>
        <v>Ok</v>
      </c>
      <c r="T479">
        <f t="shared" si="125"/>
        <v>0.10100000000000001</v>
      </c>
      <c r="U479" s="10">
        <v>0.10100000000000001</v>
      </c>
      <c r="V479" s="10">
        <v>5</v>
      </c>
      <c r="W479">
        <f t="shared" si="126"/>
        <v>1619.7282999999998</v>
      </c>
      <c r="X479" s="10">
        <f t="shared" si="127"/>
        <v>5665.15</v>
      </c>
      <c r="Y479" s="10">
        <f t="shared" si="128"/>
        <v>-4045.4216999999999</v>
      </c>
      <c r="Z479">
        <f t="shared" si="129"/>
        <v>-2.4975927752821261</v>
      </c>
      <c r="AA479" t="str">
        <f t="shared" si="130"/>
        <v>Jul-2025</v>
      </c>
      <c r="AB479" t="str">
        <f t="shared" si="131"/>
        <v>Q3-2025</v>
      </c>
      <c r="AC479" t="str">
        <f t="shared" si="132"/>
        <v>Asia-China-Beijing</v>
      </c>
      <c r="AD479" t="str">
        <f t="shared" si="133"/>
        <v>MEDIUM</v>
      </c>
      <c r="AE479" s="15" t="str">
        <f t="shared" si="134"/>
        <v>Jul-2025</v>
      </c>
      <c r="AF479" t="str">
        <f t="shared" si="135"/>
        <v>YES</v>
      </c>
    </row>
    <row r="480" spans="1:32" x14ac:dyDescent="0.35">
      <c r="A480" s="8" t="s">
        <v>498</v>
      </c>
      <c r="B480" s="6">
        <v>45846</v>
      </c>
      <c r="C480" s="6" t="str">
        <f t="shared" si="120"/>
        <v>INVALID</v>
      </c>
      <c r="D480" s="6">
        <f t="shared" si="119"/>
        <v>45853</v>
      </c>
      <c r="E480" s="6">
        <v>45153</v>
      </c>
      <c r="F480" s="10">
        <f t="shared" si="121"/>
        <v>7</v>
      </c>
      <c r="G480" t="s">
        <v>648</v>
      </c>
      <c r="H480" t="s">
        <v>655</v>
      </c>
      <c r="I480" t="s">
        <v>670</v>
      </c>
      <c r="J480" t="s">
        <v>702</v>
      </c>
      <c r="K480" t="s">
        <v>711</v>
      </c>
      <c r="L480" t="s">
        <v>715</v>
      </c>
      <c r="M480" t="s">
        <v>729</v>
      </c>
      <c r="N480" t="s">
        <v>1217</v>
      </c>
      <c r="O480" s="10">
        <v>1307.52</v>
      </c>
      <c r="P480" s="10" t="str">
        <f t="shared" si="122"/>
        <v>OK</v>
      </c>
      <c r="Q480" s="10">
        <f t="shared" si="123"/>
        <v>2545.81</v>
      </c>
      <c r="R480">
        <v>2545.81</v>
      </c>
      <c r="S480" t="str">
        <f t="shared" si="124"/>
        <v>Ok</v>
      </c>
      <c r="T480">
        <f t="shared" si="125"/>
        <v>0.123</v>
      </c>
      <c r="U480" s="10">
        <v>0.123</v>
      </c>
      <c r="V480" s="10">
        <v>13</v>
      </c>
      <c r="W480">
        <f t="shared" si="126"/>
        <v>29024.77981</v>
      </c>
      <c r="X480" s="10">
        <f t="shared" si="127"/>
        <v>16997.759999999998</v>
      </c>
      <c r="Y480" s="10">
        <f t="shared" si="128"/>
        <v>12027.019810000002</v>
      </c>
      <c r="Z480">
        <f t="shared" si="129"/>
        <v>0.41437075108684523</v>
      </c>
      <c r="AA480" t="str">
        <f t="shared" si="130"/>
        <v>Jul-2025</v>
      </c>
      <c r="AB480" t="str">
        <f t="shared" si="131"/>
        <v>Q3-2025</v>
      </c>
      <c r="AC480" t="str">
        <f t="shared" si="132"/>
        <v>Americas-Brazil-São Paulo</v>
      </c>
      <c r="AD480" t="str">
        <f t="shared" si="133"/>
        <v>HIGH</v>
      </c>
      <c r="AE480" s="15" t="str">
        <f t="shared" si="134"/>
        <v>Jul-2025</v>
      </c>
      <c r="AF480" t="str">
        <f t="shared" si="135"/>
        <v>YES</v>
      </c>
    </row>
    <row r="481" spans="1:32" x14ac:dyDescent="0.35">
      <c r="A481" s="8" t="s">
        <v>440</v>
      </c>
      <c r="B481" s="6">
        <v>45788</v>
      </c>
      <c r="C481" s="6" t="str">
        <f t="shared" si="120"/>
        <v>OK</v>
      </c>
      <c r="D481" s="6">
        <f t="shared" si="119"/>
        <v>45905</v>
      </c>
      <c r="E481" s="6">
        <v>45905</v>
      </c>
      <c r="F481" s="10">
        <f t="shared" si="121"/>
        <v>117</v>
      </c>
      <c r="G481" t="s">
        <v>646</v>
      </c>
      <c r="H481" t="s">
        <v>651</v>
      </c>
      <c r="I481" t="s">
        <v>663</v>
      </c>
      <c r="J481" t="s">
        <v>705</v>
      </c>
      <c r="K481" t="s">
        <v>709</v>
      </c>
      <c r="L481" t="s">
        <v>718</v>
      </c>
      <c r="M481" t="s">
        <v>731</v>
      </c>
      <c r="N481" t="s">
        <v>1159</v>
      </c>
      <c r="O481" s="10">
        <v>1271.0999999999999</v>
      </c>
      <c r="P481" s="10" t="str">
        <f t="shared" si="122"/>
        <v>OK</v>
      </c>
      <c r="Q481" s="10">
        <f t="shared" si="123"/>
        <v>699.47</v>
      </c>
      <c r="R481">
        <v>699.47</v>
      </c>
      <c r="S481" t="str">
        <f t="shared" si="124"/>
        <v>Ok</v>
      </c>
      <c r="T481">
        <f t="shared" si="125"/>
        <v>0.25</v>
      </c>
      <c r="U481" s="10">
        <v>0.25</v>
      </c>
      <c r="V481" s="10">
        <v>21</v>
      </c>
      <c r="W481">
        <f t="shared" si="126"/>
        <v>11016.6525</v>
      </c>
      <c r="X481" s="10">
        <f t="shared" si="127"/>
        <v>26693.1</v>
      </c>
      <c r="Y481" s="10">
        <f t="shared" si="128"/>
        <v>-15676.447499999998</v>
      </c>
      <c r="Z481">
        <f t="shared" si="129"/>
        <v>-1.4229773971721444</v>
      </c>
      <c r="AA481" t="str">
        <f t="shared" si="130"/>
        <v>May-2025</v>
      </c>
      <c r="AB481" t="str">
        <f t="shared" si="131"/>
        <v>Q2-2025</v>
      </c>
      <c r="AC481" t="str">
        <f t="shared" si="132"/>
        <v>Africa-Nigeria-Port Harcourt</v>
      </c>
      <c r="AD481" t="str">
        <f t="shared" si="133"/>
        <v>HIGH</v>
      </c>
      <c r="AE481" s="15" t="str">
        <f t="shared" si="134"/>
        <v>May-2025</v>
      </c>
      <c r="AF481" t="str">
        <f t="shared" si="135"/>
        <v>NO</v>
      </c>
    </row>
    <row r="482" spans="1:32" x14ac:dyDescent="0.35">
      <c r="A482" s="8" t="s">
        <v>538</v>
      </c>
      <c r="B482" s="6">
        <v>45886</v>
      </c>
      <c r="C482" s="6" t="str">
        <f t="shared" si="120"/>
        <v>INVALID</v>
      </c>
      <c r="D482" s="6">
        <f t="shared" si="119"/>
        <v>45893</v>
      </c>
      <c r="E482" s="6">
        <v>45306</v>
      </c>
      <c r="F482" s="10">
        <f t="shared" si="121"/>
        <v>7</v>
      </c>
      <c r="G482" t="s">
        <v>648</v>
      </c>
      <c r="H482" t="s">
        <v>660</v>
      </c>
      <c r="I482" t="s">
        <v>686</v>
      </c>
      <c r="J482" t="s">
        <v>703</v>
      </c>
      <c r="K482" t="s">
        <v>711</v>
      </c>
      <c r="L482" t="s">
        <v>718</v>
      </c>
      <c r="M482" t="s">
        <v>727</v>
      </c>
      <c r="N482" t="s">
        <v>1257</v>
      </c>
      <c r="O482" s="10">
        <v>1061.3699999999999</v>
      </c>
      <c r="P482" s="10" t="str">
        <f t="shared" si="122"/>
        <v>OK</v>
      </c>
      <c r="Q482" s="10">
        <f t="shared" si="123"/>
        <v>2738.69</v>
      </c>
      <c r="R482">
        <v>2738.69</v>
      </c>
      <c r="S482" t="str">
        <f t="shared" si="124"/>
        <v>Ok</v>
      </c>
      <c r="T482">
        <f t="shared" si="125"/>
        <v>0.17</v>
      </c>
      <c r="U482" s="10">
        <v>0.17</v>
      </c>
      <c r="V482" s="10">
        <v>4</v>
      </c>
      <c r="W482">
        <f t="shared" si="126"/>
        <v>9092.4508000000005</v>
      </c>
      <c r="X482" s="10">
        <f t="shared" si="127"/>
        <v>4245.4799999999996</v>
      </c>
      <c r="Y482" s="10">
        <f t="shared" si="128"/>
        <v>4846.970800000001</v>
      </c>
      <c r="Z482">
        <f t="shared" si="129"/>
        <v>0.5330763846420814</v>
      </c>
      <c r="AA482" t="str">
        <f t="shared" si="130"/>
        <v>Aug-2025</v>
      </c>
      <c r="AB482" t="str">
        <f t="shared" si="131"/>
        <v>Q3-2025</v>
      </c>
      <c r="AC482" t="str">
        <f t="shared" si="132"/>
        <v>Americas-USA-San Francisco</v>
      </c>
      <c r="AD482" t="str">
        <f t="shared" si="133"/>
        <v>HIGH</v>
      </c>
      <c r="AE482" s="15" t="str">
        <f t="shared" si="134"/>
        <v>Aug-2025</v>
      </c>
      <c r="AF482" t="str">
        <f t="shared" si="135"/>
        <v>YES</v>
      </c>
    </row>
    <row r="483" spans="1:32" x14ac:dyDescent="0.35">
      <c r="A483" s="8" t="s">
        <v>209</v>
      </c>
      <c r="B483" s="6">
        <v>45557</v>
      </c>
      <c r="C483" s="6" t="str">
        <f t="shared" si="120"/>
        <v>OK</v>
      </c>
      <c r="D483" s="6">
        <f t="shared" si="119"/>
        <v>45566</v>
      </c>
      <c r="E483" s="6">
        <v>45566</v>
      </c>
      <c r="F483" s="10">
        <f t="shared" si="121"/>
        <v>9</v>
      </c>
      <c r="G483" t="s">
        <v>648</v>
      </c>
      <c r="H483" t="s">
        <v>655</v>
      </c>
      <c r="I483" t="s">
        <v>670</v>
      </c>
      <c r="J483" t="s">
        <v>703</v>
      </c>
      <c r="K483" t="s">
        <v>708</v>
      </c>
      <c r="L483" t="s">
        <v>723</v>
      </c>
      <c r="M483" t="s">
        <v>732</v>
      </c>
      <c r="N483" t="s">
        <v>929</v>
      </c>
      <c r="O483" s="10">
        <v>1378.8</v>
      </c>
      <c r="P483" s="10" t="str">
        <f t="shared" si="122"/>
        <v>OK</v>
      </c>
      <c r="Q483" s="10">
        <f t="shared" si="123"/>
        <v>94.78</v>
      </c>
      <c r="R483">
        <v>94.78</v>
      </c>
      <c r="S483" t="str">
        <f t="shared" si="124"/>
        <v>Ok</v>
      </c>
      <c r="T483">
        <f t="shared" si="125"/>
        <v>0.159</v>
      </c>
      <c r="U483" s="10">
        <v>0.159</v>
      </c>
      <c r="V483" s="10">
        <v>19</v>
      </c>
      <c r="W483">
        <f t="shared" si="126"/>
        <v>1514.4896199999998</v>
      </c>
      <c r="X483" s="10">
        <f t="shared" si="127"/>
        <v>26197.200000000001</v>
      </c>
      <c r="Y483" s="10">
        <f t="shared" si="128"/>
        <v>-24682.71038</v>
      </c>
      <c r="Z483">
        <f t="shared" si="129"/>
        <v>-16.297708517804171</v>
      </c>
      <c r="AA483" t="str">
        <f t="shared" si="130"/>
        <v>Sept-2024</v>
      </c>
      <c r="AB483" t="str">
        <f t="shared" si="131"/>
        <v>Q3-2024</v>
      </c>
      <c r="AC483" t="str">
        <f t="shared" si="132"/>
        <v>Americas-Brazil-São Paulo</v>
      </c>
      <c r="AD483" t="str">
        <f t="shared" si="133"/>
        <v>LOW</v>
      </c>
      <c r="AE483" s="15" t="str">
        <f t="shared" si="134"/>
        <v>Sept-2024</v>
      </c>
      <c r="AF483" t="str">
        <f t="shared" si="135"/>
        <v>NO</v>
      </c>
    </row>
    <row r="484" spans="1:32" x14ac:dyDescent="0.35">
      <c r="A484" s="8" t="s">
        <v>117</v>
      </c>
      <c r="B484" s="6">
        <v>45464</v>
      </c>
      <c r="C484" s="6" t="str">
        <f t="shared" si="120"/>
        <v>OK</v>
      </c>
      <c r="D484" s="6">
        <f t="shared" si="119"/>
        <v>45751</v>
      </c>
      <c r="E484" s="6">
        <v>45751</v>
      </c>
      <c r="F484" s="10">
        <f t="shared" si="121"/>
        <v>287</v>
      </c>
      <c r="G484" t="s">
        <v>646</v>
      </c>
      <c r="H484" t="s">
        <v>650</v>
      </c>
      <c r="I484" t="s">
        <v>678</v>
      </c>
      <c r="J484" t="s">
        <v>701</v>
      </c>
      <c r="K484" t="s">
        <v>711</v>
      </c>
      <c r="L484" t="s">
        <v>712</v>
      </c>
      <c r="M484" t="s">
        <v>731</v>
      </c>
      <c r="N484" t="s">
        <v>836</v>
      </c>
      <c r="O484" s="10">
        <v>862.08</v>
      </c>
      <c r="P484" s="10" t="str">
        <f t="shared" si="122"/>
        <v>OK</v>
      </c>
      <c r="Q484" s="10">
        <f t="shared" si="123"/>
        <v>2777.35</v>
      </c>
      <c r="R484">
        <v>2777.35</v>
      </c>
      <c r="S484" t="str">
        <f t="shared" si="124"/>
        <v>Ok</v>
      </c>
      <c r="T484">
        <f t="shared" si="125"/>
        <v>0</v>
      </c>
      <c r="U484" s="10">
        <v>0</v>
      </c>
      <c r="V484" s="10">
        <v>7</v>
      </c>
      <c r="W484">
        <f t="shared" si="126"/>
        <v>19441.45</v>
      </c>
      <c r="X484" s="10">
        <f t="shared" si="127"/>
        <v>6034.56</v>
      </c>
      <c r="Y484" s="10">
        <f t="shared" si="128"/>
        <v>13406.89</v>
      </c>
      <c r="Z484">
        <f t="shared" si="129"/>
        <v>0.68960339892343414</v>
      </c>
      <c r="AA484" t="str">
        <f t="shared" si="130"/>
        <v>Jun-2024</v>
      </c>
      <c r="AB484" t="str">
        <f t="shared" si="131"/>
        <v>Q2-2024</v>
      </c>
      <c r="AC484" t="str">
        <f t="shared" si="132"/>
        <v>Africa-Kenya-Nakuru</v>
      </c>
      <c r="AD484" t="str">
        <f t="shared" si="133"/>
        <v>HIGH</v>
      </c>
      <c r="AE484" s="15" t="str">
        <f t="shared" si="134"/>
        <v>Jun-2024</v>
      </c>
      <c r="AF484" t="str">
        <f t="shared" si="135"/>
        <v>NO</v>
      </c>
    </row>
    <row r="485" spans="1:32" x14ac:dyDescent="0.35">
      <c r="A485" s="8" t="s">
        <v>135</v>
      </c>
      <c r="B485" s="6">
        <v>45482</v>
      </c>
      <c r="C485" s="6" t="str">
        <f t="shared" si="120"/>
        <v>OK</v>
      </c>
      <c r="D485" s="6">
        <f t="shared" si="119"/>
        <v>45850</v>
      </c>
      <c r="E485" s="6">
        <v>45850</v>
      </c>
      <c r="F485" s="10">
        <f t="shared" si="121"/>
        <v>368</v>
      </c>
      <c r="G485" t="s">
        <v>649</v>
      </c>
      <c r="H485" t="s">
        <v>658</v>
      </c>
      <c r="I485" t="s">
        <v>1429</v>
      </c>
      <c r="J485" t="s">
        <v>703</v>
      </c>
      <c r="K485" t="s">
        <v>711</v>
      </c>
      <c r="L485" t="s">
        <v>1427</v>
      </c>
      <c r="M485" t="s">
        <v>729</v>
      </c>
      <c r="N485" t="s">
        <v>854</v>
      </c>
      <c r="O485" s="10">
        <v>801.24</v>
      </c>
      <c r="P485" s="10" t="str">
        <f t="shared" si="122"/>
        <v>OK</v>
      </c>
      <c r="Q485" s="10">
        <f t="shared" si="123"/>
        <v>492.18</v>
      </c>
      <c r="R485">
        <v>492.18</v>
      </c>
      <c r="S485" t="str">
        <f t="shared" si="124"/>
        <v>Ok</v>
      </c>
      <c r="T485">
        <f t="shared" si="125"/>
        <v>0.123</v>
      </c>
      <c r="U485" s="10">
        <v>0.123</v>
      </c>
      <c r="V485" s="10">
        <v>23</v>
      </c>
      <c r="W485">
        <f t="shared" si="126"/>
        <v>9927.7627799999991</v>
      </c>
      <c r="X485" s="10">
        <f t="shared" si="127"/>
        <v>18428.52</v>
      </c>
      <c r="Y485" s="10">
        <f t="shared" si="128"/>
        <v>-8500.7572200000013</v>
      </c>
      <c r="Z485">
        <f t="shared" si="129"/>
        <v>-0.8562611142487434</v>
      </c>
      <c r="AA485" t="str">
        <f t="shared" si="130"/>
        <v>Jul-2024</v>
      </c>
      <c r="AB485" t="str">
        <f t="shared" si="131"/>
        <v>Q3-2024</v>
      </c>
      <c r="AC485" t="str">
        <f t="shared" si="132"/>
        <v>Europe-United Kingdom-unkown</v>
      </c>
      <c r="AD485" t="str">
        <f t="shared" si="133"/>
        <v>MEDIUM</v>
      </c>
      <c r="AE485" s="15" t="str">
        <f t="shared" si="134"/>
        <v>Jul-2024</v>
      </c>
      <c r="AF485" t="str">
        <f t="shared" si="135"/>
        <v>NO</v>
      </c>
    </row>
    <row r="486" spans="1:32" x14ac:dyDescent="0.35">
      <c r="A486" s="8" t="s">
        <v>423</v>
      </c>
      <c r="B486" s="6">
        <v>45771</v>
      </c>
      <c r="C486" s="6" t="str">
        <f t="shared" si="120"/>
        <v>INVALID</v>
      </c>
      <c r="D486" s="6">
        <f t="shared" si="119"/>
        <v>45778</v>
      </c>
      <c r="E486" s="6">
        <v>45279</v>
      </c>
      <c r="F486" s="10">
        <f t="shared" si="121"/>
        <v>7</v>
      </c>
      <c r="G486" t="s">
        <v>647</v>
      </c>
      <c r="H486" t="s">
        <v>659</v>
      </c>
      <c r="I486" t="s">
        <v>699</v>
      </c>
      <c r="J486" t="s">
        <v>702</v>
      </c>
      <c r="K486" t="s">
        <v>707</v>
      </c>
      <c r="L486" t="s">
        <v>720</v>
      </c>
      <c r="M486" t="s">
        <v>733</v>
      </c>
      <c r="N486" t="s">
        <v>1142</v>
      </c>
      <c r="O486" s="10">
        <v>1415.05</v>
      </c>
      <c r="P486" s="10" t="str">
        <f t="shared" si="122"/>
        <v>OK</v>
      </c>
      <c r="Q486" s="10">
        <f t="shared" si="123"/>
        <v>1921.65</v>
      </c>
      <c r="R486">
        <v>1921.65</v>
      </c>
      <c r="S486" t="str">
        <f t="shared" si="124"/>
        <v>Ok</v>
      </c>
      <c r="T486">
        <f t="shared" si="125"/>
        <v>0</v>
      </c>
      <c r="U486" s="10">
        <v>0</v>
      </c>
      <c r="V486" s="10">
        <v>12</v>
      </c>
      <c r="W486">
        <f t="shared" si="126"/>
        <v>23059.800000000003</v>
      </c>
      <c r="X486" s="10">
        <f t="shared" si="127"/>
        <v>16980.599999999999</v>
      </c>
      <c r="Y486" s="10">
        <f t="shared" si="128"/>
        <v>6079.2000000000044</v>
      </c>
      <c r="Z486">
        <f t="shared" si="129"/>
        <v>0.26362761168787258</v>
      </c>
      <c r="AA486" t="str">
        <f t="shared" si="130"/>
        <v>Apr-2025</v>
      </c>
      <c r="AB486" t="str">
        <f t="shared" si="131"/>
        <v>Q2-2025</v>
      </c>
      <c r="AC486" t="str">
        <f t="shared" si="132"/>
        <v>Asia-China-Beijing</v>
      </c>
      <c r="AD486" t="str">
        <f t="shared" si="133"/>
        <v>HIGH</v>
      </c>
      <c r="AE486" s="15" t="str">
        <f t="shared" si="134"/>
        <v>Apr-2025</v>
      </c>
      <c r="AF486" t="str">
        <f t="shared" si="135"/>
        <v>YES</v>
      </c>
    </row>
    <row r="487" spans="1:32" x14ac:dyDescent="0.35">
      <c r="A487" s="8" t="s">
        <v>571</v>
      </c>
      <c r="B487" s="6">
        <v>45919</v>
      </c>
      <c r="C487" s="6" t="str">
        <f t="shared" si="120"/>
        <v>INVALID</v>
      </c>
      <c r="D487" s="6">
        <f t="shared" si="119"/>
        <v>45926</v>
      </c>
      <c r="E487" s="6">
        <v>45789</v>
      </c>
      <c r="F487" s="10">
        <f t="shared" si="121"/>
        <v>7</v>
      </c>
      <c r="G487" t="s">
        <v>648</v>
      </c>
      <c r="H487" t="s">
        <v>653</v>
      </c>
      <c r="I487" t="s">
        <v>688</v>
      </c>
      <c r="J487" t="s">
        <v>703</v>
      </c>
      <c r="K487" t="s">
        <v>710</v>
      </c>
      <c r="L487" t="s">
        <v>721</v>
      </c>
      <c r="M487" t="s">
        <v>728</v>
      </c>
      <c r="N487" t="s">
        <v>1289</v>
      </c>
      <c r="O487" s="10">
        <v>883.5</v>
      </c>
      <c r="P487" s="10" t="str">
        <f t="shared" si="122"/>
        <v>OK</v>
      </c>
      <c r="Q487" s="10">
        <f t="shared" si="123"/>
        <v>290.33</v>
      </c>
      <c r="R487">
        <v>290.33</v>
      </c>
      <c r="S487" t="str">
        <f t="shared" si="124"/>
        <v>Ok</v>
      </c>
      <c r="T487">
        <f t="shared" si="125"/>
        <v>5.3999999999999999E-2</v>
      </c>
      <c r="U487" s="10">
        <v>5.3999999999999999E-2</v>
      </c>
      <c r="V487" s="10">
        <v>27</v>
      </c>
      <c r="W487">
        <f t="shared" si="126"/>
        <v>7415.6088599999994</v>
      </c>
      <c r="X487" s="10">
        <f t="shared" si="127"/>
        <v>23854.5</v>
      </c>
      <c r="Y487" s="10">
        <f t="shared" si="128"/>
        <v>-16438.89114</v>
      </c>
      <c r="Z487">
        <f t="shared" si="129"/>
        <v>-2.216795876151429</v>
      </c>
      <c r="AA487" t="str">
        <f t="shared" si="130"/>
        <v>Sept-2025</v>
      </c>
      <c r="AB487" t="str">
        <f t="shared" si="131"/>
        <v>Q3-2025</v>
      </c>
      <c r="AC487" t="str">
        <f t="shared" si="132"/>
        <v>Americas-Canada-Vancouver</v>
      </c>
      <c r="AD487" t="str">
        <f t="shared" si="133"/>
        <v>MEDIUM</v>
      </c>
      <c r="AE487" s="15" t="str">
        <f t="shared" si="134"/>
        <v>Sept-2025</v>
      </c>
      <c r="AF487" t="str">
        <f t="shared" si="135"/>
        <v>YES</v>
      </c>
    </row>
    <row r="488" spans="1:32" x14ac:dyDescent="0.35">
      <c r="A488" s="8" t="s">
        <v>173</v>
      </c>
      <c r="B488" s="6">
        <v>45520</v>
      </c>
      <c r="C488" s="6" t="str">
        <f t="shared" si="120"/>
        <v>OK</v>
      </c>
      <c r="D488" s="6">
        <f t="shared" si="119"/>
        <v>45703</v>
      </c>
      <c r="E488" s="6">
        <v>45703</v>
      </c>
      <c r="F488" s="10">
        <f t="shared" si="121"/>
        <v>183</v>
      </c>
      <c r="G488" t="s">
        <v>649</v>
      </c>
      <c r="H488" t="s">
        <v>656</v>
      </c>
      <c r="I488" t="s">
        <v>698</v>
      </c>
      <c r="J488" t="s">
        <v>705</v>
      </c>
      <c r="K488" t="s">
        <v>709</v>
      </c>
      <c r="L488" t="s">
        <v>716</v>
      </c>
      <c r="M488" t="s">
        <v>733</v>
      </c>
      <c r="N488" t="s">
        <v>892</v>
      </c>
      <c r="O488" s="10">
        <v>815.83</v>
      </c>
      <c r="P488" s="10" t="str">
        <f t="shared" si="122"/>
        <v>OK</v>
      </c>
      <c r="Q488" s="10">
        <f t="shared" si="123"/>
        <v>602.91999999999996</v>
      </c>
      <c r="R488">
        <v>602.91999999999996</v>
      </c>
      <c r="S488" t="str">
        <f t="shared" si="124"/>
        <v>Ok</v>
      </c>
      <c r="T488">
        <f t="shared" si="125"/>
        <v>0.127</v>
      </c>
      <c r="U488" s="10">
        <v>0.127</v>
      </c>
      <c r="V488" s="10">
        <v>6</v>
      </c>
      <c r="W488">
        <f t="shared" si="126"/>
        <v>3158.0949599999994</v>
      </c>
      <c r="X488" s="10">
        <f t="shared" si="127"/>
        <v>4894.9800000000005</v>
      </c>
      <c r="Y488" s="10">
        <f t="shared" si="128"/>
        <v>-1736.885040000001</v>
      </c>
      <c r="Z488">
        <f t="shared" si="129"/>
        <v>-0.54997872514891111</v>
      </c>
      <c r="AA488" t="str">
        <f t="shared" si="130"/>
        <v>Aug-2024</v>
      </c>
      <c r="AB488" t="str">
        <f t="shared" si="131"/>
        <v>Q3-2024</v>
      </c>
      <c r="AC488" t="str">
        <f t="shared" si="132"/>
        <v>Europe-Germany-Frankfurt</v>
      </c>
      <c r="AD488" t="str">
        <f t="shared" si="133"/>
        <v>HIGH</v>
      </c>
      <c r="AE488" s="15" t="str">
        <f t="shared" si="134"/>
        <v>Aug-2024</v>
      </c>
      <c r="AF488" t="str">
        <f t="shared" si="135"/>
        <v>NO</v>
      </c>
    </row>
    <row r="489" spans="1:32" x14ac:dyDescent="0.35">
      <c r="A489" s="8" t="s">
        <v>362</v>
      </c>
      <c r="B489" s="6">
        <v>45710</v>
      </c>
      <c r="C489" s="6" t="str">
        <f t="shared" si="120"/>
        <v>INVALID</v>
      </c>
      <c r="D489" s="6">
        <f t="shared" si="119"/>
        <v>45717</v>
      </c>
      <c r="E489" s="6">
        <v>45297</v>
      </c>
      <c r="F489" s="10">
        <f t="shared" si="121"/>
        <v>7</v>
      </c>
      <c r="G489" t="s">
        <v>646</v>
      </c>
      <c r="H489" t="s">
        <v>651</v>
      </c>
      <c r="I489" t="s">
        <v>1429</v>
      </c>
      <c r="J489" t="s">
        <v>701</v>
      </c>
      <c r="K489" t="s">
        <v>709</v>
      </c>
      <c r="L489" t="s">
        <v>723</v>
      </c>
      <c r="M489" t="s">
        <v>727</v>
      </c>
      <c r="N489" t="s">
        <v>1082</v>
      </c>
      <c r="O489" s="10">
        <v>932.61</v>
      </c>
      <c r="P489" s="10" t="str">
        <f t="shared" si="122"/>
        <v>OK</v>
      </c>
      <c r="Q489" s="10">
        <f t="shared" si="123"/>
        <v>2077.5</v>
      </c>
      <c r="R489">
        <v>2077.5</v>
      </c>
      <c r="S489" t="str">
        <f t="shared" si="124"/>
        <v>Ok</v>
      </c>
      <c r="T489">
        <f t="shared" si="125"/>
        <v>0.14399999999999999</v>
      </c>
      <c r="U489" s="10">
        <v>0.14399999999999999</v>
      </c>
      <c r="V489" s="10">
        <v>16</v>
      </c>
      <c r="W489">
        <f t="shared" si="126"/>
        <v>28453.439999999999</v>
      </c>
      <c r="X489" s="10">
        <f t="shared" si="127"/>
        <v>14921.76</v>
      </c>
      <c r="Y489" s="10">
        <f t="shared" si="128"/>
        <v>13531.679999999998</v>
      </c>
      <c r="Z489">
        <f t="shared" si="129"/>
        <v>0.475572725125679</v>
      </c>
      <c r="AA489" t="str">
        <f t="shared" si="130"/>
        <v>Feb-2025</v>
      </c>
      <c r="AB489" t="str">
        <f t="shared" si="131"/>
        <v>Q1-2025</v>
      </c>
      <c r="AC489" t="str">
        <f t="shared" si="132"/>
        <v>Africa-Nigeria-unkown</v>
      </c>
      <c r="AD489" t="str">
        <f t="shared" si="133"/>
        <v>HIGH</v>
      </c>
      <c r="AE489" s="15" t="str">
        <f t="shared" si="134"/>
        <v>Feb-2025</v>
      </c>
      <c r="AF489" t="str">
        <f t="shared" si="135"/>
        <v>YES</v>
      </c>
    </row>
    <row r="490" spans="1:32" x14ac:dyDescent="0.35">
      <c r="A490" s="8" t="s">
        <v>320</v>
      </c>
      <c r="B490" s="6">
        <v>45668</v>
      </c>
      <c r="C490" s="6" t="str">
        <f t="shared" si="120"/>
        <v>OK</v>
      </c>
      <c r="D490" s="6">
        <f t="shared" si="119"/>
        <v>45742</v>
      </c>
      <c r="E490" s="6">
        <v>45742</v>
      </c>
      <c r="F490" s="10">
        <f t="shared" si="121"/>
        <v>74</v>
      </c>
      <c r="G490" t="s">
        <v>646</v>
      </c>
      <c r="H490" t="s">
        <v>651</v>
      </c>
      <c r="I490" t="s">
        <v>665</v>
      </c>
      <c r="J490" t="s">
        <v>702</v>
      </c>
      <c r="K490" t="s">
        <v>710</v>
      </c>
      <c r="L490" t="s">
        <v>715</v>
      </c>
      <c r="M490" t="s">
        <v>733</v>
      </c>
      <c r="N490" t="s">
        <v>1040</v>
      </c>
      <c r="O490" s="10">
        <v>1450.43</v>
      </c>
      <c r="P490" s="10" t="str">
        <f t="shared" si="122"/>
        <v>OK</v>
      </c>
      <c r="Q490" s="10">
        <f t="shared" si="123"/>
        <v>172.88</v>
      </c>
      <c r="R490">
        <v>172.88</v>
      </c>
      <c r="S490" t="str">
        <f t="shared" si="124"/>
        <v>Ok</v>
      </c>
      <c r="T490">
        <f t="shared" si="125"/>
        <v>0.1</v>
      </c>
      <c r="U490" s="10">
        <v>0.1</v>
      </c>
      <c r="V490" s="10">
        <v>24</v>
      </c>
      <c r="W490">
        <f t="shared" si="126"/>
        <v>3734.2080000000001</v>
      </c>
      <c r="X490" s="10">
        <f t="shared" si="127"/>
        <v>34810.32</v>
      </c>
      <c r="Y490" s="10">
        <f t="shared" si="128"/>
        <v>-31076.112000000001</v>
      </c>
      <c r="Z490">
        <f t="shared" si="129"/>
        <v>-8.3220088436423474</v>
      </c>
      <c r="AA490" t="str">
        <f t="shared" si="130"/>
        <v>Jan-2025</v>
      </c>
      <c r="AB490" t="str">
        <f t="shared" si="131"/>
        <v>Q1-2025</v>
      </c>
      <c r="AC490" t="str">
        <f t="shared" si="132"/>
        <v>Africa-Nigeria-Lagos</v>
      </c>
      <c r="AD490" t="str">
        <f t="shared" si="133"/>
        <v>MEDIUM</v>
      </c>
      <c r="AE490" s="15" t="str">
        <f t="shared" si="134"/>
        <v>Jan-2025</v>
      </c>
      <c r="AF490" t="str">
        <f t="shared" si="135"/>
        <v>NO</v>
      </c>
    </row>
    <row r="491" spans="1:32" x14ac:dyDescent="0.35">
      <c r="A491" s="8" t="s">
        <v>278</v>
      </c>
      <c r="B491" s="6">
        <v>45626</v>
      </c>
      <c r="C491" s="6" t="str">
        <f t="shared" si="120"/>
        <v>OK</v>
      </c>
      <c r="D491" s="6">
        <f t="shared" si="119"/>
        <v>45773</v>
      </c>
      <c r="E491" s="6">
        <v>45773</v>
      </c>
      <c r="F491" s="10">
        <f t="shared" si="121"/>
        <v>147</v>
      </c>
      <c r="G491" t="s">
        <v>646</v>
      </c>
      <c r="H491" t="s">
        <v>651</v>
      </c>
      <c r="I491" t="s">
        <v>663</v>
      </c>
      <c r="J491" t="s">
        <v>706</v>
      </c>
      <c r="K491" t="s">
        <v>709</v>
      </c>
      <c r="L491" t="s">
        <v>721</v>
      </c>
      <c r="M491" t="s">
        <v>731</v>
      </c>
      <c r="N491" t="s">
        <v>998</v>
      </c>
      <c r="O491" s="10">
        <v>1457.44</v>
      </c>
      <c r="P491" s="10" t="str">
        <f t="shared" si="122"/>
        <v>OK</v>
      </c>
      <c r="Q491" s="10">
        <f t="shared" si="123"/>
        <v>2778.74</v>
      </c>
      <c r="R491">
        <v>2778.74</v>
      </c>
      <c r="S491" t="str">
        <f t="shared" si="124"/>
        <v>Ok</v>
      </c>
      <c r="T491">
        <f t="shared" si="125"/>
        <v>0.126</v>
      </c>
      <c r="U491" s="10">
        <v>0.126</v>
      </c>
      <c r="V491" s="10">
        <v>23</v>
      </c>
      <c r="W491">
        <f t="shared" si="126"/>
        <v>55858.231479999995</v>
      </c>
      <c r="X491" s="10">
        <f t="shared" si="127"/>
        <v>33521.120000000003</v>
      </c>
      <c r="Y491" s="10">
        <f t="shared" si="128"/>
        <v>22337.111479999992</v>
      </c>
      <c r="Z491">
        <f t="shared" si="129"/>
        <v>0.39988934286252475</v>
      </c>
      <c r="AA491" t="str">
        <f t="shared" si="130"/>
        <v>Nov-2024</v>
      </c>
      <c r="AB491" t="str">
        <f t="shared" si="131"/>
        <v>Q4-2024</v>
      </c>
      <c r="AC491" t="str">
        <f t="shared" si="132"/>
        <v>Africa-Nigeria-Port Harcourt</v>
      </c>
      <c r="AD491" t="str">
        <f t="shared" si="133"/>
        <v>HIGH</v>
      </c>
      <c r="AE491" s="15" t="str">
        <f t="shared" si="134"/>
        <v>Nov-2024</v>
      </c>
      <c r="AF491" t="str">
        <f t="shared" si="135"/>
        <v>NO</v>
      </c>
    </row>
    <row r="492" spans="1:32" x14ac:dyDescent="0.35">
      <c r="A492" s="8" t="s">
        <v>94</v>
      </c>
      <c r="B492" s="6">
        <v>45441</v>
      </c>
      <c r="C492" s="6" t="str">
        <f t="shared" si="120"/>
        <v>OK</v>
      </c>
      <c r="D492" s="6">
        <f t="shared" si="119"/>
        <v>45647</v>
      </c>
      <c r="E492" s="6">
        <v>45647</v>
      </c>
      <c r="F492" s="10">
        <f t="shared" si="121"/>
        <v>206</v>
      </c>
      <c r="G492" t="s">
        <v>649</v>
      </c>
      <c r="H492" t="s">
        <v>657</v>
      </c>
      <c r="I492" t="s">
        <v>673</v>
      </c>
      <c r="J492" t="s">
        <v>705</v>
      </c>
      <c r="K492" t="s">
        <v>711</v>
      </c>
      <c r="L492" t="s">
        <v>714</v>
      </c>
      <c r="M492" t="s">
        <v>732</v>
      </c>
      <c r="N492" t="s">
        <v>813</v>
      </c>
      <c r="O492" s="10">
        <v>1122.68</v>
      </c>
      <c r="P492" s="10" t="str">
        <f t="shared" si="122"/>
        <v>OK</v>
      </c>
      <c r="Q492" s="10">
        <f t="shared" si="123"/>
        <v>309.47000000000003</v>
      </c>
      <c r="R492">
        <v>309.47000000000003</v>
      </c>
      <c r="S492" t="str">
        <f t="shared" si="124"/>
        <v>Ok</v>
      </c>
      <c r="T492">
        <f t="shared" si="125"/>
        <v>0.186</v>
      </c>
      <c r="U492" s="10">
        <v>0.186</v>
      </c>
      <c r="V492" s="10">
        <v>3</v>
      </c>
      <c r="W492">
        <f t="shared" si="126"/>
        <v>755.72574000000009</v>
      </c>
      <c r="X492" s="10">
        <f t="shared" si="127"/>
        <v>3368.04</v>
      </c>
      <c r="Y492" s="10">
        <f t="shared" si="128"/>
        <v>-2612.3142600000001</v>
      </c>
      <c r="Z492">
        <f t="shared" si="129"/>
        <v>-3.456696155406854</v>
      </c>
      <c r="AA492" t="str">
        <f t="shared" si="130"/>
        <v>May-2024</v>
      </c>
      <c r="AB492" t="str">
        <f t="shared" si="131"/>
        <v>Q2-2024</v>
      </c>
      <c r="AC492" t="str">
        <f t="shared" si="132"/>
        <v>Europe-France-Marseille</v>
      </c>
      <c r="AD492" t="str">
        <f t="shared" si="133"/>
        <v>MEDIUM</v>
      </c>
      <c r="AE492" s="15" t="str">
        <f t="shared" si="134"/>
        <v>May-2024</v>
      </c>
      <c r="AF492" t="str">
        <f t="shared" si="135"/>
        <v>NO</v>
      </c>
    </row>
    <row r="493" spans="1:32" x14ac:dyDescent="0.35">
      <c r="A493" s="8" t="s">
        <v>114</v>
      </c>
      <c r="B493" s="6">
        <v>45461</v>
      </c>
      <c r="C493" s="6" t="str">
        <f t="shared" si="120"/>
        <v>INVALID</v>
      </c>
      <c r="D493" s="6">
        <f t="shared" si="119"/>
        <v>45468</v>
      </c>
      <c r="E493" s="6">
        <v>45005</v>
      </c>
      <c r="F493" s="10">
        <f t="shared" si="121"/>
        <v>7</v>
      </c>
      <c r="G493" t="s">
        <v>649</v>
      </c>
      <c r="H493" t="s">
        <v>656</v>
      </c>
      <c r="I493" t="s">
        <v>671</v>
      </c>
      <c r="J493" t="s">
        <v>705</v>
      </c>
      <c r="K493" t="s">
        <v>711</v>
      </c>
      <c r="L493" t="s">
        <v>722</v>
      </c>
      <c r="M493" t="s">
        <v>731</v>
      </c>
      <c r="N493" t="s">
        <v>833</v>
      </c>
      <c r="O493" s="10">
        <v>1200.78</v>
      </c>
      <c r="P493" s="10" t="str">
        <f t="shared" si="122"/>
        <v>OK</v>
      </c>
      <c r="Q493" s="10">
        <f t="shared" si="123"/>
        <v>666.41</v>
      </c>
      <c r="R493">
        <v>666.41</v>
      </c>
      <c r="S493" t="str">
        <f t="shared" si="124"/>
        <v>Ok</v>
      </c>
      <c r="T493">
        <f t="shared" si="125"/>
        <v>0.29199999999999998</v>
      </c>
      <c r="U493" s="10">
        <v>0.29199999999999998</v>
      </c>
      <c r="V493" s="10">
        <v>18</v>
      </c>
      <c r="W493">
        <f t="shared" si="126"/>
        <v>8492.7290399999983</v>
      </c>
      <c r="X493" s="10">
        <f t="shared" si="127"/>
        <v>21614.04</v>
      </c>
      <c r="Y493" s="10">
        <f t="shared" si="128"/>
        <v>-13121.310960000003</v>
      </c>
      <c r="Z493">
        <f t="shared" si="129"/>
        <v>-1.5450052507503531</v>
      </c>
      <c r="AA493" t="str">
        <f t="shared" si="130"/>
        <v>Jun-2024</v>
      </c>
      <c r="AB493" t="str">
        <f t="shared" si="131"/>
        <v>Q2-2024</v>
      </c>
      <c r="AC493" t="str">
        <f t="shared" si="132"/>
        <v>Europe-Germany-Berlin</v>
      </c>
      <c r="AD493" t="str">
        <f t="shared" si="133"/>
        <v>HIGH</v>
      </c>
      <c r="AE493" s="15" t="str">
        <f t="shared" si="134"/>
        <v>Jun-2024</v>
      </c>
      <c r="AF493" t="str">
        <f t="shared" si="135"/>
        <v>YES</v>
      </c>
    </row>
    <row r="494" spans="1:32" x14ac:dyDescent="0.35">
      <c r="A494" s="8" t="s">
        <v>357</v>
      </c>
      <c r="B494" s="6">
        <v>45705</v>
      </c>
      <c r="C494" s="6" t="str">
        <f t="shared" si="120"/>
        <v>INVALID</v>
      </c>
      <c r="D494" s="6">
        <f t="shared" si="119"/>
        <v>45712</v>
      </c>
      <c r="E494" s="6">
        <v>45355</v>
      </c>
      <c r="F494" s="10">
        <f t="shared" si="121"/>
        <v>7</v>
      </c>
      <c r="G494" t="s">
        <v>647</v>
      </c>
      <c r="H494" t="s">
        <v>654</v>
      </c>
      <c r="I494" t="s">
        <v>680</v>
      </c>
      <c r="J494" t="s">
        <v>705</v>
      </c>
      <c r="K494" t="s">
        <v>709</v>
      </c>
      <c r="L494" t="s">
        <v>721</v>
      </c>
      <c r="M494" t="s">
        <v>730</v>
      </c>
      <c r="N494" t="s">
        <v>1077</v>
      </c>
      <c r="O494" s="10">
        <v>1231.8</v>
      </c>
      <c r="P494" s="10" t="str">
        <f t="shared" si="122"/>
        <v>OK</v>
      </c>
      <c r="Q494" s="10">
        <f t="shared" si="123"/>
        <v>744.27</v>
      </c>
      <c r="R494">
        <v>744.27</v>
      </c>
      <c r="S494" t="str">
        <f t="shared" si="124"/>
        <v>Ok</v>
      </c>
      <c r="T494">
        <f t="shared" si="125"/>
        <v>0.26100000000000001</v>
      </c>
      <c r="U494" s="10">
        <v>0.26100000000000001</v>
      </c>
      <c r="V494" s="10">
        <v>6</v>
      </c>
      <c r="W494">
        <f t="shared" si="126"/>
        <v>3300.0931799999998</v>
      </c>
      <c r="X494" s="10">
        <f t="shared" si="127"/>
        <v>7390.7999999999993</v>
      </c>
      <c r="Y494" s="10">
        <f t="shared" si="128"/>
        <v>-4090.7068199999994</v>
      </c>
      <c r="Z494">
        <f t="shared" si="129"/>
        <v>-1.239573126235181</v>
      </c>
      <c r="AA494" t="str">
        <f t="shared" si="130"/>
        <v>Feb-2025</v>
      </c>
      <c r="AB494" t="str">
        <f t="shared" si="131"/>
        <v>Q1-2025</v>
      </c>
      <c r="AC494" t="str">
        <f t="shared" si="132"/>
        <v>Asia-India-Delhi</v>
      </c>
      <c r="AD494" t="str">
        <f t="shared" si="133"/>
        <v>HIGH</v>
      </c>
      <c r="AE494" s="15" t="str">
        <f t="shared" si="134"/>
        <v>Feb-2025</v>
      </c>
      <c r="AF494" t="str">
        <f t="shared" si="135"/>
        <v>YES</v>
      </c>
    </row>
    <row r="495" spans="1:32" x14ac:dyDescent="0.35">
      <c r="A495" s="8" t="s">
        <v>566</v>
      </c>
      <c r="B495" s="6">
        <v>45914</v>
      </c>
      <c r="C495" s="6" t="str">
        <f t="shared" si="120"/>
        <v>INVALID</v>
      </c>
      <c r="D495" s="6">
        <f t="shared" si="119"/>
        <v>45921</v>
      </c>
      <c r="E495" s="6">
        <v>45005</v>
      </c>
      <c r="F495" s="10">
        <f t="shared" si="121"/>
        <v>7</v>
      </c>
      <c r="G495" t="s">
        <v>647</v>
      </c>
      <c r="H495" t="s">
        <v>652</v>
      </c>
      <c r="I495" t="s">
        <v>694</v>
      </c>
      <c r="J495" t="s">
        <v>705</v>
      </c>
      <c r="K495" t="s">
        <v>708</v>
      </c>
      <c r="L495" t="s">
        <v>726</v>
      </c>
      <c r="M495" t="s">
        <v>729</v>
      </c>
      <c r="N495" t="s">
        <v>1284</v>
      </c>
      <c r="O495" s="10">
        <v>1171.17</v>
      </c>
      <c r="P495" s="10" t="str">
        <f t="shared" si="122"/>
        <v>OK</v>
      </c>
      <c r="Q495" s="10">
        <f t="shared" si="123"/>
        <v>12.69</v>
      </c>
      <c r="R495">
        <v>12.69</v>
      </c>
      <c r="S495" t="str">
        <f t="shared" si="124"/>
        <v>Ok</v>
      </c>
      <c r="T495">
        <f t="shared" si="125"/>
        <v>0.157</v>
      </c>
      <c r="U495" s="10">
        <v>0.157</v>
      </c>
      <c r="V495" s="10">
        <v>11</v>
      </c>
      <c r="W495">
        <f t="shared" si="126"/>
        <v>117.67437</v>
      </c>
      <c r="X495" s="10">
        <f t="shared" si="127"/>
        <v>12882.87</v>
      </c>
      <c r="Y495" s="10">
        <f t="shared" si="128"/>
        <v>-12765.19563</v>
      </c>
      <c r="Z495">
        <f t="shared" si="129"/>
        <v>-108.4789800021874</v>
      </c>
      <c r="AA495" t="str">
        <f t="shared" si="130"/>
        <v>Sept-2025</v>
      </c>
      <c r="AB495" t="str">
        <f t="shared" si="131"/>
        <v>Q3-2025</v>
      </c>
      <c r="AC495" t="str">
        <f t="shared" si="132"/>
        <v>Asia-Japan-Nagoya</v>
      </c>
      <c r="AD495" t="str">
        <f t="shared" si="133"/>
        <v>LOW</v>
      </c>
      <c r="AE495" s="15" t="str">
        <f t="shared" si="134"/>
        <v>Sept-2025</v>
      </c>
      <c r="AF495" t="str">
        <f t="shared" si="135"/>
        <v>YES</v>
      </c>
    </row>
    <row r="496" spans="1:32" x14ac:dyDescent="0.35">
      <c r="A496" s="8" t="s">
        <v>360</v>
      </c>
      <c r="B496" s="6">
        <v>45708</v>
      </c>
      <c r="C496" s="6" t="str">
        <f t="shared" si="120"/>
        <v>INVALID</v>
      </c>
      <c r="D496" s="6">
        <f t="shared" si="119"/>
        <v>45715</v>
      </c>
      <c r="E496" s="6">
        <v>45506</v>
      </c>
      <c r="F496" s="10">
        <f t="shared" si="121"/>
        <v>7</v>
      </c>
      <c r="G496" t="s">
        <v>648</v>
      </c>
      <c r="H496" t="s">
        <v>653</v>
      </c>
      <c r="I496" t="s">
        <v>681</v>
      </c>
      <c r="J496" t="s">
        <v>704</v>
      </c>
      <c r="K496" t="s">
        <v>711</v>
      </c>
      <c r="L496" t="s">
        <v>713</v>
      </c>
      <c r="M496" t="s">
        <v>733</v>
      </c>
      <c r="N496" t="s">
        <v>1080</v>
      </c>
      <c r="O496" s="10">
        <v>986.81</v>
      </c>
      <c r="P496" s="10" t="str">
        <f t="shared" si="122"/>
        <v>OK</v>
      </c>
      <c r="Q496" s="10">
        <f t="shared" si="123"/>
        <v>651.55999999999995</v>
      </c>
      <c r="R496">
        <v>651.55999999999995</v>
      </c>
      <c r="S496" t="str">
        <f t="shared" si="124"/>
        <v>Ok</v>
      </c>
      <c r="T496">
        <f t="shared" si="125"/>
        <v>0.10299999999999999</v>
      </c>
      <c r="U496" s="10">
        <v>0.10299999999999999</v>
      </c>
      <c r="V496" s="10">
        <v>43</v>
      </c>
      <c r="W496">
        <f t="shared" si="126"/>
        <v>25131.320759999999</v>
      </c>
      <c r="X496" s="10">
        <f t="shared" si="127"/>
        <v>42432.829999999994</v>
      </c>
      <c r="Y496" s="10">
        <f t="shared" si="128"/>
        <v>-17301.509239999996</v>
      </c>
      <c r="Z496">
        <f t="shared" si="129"/>
        <v>-0.688444089557671</v>
      </c>
      <c r="AA496" t="str">
        <f t="shared" si="130"/>
        <v>Feb-2025</v>
      </c>
      <c r="AB496" t="str">
        <f t="shared" si="131"/>
        <v>Q1-2025</v>
      </c>
      <c r="AC496" t="str">
        <f t="shared" si="132"/>
        <v>Americas-Canada-Montreal</v>
      </c>
      <c r="AD496" t="str">
        <f t="shared" si="133"/>
        <v>HIGH</v>
      </c>
      <c r="AE496" s="15" t="str">
        <f t="shared" si="134"/>
        <v>Feb-2025</v>
      </c>
      <c r="AF496" t="str">
        <f t="shared" si="135"/>
        <v>YES</v>
      </c>
    </row>
    <row r="497" spans="1:32" x14ac:dyDescent="0.35">
      <c r="A497" s="8" t="s">
        <v>419</v>
      </c>
      <c r="B497" s="6">
        <v>45767</v>
      </c>
      <c r="C497" s="6" t="str">
        <f t="shared" si="120"/>
        <v>INVALID</v>
      </c>
      <c r="D497" s="6">
        <f t="shared" si="119"/>
        <v>45774</v>
      </c>
      <c r="E497" s="6">
        <v>45020</v>
      </c>
      <c r="F497" s="10">
        <f t="shared" si="121"/>
        <v>7</v>
      </c>
      <c r="G497" t="s">
        <v>647</v>
      </c>
      <c r="H497" t="s">
        <v>659</v>
      </c>
      <c r="I497" t="s">
        <v>699</v>
      </c>
      <c r="J497" t="s">
        <v>705</v>
      </c>
      <c r="K497" t="s">
        <v>711</v>
      </c>
      <c r="L497" t="s">
        <v>712</v>
      </c>
      <c r="M497" t="s">
        <v>732</v>
      </c>
      <c r="N497" t="s">
        <v>1138</v>
      </c>
      <c r="O497" s="10">
        <v>1126.29</v>
      </c>
      <c r="P497" s="10" t="str">
        <f t="shared" si="122"/>
        <v>OK</v>
      </c>
      <c r="Q497" s="10">
        <f t="shared" si="123"/>
        <v>754.22</v>
      </c>
      <c r="R497">
        <v>754.22</v>
      </c>
      <c r="S497" t="str">
        <f t="shared" si="124"/>
        <v>Ok</v>
      </c>
      <c r="T497">
        <f t="shared" si="125"/>
        <v>6.4000000000000001E-2</v>
      </c>
      <c r="U497" s="10">
        <v>6.4000000000000001E-2</v>
      </c>
      <c r="V497" s="10">
        <v>7</v>
      </c>
      <c r="W497">
        <f t="shared" si="126"/>
        <v>4941.6494399999992</v>
      </c>
      <c r="X497" s="10">
        <f t="shared" si="127"/>
        <v>7884.03</v>
      </c>
      <c r="Y497" s="10">
        <f t="shared" si="128"/>
        <v>-2942.3805600000005</v>
      </c>
      <c r="Z497">
        <f t="shared" si="129"/>
        <v>-0.59542478593949011</v>
      </c>
      <c r="AA497" t="str">
        <f t="shared" si="130"/>
        <v>Apr-2025</v>
      </c>
      <c r="AB497" t="str">
        <f t="shared" si="131"/>
        <v>Q2-2025</v>
      </c>
      <c r="AC497" t="str">
        <f t="shared" si="132"/>
        <v>Asia-China-Beijing</v>
      </c>
      <c r="AD497" t="str">
        <f t="shared" si="133"/>
        <v>HIGH</v>
      </c>
      <c r="AE497" s="15" t="str">
        <f t="shared" si="134"/>
        <v>Apr-2025</v>
      </c>
      <c r="AF497" t="str">
        <f t="shared" si="135"/>
        <v>YES</v>
      </c>
    </row>
    <row r="498" spans="1:32" x14ac:dyDescent="0.35">
      <c r="A498" s="8" t="s">
        <v>180</v>
      </c>
      <c r="B498" s="6">
        <v>45527</v>
      </c>
      <c r="C498" s="6" t="str">
        <f t="shared" si="120"/>
        <v>INVALID</v>
      </c>
      <c r="D498" s="6">
        <f t="shared" si="119"/>
        <v>45534</v>
      </c>
      <c r="E498" s="6">
        <v>44997</v>
      </c>
      <c r="F498" s="10">
        <f t="shared" si="121"/>
        <v>7</v>
      </c>
      <c r="G498" t="s">
        <v>649</v>
      </c>
      <c r="H498" t="s">
        <v>656</v>
      </c>
      <c r="I498" t="s">
        <v>671</v>
      </c>
      <c r="J498" t="s">
        <v>705</v>
      </c>
      <c r="K498" t="s">
        <v>711</v>
      </c>
      <c r="L498" t="s">
        <v>716</v>
      </c>
      <c r="M498" t="s">
        <v>732</v>
      </c>
      <c r="N498" t="s">
        <v>899</v>
      </c>
      <c r="O498" s="10">
        <v>1234.81</v>
      </c>
      <c r="P498" s="10" t="str">
        <f t="shared" si="122"/>
        <v>OK</v>
      </c>
      <c r="Q498" s="10">
        <f t="shared" si="123"/>
        <v>2981.01</v>
      </c>
      <c r="R498">
        <v>2981.01</v>
      </c>
      <c r="S498" t="str">
        <f t="shared" si="124"/>
        <v>Ok</v>
      </c>
      <c r="T498">
        <f t="shared" si="125"/>
        <v>5.2999999999999999E-2</v>
      </c>
      <c r="U498" s="10">
        <v>5.2999999999999999E-2</v>
      </c>
      <c r="V498" s="10">
        <v>44</v>
      </c>
      <c r="W498">
        <f t="shared" si="126"/>
        <v>124212.72468</v>
      </c>
      <c r="X498" s="10">
        <f t="shared" si="127"/>
        <v>54331.64</v>
      </c>
      <c r="Y498" s="10">
        <f t="shared" si="128"/>
        <v>69881.08468</v>
      </c>
      <c r="Z498">
        <f t="shared" si="129"/>
        <v>0.56259199578810815</v>
      </c>
      <c r="AA498" t="str">
        <f t="shared" si="130"/>
        <v>Aug-2024</v>
      </c>
      <c r="AB498" t="str">
        <f t="shared" si="131"/>
        <v>Q3-2024</v>
      </c>
      <c r="AC498" t="str">
        <f t="shared" si="132"/>
        <v>Europe-Germany-Berlin</v>
      </c>
      <c r="AD498" t="str">
        <f t="shared" si="133"/>
        <v>HIGH</v>
      </c>
      <c r="AE498" s="15" t="str">
        <f t="shared" si="134"/>
        <v>Aug-2024</v>
      </c>
      <c r="AF498" t="str">
        <f t="shared" si="135"/>
        <v>YES</v>
      </c>
    </row>
    <row r="499" spans="1:32" x14ac:dyDescent="0.35">
      <c r="A499" s="8" t="s">
        <v>186</v>
      </c>
      <c r="B499" s="6">
        <v>45533</v>
      </c>
      <c r="C499" s="6" t="str">
        <f t="shared" si="120"/>
        <v>INVALID</v>
      </c>
      <c r="D499" s="6">
        <f t="shared" si="119"/>
        <v>45540</v>
      </c>
      <c r="E499" s="6">
        <v>45209</v>
      </c>
      <c r="F499" s="10">
        <f t="shared" si="121"/>
        <v>7</v>
      </c>
      <c r="G499" t="s">
        <v>647</v>
      </c>
      <c r="H499" t="s">
        <v>652</v>
      </c>
      <c r="I499" t="s">
        <v>689</v>
      </c>
      <c r="J499" t="s">
        <v>702</v>
      </c>
      <c r="K499" t="s">
        <v>708</v>
      </c>
      <c r="L499" t="s">
        <v>726</v>
      </c>
      <c r="M499" t="s">
        <v>727</v>
      </c>
      <c r="N499" t="s">
        <v>905</v>
      </c>
      <c r="O499" s="10">
        <v>845.63</v>
      </c>
      <c r="P499" s="10" t="str">
        <f t="shared" si="122"/>
        <v>OK</v>
      </c>
      <c r="Q499" s="10">
        <f t="shared" si="123"/>
        <v>976.17</v>
      </c>
      <c r="R499">
        <v>976.17</v>
      </c>
      <c r="S499" t="str">
        <f t="shared" si="124"/>
        <v>Ok</v>
      </c>
      <c r="T499">
        <f t="shared" si="125"/>
        <v>0.13400000000000001</v>
      </c>
      <c r="U499" s="10">
        <v>0.13400000000000001</v>
      </c>
      <c r="V499" s="10">
        <v>5</v>
      </c>
      <c r="W499">
        <f t="shared" si="126"/>
        <v>4226.8160999999991</v>
      </c>
      <c r="X499" s="10">
        <f t="shared" si="127"/>
        <v>4228.1499999999996</v>
      </c>
      <c r="Y499" s="10">
        <f t="shared" si="128"/>
        <v>-1.3339000000005399</v>
      </c>
      <c r="Z499">
        <f t="shared" si="129"/>
        <v>-3.1558032534241082E-4</v>
      </c>
      <c r="AA499" t="str">
        <f t="shared" si="130"/>
        <v>Aug-2024</v>
      </c>
      <c r="AB499" t="str">
        <f t="shared" si="131"/>
        <v>Q3-2024</v>
      </c>
      <c r="AC499" t="str">
        <f t="shared" si="132"/>
        <v>Asia-Japan-Tokyo</v>
      </c>
      <c r="AD499" t="str">
        <f t="shared" si="133"/>
        <v>HIGH</v>
      </c>
      <c r="AE499" s="15" t="str">
        <f t="shared" si="134"/>
        <v>Aug-2024</v>
      </c>
      <c r="AF499" t="str">
        <f t="shared" si="135"/>
        <v>YES</v>
      </c>
    </row>
    <row r="500" spans="1:32" x14ac:dyDescent="0.35">
      <c r="A500" s="8" t="s">
        <v>223</v>
      </c>
      <c r="B500" s="6">
        <v>45571</v>
      </c>
      <c r="C500" s="6" t="str">
        <f t="shared" si="120"/>
        <v>OK</v>
      </c>
      <c r="D500" s="6">
        <f t="shared" si="119"/>
        <v>45876</v>
      </c>
      <c r="E500" s="6">
        <v>45876</v>
      </c>
      <c r="F500" s="10">
        <f t="shared" si="121"/>
        <v>305</v>
      </c>
      <c r="G500" t="s">
        <v>646</v>
      </c>
      <c r="H500" t="s">
        <v>651</v>
      </c>
      <c r="I500" t="s">
        <v>665</v>
      </c>
      <c r="J500" t="s">
        <v>706</v>
      </c>
      <c r="K500" t="s">
        <v>711</v>
      </c>
      <c r="L500" t="s">
        <v>724</v>
      </c>
      <c r="M500" t="s">
        <v>733</v>
      </c>
      <c r="N500" t="s">
        <v>943</v>
      </c>
      <c r="O500" s="10">
        <v>1204.95</v>
      </c>
      <c r="P500" s="10" t="str">
        <f t="shared" si="122"/>
        <v>OK</v>
      </c>
      <c r="Q500" s="10">
        <f t="shared" si="123"/>
        <v>1145.9000000000001</v>
      </c>
      <c r="R500">
        <v>1145.9000000000001</v>
      </c>
      <c r="S500" t="str">
        <f t="shared" si="124"/>
        <v>Ok</v>
      </c>
      <c r="T500">
        <f t="shared" si="125"/>
        <v>0.13600000000000001</v>
      </c>
      <c r="U500" s="10">
        <v>0.13600000000000001</v>
      </c>
      <c r="V500" s="10">
        <v>10</v>
      </c>
      <c r="W500">
        <f t="shared" si="126"/>
        <v>9900.5759999999991</v>
      </c>
      <c r="X500" s="10">
        <f t="shared" si="127"/>
        <v>12049.5</v>
      </c>
      <c r="Y500" s="10">
        <f t="shared" si="128"/>
        <v>-2148.9240000000009</v>
      </c>
      <c r="Z500">
        <f t="shared" si="129"/>
        <v>-0.21705040191600986</v>
      </c>
      <c r="AA500" t="str">
        <f t="shared" si="130"/>
        <v>Oct-2024</v>
      </c>
      <c r="AB500" t="str">
        <f t="shared" si="131"/>
        <v>Q4-2024</v>
      </c>
      <c r="AC500" t="str">
        <f t="shared" si="132"/>
        <v>Africa-Nigeria-Lagos</v>
      </c>
      <c r="AD500" t="str">
        <f t="shared" si="133"/>
        <v>HIGH</v>
      </c>
      <c r="AE500" s="15" t="str">
        <f t="shared" si="134"/>
        <v>Oct-2024</v>
      </c>
      <c r="AF500" t="str">
        <f t="shared" si="135"/>
        <v>NO</v>
      </c>
    </row>
    <row r="501" spans="1:32" x14ac:dyDescent="0.35">
      <c r="A501" s="8" t="s">
        <v>595</v>
      </c>
      <c r="B501" s="6">
        <v>45943</v>
      </c>
      <c r="C501" s="6" t="str">
        <f t="shared" si="120"/>
        <v>INVALID</v>
      </c>
      <c r="D501" s="6">
        <f t="shared" si="119"/>
        <v>45950</v>
      </c>
      <c r="E501" s="6">
        <v>45108</v>
      </c>
      <c r="F501" s="10">
        <f t="shared" si="121"/>
        <v>7</v>
      </c>
      <c r="G501" t="s">
        <v>648</v>
      </c>
      <c r="H501" t="s">
        <v>655</v>
      </c>
      <c r="I501" t="s">
        <v>672</v>
      </c>
      <c r="J501" t="s">
        <v>705</v>
      </c>
      <c r="K501" t="s">
        <v>709</v>
      </c>
      <c r="L501" t="s">
        <v>720</v>
      </c>
      <c r="M501" t="s">
        <v>727</v>
      </c>
      <c r="N501" t="s">
        <v>1313</v>
      </c>
      <c r="O501" s="10">
        <v>860.4</v>
      </c>
      <c r="P501" s="10" t="str">
        <f t="shared" si="122"/>
        <v>OK</v>
      </c>
      <c r="Q501" s="10">
        <f t="shared" si="123"/>
        <v>1630.39</v>
      </c>
      <c r="R501">
        <v>1630.39</v>
      </c>
      <c r="S501" t="str">
        <f t="shared" si="124"/>
        <v>Ok</v>
      </c>
      <c r="T501">
        <f t="shared" si="125"/>
        <v>0.01</v>
      </c>
      <c r="U501" s="10">
        <v>0.01</v>
      </c>
      <c r="V501" s="10">
        <v>3</v>
      </c>
      <c r="W501">
        <f t="shared" si="126"/>
        <v>4842.2583000000004</v>
      </c>
      <c r="X501" s="10">
        <f t="shared" si="127"/>
        <v>2581.1999999999998</v>
      </c>
      <c r="Y501" s="10">
        <f t="shared" si="128"/>
        <v>2261.0583000000006</v>
      </c>
      <c r="Z501">
        <f t="shared" si="129"/>
        <v>0.46694293445684226</v>
      </c>
      <c r="AA501" t="str">
        <f t="shared" si="130"/>
        <v>Oct-2025</v>
      </c>
      <c r="AB501" t="str">
        <f t="shared" si="131"/>
        <v>Q4-2025</v>
      </c>
      <c r="AC501" t="str">
        <f t="shared" si="132"/>
        <v>Americas-Brazil-Brasília</v>
      </c>
      <c r="AD501" t="str">
        <f t="shared" si="133"/>
        <v>HIGH</v>
      </c>
      <c r="AE501" s="15" t="str">
        <f t="shared" si="134"/>
        <v>Oct-2025</v>
      </c>
      <c r="AF501" t="str">
        <f t="shared" si="135"/>
        <v>YES</v>
      </c>
    </row>
    <row r="502" spans="1:32" x14ac:dyDescent="0.35">
      <c r="A502" s="8" t="s">
        <v>293</v>
      </c>
      <c r="B502" s="6">
        <v>45641</v>
      </c>
      <c r="C502" s="6" t="str">
        <f t="shared" si="120"/>
        <v>INVALID</v>
      </c>
      <c r="D502" s="6">
        <f t="shared" si="119"/>
        <v>45648</v>
      </c>
      <c r="E502" s="6">
        <v>45244</v>
      </c>
      <c r="F502" s="10">
        <f t="shared" si="121"/>
        <v>7</v>
      </c>
      <c r="G502" t="s">
        <v>647</v>
      </c>
      <c r="H502" t="s">
        <v>654</v>
      </c>
      <c r="I502" t="s">
        <v>668</v>
      </c>
      <c r="J502" t="s">
        <v>701</v>
      </c>
      <c r="K502" t="s">
        <v>708</v>
      </c>
      <c r="L502" t="s">
        <v>721</v>
      </c>
      <c r="M502" t="s">
        <v>731</v>
      </c>
      <c r="N502" t="s">
        <v>1013</v>
      </c>
      <c r="O502" s="10">
        <v>953.46</v>
      </c>
      <c r="P502" s="10" t="str">
        <f t="shared" si="122"/>
        <v>OK</v>
      </c>
      <c r="Q502" s="10">
        <f t="shared" si="123"/>
        <v>963.73</v>
      </c>
      <c r="R502">
        <v>963.73</v>
      </c>
      <c r="S502" t="str">
        <f t="shared" si="124"/>
        <v>Ok</v>
      </c>
      <c r="T502">
        <f t="shared" si="125"/>
        <v>0.13800000000000001</v>
      </c>
      <c r="U502" s="10">
        <v>0.13800000000000001</v>
      </c>
      <c r="V502" s="10">
        <v>5</v>
      </c>
      <c r="W502">
        <f t="shared" si="126"/>
        <v>4153.6763000000001</v>
      </c>
      <c r="X502" s="10">
        <f t="shared" si="127"/>
        <v>4767.3</v>
      </c>
      <c r="Y502" s="10">
        <f t="shared" si="128"/>
        <v>-613.6237000000001</v>
      </c>
      <c r="Z502">
        <f t="shared" si="129"/>
        <v>-0.14773026487403462</v>
      </c>
      <c r="AA502" t="str">
        <f t="shared" si="130"/>
        <v>Dec-2024</v>
      </c>
      <c r="AB502" t="str">
        <f t="shared" si="131"/>
        <v>Q4-2024</v>
      </c>
      <c r="AC502" t="str">
        <f t="shared" si="132"/>
        <v>Asia-India-Bengaluru</v>
      </c>
      <c r="AD502" t="str">
        <f t="shared" si="133"/>
        <v>HIGH</v>
      </c>
      <c r="AE502" s="15" t="str">
        <f t="shared" si="134"/>
        <v>Dec-2024</v>
      </c>
      <c r="AF502" t="str">
        <f t="shared" si="135"/>
        <v>YES</v>
      </c>
    </row>
    <row r="503" spans="1:32" x14ac:dyDescent="0.35">
      <c r="A503" s="8" t="s">
        <v>274</v>
      </c>
      <c r="B503" s="6">
        <v>45622</v>
      </c>
      <c r="C503" s="6" t="str">
        <f t="shared" si="120"/>
        <v>INVALID</v>
      </c>
      <c r="D503" s="6">
        <f t="shared" si="119"/>
        <v>45629</v>
      </c>
      <c r="E503" s="6">
        <v>45084</v>
      </c>
      <c r="F503" s="10">
        <f t="shared" si="121"/>
        <v>7</v>
      </c>
      <c r="G503" t="s">
        <v>646</v>
      </c>
      <c r="H503" t="s">
        <v>651</v>
      </c>
      <c r="I503" t="s">
        <v>663</v>
      </c>
      <c r="J503" t="s">
        <v>706</v>
      </c>
      <c r="K503" t="s">
        <v>710</v>
      </c>
      <c r="L503" t="s">
        <v>718</v>
      </c>
      <c r="M503" t="s">
        <v>727</v>
      </c>
      <c r="N503" t="s">
        <v>994</v>
      </c>
      <c r="O503" s="10">
        <v>1120.06</v>
      </c>
      <c r="P503" s="10" t="str">
        <f t="shared" si="122"/>
        <v>OK</v>
      </c>
      <c r="Q503" s="10">
        <f t="shared" si="123"/>
        <v>891.73</v>
      </c>
      <c r="R503">
        <v>891.73</v>
      </c>
      <c r="S503" t="str">
        <f t="shared" si="124"/>
        <v>Ok</v>
      </c>
      <c r="T503">
        <f t="shared" si="125"/>
        <v>7.8E-2</v>
      </c>
      <c r="U503" s="10">
        <v>7.8E-2</v>
      </c>
      <c r="V503" s="10">
        <v>12</v>
      </c>
      <c r="W503">
        <f t="shared" si="126"/>
        <v>9866.1007200000004</v>
      </c>
      <c r="X503" s="10">
        <f t="shared" si="127"/>
        <v>13440.72</v>
      </c>
      <c r="Y503" s="10">
        <f t="shared" si="128"/>
        <v>-3574.619279999999</v>
      </c>
      <c r="Z503">
        <f t="shared" si="129"/>
        <v>-0.36231327668830032</v>
      </c>
      <c r="AA503" t="str">
        <f t="shared" si="130"/>
        <v>Nov-2024</v>
      </c>
      <c r="AB503" t="str">
        <f t="shared" si="131"/>
        <v>Q4-2024</v>
      </c>
      <c r="AC503" t="str">
        <f t="shared" si="132"/>
        <v>Africa-Nigeria-Port Harcourt</v>
      </c>
      <c r="AD503" t="str">
        <f t="shared" si="133"/>
        <v>HIGH</v>
      </c>
      <c r="AE503" s="15" t="str">
        <f t="shared" si="134"/>
        <v>Nov-2024</v>
      </c>
      <c r="AF503" t="str">
        <f t="shared" si="135"/>
        <v>YES</v>
      </c>
    </row>
    <row r="504" spans="1:32" x14ac:dyDescent="0.35">
      <c r="A504" s="8" t="s">
        <v>316</v>
      </c>
      <c r="B504" s="6">
        <v>45664</v>
      </c>
      <c r="C504" s="6" t="str">
        <f t="shared" si="120"/>
        <v>INVALID</v>
      </c>
      <c r="D504" s="6">
        <f t="shared" si="119"/>
        <v>45671</v>
      </c>
      <c r="E504" s="6">
        <v>45129</v>
      </c>
      <c r="F504" s="10">
        <f t="shared" si="121"/>
        <v>7</v>
      </c>
      <c r="G504" t="s">
        <v>648</v>
      </c>
      <c r="H504" t="s">
        <v>655</v>
      </c>
      <c r="I504" t="s">
        <v>670</v>
      </c>
      <c r="J504" t="s">
        <v>704</v>
      </c>
      <c r="K504" t="s">
        <v>711</v>
      </c>
      <c r="L504" t="s">
        <v>721</v>
      </c>
      <c r="M504" t="s">
        <v>729</v>
      </c>
      <c r="N504" t="s">
        <v>1036</v>
      </c>
      <c r="O504" s="10">
        <v>1269.55</v>
      </c>
      <c r="P504" s="10" t="str">
        <f t="shared" si="122"/>
        <v>OK</v>
      </c>
      <c r="Q504" s="10">
        <f t="shared" si="123"/>
        <v>1667.82</v>
      </c>
      <c r="R504">
        <v>1667.82</v>
      </c>
      <c r="S504" t="str">
        <f t="shared" si="124"/>
        <v>Ok</v>
      </c>
      <c r="T504">
        <f t="shared" si="125"/>
        <v>0.129</v>
      </c>
      <c r="U504" s="10">
        <v>0.129</v>
      </c>
      <c r="V504" s="10">
        <v>22</v>
      </c>
      <c r="W504">
        <f t="shared" si="126"/>
        <v>31958.76684</v>
      </c>
      <c r="X504" s="10">
        <f t="shared" si="127"/>
        <v>27930.1</v>
      </c>
      <c r="Y504" s="10">
        <f t="shared" si="128"/>
        <v>4028.6668400000017</v>
      </c>
      <c r="Z504">
        <f t="shared" si="129"/>
        <v>0.12605826939973389</v>
      </c>
      <c r="AA504" t="str">
        <f t="shared" si="130"/>
        <v>Jan-2025</v>
      </c>
      <c r="AB504" t="str">
        <f t="shared" si="131"/>
        <v>Q1-2025</v>
      </c>
      <c r="AC504" t="str">
        <f t="shared" si="132"/>
        <v>Americas-Brazil-São Paulo</v>
      </c>
      <c r="AD504" t="str">
        <f t="shared" si="133"/>
        <v>HIGH</v>
      </c>
      <c r="AE504" s="15" t="str">
        <f t="shared" si="134"/>
        <v>Jan-2025</v>
      </c>
      <c r="AF504" t="str">
        <f t="shared" si="135"/>
        <v>YES</v>
      </c>
    </row>
    <row r="505" spans="1:32" x14ac:dyDescent="0.35">
      <c r="A505" s="8" t="s">
        <v>469</v>
      </c>
      <c r="B505" s="6">
        <v>45817</v>
      </c>
      <c r="C505" s="6" t="str">
        <f t="shared" si="120"/>
        <v>INVALID</v>
      </c>
      <c r="D505" s="6">
        <f t="shared" si="119"/>
        <v>45824</v>
      </c>
      <c r="E505" s="6">
        <v>45655</v>
      </c>
      <c r="F505" s="10">
        <f t="shared" si="121"/>
        <v>7</v>
      </c>
      <c r="G505" t="s">
        <v>648</v>
      </c>
      <c r="H505" t="s">
        <v>653</v>
      </c>
      <c r="I505" t="s">
        <v>688</v>
      </c>
      <c r="J505" t="s">
        <v>706</v>
      </c>
      <c r="K505" t="s">
        <v>709</v>
      </c>
      <c r="L505" t="s">
        <v>712</v>
      </c>
      <c r="M505" t="s">
        <v>733</v>
      </c>
      <c r="N505" t="s">
        <v>1188</v>
      </c>
      <c r="O505" s="10">
        <v>1146.72</v>
      </c>
      <c r="P505" s="10" t="str">
        <f t="shared" si="122"/>
        <v>OK</v>
      </c>
      <c r="Q505" s="10">
        <f t="shared" si="123"/>
        <v>1921.51</v>
      </c>
      <c r="R505">
        <v>1921.51</v>
      </c>
      <c r="S505" t="str">
        <f t="shared" si="124"/>
        <v>Ok</v>
      </c>
      <c r="T505">
        <f t="shared" si="125"/>
        <v>0.111</v>
      </c>
      <c r="U505" s="10">
        <v>0.111</v>
      </c>
      <c r="V505" s="10">
        <v>8</v>
      </c>
      <c r="W505">
        <f t="shared" si="126"/>
        <v>13665.779119999999</v>
      </c>
      <c r="X505" s="10">
        <f t="shared" si="127"/>
        <v>9173.76</v>
      </c>
      <c r="Y505" s="10">
        <f t="shared" si="128"/>
        <v>4492.019119999999</v>
      </c>
      <c r="Z505">
        <f t="shared" si="129"/>
        <v>0.32870567280177138</v>
      </c>
      <c r="AA505" t="str">
        <f t="shared" si="130"/>
        <v>Jun-2025</v>
      </c>
      <c r="AB505" t="str">
        <f t="shared" si="131"/>
        <v>Q2-2025</v>
      </c>
      <c r="AC505" t="str">
        <f t="shared" si="132"/>
        <v>Americas-Canada-Vancouver</v>
      </c>
      <c r="AD505" t="str">
        <f t="shared" si="133"/>
        <v>HIGH</v>
      </c>
      <c r="AE505" s="15" t="str">
        <f t="shared" si="134"/>
        <v>Jun-2025</v>
      </c>
      <c r="AF505" t="str">
        <f t="shared" si="135"/>
        <v>YES</v>
      </c>
    </row>
    <row r="506" spans="1:32" x14ac:dyDescent="0.35">
      <c r="A506" s="8" t="s">
        <v>501</v>
      </c>
      <c r="B506" s="6">
        <v>45849</v>
      </c>
      <c r="C506" s="6" t="str">
        <f t="shared" si="120"/>
        <v>INVALID</v>
      </c>
      <c r="D506" s="6">
        <f t="shared" si="119"/>
        <v>45856</v>
      </c>
      <c r="E506" s="6">
        <v>45624</v>
      </c>
      <c r="F506" s="10">
        <f t="shared" si="121"/>
        <v>7</v>
      </c>
      <c r="G506" t="s">
        <v>648</v>
      </c>
      <c r="H506" t="s">
        <v>653</v>
      </c>
      <c r="I506" t="s">
        <v>1429</v>
      </c>
      <c r="J506" t="s">
        <v>704</v>
      </c>
      <c r="K506" t="s">
        <v>710</v>
      </c>
      <c r="L506" t="s">
        <v>720</v>
      </c>
      <c r="M506" t="s">
        <v>728</v>
      </c>
      <c r="N506" t="s">
        <v>1220</v>
      </c>
      <c r="O506" s="10">
        <v>1008.16</v>
      </c>
      <c r="P506" s="10" t="str">
        <f t="shared" si="122"/>
        <v>OK</v>
      </c>
      <c r="Q506" s="10">
        <f t="shared" si="123"/>
        <v>1217.43</v>
      </c>
      <c r="R506">
        <v>1217.43</v>
      </c>
      <c r="S506" t="str">
        <f t="shared" si="124"/>
        <v>Ok</v>
      </c>
      <c r="T506">
        <f t="shared" si="125"/>
        <v>7.3999999999999996E-2</v>
      </c>
      <c r="U506" s="10">
        <v>7.3999999999999996E-2</v>
      </c>
      <c r="V506" s="10">
        <v>15</v>
      </c>
      <c r="W506">
        <f t="shared" si="126"/>
        <v>16910.102700000003</v>
      </c>
      <c r="X506" s="10">
        <f t="shared" si="127"/>
        <v>15122.4</v>
      </c>
      <c r="Y506" s="10">
        <f t="shared" si="128"/>
        <v>1787.7027000000035</v>
      </c>
      <c r="Z506">
        <f t="shared" si="129"/>
        <v>0.10571802736597236</v>
      </c>
      <c r="AA506" t="str">
        <f t="shared" si="130"/>
        <v>Jul-2025</v>
      </c>
      <c r="AB506" t="str">
        <f t="shared" si="131"/>
        <v>Q3-2025</v>
      </c>
      <c r="AC506" t="str">
        <f t="shared" si="132"/>
        <v>Americas-Canada-unkown</v>
      </c>
      <c r="AD506" t="str">
        <f t="shared" si="133"/>
        <v>HIGH</v>
      </c>
      <c r="AE506" s="15" t="str">
        <f t="shared" si="134"/>
        <v>Jul-2025</v>
      </c>
      <c r="AF506" t="str">
        <f t="shared" si="135"/>
        <v>YES</v>
      </c>
    </row>
    <row r="507" spans="1:32" x14ac:dyDescent="0.35">
      <c r="A507" s="8" t="s">
        <v>443</v>
      </c>
      <c r="B507" s="6">
        <v>45791</v>
      </c>
      <c r="C507" s="6" t="str">
        <f t="shared" si="120"/>
        <v>INVALID</v>
      </c>
      <c r="D507" s="6">
        <f t="shared" si="119"/>
        <v>45798</v>
      </c>
      <c r="E507" s="6">
        <v>45790</v>
      </c>
      <c r="F507" s="10">
        <f t="shared" si="121"/>
        <v>7</v>
      </c>
      <c r="G507" t="s">
        <v>647</v>
      </c>
      <c r="H507" t="s">
        <v>654</v>
      </c>
      <c r="I507" t="s">
        <v>668</v>
      </c>
      <c r="J507" t="s">
        <v>706</v>
      </c>
      <c r="K507" t="s">
        <v>711</v>
      </c>
      <c r="L507" t="s">
        <v>713</v>
      </c>
      <c r="M507" t="s">
        <v>730</v>
      </c>
      <c r="N507" t="s">
        <v>1162</v>
      </c>
      <c r="O507" s="10">
        <v>935.98</v>
      </c>
      <c r="P507" s="10" t="str">
        <f t="shared" si="122"/>
        <v>OK</v>
      </c>
      <c r="Q507" s="10">
        <f t="shared" si="123"/>
        <v>970.27</v>
      </c>
      <c r="R507">
        <v>970.27</v>
      </c>
      <c r="S507" t="str">
        <f t="shared" si="124"/>
        <v>Ok</v>
      </c>
      <c r="T507">
        <f t="shared" si="125"/>
        <v>0.17499999999999999</v>
      </c>
      <c r="U507" s="10">
        <v>0.17499999999999999</v>
      </c>
      <c r="V507" s="10">
        <v>24</v>
      </c>
      <c r="W507">
        <f t="shared" si="126"/>
        <v>19211.345999999998</v>
      </c>
      <c r="X507" s="10">
        <f t="shared" si="127"/>
        <v>22463.52</v>
      </c>
      <c r="Y507" s="10">
        <f t="shared" si="128"/>
        <v>-3252.1740000000027</v>
      </c>
      <c r="Z507">
        <f t="shared" si="129"/>
        <v>-0.16928402622075533</v>
      </c>
      <c r="AA507" t="str">
        <f t="shared" si="130"/>
        <v>May-2025</v>
      </c>
      <c r="AB507" t="str">
        <f t="shared" si="131"/>
        <v>Q2-2025</v>
      </c>
      <c r="AC507" t="str">
        <f t="shared" si="132"/>
        <v>Asia-India-Bengaluru</v>
      </c>
      <c r="AD507" t="str">
        <f t="shared" si="133"/>
        <v>HIGH</v>
      </c>
      <c r="AE507" s="15" t="str">
        <f t="shared" si="134"/>
        <v>May-2025</v>
      </c>
      <c r="AF507" t="str">
        <f t="shared" si="135"/>
        <v>YES</v>
      </c>
    </row>
    <row r="508" spans="1:32" x14ac:dyDescent="0.35">
      <c r="A508" s="8" t="s">
        <v>39</v>
      </c>
      <c r="B508" s="6">
        <v>45386</v>
      </c>
      <c r="C508" s="6" t="str">
        <f t="shared" si="120"/>
        <v>INVALID</v>
      </c>
      <c r="D508" s="6">
        <f t="shared" si="119"/>
        <v>45393</v>
      </c>
      <c r="E508" s="6">
        <v>44969</v>
      </c>
      <c r="F508" s="10">
        <f t="shared" si="121"/>
        <v>7</v>
      </c>
      <c r="G508" t="s">
        <v>648</v>
      </c>
      <c r="H508" t="s">
        <v>655</v>
      </c>
      <c r="I508" t="s">
        <v>670</v>
      </c>
      <c r="J508" t="s">
        <v>702</v>
      </c>
      <c r="K508" t="s">
        <v>708</v>
      </c>
      <c r="L508" t="s">
        <v>725</v>
      </c>
      <c r="M508" t="s">
        <v>727</v>
      </c>
      <c r="N508" t="s">
        <v>758</v>
      </c>
      <c r="O508" s="10">
        <v>948.55</v>
      </c>
      <c r="P508" s="10" t="str">
        <f t="shared" si="122"/>
        <v>OK</v>
      </c>
      <c r="Q508" s="10">
        <f t="shared" si="123"/>
        <v>1624.67</v>
      </c>
      <c r="R508">
        <v>1624.67</v>
      </c>
      <c r="S508" t="str">
        <f t="shared" si="124"/>
        <v>Ok</v>
      </c>
      <c r="T508">
        <f t="shared" si="125"/>
        <v>7.0000000000000001E-3</v>
      </c>
      <c r="U508" s="10">
        <v>7.0000000000000001E-3</v>
      </c>
      <c r="V508" s="10">
        <v>12</v>
      </c>
      <c r="W508">
        <f t="shared" si="126"/>
        <v>19359.567719999999</v>
      </c>
      <c r="X508" s="10">
        <f t="shared" si="127"/>
        <v>11382.599999999999</v>
      </c>
      <c r="Y508" s="10">
        <f t="shared" si="128"/>
        <v>7976.9677200000006</v>
      </c>
      <c r="Z508">
        <f t="shared" si="129"/>
        <v>0.41204265691114311</v>
      </c>
      <c r="AA508" t="str">
        <f t="shared" si="130"/>
        <v>Apr-2024</v>
      </c>
      <c r="AB508" t="str">
        <f t="shared" si="131"/>
        <v>Q2-2024</v>
      </c>
      <c r="AC508" t="str">
        <f t="shared" si="132"/>
        <v>Americas-Brazil-São Paulo</v>
      </c>
      <c r="AD508" t="str">
        <f t="shared" si="133"/>
        <v>HIGH</v>
      </c>
      <c r="AE508" s="15" t="str">
        <f t="shared" si="134"/>
        <v>Apr-2024</v>
      </c>
      <c r="AF508" t="str">
        <f t="shared" si="135"/>
        <v>YES</v>
      </c>
    </row>
    <row r="509" spans="1:32" x14ac:dyDescent="0.35">
      <c r="A509" s="8" t="s">
        <v>92</v>
      </c>
      <c r="B509" s="6">
        <v>45439</v>
      </c>
      <c r="C509" s="6" t="str">
        <f t="shared" si="120"/>
        <v>OK</v>
      </c>
      <c r="D509" s="6">
        <f t="shared" si="119"/>
        <v>45471</v>
      </c>
      <c r="E509" s="6">
        <v>45471</v>
      </c>
      <c r="F509" s="10">
        <f t="shared" si="121"/>
        <v>32</v>
      </c>
      <c r="G509" t="s">
        <v>648</v>
      </c>
      <c r="H509" t="s">
        <v>655</v>
      </c>
      <c r="I509" t="s">
        <v>692</v>
      </c>
      <c r="J509" t="s">
        <v>705</v>
      </c>
      <c r="K509" t="s">
        <v>711</v>
      </c>
      <c r="L509" t="s">
        <v>716</v>
      </c>
      <c r="M509" t="s">
        <v>733</v>
      </c>
      <c r="N509" t="s">
        <v>811</v>
      </c>
      <c r="O509" s="10">
        <v>1112.98</v>
      </c>
      <c r="P509" s="10" t="str">
        <f t="shared" si="122"/>
        <v>OK</v>
      </c>
      <c r="Q509" s="10">
        <f t="shared" si="123"/>
        <v>2606.11</v>
      </c>
      <c r="R509">
        <v>2606.11</v>
      </c>
      <c r="S509" t="str">
        <f t="shared" si="124"/>
        <v>Ok</v>
      </c>
      <c r="T509">
        <f t="shared" si="125"/>
        <v>7.1999999999999995E-2</v>
      </c>
      <c r="U509" s="10">
        <v>7.1999999999999995E-2</v>
      </c>
      <c r="V509" s="10">
        <v>17</v>
      </c>
      <c r="W509">
        <f t="shared" si="126"/>
        <v>41113.991360000007</v>
      </c>
      <c r="X509" s="10">
        <f t="shared" si="127"/>
        <v>18920.66</v>
      </c>
      <c r="Y509" s="10">
        <f t="shared" si="128"/>
        <v>22193.331360000007</v>
      </c>
      <c r="Z509">
        <f t="shared" si="129"/>
        <v>0.53979997139348534</v>
      </c>
      <c r="AA509" t="str">
        <f t="shared" si="130"/>
        <v>May-2024</v>
      </c>
      <c r="AB509" t="str">
        <f t="shared" si="131"/>
        <v>Q2-2024</v>
      </c>
      <c r="AC509" t="str">
        <f t="shared" si="132"/>
        <v>Americas-Brazil-Rio de Janeiro</v>
      </c>
      <c r="AD509" t="str">
        <f t="shared" si="133"/>
        <v>HIGH</v>
      </c>
      <c r="AE509" s="15" t="str">
        <f t="shared" si="134"/>
        <v>May-2024</v>
      </c>
      <c r="AF509" t="str">
        <f t="shared" si="135"/>
        <v>NO</v>
      </c>
    </row>
    <row r="510" spans="1:32" x14ac:dyDescent="0.35">
      <c r="A510" s="8" t="s">
        <v>465</v>
      </c>
      <c r="B510" s="6">
        <v>45813</v>
      </c>
      <c r="C510" s="6" t="str">
        <f t="shared" si="120"/>
        <v>INVALID</v>
      </c>
      <c r="D510" s="6">
        <f t="shared" si="119"/>
        <v>45820</v>
      </c>
      <c r="E510" s="6">
        <v>44960</v>
      </c>
      <c r="F510" s="10">
        <f t="shared" si="121"/>
        <v>7</v>
      </c>
      <c r="G510" t="s">
        <v>649</v>
      </c>
      <c r="H510" t="s">
        <v>658</v>
      </c>
      <c r="I510" t="s">
        <v>683</v>
      </c>
      <c r="J510" t="s">
        <v>706</v>
      </c>
      <c r="K510" t="s">
        <v>710</v>
      </c>
      <c r="L510" t="s">
        <v>715</v>
      </c>
      <c r="M510" t="s">
        <v>733</v>
      </c>
      <c r="N510" t="s">
        <v>1184</v>
      </c>
      <c r="O510" s="10">
        <v>873.06</v>
      </c>
      <c r="P510" s="10" t="str">
        <f t="shared" si="122"/>
        <v>OK</v>
      </c>
      <c r="Q510" s="10">
        <f t="shared" si="123"/>
        <v>434.72</v>
      </c>
      <c r="R510">
        <v>434.72</v>
      </c>
      <c r="S510" t="str">
        <f t="shared" si="124"/>
        <v>Ok</v>
      </c>
      <c r="T510">
        <f t="shared" si="125"/>
        <v>6.6000000000000003E-2</v>
      </c>
      <c r="U510" s="10">
        <v>6.6000000000000003E-2</v>
      </c>
      <c r="V510" s="10">
        <v>10</v>
      </c>
      <c r="W510">
        <f t="shared" si="126"/>
        <v>4060.2848000000004</v>
      </c>
      <c r="X510" s="10">
        <f t="shared" si="127"/>
        <v>8730.5999999999985</v>
      </c>
      <c r="Y510" s="10">
        <f t="shared" si="128"/>
        <v>-4670.3151999999982</v>
      </c>
      <c r="Z510">
        <f t="shared" si="129"/>
        <v>-1.1502432538722402</v>
      </c>
      <c r="AA510" t="str">
        <f t="shared" si="130"/>
        <v>Jun-2025</v>
      </c>
      <c r="AB510" t="str">
        <f t="shared" si="131"/>
        <v>Q2-2025</v>
      </c>
      <c r="AC510" t="str">
        <f t="shared" si="132"/>
        <v>Europe-United Kingdom-London</v>
      </c>
      <c r="AD510" t="str">
        <f t="shared" si="133"/>
        <v>MEDIUM</v>
      </c>
      <c r="AE510" s="15" t="str">
        <f t="shared" si="134"/>
        <v>Jun-2025</v>
      </c>
      <c r="AF510" t="str">
        <f t="shared" si="135"/>
        <v>YES</v>
      </c>
    </row>
    <row r="511" spans="1:32" x14ac:dyDescent="0.35">
      <c r="A511" s="8" t="s">
        <v>306</v>
      </c>
      <c r="B511" s="6">
        <v>45654</v>
      </c>
      <c r="C511" s="6" t="str">
        <f t="shared" si="120"/>
        <v>INVALID</v>
      </c>
      <c r="D511" s="6">
        <f t="shared" si="119"/>
        <v>45661</v>
      </c>
      <c r="E511" s="6">
        <v>45239</v>
      </c>
      <c r="F511" s="10">
        <f t="shared" si="121"/>
        <v>7</v>
      </c>
      <c r="G511" t="s">
        <v>649</v>
      </c>
      <c r="H511" t="s">
        <v>658</v>
      </c>
      <c r="I511" t="s">
        <v>683</v>
      </c>
      <c r="J511" t="s">
        <v>703</v>
      </c>
      <c r="K511" t="s">
        <v>711</v>
      </c>
      <c r="L511" t="s">
        <v>720</v>
      </c>
      <c r="M511" t="s">
        <v>733</v>
      </c>
      <c r="N511" t="s">
        <v>1026</v>
      </c>
      <c r="O511" s="10">
        <v>1142.48</v>
      </c>
      <c r="P511" s="10" t="str">
        <f t="shared" si="122"/>
        <v>OK</v>
      </c>
      <c r="Q511" s="10">
        <f t="shared" si="123"/>
        <v>1860.41</v>
      </c>
      <c r="R511">
        <v>1860.41</v>
      </c>
      <c r="S511" t="str">
        <f t="shared" si="124"/>
        <v>Ok</v>
      </c>
      <c r="T511">
        <f t="shared" si="125"/>
        <v>0.20699999999999999</v>
      </c>
      <c r="U511" s="10">
        <v>0.20699999999999999</v>
      </c>
      <c r="V511" s="10">
        <v>14</v>
      </c>
      <c r="W511">
        <f t="shared" si="126"/>
        <v>20654.271820000002</v>
      </c>
      <c r="X511" s="10">
        <f t="shared" si="127"/>
        <v>15994.720000000001</v>
      </c>
      <c r="Y511" s="10">
        <f t="shared" si="128"/>
        <v>4659.5518200000006</v>
      </c>
      <c r="Z511">
        <f t="shared" si="129"/>
        <v>0.22559748707713095</v>
      </c>
      <c r="AA511" t="str">
        <f t="shared" si="130"/>
        <v>Dec-2024</v>
      </c>
      <c r="AB511" t="str">
        <f t="shared" si="131"/>
        <v>Q4-2024</v>
      </c>
      <c r="AC511" t="str">
        <f t="shared" si="132"/>
        <v>Europe-United Kingdom-London</v>
      </c>
      <c r="AD511" t="str">
        <f t="shared" si="133"/>
        <v>HIGH</v>
      </c>
      <c r="AE511" s="15" t="str">
        <f t="shared" si="134"/>
        <v>Dec-2024</v>
      </c>
      <c r="AF511" t="str">
        <f t="shared" si="135"/>
        <v>YES</v>
      </c>
    </row>
    <row r="512" spans="1:32" x14ac:dyDescent="0.35">
      <c r="A512" s="8" t="s">
        <v>581</v>
      </c>
      <c r="B512" s="6">
        <v>45929</v>
      </c>
      <c r="C512" s="6" t="str">
        <f t="shared" si="120"/>
        <v>INVALID</v>
      </c>
      <c r="D512" s="6">
        <f t="shared" si="119"/>
        <v>45936</v>
      </c>
      <c r="E512" s="6">
        <v>45849</v>
      </c>
      <c r="F512" s="10">
        <f t="shared" si="121"/>
        <v>7</v>
      </c>
      <c r="G512" t="s">
        <v>646</v>
      </c>
      <c r="H512" t="s">
        <v>651</v>
      </c>
      <c r="I512" t="s">
        <v>663</v>
      </c>
      <c r="J512" t="s">
        <v>705</v>
      </c>
      <c r="K512" t="s">
        <v>708</v>
      </c>
      <c r="L512" t="s">
        <v>720</v>
      </c>
      <c r="M512" t="s">
        <v>731</v>
      </c>
      <c r="N512" t="s">
        <v>1299</v>
      </c>
      <c r="O512" s="10">
        <v>1170.1500000000001</v>
      </c>
      <c r="P512" s="10" t="str">
        <f t="shared" si="122"/>
        <v>OK</v>
      </c>
      <c r="Q512" s="10">
        <f t="shared" si="123"/>
        <v>833.69</v>
      </c>
      <c r="R512">
        <v>833.69</v>
      </c>
      <c r="S512" t="str">
        <f t="shared" si="124"/>
        <v>Ok</v>
      </c>
      <c r="T512">
        <f t="shared" si="125"/>
        <v>9.1999999999999998E-2</v>
      </c>
      <c r="U512" s="10">
        <v>9.1999999999999998E-2</v>
      </c>
      <c r="V512" s="10">
        <v>23</v>
      </c>
      <c r="W512">
        <f t="shared" si="126"/>
        <v>17410.781960000004</v>
      </c>
      <c r="X512" s="10">
        <f t="shared" si="127"/>
        <v>26913.45</v>
      </c>
      <c r="Y512" s="10">
        <f t="shared" si="128"/>
        <v>-9502.6680399999968</v>
      </c>
      <c r="Z512">
        <f t="shared" si="129"/>
        <v>-0.54579214545513699</v>
      </c>
      <c r="AA512" t="str">
        <f t="shared" si="130"/>
        <v>Sept-2025</v>
      </c>
      <c r="AB512" t="str">
        <f t="shared" si="131"/>
        <v>Q3-2025</v>
      </c>
      <c r="AC512" t="str">
        <f t="shared" si="132"/>
        <v>Africa-Nigeria-Port Harcourt</v>
      </c>
      <c r="AD512" t="str">
        <f t="shared" si="133"/>
        <v>HIGH</v>
      </c>
      <c r="AE512" s="15" t="str">
        <f t="shared" si="134"/>
        <v>Sept-2025</v>
      </c>
      <c r="AF512" t="str">
        <f t="shared" si="135"/>
        <v>YES</v>
      </c>
    </row>
    <row r="513" spans="1:32" x14ac:dyDescent="0.35">
      <c r="A513" s="8" t="s">
        <v>367</v>
      </c>
      <c r="B513" s="6">
        <v>45715</v>
      </c>
      <c r="C513" s="6" t="str">
        <f t="shared" si="120"/>
        <v>INVALID</v>
      </c>
      <c r="D513" s="6">
        <f t="shared" si="119"/>
        <v>45722</v>
      </c>
      <c r="E513" s="6">
        <v>45524</v>
      </c>
      <c r="F513" s="10">
        <f t="shared" si="121"/>
        <v>7</v>
      </c>
      <c r="G513" t="s">
        <v>647</v>
      </c>
      <c r="H513" t="s">
        <v>652</v>
      </c>
      <c r="I513" t="s">
        <v>666</v>
      </c>
      <c r="J513" t="s">
        <v>705</v>
      </c>
      <c r="K513" t="s">
        <v>707</v>
      </c>
      <c r="L513" t="s">
        <v>722</v>
      </c>
      <c r="M513" t="s">
        <v>729</v>
      </c>
      <c r="N513" t="s">
        <v>1087</v>
      </c>
      <c r="O513" s="10">
        <v>1233.3599999999999</v>
      </c>
      <c r="P513" s="10" t="str">
        <f t="shared" si="122"/>
        <v>OK</v>
      </c>
      <c r="Q513" s="10">
        <f t="shared" si="123"/>
        <v>333.48</v>
      </c>
      <c r="R513">
        <v>333.48</v>
      </c>
      <c r="S513" t="str">
        <f t="shared" si="124"/>
        <v>Ok</v>
      </c>
      <c r="T513">
        <f t="shared" si="125"/>
        <v>0.17899999999999999</v>
      </c>
      <c r="U513" s="10">
        <v>0.17899999999999999</v>
      </c>
      <c r="V513" s="10">
        <v>20</v>
      </c>
      <c r="W513">
        <f t="shared" si="126"/>
        <v>5475.7416000000003</v>
      </c>
      <c r="X513" s="10">
        <f t="shared" si="127"/>
        <v>24667.199999999997</v>
      </c>
      <c r="Y513" s="10">
        <f t="shared" si="128"/>
        <v>-19191.458399999996</v>
      </c>
      <c r="Z513">
        <f t="shared" si="129"/>
        <v>-3.5048144711576592</v>
      </c>
      <c r="AA513" t="str">
        <f t="shared" si="130"/>
        <v>Feb-2025</v>
      </c>
      <c r="AB513" t="str">
        <f t="shared" si="131"/>
        <v>Q1-2025</v>
      </c>
      <c r="AC513" t="str">
        <f t="shared" si="132"/>
        <v>Asia-Japan-Osaka</v>
      </c>
      <c r="AD513" t="str">
        <f t="shared" si="133"/>
        <v>MEDIUM</v>
      </c>
      <c r="AE513" s="15" t="str">
        <f t="shared" si="134"/>
        <v>Feb-2025</v>
      </c>
      <c r="AF513" t="str">
        <f t="shared" si="135"/>
        <v>YES</v>
      </c>
    </row>
    <row r="514" spans="1:32" x14ac:dyDescent="0.35">
      <c r="A514" s="8" t="s">
        <v>466</v>
      </c>
      <c r="B514" s="6">
        <v>45814</v>
      </c>
      <c r="C514" s="6" t="str">
        <f t="shared" si="120"/>
        <v>INVALID</v>
      </c>
      <c r="D514" s="6">
        <f t="shared" ref="D514:D577" si="136">IF(OR(E514="",E514&lt;B514),B514+7,E514)</f>
        <v>45821</v>
      </c>
      <c r="E514" s="6">
        <v>45428</v>
      </c>
      <c r="F514" s="10">
        <f t="shared" si="121"/>
        <v>7</v>
      </c>
      <c r="G514" t="s">
        <v>647</v>
      </c>
      <c r="H514" t="s">
        <v>654</v>
      </c>
      <c r="I514" t="s">
        <v>668</v>
      </c>
      <c r="J514" t="s">
        <v>705</v>
      </c>
      <c r="K514" t="s">
        <v>707</v>
      </c>
      <c r="L514" t="s">
        <v>716</v>
      </c>
      <c r="M514" t="s">
        <v>727</v>
      </c>
      <c r="N514" t="s">
        <v>1185</v>
      </c>
      <c r="O514" s="10">
        <v>901.19</v>
      </c>
      <c r="P514" s="10" t="str">
        <f t="shared" si="122"/>
        <v>OK</v>
      </c>
      <c r="Q514" s="10">
        <f t="shared" si="123"/>
        <v>1784.7</v>
      </c>
      <c r="R514">
        <v>1784.7</v>
      </c>
      <c r="S514" t="str">
        <f t="shared" si="124"/>
        <v>Ok</v>
      </c>
      <c r="T514">
        <f t="shared" si="125"/>
        <v>7.0999999999999994E-2</v>
      </c>
      <c r="U514" s="10">
        <v>7.0999999999999994E-2</v>
      </c>
      <c r="V514" s="10">
        <v>12</v>
      </c>
      <c r="W514">
        <f t="shared" si="126"/>
        <v>19895.835600000002</v>
      </c>
      <c r="X514" s="10">
        <f t="shared" si="127"/>
        <v>10814.28</v>
      </c>
      <c r="Y514" s="10">
        <f t="shared" si="128"/>
        <v>9081.5556000000015</v>
      </c>
      <c r="Z514">
        <f t="shared" si="129"/>
        <v>0.45645509857349248</v>
      </c>
      <c r="AA514" t="str">
        <f t="shared" si="130"/>
        <v>Jun-2025</v>
      </c>
      <c r="AB514" t="str">
        <f t="shared" si="131"/>
        <v>Q2-2025</v>
      </c>
      <c r="AC514" t="str">
        <f t="shared" si="132"/>
        <v>Asia-India-Bengaluru</v>
      </c>
      <c r="AD514" t="str">
        <f t="shared" si="133"/>
        <v>HIGH</v>
      </c>
      <c r="AE514" s="15" t="str">
        <f t="shared" si="134"/>
        <v>Jun-2025</v>
      </c>
      <c r="AF514" t="str">
        <f t="shared" si="135"/>
        <v>YES</v>
      </c>
    </row>
    <row r="515" spans="1:32" x14ac:dyDescent="0.35">
      <c r="A515" s="8" t="s">
        <v>464</v>
      </c>
      <c r="B515" s="6">
        <v>45812</v>
      </c>
      <c r="C515" s="6" t="str">
        <f t="shared" ref="C515:C578" si="137">IF(OR(E515="",E515&lt;B515),"INVALID","OK")</f>
        <v>INVALID</v>
      </c>
      <c r="D515" s="6">
        <f t="shared" si="136"/>
        <v>45819</v>
      </c>
      <c r="E515" s="6">
        <v>45128</v>
      </c>
      <c r="F515" s="10">
        <f t="shared" ref="F515:F578" si="138">D515-B515</f>
        <v>7</v>
      </c>
      <c r="G515" t="s">
        <v>647</v>
      </c>
      <c r="H515" t="s">
        <v>654</v>
      </c>
      <c r="I515" t="s">
        <v>680</v>
      </c>
      <c r="J515" t="s">
        <v>705</v>
      </c>
      <c r="K515" t="s">
        <v>710</v>
      </c>
      <c r="L515" t="s">
        <v>718</v>
      </c>
      <c r="M515" t="s">
        <v>728</v>
      </c>
      <c r="N515" t="s">
        <v>1183</v>
      </c>
      <c r="O515" s="10">
        <v>946.99</v>
      </c>
      <c r="P515" s="10" t="str">
        <f t="shared" ref="P515:P578" si="139">IF(ABS((R515)-(Q515))&gt;1,"Suspicious","OK")</f>
        <v>OK</v>
      </c>
      <c r="Q515" s="10">
        <f t="shared" ref="Q515:Q578" si="140">IF(OR(R515&lt;0,R515&gt;3800),AVERAGEIF($M:$M,$M515,$R:$R),R515)</f>
        <v>1072.29</v>
      </c>
      <c r="R515">
        <v>1072.29</v>
      </c>
      <c r="S515" t="str">
        <f t="shared" ref="S515:S578" si="141">IF(U515&gt;0.3,"Suspicious","Ok")</f>
        <v>Ok</v>
      </c>
      <c r="T515">
        <f t="shared" ref="T515:T578" si="142">IF(U515&lt;0,0,IF(U515&gt;0.3,0.3,U515))</f>
        <v>0.16500000000000001</v>
      </c>
      <c r="U515" s="10">
        <v>0.16500000000000001</v>
      </c>
      <c r="V515" s="10">
        <v>7</v>
      </c>
      <c r="W515">
        <f t="shared" ref="W515:W578" si="143">R515*V515*(1-U515)</f>
        <v>6267.5350499999995</v>
      </c>
      <c r="X515" s="10">
        <f t="shared" ref="X515:X578" si="144">O515*V515</f>
        <v>6628.93</v>
      </c>
      <c r="Y515" s="10">
        <f t="shared" ref="Y515:Y578" si="145">W515-X515</f>
        <v>-361.39495000000079</v>
      </c>
      <c r="Z515">
        <f t="shared" ref="Z515:Z578" si="146">IF(W515=0,0,Y515/W515)</f>
        <v>-5.7661416668104766E-2</v>
      </c>
      <c r="AA515" t="str">
        <f t="shared" ref="AA515:AA578" si="147">TEXT(B515,"MMM-YYYY")</f>
        <v>Jun-2025</v>
      </c>
      <c r="AB515" t="str">
        <f t="shared" ref="AB515:AB578" si="148">"Q"&amp;INT((MONTH(B515)-1)/3+1)&amp;"-"&amp;YEAR(B515)</f>
        <v>Q2-2025</v>
      </c>
      <c r="AC515" t="str">
        <f t="shared" ref="AC515:AC578" si="149">G515&amp;"-"&amp;H515&amp;"-"&amp;I515</f>
        <v>Asia-India-Delhi</v>
      </c>
      <c r="AD515" t="str">
        <f t="shared" ref="AD515:AD578" si="150">IF(Q515&lt;100,"LOW",IF(Q515&lt;=500,"MEDIUM","HIGH"))</f>
        <v>HIGH</v>
      </c>
      <c r="AE515" s="15" t="str">
        <f t="shared" ref="AE515:AE578" si="151">TEXT(_xlfn.MINIFS(B515,H515,(H515)),"mmm-yyyy")</f>
        <v>Jun-2025</v>
      </c>
      <c r="AF515" t="str">
        <f t="shared" ref="AF515:AF578" si="152">IF((F515)&lt;=7,"YES","NO")</f>
        <v>YES</v>
      </c>
    </row>
    <row r="516" spans="1:32" x14ac:dyDescent="0.35">
      <c r="A516" s="8" t="s">
        <v>406</v>
      </c>
      <c r="B516" s="6">
        <v>45754</v>
      </c>
      <c r="C516" s="6" t="str">
        <f t="shared" si="137"/>
        <v>INVALID</v>
      </c>
      <c r="D516" s="6">
        <f t="shared" si="136"/>
        <v>45761</v>
      </c>
      <c r="E516" s="6">
        <v>45225</v>
      </c>
      <c r="F516" s="10">
        <f t="shared" si="138"/>
        <v>7</v>
      </c>
      <c r="G516" t="s">
        <v>647</v>
      </c>
      <c r="H516" t="s">
        <v>659</v>
      </c>
      <c r="I516" t="s">
        <v>685</v>
      </c>
      <c r="J516" t="s">
        <v>704</v>
      </c>
      <c r="K516" t="s">
        <v>709</v>
      </c>
      <c r="L516" t="s">
        <v>712</v>
      </c>
      <c r="M516" t="s">
        <v>727</v>
      </c>
      <c r="N516" t="s">
        <v>1125</v>
      </c>
      <c r="O516" s="10">
        <v>1132.03</v>
      </c>
      <c r="P516" s="10" t="str">
        <f t="shared" si="139"/>
        <v>OK</v>
      </c>
      <c r="Q516" s="10">
        <f t="shared" si="140"/>
        <v>3028.05</v>
      </c>
      <c r="R516">
        <v>3028.05</v>
      </c>
      <c r="S516" t="str">
        <f t="shared" si="141"/>
        <v>Suspicious</v>
      </c>
      <c r="T516">
        <f t="shared" si="142"/>
        <v>0.3</v>
      </c>
      <c r="U516" s="10">
        <v>0.35699999999999998</v>
      </c>
      <c r="V516" s="10">
        <v>35</v>
      </c>
      <c r="W516">
        <f t="shared" si="143"/>
        <v>68146.265249999997</v>
      </c>
      <c r="X516" s="10">
        <f t="shared" si="144"/>
        <v>39621.049999999996</v>
      </c>
      <c r="Y516" s="10">
        <f t="shared" si="145"/>
        <v>28525.215250000001</v>
      </c>
      <c r="Z516">
        <f t="shared" si="146"/>
        <v>0.41858809349790455</v>
      </c>
      <c r="AA516" t="str">
        <f t="shared" si="147"/>
        <v>Apr-2025</v>
      </c>
      <c r="AB516" t="str">
        <f t="shared" si="148"/>
        <v>Q2-2025</v>
      </c>
      <c r="AC516" t="str">
        <f t="shared" si="149"/>
        <v>Asia-China-Shanghai</v>
      </c>
      <c r="AD516" t="str">
        <f t="shared" si="150"/>
        <v>HIGH</v>
      </c>
      <c r="AE516" s="15" t="str">
        <f t="shared" si="151"/>
        <v>Apr-2025</v>
      </c>
      <c r="AF516" t="str">
        <f t="shared" si="152"/>
        <v>YES</v>
      </c>
    </row>
    <row r="517" spans="1:32" x14ac:dyDescent="0.35">
      <c r="A517" s="8" t="s">
        <v>168</v>
      </c>
      <c r="B517" s="6">
        <v>45515</v>
      </c>
      <c r="C517" s="6" t="str">
        <f t="shared" si="137"/>
        <v>INVALID</v>
      </c>
      <c r="D517" s="6">
        <f t="shared" si="136"/>
        <v>45522</v>
      </c>
      <c r="E517" s="6">
        <v>45355</v>
      </c>
      <c r="F517" s="10">
        <f t="shared" si="138"/>
        <v>7</v>
      </c>
      <c r="G517" t="s">
        <v>646</v>
      </c>
      <c r="H517" t="s">
        <v>650</v>
      </c>
      <c r="I517" t="s">
        <v>662</v>
      </c>
      <c r="J517" t="s">
        <v>702</v>
      </c>
      <c r="K517" t="s">
        <v>711</v>
      </c>
      <c r="L517" t="s">
        <v>723</v>
      </c>
      <c r="M517" t="s">
        <v>728</v>
      </c>
      <c r="N517" t="s">
        <v>887</v>
      </c>
      <c r="O517" s="10">
        <v>928.68</v>
      </c>
      <c r="P517" s="10" t="str">
        <f t="shared" si="139"/>
        <v>OK</v>
      </c>
      <c r="Q517" s="10">
        <f t="shared" si="140"/>
        <v>987.24</v>
      </c>
      <c r="R517">
        <v>987.24</v>
      </c>
      <c r="S517" t="str">
        <f t="shared" si="141"/>
        <v>Ok</v>
      </c>
      <c r="T517">
        <f t="shared" si="142"/>
        <v>0.13600000000000001</v>
      </c>
      <c r="U517" s="10">
        <v>0.13600000000000001</v>
      </c>
      <c r="V517" s="10">
        <v>16</v>
      </c>
      <c r="W517">
        <f t="shared" si="143"/>
        <v>13647.60576</v>
      </c>
      <c r="X517" s="10">
        <f t="shared" si="144"/>
        <v>14858.88</v>
      </c>
      <c r="Y517" s="10">
        <f t="shared" si="145"/>
        <v>-1211.2742399999988</v>
      </c>
      <c r="Z517">
        <f t="shared" si="146"/>
        <v>-8.8753607138194385E-2</v>
      </c>
      <c r="AA517" t="str">
        <f t="shared" si="147"/>
        <v>Aug-2024</v>
      </c>
      <c r="AB517" t="str">
        <f t="shared" si="148"/>
        <v>Q3-2024</v>
      </c>
      <c r="AC517" t="str">
        <f t="shared" si="149"/>
        <v>Africa-Kenya-Kisumu</v>
      </c>
      <c r="AD517" t="str">
        <f t="shared" si="150"/>
        <v>HIGH</v>
      </c>
      <c r="AE517" s="15" t="str">
        <f t="shared" si="151"/>
        <v>Aug-2024</v>
      </c>
      <c r="AF517" t="str">
        <f t="shared" si="152"/>
        <v>YES</v>
      </c>
    </row>
    <row r="518" spans="1:32" x14ac:dyDescent="0.35">
      <c r="A518" s="8" t="s">
        <v>34</v>
      </c>
      <c r="B518" s="6">
        <v>45381</v>
      </c>
      <c r="C518" s="6" t="str">
        <f t="shared" si="137"/>
        <v>OK</v>
      </c>
      <c r="D518" s="6">
        <f t="shared" si="136"/>
        <v>45796</v>
      </c>
      <c r="E518" s="6">
        <v>45796</v>
      </c>
      <c r="F518" s="10">
        <f t="shared" si="138"/>
        <v>415</v>
      </c>
      <c r="G518" t="s">
        <v>649</v>
      </c>
      <c r="H518" t="s">
        <v>658</v>
      </c>
      <c r="I518" t="s">
        <v>674</v>
      </c>
      <c r="J518" t="s">
        <v>706</v>
      </c>
      <c r="K518" t="s">
        <v>708</v>
      </c>
      <c r="L518" t="s">
        <v>724</v>
      </c>
      <c r="M518" t="s">
        <v>731</v>
      </c>
      <c r="N518" t="s">
        <v>753</v>
      </c>
      <c r="O518" s="10">
        <v>1015.16</v>
      </c>
      <c r="P518" s="10" t="str">
        <f t="shared" si="139"/>
        <v>OK</v>
      </c>
      <c r="Q518" s="10">
        <f t="shared" si="140"/>
        <v>975.43</v>
      </c>
      <c r="R518">
        <v>975.43</v>
      </c>
      <c r="S518" t="str">
        <f t="shared" si="141"/>
        <v>Ok</v>
      </c>
      <c r="T518">
        <f t="shared" si="142"/>
        <v>3.7999999999999999E-2</v>
      </c>
      <c r="U518" s="10">
        <v>3.7999999999999999E-2</v>
      </c>
      <c r="V518" s="10">
        <v>19</v>
      </c>
      <c r="W518">
        <f t="shared" si="143"/>
        <v>17828.909539999997</v>
      </c>
      <c r="X518" s="10">
        <f t="shared" si="144"/>
        <v>19288.04</v>
      </c>
      <c r="Y518" s="10">
        <f t="shared" si="145"/>
        <v>-1459.1304600000039</v>
      </c>
      <c r="Z518">
        <f t="shared" si="146"/>
        <v>-8.1840701290585169E-2</v>
      </c>
      <c r="AA518" t="str">
        <f t="shared" si="147"/>
        <v>Mar-2024</v>
      </c>
      <c r="AB518" t="str">
        <f t="shared" si="148"/>
        <v>Q1-2024</v>
      </c>
      <c r="AC518" t="str">
        <f t="shared" si="149"/>
        <v>Europe-United Kingdom-Birmingham</v>
      </c>
      <c r="AD518" t="str">
        <f t="shared" si="150"/>
        <v>HIGH</v>
      </c>
      <c r="AE518" s="15" t="str">
        <f t="shared" si="151"/>
        <v>Mar-2024</v>
      </c>
      <c r="AF518" t="str">
        <f t="shared" si="152"/>
        <v>NO</v>
      </c>
    </row>
    <row r="519" spans="1:32" x14ac:dyDescent="0.35">
      <c r="A519" s="8" t="s">
        <v>294</v>
      </c>
      <c r="B519" s="6">
        <v>45642</v>
      </c>
      <c r="C519" s="6" t="str">
        <f t="shared" si="137"/>
        <v>INVALID</v>
      </c>
      <c r="D519" s="6">
        <f t="shared" si="136"/>
        <v>45649</v>
      </c>
      <c r="E519" s="6">
        <v>45100</v>
      </c>
      <c r="F519" s="10">
        <f t="shared" si="138"/>
        <v>7</v>
      </c>
      <c r="G519" t="s">
        <v>648</v>
      </c>
      <c r="H519" t="s">
        <v>660</v>
      </c>
      <c r="I519" t="s">
        <v>686</v>
      </c>
      <c r="J519" t="s">
        <v>704</v>
      </c>
      <c r="K519" t="s">
        <v>710</v>
      </c>
      <c r="L519" t="s">
        <v>719</v>
      </c>
      <c r="M519" t="s">
        <v>732</v>
      </c>
      <c r="N519" t="s">
        <v>1014</v>
      </c>
      <c r="O519" s="10">
        <v>1097.0899999999999</v>
      </c>
      <c r="P519" s="10" t="str">
        <f t="shared" si="139"/>
        <v>OK</v>
      </c>
      <c r="Q519" s="10">
        <f t="shared" si="140"/>
        <v>141.43</v>
      </c>
      <c r="R519">
        <v>141.43</v>
      </c>
      <c r="S519" t="str">
        <f t="shared" si="141"/>
        <v>Ok</v>
      </c>
      <c r="T519">
        <f t="shared" si="142"/>
        <v>0.112</v>
      </c>
      <c r="U519" s="10">
        <v>0.112</v>
      </c>
      <c r="V519" s="10">
        <v>9</v>
      </c>
      <c r="W519">
        <f t="shared" si="143"/>
        <v>1130.3085600000002</v>
      </c>
      <c r="X519" s="10">
        <f t="shared" si="144"/>
        <v>9873.81</v>
      </c>
      <c r="Y519" s="10">
        <f t="shared" si="145"/>
        <v>-8743.50144</v>
      </c>
      <c r="Z519">
        <f t="shared" si="146"/>
        <v>-7.7354996232179278</v>
      </c>
      <c r="AA519" t="str">
        <f t="shared" si="147"/>
        <v>Dec-2024</v>
      </c>
      <c r="AB519" t="str">
        <f t="shared" si="148"/>
        <v>Q4-2024</v>
      </c>
      <c r="AC519" t="str">
        <f t="shared" si="149"/>
        <v>Americas-USA-San Francisco</v>
      </c>
      <c r="AD519" t="str">
        <f t="shared" si="150"/>
        <v>MEDIUM</v>
      </c>
      <c r="AE519" s="15" t="str">
        <f t="shared" si="151"/>
        <v>Dec-2024</v>
      </c>
      <c r="AF519" t="str">
        <f t="shared" si="152"/>
        <v>YES</v>
      </c>
    </row>
    <row r="520" spans="1:32" x14ac:dyDescent="0.35">
      <c r="A520" s="8" t="s">
        <v>482</v>
      </c>
      <c r="B520" s="6">
        <v>45830</v>
      </c>
      <c r="C520" s="6" t="str">
        <f t="shared" si="137"/>
        <v>INVALID</v>
      </c>
      <c r="D520" s="6">
        <f t="shared" si="136"/>
        <v>45837</v>
      </c>
      <c r="E520" s="6">
        <v>45813</v>
      </c>
      <c r="F520" s="10">
        <f t="shared" si="138"/>
        <v>7</v>
      </c>
      <c r="G520" t="s">
        <v>649</v>
      </c>
      <c r="H520" t="s">
        <v>656</v>
      </c>
      <c r="I520" t="s">
        <v>684</v>
      </c>
      <c r="J520" t="s">
        <v>706</v>
      </c>
      <c r="K520" t="s">
        <v>711</v>
      </c>
      <c r="L520" t="s">
        <v>724</v>
      </c>
      <c r="M520" t="s">
        <v>727</v>
      </c>
      <c r="N520" t="s">
        <v>1201</v>
      </c>
      <c r="O520" s="10">
        <v>1171.42</v>
      </c>
      <c r="P520" s="10" t="str">
        <f t="shared" si="139"/>
        <v>OK</v>
      </c>
      <c r="Q520" s="10">
        <f t="shared" si="140"/>
        <v>1625.42</v>
      </c>
      <c r="R520">
        <v>1625.42</v>
      </c>
      <c r="S520" t="str">
        <f t="shared" si="141"/>
        <v>Ok</v>
      </c>
      <c r="T520">
        <f t="shared" si="142"/>
        <v>0.23</v>
      </c>
      <c r="U520" s="10">
        <v>0.23</v>
      </c>
      <c r="V520" s="10">
        <v>15</v>
      </c>
      <c r="W520">
        <f t="shared" si="143"/>
        <v>18773.601000000002</v>
      </c>
      <c r="X520" s="10">
        <f t="shared" si="144"/>
        <v>17571.300000000003</v>
      </c>
      <c r="Y520" s="10">
        <f t="shared" si="145"/>
        <v>1202.3009999999995</v>
      </c>
      <c r="Z520">
        <f t="shared" si="146"/>
        <v>6.4042108916664384E-2</v>
      </c>
      <c r="AA520" t="str">
        <f t="shared" si="147"/>
        <v>Jun-2025</v>
      </c>
      <c r="AB520" t="str">
        <f t="shared" si="148"/>
        <v>Q2-2025</v>
      </c>
      <c r="AC520" t="str">
        <f t="shared" si="149"/>
        <v>Europe-Germany-Munich</v>
      </c>
      <c r="AD520" t="str">
        <f t="shared" si="150"/>
        <v>HIGH</v>
      </c>
      <c r="AE520" s="15" t="str">
        <f t="shared" si="151"/>
        <v>Jun-2025</v>
      </c>
      <c r="AF520" t="str">
        <f t="shared" si="152"/>
        <v>YES</v>
      </c>
    </row>
    <row r="521" spans="1:32" x14ac:dyDescent="0.35">
      <c r="A521" s="8" t="s">
        <v>481</v>
      </c>
      <c r="B521" s="6">
        <v>45829</v>
      </c>
      <c r="C521" s="6" t="str">
        <f t="shared" si="137"/>
        <v>INVALID</v>
      </c>
      <c r="D521" s="6">
        <f t="shared" si="136"/>
        <v>45836</v>
      </c>
      <c r="E521" s="6">
        <v>45305</v>
      </c>
      <c r="F521" s="10">
        <f t="shared" si="138"/>
        <v>7</v>
      </c>
      <c r="G521" t="s">
        <v>647</v>
      </c>
      <c r="H521" t="s">
        <v>654</v>
      </c>
      <c r="I521" t="s">
        <v>691</v>
      </c>
      <c r="J521" t="s">
        <v>704</v>
      </c>
      <c r="K521" t="s">
        <v>710</v>
      </c>
      <c r="L521" t="s">
        <v>726</v>
      </c>
      <c r="M521" t="s">
        <v>729</v>
      </c>
      <c r="N521" t="s">
        <v>1200</v>
      </c>
      <c r="O521" s="10">
        <v>1408.3</v>
      </c>
      <c r="P521" s="10" t="str">
        <f t="shared" si="139"/>
        <v>OK</v>
      </c>
      <c r="Q521" s="10">
        <f t="shared" si="140"/>
        <v>299.94</v>
      </c>
      <c r="R521">
        <v>299.94</v>
      </c>
      <c r="S521" t="str">
        <f t="shared" si="141"/>
        <v>Ok</v>
      </c>
      <c r="T521">
        <f t="shared" si="142"/>
        <v>7.0999999999999994E-2</v>
      </c>
      <c r="U521" s="10">
        <v>7.0999999999999994E-2</v>
      </c>
      <c r="V521" s="10">
        <v>7</v>
      </c>
      <c r="W521">
        <f t="shared" si="143"/>
        <v>1950.50982</v>
      </c>
      <c r="X521" s="10">
        <f t="shared" si="144"/>
        <v>9858.1</v>
      </c>
      <c r="Y521" s="10">
        <f t="shared" si="145"/>
        <v>-7907.5901800000001</v>
      </c>
      <c r="Z521">
        <f t="shared" si="146"/>
        <v>-4.0541145186339023</v>
      </c>
      <c r="AA521" t="str">
        <f t="shared" si="147"/>
        <v>Jun-2025</v>
      </c>
      <c r="AB521" t="str">
        <f t="shared" si="148"/>
        <v>Q2-2025</v>
      </c>
      <c r="AC521" t="str">
        <f t="shared" si="149"/>
        <v>Asia-India-Mumbai</v>
      </c>
      <c r="AD521" t="str">
        <f t="shared" si="150"/>
        <v>MEDIUM</v>
      </c>
      <c r="AE521" s="15" t="str">
        <f t="shared" si="151"/>
        <v>Jun-2025</v>
      </c>
      <c r="AF521" t="str">
        <f t="shared" si="152"/>
        <v>YES</v>
      </c>
    </row>
    <row r="522" spans="1:32" x14ac:dyDescent="0.35">
      <c r="A522" s="8" t="s">
        <v>390</v>
      </c>
      <c r="B522" s="6">
        <v>45738</v>
      </c>
      <c r="C522" s="6" t="str">
        <f t="shared" si="137"/>
        <v>OK</v>
      </c>
      <c r="D522" s="6">
        <f t="shared" si="136"/>
        <v>45849</v>
      </c>
      <c r="E522" s="6">
        <v>45849</v>
      </c>
      <c r="F522" s="10">
        <f t="shared" si="138"/>
        <v>111</v>
      </c>
      <c r="G522" t="s">
        <v>647</v>
      </c>
      <c r="H522" t="s">
        <v>659</v>
      </c>
      <c r="I522" t="s">
        <v>685</v>
      </c>
      <c r="J522" t="s">
        <v>705</v>
      </c>
      <c r="K522" t="s">
        <v>709</v>
      </c>
      <c r="L522" t="s">
        <v>716</v>
      </c>
      <c r="M522" t="s">
        <v>729</v>
      </c>
      <c r="N522" t="s">
        <v>1110</v>
      </c>
      <c r="O522" s="10">
        <v>1227.7</v>
      </c>
      <c r="P522" s="10" t="str">
        <f t="shared" si="139"/>
        <v>OK</v>
      </c>
      <c r="Q522" s="10">
        <f t="shared" si="140"/>
        <v>1503.96</v>
      </c>
      <c r="R522">
        <v>1503.96</v>
      </c>
      <c r="S522" t="str">
        <f t="shared" si="141"/>
        <v>Ok</v>
      </c>
      <c r="T522">
        <f t="shared" si="142"/>
        <v>9.9000000000000005E-2</v>
      </c>
      <c r="U522" s="10">
        <v>9.9000000000000005E-2</v>
      </c>
      <c r="V522" s="10">
        <v>22</v>
      </c>
      <c r="W522">
        <f t="shared" si="143"/>
        <v>29811.495120000003</v>
      </c>
      <c r="X522" s="10">
        <f t="shared" si="144"/>
        <v>27009.4</v>
      </c>
      <c r="Y522" s="10">
        <f t="shared" si="145"/>
        <v>2802.0951200000018</v>
      </c>
      <c r="Z522">
        <f t="shared" si="146"/>
        <v>9.3993780208632541E-2</v>
      </c>
      <c r="AA522" t="str">
        <f t="shared" si="147"/>
        <v>Mar-2025</v>
      </c>
      <c r="AB522" t="str">
        <f t="shared" si="148"/>
        <v>Q1-2025</v>
      </c>
      <c r="AC522" t="str">
        <f t="shared" si="149"/>
        <v>Asia-China-Shanghai</v>
      </c>
      <c r="AD522" t="str">
        <f t="shared" si="150"/>
        <v>HIGH</v>
      </c>
      <c r="AE522" s="15" t="str">
        <f t="shared" si="151"/>
        <v>Mar-2025</v>
      </c>
      <c r="AF522" t="str">
        <f t="shared" si="152"/>
        <v>NO</v>
      </c>
    </row>
    <row r="523" spans="1:32" x14ac:dyDescent="0.35">
      <c r="A523" s="8" t="s">
        <v>603</v>
      </c>
      <c r="B523" s="6">
        <v>45951</v>
      </c>
      <c r="C523" s="6" t="str">
        <f t="shared" si="137"/>
        <v>INVALID</v>
      </c>
      <c r="D523" s="6">
        <f t="shared" si="136"/>
        <v>45958</v>
      </c>
      <c r="E523" s="6">
        <v>45715</v>
      </c>
      <c r="F523" s="10">
        <f t="shared" si="138"/>
        <v>7</v>
      </c>
      <c r="G523" t="s">
        <v>649</v>
      </c>
      <c r="H523" t="s">
        <v>657</v>
      </c>
      <c r="I523" t="s">
        <v>679</v>
      </c>
      <c r="J523" t="s">
        <v>703</v>
      </c>
      <c r="K523" t="s">
        <v>711</v>
      </c>
      <c r="L523" t="s">
        <v>723</v>
      </c>
      <c r="M523" t="s">
        <v>733</v>
      </c>
      <c r="N523" t="s">
        <v>1321</v>
      </c>
      <c r="O523" s="10">
        <v>1027.26</v>
      </c>
      <c r="P523" s="10" t="str">
        <f t="shared" si="139"/>
        <v>OK</v>
      </c>
      <c r="Q523" s="10">
        <f t="shared" si="140"/>
        <v>3101.11</v>
      </c>
      <c r="R523">
        <v>3101.11</v>
      </c>
      <c r="S523" t="str">
        <f t="shared" si="141"/>
        <v>Ok</v>
      </c>
      <c r="T523">
        <f t="shared" si="142"/>
        <v>8.7999999999999995E-2</v>
      </c>
      <c r="U523" s="10">
        <v>8.7999999999999995E-2</v>
      </c>
      <c r="V523" s="10">
        <v>6</v>
      </c>
      <c r="W523">
        <f t="shared" si="143"/>
        <v>16969.27392</v>
      </c>
      <c r="X523" s="10">
        <f t="shared" si="144"/>
        <v>6163.5599999999995</v>
      </c>
      <c r="Y523" s="10">
        <f t="shared" si="145"/>
        <v>10805.71392</v>
      </c>
      <c r="Z523">
        <f t="shared" si="146"/>
        <v>0.63678115934379353</v>
      </c>
      <c r="AA523" t="str">
        <f t="shared" si="147"/>
        <v>Oct-2025</v>
      </c>
      <c r="AB523" t="str">
        <f t="shared" si="148"/>
        <v>Q4-2025</v>
      </c>
      <c r="AC523" t="str">
        <f t="shared" si="149"/>
        <v>Europe-France-Lyon</v>
      </c>
      <c r="AD523" t="str">
        <f t="shared" si="150"/>
        <v>HIGH</v>
      </c>
      <c r="AE523" s="15" t="str">
        <f t="shared" si="151"/>
        <v>Oct-2025</v>
      </c>
      <c r="AF523" t="str">
        <f t="shared" si="152"/>
        <v>YES</v>
      </c>
    </row>
    <row r="524" spans="1:32" x14ac:dyDescent="0.35">
      <c r="A524" s="8" t="s">
        <v>371</v>
      </c>
      <c r="B524" s="6">
        <v>45719</v>
      </c>
      <c r="C524" s="6" t="str">
        <f t="shared" si="137"/>
        <v>INVALID</v>
      </c>
      <c r="D524" s="6">
        <f t="shared" si="136"/>
        <v>45726</v>
      </c>
      <c r="E524" s="6">
        <v>45403</v>
      </c>
      <c r="F524" s="10">
        <f t="shared" si="138"/>
        <v>7</v>
      </c>
      <c r="G524" t="s">
        <v>648</v>
      </c>
      <c r="H524" t="s">
        <v>655</v>
      </c>
      <c r="I524" t="s">
        <v>672</v>
      </c>
      <c r="J524" t="s">
        <v>705</v>
      </c>
      <c r="K524" t="s">
        <v>710</v>
      </c>
      <c r="L524" t="s">
        <v>717</v>
      </c>
      <c r="M524" t="s">
        <v>729</v>
      </c>
      <c r="N524" t="s">
        <v>1091</v>
      </c>
      <c r="O524" s="10">
        <v>1176.69</v>
      </c>
      <c r="P524" s="10" t="str">
        <f t="shared" si="139"/>
        <v>OK</v>
      </c>
      <c r="Q524" s="10">
        <f t="shared" si="140"/>
        <v>979.42</v>
      </c>
      <c r="R524">
        <v>979.42</v>
      </c>
      <c r="S524" t="str">
        <f t="shared" si="141"/>
        <v>Ok</v>
      </c>
      <c r="T524">
        <f t="shared" si="142"/>
        <v>0.17</v>
      </c>
      <c r="U524" s="10">
        <v>0.17</v>
      </c>
      <c r="V524" s="10">
        <v>27</v>
      </c>
      <c r="W524">
        <f t="shared" si="143"/>
        <v>21948.802199999998</v>
      </c>
      <c r="X524" s="10">
        <f t="shared" si="144"/>
        <v>31770.63</v>
      </c>
      <c r="Y524" s="10">
        <f t="shared" si="145"/>
        <v>-9821.8278000000028</v>
      </c>
      <c r="Z524">
        <f t="shared" si="146"/>
        <v>-0.44748810028457969</v>
      </c>
      <c r="AA524" t="str">
        <f t="shared" si="147"/>
        <v>Mar-2025</v>
      </c>
      <c r="AB524" t="str">
        <f t="shared" si="148"/>
        <v>Q1-2025</v>
      </c>
      <c r="AC524" t="str">
        <f t="shared" si="149"/>
        <v>Americas-Brazil-Brasília</v>
      </c>
      <c r="AD524" t="str">
        <f t="shared" si="150"/>
        <v>HIGH</v>
      </c>
      <c r="AE524" s="15" t="str">
        <f t="shared" si="151"/>
        <v>Mar-2025</v>
      </c>
      <c r="AF524" t="str">
        <f t="shared" si="152"/>
        <v>YES</v>
      </c>
    </row>
    <row r="525" spans="1:32" x14ac:dyDescent="0.35">
      <c r="A525" s="8" t="s">
        <v>196</v>
      </c>
      <c r="B525" s="6">
        <v>45543</v>
      </c>
      <c r="C525" s="6" t="str">
        <f t="shared" si="137"/>
        <v>OK</v>
      </c>
      <c r="D525" s="6">
        <f t="shared" si="136"/>
        <v>45576</v>
      </c>
      <c r="E525" s="6">
        <v>45576</v>
      </c>
      <c r="F525" s="10">
        <f t="shared" si="138"/>
        <v>33</v>
      </c>
      <c r="G525" t="s">
        <v>647</v>
      </c>
      <c r="H525" t="s">
        <v>659</v>
      </c>
      <c r="I525" t="s">
        <v>699</v>
      </c>
      <c r="J525" t="s">
        <v>706</v>
      </c>
      <c r="K525" t="s">
        <v>711</v>
      </c>
      <c r="L525" t="s">
        <v>717</v>
      </c>
      <c r="M525" t="s">
        <v>730</v>
      </c>
      <c r="N525" t="s">
        <v>915</v>
      </c>
      <c r="O525" s="10">
        <v>1132.6099999999999</v>
      </c>
      <c r="P525" s="10" t="str">
        <f t="shared" si="139"/>
        <v>OK</v>
      </c>
      <c r="Q525" s="10">
        <f t="shared" si="140"/>
        <v>1186.26</v>
      </c>
      <c r="R525">
        <v>1186.26</v>
      </c>
      <c r="S525" t="str">
        <f t="shared" si="141"/>
        <v>Ok</v>
      </c>
      <c r="T525">
        <f t="shared" si="142"/>
        <v>6.3E-2</v>
      </c>
      <c r="U525" s="10">
        <v>6.3E-2</v>
      </c>
      <c r="V525" s="10">
        <v>20</v>
      </c>
      <c r="W525">
        <f t="shared" si="143"/>
        <v>22230.512400000003</v>
      </c>
      <c r="X525" s="10">
        <f t="shared" si="144"/>
        <v>22652.199999999997</v>
      </c>
      <c r="Y525" s="10">
        <f t="shared" si="145"/>
        <v>-421.68759999999384</v>
      </c>
      <c r="Z525">
        <f t="shared" si="146"/>
        <v>-1.8968865512969182E-2</v>
      </c>
      <c r="AA525" t="str">
        <f t="shared" si="147"/>
        <v>Sept-2024</v>
      </c>
      <c r="AB525" t="str">
        <f t="shared" si="148"/>
        <v>Q3-2024</v>
      </c>
      <c r="AC525" t="str">
        <f t="shared" si="149"/>
        <v>Asia-China-Beijing</v>
      </c>
      <c r="AD525" t="str">
        <f t="shared" si="150"/>
        <v>HIGH</v>
      </c>
      <c r="AE525" s="15" t="str">
        <f t="shared" si="151"/>
        <v>Sept-2024</v>
      </c>
      <c r="AF525" t="str">
        <f t="shared" si="152"/>
        <v>NO</v>
      </c>
    </row>
    <row r="526" spans="1:32" x14ac:dyDescent="0.35">
      <c r="A526" s="8" t="s">
        <v>556</v>
      </c>
      <c r="B526" s="6">
        <v>45904</v>
      </c>
      <c r="C526" s="6" t="str">
        <f t="shared" si="137"/>
        <v>INVALID</v>
      </c>
      <c r="D526" s="6">
        <f t="shared" si="136"/>
        <v>45911</v>
      </c>
      <c r="E526" s="6">
        <v>45452</v>
      </c>
      <c r="F526" s="10">
        <f t="shared" si="138"/>
        <v>7</v>
      </c>
      <c r="G526" t="s">
        <v>647</v>
      </c>
      <c r="H526" t="s">
        <v>659</v>
      </c>
      <c r="I526" t="s">
        <v>685</v>
      </c>
      <c r="J526" t="s">
        <v>701</v>
      </c>
      <c r="K526" t="s">
        <v>707</v>
      </c>
      <c r="L526" t="s">
        <v>719</v>
      </c>
      <c r="M526" t="s">
        <v>732</v>
      </c>
      <c r="N526" t="s">
        <v>1274</v>
      </c>
      <c r="O526" s="10">
        <v>1370.28</v>
      </c>
      <c r="P526" s="10" t="str">
        <f t="shared" si="139"/>
        <v>OK</v>
      </c>
      <c r="Q526" s="10">
        <f t="shared" si="140"/>
        <v>1938.33</v>
      </c>
      <c r="R526">
        <v>1938.33</v>
      </c>
      <c r="S526" t="str">
        <f t="shared" si="141"/>
        <v>Ok</v>
      </c>
      <c r="T526">
        <f t="shared" si="142"/>
        <v>0.13300000000000001</v>
      </c>
      <c r="U526" s="10">
        <v>0.13300000000000001</v>
      </c>
      <c r="V526" s="10">
        <v>16</v>
      </c>
      <c r="W526">
        <f t="shared" si="143"/>
        <v>26888.513759999998</v>
      </c>
      <c r="X526" s="10">
        <f t="shared" si="144"/>
        <v>21924.48</v>
      </c>
      <c r="Y526" s="10">
        <f t="shared" si="145"/>
        <v>4964.0337599999984</v>
      </c>
      <c r="Z526">
        <f t="shared" si="146"/>
        <v>0.18461540136832014</v>
      </c>
      <c r="AA526" t="str">
        <f t="shared" si="147"/>
        <v>Sept-2025</v>
      </c>
      <c r="AB526" t="str">
        <f t="shared" si="148"/>
        <v>Q3-2025</v>
      </c>
      <c r="AC526" t="str">
        <f t="shared" si="149"/>
        <v>Asia-China-Shanghai</v>
      </c>
      <c r="AD526" t="str">
        <f t="shared" si="150"/>
        <v>HIGH</v>
      </c>
      <c r="AE526" s="15" t="str">
        <f t="shared" si="151"/>
        <v>Sept-2025</v>
      </c>
      <c r="AF526" t="str">
        <f t="shared" si="152"/>
        <v>YES</v>
      </c>
    </row>
    <row r="527" spans="1:32" x14ac:dyDescent="0.35">
      <c r="A527" s="8" t="s">
        <v>462</v>
      </c>
      <c r="B527" s="6">
        <v>45810</v>
      </c>
      <c r="C527" s="6" t="str">
        <f t="shared" si="137"/>
        <v>INVALID</v>
      </c>
      <c r="D527" s="6">
        <f t="shared" si="136"/>
        <v>45817</v>
      </c>
      <c r="E527" s="6">
        <v>45467</v>
      </c>
      <c r="F527" s="10">
        <f t="shared" si="138"/>
        <v>7</v>
      </c>
      <c r="G527" t="s">
        <v>648</v>
      </c>
      <c r="H527" t="s">
        <v>653</v>
      </c>
      <c r="I527" t="s">
        <v>667</v>
      </c>
      <c r="J527" t="s">
        <v>705</v>
      </c>
      <c r="K527" t="s">
        <v>711</v>
      </c>
      <c r="L527" t="s">
        <v>715</v>
      </c>
      <c r="M527" t="s">
        <v>732</v>
      </c>
      <c r="N527" t="s">
        <v>1181</v>
      </c>
      <c r="O527" s="10">
        <v>1205.5</v>
      </c>
      <c r="P527" s="10" t="str">
        <f t="shared" si="139"/>
        <v>OK</v>
      </c>
      <c r="Q527" s="10">
        <f t="shared" si="140"/>
        <v>826.47</v>
      </c>
      <c r="R527">
        <v>826.47</v>
      </c>
      <c r="S527" t="str">
        <f t="shared" si="141"/>
        <v>Ok</v>
      </c>
      <c r="T527">
        <f t="shared" si="142"/>
        <v>0.104</v>
      </c>
      <c r="U527" s="10">
        <v>0.104</v>
      </c>
      <c r="V527" s="10">
        <v>23</v>
      </c>
      <c r="W527">
        <f t="shared" si="143"/>
        <v>17031.893760000003</v>
      </c>
      <c r="X527" s="10">
        <f t="shared" si="144"/>
        <v>27726.5</v>
      </c>
      <c r="Y527" s="10">
        <f t="shared" si="145"/>
        <v>-10694.606239999997</v>
      </c>
      <c r="Z527">
        <f t="shared" si="146"/>
        <v>-0.62791644844078665</v>
      </c>
      <c r="AA527" t="str">
        <f t="shared" si="147"/>
        <v>Jun-2025</v>
      </c>
      <c r="AB527" t="str">
        <f t="shared" si="148"/>
        <v>Q2-2025</v>
      </c>
      <c r="AC527" t="str">
        <f t="shared" si="149"/>
        <v>Americas-Canada-Toronto</v>
      </c>
      <c r="AD527" t="str">
        <f t="shared" si="150"/>
        <v>HIGH</v>
      </c>
      <c r="AE527" s="15" t="str">
        <f t="shared" si="151"/>
        <v>Jun-2025</v>
      </c>
      <c r="AF527" t="str">
        <f t="shared" si="152"/>
        <v>YES</v>
      </c>
    </row>
    <row r="528" spans="1:32" x14ac:dyDescent="0.35">
      <c r="A528" s="8" t="s">
        <v>260</v>
      </c>
      <c r="B528" s="6">
        <v>45608</v>
      </c>
      <c r="C528" s="6" t="str">
        <f t="shared" si="137"/>
        <v>INVALID</v>
      </c>
      <c r="D528" s="6">
        <f t="shared" si="136"/>
        <v>45615</v>
      </c>
      <c r="E528" s="6">
        <v>45355</v>
      </c>
      <c r="F528" s="10">
        <f t="shared" si="138"/>
        <v>7</v>
      </c>
      <c r="G528" t="s">
        <v>648</v>
      </c>
      <c r="H528" t="s">
        <v>653</v>
      </c>
      <c r="I528" t="s">
        <v>681</v>
      </c>
      <c r="J528" t="s">
        <v>703</v>
      </c>
      <c r="K528" t="s">
        <v>707</v>
      </c>
      <c r="L528" t="s">
        <v>726</v>
      </c>
      <c r="M528" t="s">
        <v>731</v>
      </c>
      <c r="N528" t="s">
        <v>980</v>
      </c>
      <c r="O528" s="10">
        <v>1350.98</v>
      </c>
      <c r="P528" s="10" t="str">
        <f t="shared" si="139"/>
        <v>OK</v>
      </c>
      <c r="Q528" s="10">
        <f t="shared" si="140"/>
        <v>118.17</v>
      </c>
      <c r="R528">
        <v>118.17</v>
      </c>
      <c r="S528" t="str">
        <f t="shared" si="141"/>
        <v>Ok</v>
      </c>
      <c r="T528">
        <f t="shared" si="142"/>
        <v>0.26300000000000001</v>
      </c>
      <c r="U528" s="10">
        <v>0.26300000000000001</v>
      </c>
      <c r="V528" s="10">
        <v>6</v>
      </c>
      <c r="W528">
        <f t="shared" si="143"/>
        <v>522.54773999999998</v>
      </c>
      <c r="X528" s="10">
        <f t="shared" si="144"/>
        <v>8105.88</v>
      </c>
      <c r="Y528" s="10">
        <f t="shared" si="145"/>
        <v>-7583.3322600000001</v>
      </c>
      <c r="Z528">
        <f t="shared" si="146"/>
        <v>-14.512228605179692</v>
      </c>
      <c r="AA528" t="str">
        <f t="shared" si="147"/>
        <v>Nov-2024</v>
      </c>
      <c r="AB528" t="str">
        <f t="shared" si="148"/>
        <v>Q4-2024</v>
      </c>
      <c r="AC528" t="str">
        <f t="shared" si="149"/>
        <v>Americas-Canada-Montreal</v>
      </c>
      <c r="AD528" t="str">
        <f t="shared" si="150"/>
        <v>MEDIUM</v>
      </c>
      <c r="AE528" s="15" t="str">
        <f t="shared" si="151"/>
        <v>Nov-2024</v>
      </c>
      <c r="AF528" t="str">
        <f t="shared" si="152"/>
        <v>YES</v>
      </c>
    </row>
    <row r="529" spans="1:32" x14ac:dyDescent="0.35">
      <c r="A529" s="8" t="s">
        <v>454</v>
      </c>
      <c r="B529" s="6">
        <v>45802</v>
      </c>
      <c r="C529" s="6" t="str">
        <f t="shared" si="137"/>
        <v>INVALID</v>
      </c>
      <c r="D529" s="6">
        <f t="shared" si="136"/>
        <v>45809</v>
      </c>
      <c r="E529" s="6">
        <v>45080</v>
      </c>
      <c r="F529" s="10">
        <f t="shared" si="138"/>
        <v>7</v>
      </c>
      <c r="G529" t="s">
        <v>647</v>
      </c>
      <c r="H529" t="s">
        <v>659</v>
      </c>
      <c r="I529" t="s">
        <v>699</v>
      </c>
      <c r="J529" t="s">
        <v>703</v>
      </c>
      <c r="K529" t="s">
        <v>710</v>
      </c>
      <c r="L529" t="s">
        <v>724</v>
      </c>
      <c r="M529" t="s">
        <v>728</v>
      </c>
      <c r="N529" t="s">
        <v>1173</v>
      </c>
      <c r="O529" s="10">
        <v>979.59</v>
      </c>
      <c r="P529" s="10" t="str">
        <f t="shared" si="139"/>
        <v>OK</v>
      </c>
      <c r="Q529" s="10">
        <f t="shared" si="140"/>
        <v>1425.87</v>
      </c>
      <c r="R529">
        <v>1425.87</v>
      </c>
      <c r="S529" t="str">
        <f t="shared" si="141"/>
        <v>Ok</v>
      </c>
      <c r="T529">
        <f t="shared" si="142"/>
        <v>0.15</v>
      </c>
      <c r="U529" s="10">
        <v>0.15</v>
      </c>
      <c r="V529" s="10">
        <v>11</v>
      </c>
      <c r="W529">
        <f t="shared" si="143"/>
        <v>13331.8845</v>
      </c>
      <c r="X529" s="10">
        <f t="shared" si="144"/>
        <v>10775.49</v>
      </c>
      <c r="Y529" s="10">
        <f t="shared" si="145"/>
        <v>2556.3945000000003</v>
      </c>
      <c r="Z529">
        <f t="shared" si="146"/>
        <v>0.19175042358040234</v>
      </c>
      <c r="AA529" t="str">
        <f t="shared" si="147"/>
        <v>May-2025</v>
      </c>
      <c r="AB529" t="str">
        <f t="shared" si="148"/>
        <v>Q2-2025</v>
      </c>
      <c r="AC529" t="str">
        <f t="shared" si="149"/>
        <v>Asia-China-Beijing</v>
      </c>
      <c r="AD529" t="str">
        <f t="shared" si="150"/>
        <v>HIGH</v>
      </c>
      <c r="AE529" s="15" t="str">
        <f t="shared" si="151"/>
        <v>May-2025</v>
      </c>
      <c r="AF529" t="str">
        <f t="shared" si="152"/>
        <v>YES</v>
      </c>
    </row>
    <row r="530" spans="1:32" x14ac:dyDescent="0.35">
      <c r="A530" s="8" t="s">
        <v>290</v>
      </c>
      <c r="B530" s="6">
        <v>45638</v>
      </c>
      <c r="C530" s="6" t="str">
        <f t="shared" si="137"/>
        <v>INVALID</v>
      </c>
      <c r="D530" s="6">
        <f t="shared" si="136"/>
        <v>45645</v>
      </c>
      <c r="E530" s="6">
        <v>45393</v>
      </c>
      <c r="F530" s="10">
        <f t="shared" si="138"/>
        <v>7</v>
      </c>
      <c r="G530" t="s">
        <v>648</v>
      </c>
      <c r="H530" t="s">
        <v>660</v>
      </c>
      <c r="I530" t="s">
        <v>686</v>
      </c>
      <c r="J530" t="s">
        <v>705</v>
      </c>
      <c r="K530" t="s">
        <v>711</v>
      </c>
      <c r="L530" t="s">
        <v>719</v>
      </c>
      <c r="M530" t="s">
        <v>729</v>
      </c>
      <c r="N530" t="s">
        <v>1010</v>
      </c>
      <c r="O530" s="10">
        <v>1338.35</v>
      </c>
      <c r="P530" s="10" t="str">
        <f t="shared" si="139"/>
        <v>OK</v>
      </c>
      <c r="Q530" s="10">
        <f t="shared" si="140"/>
        <v>1594.78</v>
      </c>
      <c r="R530">
        <v>1594.78</v>
      </c>
      <c r="S530" t="str">
        <f t="shared" si="141"/>
        <v>Ok</v>
      </c>
      <c r="T530">
        <f t="shared" si="142"/>
        <v>0.115</v>
      </c>
      <c r="U530" s="10">
        <v>0.115</v>
      </c>
      <c r="V530" s="10">
        <v>40</v>
      </c>
      <c r="W530">
        <f t="shared" si="143"/>
        <v>56455.212</v>
      </c>
      <c r="X530" s="10">
        <f t="shared" si="144"/>
        <v>53534</v>
      </c>
      <c r="Y530" s="10">
        <f t="shared" si="145"/>
        <v>2921.2119999999995</v>
      </c>
      <c r="Z530">
        <f t="shared" si="146"/>
        <v>5.1743885046432909E-2</v>
      </c>
      <c r="AA530" t="str">
        <f t="shared" si="147"/>
        <v>Dec-2024</v>
      </c>
      <c r="AB530" t="str">
        <f t="shared" si="148"/>
        <v>Q4-2024</v>
      </c>
      <c r="AC530" t="str">
        <f t="shared" si="149"/>
        <v>Americas-USA-San Francisco</v>
      </c>
      <c r="AD530" t="str">
        <f t="shared" si="150"/>
        <v>HIGH</v>
      </c>
      <c r="AE530" s="15" t="str">
        <f t="shared" si="151"/>
        <v>Dec-2024</v>
      </c>
      <c r="AF530" t="str">
        <f t="shared" si="152"/>
        <v>YES</v>
      </c>
    </row>
    <row r="531" spans="1:32" x14ac:dyDescent="0.35">
      <c r="A531" s="8" t="s">
        <v>122</v>
      </c>
      <c r="B531" s="6">
        <v>45469</v>
      </c>
      <c r="C531" s="6" t="str">
        <f t="shared" si="137"/>
        <v>OK</v>
      </c>
      <c r="D531" s="6">
        <f t="shared" si="136"/>
        <v>45539</v>
      </c>
      <c r="E531" s="6">
        <v>45539</v>
      </c>
      <c r="F531" s="10">
        <f t="shared" si="138"/>
        <v>70</v>
      </c>
      <c r="G531" t="s">
        <v>649</v>
      </c>
      <c r="H531" t="s">
        <v>658</v>
      </c>
      <c r="I531" t="s">
        <v>693</v>
      </c>
      <c r="J531" t="s">
        <v>703</v>
      </c>
      <c r="K531" t="s">
        <v>708</v>
      </c>
      <c r="L531" t="s">
        <v>713</v>
      </c>
      <c r="M531" t="s">
        <v>730</v>
      </c>
      <c r="N531" t="s">
        <v>841</v>
      </c>
      <c r="O531" s="10">
        <v>1138.8</v>
      </c>
      <c r="P531" s="10" t="str">
        <f t="shared" si="139"/>
        <v>OK</v>
      </c>
      <c r="Q531" s="10">
        <f t="shared" si="140"/>
        <v>3342.11</v>
      </c>
      <c r="R531">
        <v>3342.11</v>
      </c>
      <c r="S531" t="str">
        <f t="shared" si="141"/>
        <v>Ok</v>
      </c>
      <c r="T531">
        <f t="shared" si="142"/>
        <v>0.123</v>
      </c>
      <c r="U531" s="10">
        <v>0.123</v>
      </c>
      <c r="V531" s="10">
        <v>12</v>
      </c>
      <c r="W531">
        <f t="shared" si="143"/>
        <v>35172.365639999996</v>
      </c>
      <c r="X531" s="10">
        <f t="shared" si="144"/>
        <v>13665.599999999999</v>
      </c>
      <c r="Y531" s="10">
        <f t="shared" si="145"/>
        <v>21506.765639999998</v>
      </c>
      <c r="Z531">
        <f t="shared" si="146"/>
        <v>0.61146770337054868</v>
      </c>
      <c r="AA531" t="str">
        <f t="shared" si="147"/>
        <v>Jun-2024</v>
      </c>
      <c r="AB531" t="str">
        <f t="shared" si="148"/>
        <v>Q2-2024</v>
      </c>
      <c r="AC531" t="str">
        <f t="shared" si="149"/>
        <v>Europe-United Kingdom-Manchester</v>
      </c>
      <c r="AD531" t="str">
        <f t="shared" si="150"/>
        <v>HIGH</v>
      </c>
      <c r="AE531" s="15" t="str">
        <f t="shared" si="151"/>
        <v>Jun-2024</v>
      </c>
      <c r="AF531" t="str">
        <f t="shared" si="152"/>
        <v>NO</v>
      </c>
    </row>
    <row r="532" spans="1:32" x14ac:dyDescent="0.35">
      <c r="A532" s="8" t="s">
        <v>155</v>
      </c>
      <c r="B532" s="6">
        <v>45502</v>
      </c>
      <c r="C532" s="6" t="str">
        <f t="shared" si="137"/>
        <v>INVALID</v>
      </c>
      <c r="D532" s="6">
        <f t="shared" si="136"/>
        <v>45509</v>
      </c>
      <c r="E532" s="6">
        <v>45064</v>
      </c>
      <c r="F532" s="10">
        <f t="shared" si="138"/>
        <v>7</v>
      </c>
      <c r="G532" t="s">
        <v>647</v>
      </c>
      <c r="H532" t="s">
        <v>654</v>
      </c>
      <c r="I532" t="s">
        <v>680</v>
      </c>
      <c r="J532" t="s">
        <v>705</v>
      </c>
      <c r="K532" t="s">
        <v>709</v>
      </c>
      <c r="L532" t="s">
        <v>723</v>
      </c>
      <c r="M532" t="s">
        <v>732</v>
      </c>
      <c r="N532" t="s">
        <v>874</v>
      </c>
      <c r="O532" s="10">
        <v>1463.92</v>
      </c>
      <c r="P532" s="10" t="str">
        <f t="shared" si="139"/>
        <v>OK</v>
      </c>
      <c r="Q532" s="10">
        <f t="shared" si="140"/>
        <v>1069.77</v>
      </c>
      <c r="R532">
        <v>1069.77</v>
      </c>
      <c r="S532" t="str">
        <f t="shared" si="141"/>
        <v>Ok</v>
      </c>
      <c r="T532">
        <f t="shared" si="142"/>
        <v>0.11799999999999999</v>
      </c>
      <c r="U532" s="10">
        <v>0.11799999999999999</v>
      </c>
      <c r="V532" s="10">
        <v>44</v>
      </c>
      <c r="W532">
        <f t="shared" si="143"/>
        <v>41515.634160000001</v>
      </c>
      <c r="X532" s="10">
        <f t="shared" si="144"/>
        <v>64412.480000000003</v>
      </c>
      <c r="Y532" s="10">
        <f t="shared" si="145"/>
        <v>-22896.845840000002</v>
      </c>
      <c r="Z532">
        <f t="shared" si="146"/>
        <v>-0.55152345142449832</v>
      </c>
      <c r="AA532" t="str">
        <f t="shared" si="147"/>
        <v>Jul-2024</v>
      </c>
      <c r="AB532" t="str">
        <f t="shared" si="148"/>
        <v>Q3-2024</v>
      </c>
      <c r="AC532" t="str">
        <f t="shared" si="149"/>
        <v>Asia-India-Delhi</v>
      </c>
      <c r="AD532" t="str">
        <f t="shared" si="150"/>
        <v>HIGH</v>
      </c>
      <c r="AE532" s="15" t="str">
        <f t="shared" si="151"/>
        <v>Jul-2024</v>
      </c>
      <c r="AF532" t="str">
        <f t="shared" si="152"/>
        <v>YES</v>
      </c>
    </row>
    <row r="533" spans="1:32" x14ac:dyDescent="0.35">
      <c r="A533" s="8" t="s">
        <v>218</v>
      </c>
      <c r="B533" s="6">
        <v>45566</v>
      </c>
      <c r="C533" s="6" t="str">
        <f t="shared" si="137"/>
        <v>OK</v>
      </c>
      <c r="D533" s="6">
        <f t="shared" si="136"/>
        <v>45713</v>
      </c>
      <c r="E533" s="6">
        <v>45713</v>
      </c>
      <c r="F533" s="10">
        <f t="shared" si="138"/>
        <v>147</v>
      </c>
      <c r="G533" t="s">
        <v>649</v>
      </c>
      <c r="H533" t="s">
        <v>658</v>
      </c>
      <c r="I533" t="s">
        <v>674</v>
      </c>
      <c r="J533" t="s">
        <v>701</v>
      </c>
      <c r="K533" t="s">
        <v>709</v>
      </c>
      <c r="L533" t="s">
        <v>726</v>
      </c>
      <c r="M533" t="s">
        <v>732</v>
      </c>
      <c r="N533" t="s">
        <v>938</v>
      </c>
      <c r="O533" s="10">
        <v>1016.32</v>
      </c>
      <c r="P533" s="10" t="str">
        <f t="shared" si="139"/>
        <v>OK</v>
      </c>
      <c r="Q533" s="10">
        <f t="shared" si="140"/>
        <v>140.82</v>
      </c>
      <c r="R533">
        <v>140.82</v>
      </c>
      <c r="S533" t="str">
        <f t="shared" si="141"/>
        <v>Ok</v>
      </c>
      <c r="T533">
        <f t="shared" si="142"/>
        <v>5.5E-2</v>
      </c>
      <c r="U533" s="10">
        <v>5.5E-2</v>
      </c>
      <c r="V533" s="10">
        <v>12</v>
      </c>
      <c r="W533">
        <f t="shared" si="143"/>
        <v>1596.8987999999999</v>
      </c>
      <c r="X533" s="10">
        <f t="shared" si="144"/>
        <v>12195.84</v>
      </c>
      <c r="Y533" s="10">
        <f t="shared" si="145"/>
        <v>-10598.941200000001</v>
      </c>
      <c r="Z533">
        <f t="shared" si="146"/>
        <v>-6.6372028083432726</v>
      </c>
      <c r="AA533" t="str">
        <f t="shared" si="147"/>
        <v>Oct-2024</v>
      </c>
      <c r="AB533" t="str">
        <f t="shared" si="148"/>
        <v>Q4-2024</v>
      </c>
      <c r="AC533" t="str">
        <f t="shared" si="149"/>
        <v>Europe-United Kingdom-Birmingham</v>
      </c>
      <c r="AD533" t="str">
        <f t="shared" si="150"/>
        <v>MEDIUM</v>
      </c>
      <c r="AE533" s="15" t="str">
        <f t="shared" si="151"/>
        <v>Oct-2024</v>
      </c>
      <c r="AF533" t="str">
        <f t="shared" si="152"/>
        <v>NO</v>
      </c>
    </row>
    <row r="534" spans="1:32" x14ac:dyDescent="0.35">
      <c r="A534" s="8" t="s">
        <v>202</v>
      </c>
      <c r="B534" s="6">
        <v>45550</v>
      </c>
      <c r="C534" s="6" t="str">
        <f t="shared" si="137"/>
        <v>INVALID</v>
      </c>
      <c r="D534" s="6">
        <f t="shared" si="136"/>
        <v>45557</v>
      </c>
      <c r="E534" s="6">
        <v>45138</v>
      </c>
      <c r="F534" s="10">
        <f t="shared" si="138"/>
        <v>7</v>
      </c>
      <c r="G534" t="s">
        <v>648</v>
      </c>
      <c r="H534" t="s">
        <v>655</v>
      </c>
      <c r="I534" t="s">
        <v>692</v>
      </c>
      <c r="J534" t="s">
        <v>701</v>
      </c>
      <c r="K534" t="s">
        <v>707</v>
      </c>
      <c r="L534" t="s">
        <v>712</v>
      </c>
      <c r="M534" t="s">
        <v>732</v>
      </c>
      <c r="N534" t="s">
        <v>922</v>
      </c>
      <c r="O534" s="10">
        <v>1334.64</v>
      </c>
      <c r="P534" s="10" t="str">
        <f t="shared" si="139"/>
        <v>OK</v>
      </c>
      <c r="Q534" s="10">
        <f t="shared" si="140"/>
        <v>67.040000000000006</v>
      </c>
      <c r="R534">
        <v>67.040000000000006</v>
      </c>
      <c r="S534" t="str">
        <f t="shared" si="141"/>
        <v>Ok</v>
      </c>
      <c r="T534">
        <f t="shared" si="142"/>
        <v>0.11799999999999999</v>
      </c>
      <c r="U534" s="10">
        <v>0.11799999999999999</v>
      </c>
      <c r="V534" s="10">
        <v>14</v>
      </c>
      <c r="W534">
        <f t="shared" si="143"/>
        <v>827.80992000000003</v>
      </c>
      <c r="X534" s="10">
        <f t="shared" si="144"/>
        <v>18684.960000000003</v>
      </c>
      <c r="Y534" s="10">
        <f t="shared" si="145"/>
        <v>-17857.150080000003</v>
      </c>
      <c r="Z534">
        <f t="shared" si="146"/>
        <v>-21.57155845631809</v>
      </c>
      <c r="AA534" t="str">
        <f t="shared" si="147"/>
        <v>Sept-2024</v>
      </c>
      <c r="AB534" t="str">
        <f t="shared" si="148"/>
        <v>Q3-2024</v>
      </c>
      <c r="AC534" t="str">
        <f t="shared" si="149"/>
        <v>Americas-Brazil-Rio de Janeiro</v>
      </c>
      <c r="AD534" t="str">
        <f t="shared" si="150"/>
        <v>LOW</v>
      </c>
      <c r="AE534" s="15" t="str">
        <f t="shared" si="151"/>
        <v>Sept-2024</v>
      </c>
      <c r="AF534" t="str">
        <f t="shared" si="152"/>
        <v>YES</v>
      </c>
    </row>
    <row r="535" spans="1:32" x14ac:dyDescent="0.35">
      <c r="A535" s="8" t="s">
        <v>188</v>
      </c>
      <c r="B535" s="6">
        <v>45535</v>
      </c>
      <c r="C535" s="6" t="str">
        <f t="shared" si="137"/>
        <v>OK</v>
      </c>
      <c r="D535" s="6">
        <f t="shared" si="136"/>
        <v>45796</v>
      </c>
      <c r="E535" s="6">
        <v>45796</v>
      </c>
      <c r="F535" s="10">
        <f t="shared" si="138"/>
        <v>261</v>
      </c>
      <c r="G535" t="s">
        <v>646</v>
      </c>
      <c r="H535" t="s">
        <v>661</v>
      </c>
      <c r="I535" t="s">
        <v>682</v>
      </c>
      <c r="J535" t="s">
        <v>703</v>
      </c>
      <c r="K535" t="s">
        <v>710</v>
      </c>
      <c r="L535" t="s">
        <v>719</v>
      </c>
      <c r="M535" t="s">
        <v>731</v>
      </c>
      <c r="N535" t="s">
        <v>907</v>
      </c>
      <c r="O535" s="10">
        <v>1263.8399999999999</v>
      </c>
      <c r="P535" s="10" t="str">
        <f t="shared" si="139"/>
        <v>OK</v>
      </c>
      <c r="Q535" s="10">
        <f t="shared" si="140"/>
        <v>1276.67</v>
      </c>
      <c r="R535">
        <v>1276.67</v>
      </c>
      <c r="S535" t="str">
        <f t="shared" si="141"/>
        <v>Ok</v>
      </c>
      <c r="T535">
        <f t="shared" si="142"/>
        <v>7.8E-2</v>
      </c>
      <c r="U535" s="10">
        <v>7.8E-2</v>
      </c>
      <c r="V535" s="10">
        <v>15</v>
      </c>
      <c r="W535">
        <f t="shared" si="143"/>
        <v>17656.346100000002</v>
      </c>
      <c r="X535" s="10">
        <f t="shared" si="144"/>
        <v>18957.599999999999</v>
      </c>
      <c r="Y535" s="10">
        <f t="shared" si="145"/>
        <v>-1301.2538999999961</v>
      </c>
      <c r="Z535">
        <f t="shared" si="146"/>
        <v>-7.369893479829305E-2</v>
      </c>
      <c r="AA535" t="str">
        <f t="shared" si="147"/>
        <v>Aug-2024</v>
      </c>
      <c r="AB535" t="str">
        <f t="shared" si="148"/>
        <v>Q3-2024</v>
      </c>
      <c r="AC535" t="str">
        <f t="shared" si="149"/>
        <v>Africa-South Africa-Johannesburg</v>
      </c>
      <c r="AD535" t="str">
        <f t="shared" si="150"/>
        <v>HIGH</v>
      </c>
      <c r="AE535" s="15" t="str">
        <f t="shared" si="151"/>
        <v>Aug-2024</v>
      </c>
      <c r="AF535" t="str">
        <f t="shared" si="152"/>
        <v>NO</v>
      </c>
    </row>
    <row r="536" spans="1:32" x14ac:dyDescent="0.35">
      <c r="A536" s="8" t="s">
        <v>638</v>
      </c>
      <c r="B536" s="6">
        <v>45986</v>
      </c>
      <c r="C536" s="6" t="str">
        <f t="shared" si="137"/>
        <v>INVALID</v>
      </c>
      <c r="D536" s="6">
        <f t="shared" si="136"/>
        <v>45993</v>
      </c>
      <c r="E536" s="6">
        <v>45140</v>
      </c>
      <c r="F536" s="10">
        <f t="shared" si="138"/>
        <v>7</v>
      </c>
      <c r="G536" t="s">
        <v>647</v>
      </c>
      <c r="H536" t="s">
        <v>659</v>
      </c>
      <c r="I536" t="s">
        <v>685</v>
      </c>
      <c r="J536" t="s">
        <v>703</v>
      </c>
      <c r="K536" t="s">
        <v>711</v>
      </c>
      <c r="L536" t="s">
        <v>713</v>
      </c>
      <c r="M536" t="s">
        <v>729</v>
      </c>
      <c r="N536" t="s">
        <v>1356</v>
      </c>
      <c r="O536" s="10">
        <v>1021.97</v>
      </c>
      <c r="P536" s="10" t="str">
        <f t="shared" si="139"/>
        <v>OK</v>
      </c>
      <c r="Q536" s="10">
        <f t="shared" si="140"/>
        <v>2821.36</v>
      </c>
      <c r="R536">
        <v>2821.36</v>
      </c>
      <c r="S536" t="str">
        <f t="shared" si="141"/>
        <v>Ok</v>
      </c>
      <c r="T536">
        <f t="shared" si="142"/>
        <v>0.161</v>
      </c>
      <c r="U536" s="10">
        <v>0.161</v>
      </c>
      <c r="V536" s="10">
        <v>26</v>
      </c>
      <c r="W536">
        <f t="shared" si="143"/>
        <v>61545.147039999996</v>
      </c>
      <c r="X536" s="10">
        <f t="shared" si="144"/>
        <v>26571.22</v>
      </c>
      <c r="Y536" s="10">
        <f t="shared" si="145"/>
        <v>34973.927039999995</v>
      </c>
      <c r="Z536">
        <f t="shared" si="146"/>
        <v>0.56826457847715295</v>
      </c>
      <c r="AA536" t="str">
        <f t="shared" si="147"/>
        <v>Nov-2025</v>
      </c>
      <c r="AB536" t="str">
        <f t="shared" si="148"/>
        <v>Q4-2025</v>
      </c>
      <c r="AC536" t="str">
        <f t="shared" si="149"/>
        <v>Asia-China-Shanghai</v>
      </c>
      <c r="AD536" t="str">
        <f t="shared" si="150"/>
        <v>HIGH</v>
      </c>
      <c r="AE536" s="15" t="str">
        <f t="shared" si="151"/>
        <v>Nov-2025</v>
      </c>
      <c r="AF536" t="str">
        <f t="shared" si="152"/>
        <v>YES</v>
      </c>
    </row>
    <row r="537" spans="1:32" x14ac:dyDescent="0.35">
      <c r="A537" s="8" t="s">
        <v>363</v>
      </c>
      <c r="B537" s="6">
        <v>45711</v>
      </c>
      <c r="C537" s="6" t="str">
        <f t="shared" si="137"/>
        <v>OK</v>
      </c>
      <c r="D537" s="6">
        <f t="shared" si="136"/>
        <v>45843</v>
      </c>
      <c r="E537" s="6">
        <v>45843</v>
      </c>
      <c r="F537" s="10">
        <f t="shared" si="138"/>
        <v>132</v>
      </c>
      <c r="G537" t="s">
        <v>647</v>
      </c>
      <c r="H537" t="s">
        <v>654</v>
      </c>
      <c r="I537" t="s">
        <v>680</v>
      </c>
      <c r="J537" t="s">
        <v>704</v>
      </c>
      <c r="K537" t="s">
        <v>709</v>
      </c>
      <c r="L537" t="s">
        <v>716</v>
      </c>
      <c r="M537" t="s">
        <v>731</v>
      </c>
      <c r="N537" t="s">
        <v>1083</v>
      </c>
      <c r="O537" s="10">
        <v>982.93</v>
      </c>
      <c r="P537" s="10" t="str">
        <f t="shared" si="139"/>
        <v>OK</v>
      </c>
      <c r="Q537" s="10">
        <f t="shared" si="140"/>
        <v>1559.19</v>
      </c>
      <c r="R537">
        <v>1559.19</v>
      </c>
      <c r="S537" t="str">
        <f t="shared" si="141"/>
        <v>Ok</v>
      </c>
      <c r="T537">
        <f t="shared" si="142"/>
        <v>0.113</v>
      </c>
      <c r="U537" s="10">
        <v>0.113</v>
      </c>
      <c r="V537" s="10">
        <v>6</v>
      </c>
      <c r="W537">
        <f t="shared" si="143"/>
        <v>8298.0091799999991</v>
      </c>
      <c r="X537" s="10">
        <f t="shared" si="144"/>
        <v>5897.58</v>
      </c>
      <c r="Y537" s="10">
        <f t="shared" si="145"/>
        <v>2400.4291799999992</v>
      </c>
      <c r="Z537">
        <f t="shared" si="146"/>
        <v>0.28927772046644079</v>
      </c>
      <c r="AA537" t="str">
        <f t="shared" si="147"/>
        <v>Feb-2025</v>
      </c>
      <c r="AB537" t="str">
        <f t="shared" si="148"/>
        <v>Q1-2025</v>
      </c>
      <c r="AC537" t="str">
        <f t="shared" si="149"/>
        <v>Asia-India-Delhi</v>
      </c>
      <c r="AD537" t="str">
        <f t="shared" si="150"/>
        <v>HIGH</v>
      </c>
      <c r="AE537" s="15" t="str">
        <f t="shared" si="151"/>
        <v>Feb-2025</v>
      </c>
      <c r="AF537" t="str">
        <f t="shared" si="152"/>
        <v>NO</v>
      </c>
    </row>
    <row r="538" spans="1:32" x14ac:dyDescent="0.35">
      <c r="A538" s="8" t="s">
        <v>381</v>
      </c>
      <c r="B538" s="6">
        <v>45729</v>
      </c>
      <c r="C538" s="6" t="str">
        <f t="shared" si="137"/>
        <v>OK</v>
      </c>
      <c r="D538" s="6">
        <f t="shared" si="136"/>
        <v>45745</v>
      </c>
      <c r="E538" s="6">
        <v>45745</v>
      </c>
      <c r="F538" s="10">
        <f t="shared" si="138"/>
        <v>16</v>
      </c>
      <c r="G538" t="s">
        <v>647</v>
      </c>
      <c r="H538" t="s">
        <v>654</v>
      </c>
      <c r="I538" t="s">
        <v>691</v>
      </c>
      <c r="J538" t="s">
        <v>706</v>
      </c>
      <c r="K538" t="s">
        <v>711</v>
      </c>
      <c r="L538" t="s">
        <v>712</v>
      </c>
      <c r="M538" t="s">
        <v>727</v>
      </c>
      <c r="N538" t="s">
        <v>1101</v>
      </c>
      <c r="O538" s="10">
        <v>935.83</v>
      </c>
      <c r="P538" s="10" t="str">
        <f t="shared" si="139"/>
        <v>OK</v>
      </c>
      <c r="Q538" s="10">
        <f t="shared" si="140"/>
        <v>656.66</v>
      </c>
      <c r="R538">
        <v>656.66</v>
      </c>
      <c r="S538" t="str">
        <f t="shared" si="141"/>
        <v>Ok</v>
      </c>
      <c r="T538">
        <f t="shared" si="142"/>
        <v>0.105</v>
      </c>
      <c r="U538" s="10">
        <v>0.105</v>
      </c>
      <c r="V538" s="10">
        <v>9</v>
      </c>
      <c r="W538">
        <f t="shared" si="143"/>
        <v>5289.3962999999994</v>
      </c>
      <c r="X538" s="10">
        <f t="shared" si="144"/>
        <v>8422.4700000000012</v>
      </c>
      <c r="Y538" s="10">
        <f t="shared" si="145"/>
        <v>-3133.0737000000017</v>
      </c>
      <c r="Z538">
        <f t="shared" si="146"/>
        <v>-0.5923310567597293</v>
      </c>
      <c r="AA538" t="str">
        <f t="shared" si="147"/>
        <v>Mar-2025</v>
      </c>
      <c r="AB538" t="str">
        <f t="shared" si="148"/>
        <v>Q1-2025</v>
      </c>
      <c r="AC538" t="str">
        <f t="shared" si="149"/>
        <v>Asia-India-Mumbai</v>
      </c>
      <c r="AD538" t="str">
        <f t="shared" si="150"/>
        <v>HIGH</v>
      </c>
      <c r="AE538" s="15" t="str">
        <f t="shared" si="151"/>
        <v>Mar-2025</v>
      </c>
      <c r="AF538" t="str">
        <f t="shared" si="152"/>
        <v>NO</v>
      </c>
    </row>
    <row r="539" spans="1:32" x14ac:dyDescent="0.35">
      <c r="A539" s="8" t="s">
        <v>597</v>
      </c>
      <c r="B539" s="6">
        <v>45945</v>
      </c>
      <c r="C539" s="6" t="str">
        <f t="shared" si="137"/>
        <v>INVALID</v>
      </c>
      <c r="D539" s="6">
        <f t="shared" si="136"/>
        <v>45952</v>
      </c>
      <c r="E539" s="6">
        <v>45539</v>
      </c>
      <c r="F539" s="10">
        <f t="shared" si="138"/>
        <v>7</v>
      </c>
      <c r="G539" t="s">
        <v>647</v>
      </c>
      <c r="H539" t="s">
        <v>652</v>
      </c>
      <c r="I539" t="s">
        <v>666</v>
      </c>
      <c r="J539" t="s">
        <v>701</v>
      </c>
      <c r="K539" t="s">
        <v>711</v>
      </c>
      <c r="L539" t="s">
        <v>720</v>
      </c>
      <c r="M539" t="s">
        <v>731</v>
      </c>
      <c r="N539" t="s">
        <v>1315</v>
      </c>
      <c r="O539" s="10">
        <v>1368.17</v>
      </c>
      <c r="P539" s="10" t="str">
        <f t="shared" si="139"/>
        <v>OK</v>
      </c>
      <c r="Q539" s="10">
        <f t="shared" si="140"/>
        <v>2657.84</v>
      </c>
      <c r="R539">
        <v>2657.84</v>
      </c>
      <c r="S539" t="str">
        <f t="shared" si="141"/>
        <v>Ok</v>
      </c>
      <c r="T539">
        <f t="shared" si="142"/>
        <v>0.16300000000000001</v>
      </c>
      <c r="U539" s="10">
        <v>0.16300000000000001</v>
      </c>
      <c r="V539" s="10">
        <v>21</v>
      </c>
      <c r="W539">
        <f t="shared" si="143"/>
        <v>46716.85368</v>
      </c>
      <c r="X539" s="10">
        <f t="shared" si="144"/>
        <v>28731.57</v>
      </c>
      <c r="Y539" s="10">
        <f t="shared" si="145"/>
        <v>17985.28368</v>
      </c>
      <c r="Z539">
        <f t="shared" si="146"/>
        <v>0.38498490936900787</v>
      </c>
      <c r="AA539" t="str">
        <f t="shared" si="147"/>
        <v>Oct-2025</v>
      </c>
      <c r="AB539" t="str">
        <f t="shared" si="148"/>
        <v>Q4-2025</v>
      </c>
      <c r="AC539" t="str">
        <f t="shared" si="149"/>
        <v>Asia-Japan-Osaka</v>
      </c>
      <c r="AD539" t="str">
        <f t="shared" si="150"/>
        <v>HIGH</v>
      </c>
      <c r="AE539" s="15" t="str">
        <f t="shared" si="151"/>
        <v>Oct-2025</v>
      </c>
      <c r="AF539" t="str">
        <f t="shared" si="152"/>
        <v>YES</v>
      </c>
    </row>
    <row r="540" spans="1:32" x14ac:dyDescent="0.35">
      <c r="A540" s="8" t="s">
        <v>24</v>
      </c>
      <c r="B540" s="6">
        <v>45371</v>
      </c>
      <c r="C540" s="6" t="str">
        <f t="shared" si="137"/>
        <v>OK</v>
      </c>
      <c r="D540" s="6">
        <f t="shared" si="136"/>
        <v>45817</v>
      </c>
      <c r="E540" s="6">
        <v>45817</v>
      </c>
      <c r="F540" s="10">
        <f t="shared" si="138"/>
        <v>446</v>
      </c>
      <c r="G540" t="s">
        <v>648</v>
      </c>
      <c r="H540" t="s">
        <v>655</v>
      </c>
      <c r="I540" t="s">
        <v>670</v>
      </c>
      <c r="J540" t="s">
        <v>703</v>
      </c>
      <c r="K540" t="s">
        <v>708</v>
      </c>
      <c r="L540" t="s">
        <v>720</v>
      </c>
      <c r="M540" t="s">
        <v>727</v>
      </c>
      <c r="N540" t="s">
        <v>743</v>
      </c>
      <c r="O540" s="10">
        <v>1331.38</v>
      </c>
      <c r="P540" s="10" t="str">
        <f t="shared" si="139"/>
        <v>OK</v>
      </c>
      <c r="Q540" s="10">
        <f t="shared" si="140"/>
        <v>1424.74</v>
      </c>
      <c r="R540">
        <v>1424.74</v>
      </c>
      <c r="S540" t="str">
        <f t="shared" si="141"/>
        <v>Ok</v>
      </c>
      <c r="T540">
        <f t="shared" si="142"/>
        <v>0.14899999999999999</v>
      </c>
      <c r="U540" s="10">
        <v>0.14899999999999999</v>
      </c>
      <c r="V540" s="10">
        <v>31</v>
      </c>
      <c r="W540">
        <f t="shared" si="143"/>
        <v>37586.06594</v>
      </c>
      <c r="X540" s="10">
        <f t="shared" si="144"/>
        <v>41272.780000000006</v>
      </c>
      <c r="Y540" s="10">
        <f t="shared" si="145"/>
        <v>-3686.7140600000057</v>
      </c>
      <c r="Z540">
        <f t="shared" si="146"/>
        <v>-9.8087255683668551E-2</v>
      </c>
      <c r="AA540" t="str">
        <f t="shared" si="147"/>
        <v>Mar-2024</v>
      </c>
      <c r="AB540" t="str">
        <f t="shared" si="148"/>
        <v>Q1-2024</v>
      </c>
      <c r="AC540" t="str">
        <f t="shared" si="149"/>
        <v>Americas-Brazil-São Paulo</v>
      </c>
      <c r="AD540" t="str">
        <f t="shared" si="150"/>
        <v>HIGH</v>
      </c>
      <c r="AE540" s="15" t="str">
        <f t="shared" si="151"/>
        <v>Mar-2024</v>
      </c>
      <c r="AF540" t="str">
        <f t="shared" si="152"/>
        <v>NO</v>
      </c>
    </row>
    <row r="541" spans="1:32" x14ac:dyDescent="0.35">
      <c r="A541" s="8" t="s">
        <v>553</v>
      </c>
      <c r="B541" s="6">
        <v>45901</v>
      </c>
      <c r="C541" s="6" t="str">
        <f t="shared" si="137"/>
        <v>INVALID</v>
      </c>
      <c r="D541" s="6">
        <f t="shared" si="136"/>
        <v>45908</v>
      </c>
      <c r="E541" s="6">
        <v>45292</v>
      </c>
      <c r="F541" s="10">
        <f t="shared" si="138"/>
        <v>7</v>
      </c>
      <c r="G541" t="s">
        <v>646</v>
      </c>
      <c r="H541" t="s">
        <v>661</v>
      </c>
      <c r="I541" t="s">
        <v>695</v>
      </c>
      <c r="J541" t="s">
        <v>702</v>
      </c>
      <c r="K541" t="s">
        <v>710</v>
      </c>
      <c r="L541" t="s">
        <v>720</v>
      </c>
      <c r="M541" t="s">
        <v>728</v>
      </c>
      <c r="N541" t="s">
        <v>1271</v>
      </c>
      <c r="O541" s="10">
        <v>1141.8</v>
      </c>
      <c r="P541" s="10" t="str">
        <f t="shared" si="139"/>
        <v>OK</v>
      </c>
      <c r="Q541" s="10">
        <f t="shared" si="140"/>
        <v>2318.7399999999998</v>
      </c>
      <c r="R541">
        <v>2318.7399999999998</v>
      </c>
      <c r="S541" t="str">
        <f t="shared" si="141"/>
        <v>Ok</v>
      </c>
      <c r="T541">
        <f t="shared" si="142"/>
        <v>0.107</v>
      </c>
      <c r="U541" s="10">
        <v>0.107</v>
      </c>
      <c r="V541" s="10">
        <v>32</v>
      </c>
      <c r="W541">
        <f t="shared" si="143"/>
        <v>66260.314239999992</v>
      </c>
      <c r="X541" s="10">
        <f t="shared" si="144"/>
        <v>36537.599999999999</v>
      </c>
      <c r="Y541" s="10">
        <f t="shared" si="145"/>
        <v>29722.714239999994</v>
      </c>
      <c r="Z541">
        <f t="shared" si="146"/>
        <v>0.44857490612468304</v>
      </c>
      <c r="AA541" t="str">
        <f t="shared" si="147"/>
        <v>Sept-2025</v>
      </c>
      <c r="AB541" t="str">
        <f t="shared" si="148"/>
        <v>Q3-2025</v>
      </c>
      <c r="AC541" t="str">
        <f t="shared" si="149"/>
        <v>Africa-South Africa-Cape Town</v>
      </c>
      <c r="AD541" t="str">
        <f t="shared" si="150"/>
        <v>HIGH</v>
      </c>
      <c r="AE541" s="15" t="str">
        <f t="shared" si="151"/>
        <v>Sept-2025</v>
      </c>
      <c r="AF541" t="str">
        <f t="shared" si="152"/>
        <v>YES</v>
      </c>
    </row>
    <row r="542" spans="1:32" x14ac:dyDescent="0.35">
      <c r="A542" s="8" t="s">
        <v>439</v>
      </c>
      <c r="B542" s="6">
        <v>45787</v>
      </c>
      <c r="C542" s="6" t="str">
        <f t="shared" si="137"/>
        <v>INVALID</v>
      </c>
      <c r="D542" s="6">
        <f t="shared" si="136"/>
        <v>45794</v>
      </c>
      <c r="E542" s="6">
        <v>45377</v>
      </c>
      <c r="F542" s="10">
        <f t="shared" si="138"/>
        <v>7</v>
      </c>
      <c r="G542" t="s">
        <v>647</v>
      </c>
      <c r="H542" t="s">
        <v>654</v>
      </c>
      <c r="I542" t="s">
        <v>691</v>
      </c>
      <c r="J542" t="s">
        <v>702</v>
      </c>
      <c r="K542" t="s">
        <v>709</v>
      </c>
      <c r="L542" t="s">
        <v>715</v>
      </c>
      <c r="M542" t="s">
        <v>731</v>
      </c>
      <c r="N542" t="s">
        <v>1158</v>
      </c>
      <c r="O542" s="10">
        <v>1035.19</v>
      </c>
      <c r="P542" s="10" t="str">
        <f t="shared" si="139"/>
        <v>OK</v>
      </c>
      <c r="Q542" s="10">
        <f t="shared" si="140"/>
        <v>366.7</v>
      </c>
      <c r="R542">
        <v>366.7</v>
      </c>
      <c r="S542" t="str">
        <f t="shared" si="141"/>
        <v>Ok</v>
      </c>
      <c r="T542">
        <f t="shared" si="142"/>
        <v>0.17299999999999999</v>
      </c>
      <c r="U542" s="10">
        <v>0.17299999999999999</v>
      </c>
      <c r="V542" s="10">
        <v>8</v>
      </c>
      <c r="W542">
        <f t="shared" si="143"/>
        <v>2426.0871999999999</v>
      </c>
      <c r="X542" s="10">
        <f t="shared" si="144"/>
        <v>8281.52</v>
      </c>
      <c r="Y542" s="10">
        <f t="shared" si="145"/>
        <v>-5855.4328000000005</v>
      </c>
      <c r="Z542">
        <f t="shared" si="146"/>
        <v>-2.4135294065275152</v>
      </c>
      <c r="AA542" t="str">
        <f t="shared" si="147"/>
        <v>May-2025</v>
      </c>
      <c r="AB542" t="str">
        <f t="shared" si="148"/>
        <v>Q2-2025</v>
      </c>
      <c r="AC542" t="str">
        <f t="shared" si="149"/>
        <v>Asia-India-Mumbai</v>
      </c>
      <c r="AD542" t="str">
        <f t="shared" si="150"/>
        <v>MEDIUM</v>
      </c>
      <c r="AE542" s="15" t="str">
        <f t="shared" si="151"/>
        <v>May-2025</v>
      </c>
      <c r="AF542" t="str">
        <f t="shared" si="152"/>
        <v>YES</v>
      </c>
    </row>
    <row r="543" spans="1:32" x14ac:dyDescent="0.35">
      <c r="A543" s="8" t="s">
        <v>150</v>
      </c>
      <c r="B543" s="6">
        <v>45497</v>
      </c>
      <c r="C543" s="6" t="str">
        <f t="shared" si="137"/>
        <v>INVALID</v>
      </c>
      <c r="D543" s="6">
        <f t="shared" si="136"/>
        <v>45504</v>
      </c>
      <c r="E543" s="6">
        <v>45033</v>
      </c>
      <c r="F543" s="10">
        <f t="shared" si="138"/>
        <v>7</v>
      </c>
      <c r="G543" t="s">
        <v>649</v>
      </c>
      <c r="H543" t="s">
        <v>657</v>
      </c>
      <c r="I543" t="s">
        <v>679</v>
      </c>
      <c r="J543" t="s">
        <v>706</v>
      </c>
      <c r="K543" t="s">
        <v>711</v>
      </c>
      <c r="L543" t="s">
        <v>718</v>
      </c>
      <c r="M543" t="s">
        <v>732</v>
      </c>
      <c r="N543" t="s">
        <v>869</v>
      </c>
      <c r="O543" s="10">
        <v>1087.81</v>
      </c>
      <c r="P543" s="10" t="str">
        <f t="shared" si="139"/>
        <v>OK</v>
      </c>
      <c r="Q543" s="10">
        <f t="shared" si="140"/>
        <v>2797.41</v>
      </c>
      <c r="R543">
        <v>2797.41</v>
      </c>
      <c r="S543" t="str">
        <f t="shared" si="141"/>
        <v>Ok</v>
      </c>
      <c r="T543">
        <f t="shared" si="142"/>
        <v>9.4E-2</v>
      </c>
      <c r="U543" s="10">
        <v>9.4E-2</v>
      </c>
      <c r="V543" s="10">
        <v>13</v>
      </c>
      <c r="W543">
        <f t="shared" si="143"/>
        <v>32947.894980000005</v>
      </c>
      <c r="X543" s="10">
        <f t="shared" si="144"/>
        <v>14141.529999999999</v>
      </c>
      <c r="Y543" s="10">
        <f t="shared" si="145"/>
        <v>18806.364980000006</v>
      </c>
      <c r="Z543">
        <f t="shared" si="146"/>
        <v>0.57079109276680118</v>
      </c>
      <c r="AA543" t="str">
        <f t="shared" si="147"/>
        <v>Jul-2024</v>
      </c>
      <c r="AB543" t="str">
        <f t="shared" si="148"/>
        <v>Q3-2024</v>
      </c>
      <c r="AC543" t="str">
        <f t="shared" si="149"/>
        <v>Europe-France-Lyon</v>
      </c>
      <c r="AD543" t="str">
        <f t="shared" si="150"/>
        <v>HIGH</v>
      </c>
      <c r="AE543" s="15" t="str">
        <f t="shared" si="151"/>
        <v>Jul-2024</v>
      </c>
      <c r="AF543" t="str">
        <f t="shared" si="152"/>
        <v>YES</v>
      </c>
    </row>
    <row r="544" spans="1:32" x14ac:dyDescent="0.35">
      <c r="A544" s="8" t="s">
        <v>292</v>
      </c>
      <c r="B544" s="6">
        <v>45640</v>
      </c>
      <c r="C544" s="6" t="str">
        <f t="shared" si="137"/>
        <v>INVALID</v>
      </c>
      <c r="D544" s="6">
        <f t="shared" si="136"/>
        <v>45647</v>
      </c>
      <c r="E544" s="6">
        <v>45476</v>
      </c>
      <c r="F544" s="10">
        <f t="shared" si="138"/>
        <v>7</v>
      </c>
      <c r="G544" t="s">
        <v>646</v>
      </c>
      <c r="H544" t="s">
        <v>661</v>
      </c>
      <c r="I544" t="s">
        <v>682</v>
      </c>
      <c r="J544" t="s">
        <v>706</v>
      </c>
      <c r="K544" t="s">
        <v>709</v>
      </c>
      <c r="L544" t="s">
        <v>721</v>
      </c>
      <c r="M544" t="s">
        <v>730</v>
      </c>
      <c r="N544" t="s">
        <v>1012</v>
      </c>
      <c r="O544" s="10">
        <v>1173.83</v>
      </c>
      <c r="P544" s="10" t="str">
        <f t="shared" si="139"/>
        <v>OK</v>
      </c>
      <c r="Q544" s="10">
        <f t="shared" si="140"/>
        <v>2209.66</v>
      </c>
      <c r="R544">
        <v>2209.66</v>
      </c>
      <c r="S544" t="str">
        <f t="shared" si="141"/>
        <v>Ok</v>
      </c>
      <c r="T544">
        <f t="shared" si="142"/>
        <v>0.12</v>
      </c>
      <c r="U544" s="10">
        <v>0.12</v>
      </c>
      <c r="V544" s="10">
        <v>17</v>
      </c>
      <c r="W544">
        <f t="shared" si="143"/>
        <v>33056.513599999998</v>
      </c>
      <c r="X544" s="10">
        <f t="shared" si="144"/>
        <v>19955.11</v>
      </c>
      <c r="Y544" s="10">
        <f t="shared" si="145"/>
        <v>13101.403599999998</v>
      </c>
      <c r="Z544">
        <f t="shared" si="146"/>
        <v>0.39633349598004791</v>
      </c>
      <c r="AA544" t="str">
        <f t="shared" si="147"/>
        <v>Dec-2024</v>
      </c>
      <c r="AB544" t="str">
        <f t="shared" si="148"/>
        <v>Q4-2024</v>
      </c>
      <c r="AC544" t="str">
        <f t="shared" si="149"/>
        <v>Africa-South Africa-Johannesburg</v>
      </c>
      <c r="AD544" t="str">
        <f t="shared" si="150"/>
        <v>HIGH</v>
      </c>
      <c r="AE544" s="15" t="str">
        <f t="shared" si="151"/>
        <v>Dec-2024</v>
      </c>
      <c r="AF544" t="str">
        <f t="shared" si="152"/>
        <v>YES</v>
      </c>
    </row>
    <row r="545" spans="1:32" x14ac:dyDescent="0.35">
      <c r="A545" s="8" t="s">
        <v>606</v>
      </c>
      <c r="B545" s="6">
        <v>45954</v>
      </c>
      <c r="C545" s="6" t="str">
        <f t="shared" si="137"/>
        <v>INVALID</v>
      </c>
      <c r="D545" s="6">
        <f t="shared" si="136"/>
        <v>45961</v>
      </c>
      <c r="E545" s="6">
        <v>44983</v>
      </c>
      <c r="F545" s="10">
        <f t="shared" si="138"/>
        <v>7</v>
      </c>
      <c r="G545" t="s">
        <v>648</v>
      </c>
      <c r="H545" t="s">
        <v>660</v>
      </c>
      <c r="I545" t="s">
        <v>686</v>
      </c>
      <c r="J545" t="s">
        <v>703</v>
      </c>
      <c r="K545" t="s">
        <v>708</v>
      </c>
      <c r="L545" t="s">
        <v>716</v>
      </c>
      <c r="M545" t="s">
        <v>729</v>
      </c>
      <c r="N545" t="s">
        <v>1324</v>
      </c>
      <c r="O545" s="10">
        <v>1015.91</v>
      </c>
      <c r="P545" s="10" t="str">
        <f t="shared" si="139"/>
        <v>OK</v>
      </c>
      <c r="Q545" s="10">
        <f t="shared" si="140"/>
        <v>839.04</v>
      </c>
      <c r="R545">
        <v>839.04</v>
      </c>
      <c r="S545" t="str">
        <f t="shared" si="141"/>
        <v>Ok</v>
      </c>
      <c r="T545">
        <f t="shared" si="142"/>
        <v>0.14599999999999999</v>
      </c>
      <c r="U545" s="10">
        <v>0.14599999999999999</v>
      </c>
      <c r="V545" s="10">
        <v>26</v>
      </c>
      <c r="W545">
        <f t="shared" si="143"/>
        <v>18630.044160000001</v>
      </c>
      <c r="X545" s="10">
        <f t="shared" si="144"/>
        <v>26413.66</v>
      </c>
      <c r="Y545" s="10">
        <f t="shared" si="145"/>
        <v>-7783.6158399999986</v>
      </c>
      <c r="Z545">
        <f t="shared" si="146"/>
        <v>-0.41779910842680462</v>
      </c>
      <c r="AA545" t="str">
        <f t="shared" si="147"/>
        <v>Oct-2025</v>
      </c>
      <c r="AB545" t="str">
        <f t="shared" si="148"/>
        <v>Q4-2025</v>
      </c>
      <c r="AC545" t="str">
        <f t="shared" si="149"/>
        <v>Americas-USA-San Francisco</v>
      </c>
      <c r="AD545" t="str">
        <f t="shared" si="150"/>
        <v>HIGH</v>
      </c>
      <c r="AE545" s="15" t="str">
        <f t="shared" si="151"/>
        <v>Oct-2025</v>
      </c>
      <c r="AF545" t="str">
        <f t="shared" si="152"/>
        <v>YES</v>
      </c>
    </row>
    <row r="546" spans="1:32" x14ac:dyDescent="0.35">
      <c r="A546" s="8" t="s">
        <v>224</v>
      </c>
      <c r="B546" s="6">
        <v>45572</v>
      </c>
      <c r="C546" s="6" t="str">
        <f t="shared" si="137"/>
        <v>OK</v>
      </c>
      <c r="D546" s="6">
        <f t="shared" si="136"/>
        <v>45588</v>
      </c>
      <c r="E546" s="6">
        <v>45588</v>
      </c>
      <c r="F546" s="10">
        <f t="shared" si="138"/>
        <v>16</v>
      </c>
      <c r="G546" t="s">
        <v>646</v>
      </c>
      <c r="H546" t="s">
        <v>661</v>
      </c>
      <c r="I546" t="s">
        <v>687</v>
      </c>
      <c r="J546" t="s">
        <v>701</v>
      </c>
      <c r="K546" t="s">
        <v>709</v>
      </c>
      <c r="L546" t="s">
        <v>720</v>
      </c>
      <c r="M546" t="s">
        <v>727</v>
      </c>
      <c r="N546" t="s">
        <v>944</v>
      </c>
      <c r="O546" s="10">
        <v>1095.6099999999999</v>
      </c>
      <c r="P546" s="10" t="str">
        <f t="shared" si="139"/>
        <v>OK</v>
      </c>
      <c r="Q546" s="10">
        <f t="shared" si="140"/>
        <v>1139.1500000000001</v>
      </c>
      <c r="R546">
        <v>1139.1500000000001</v>
      </c>
      <c r="S546" t="str">
        <f t="shared" si="141"/>
        <v>Ok</v>
      </c>
      <c r="T546">
        <f t="shared" si="142"/>
        <v>0.152</v>
      </c>
      <c r="U546" s="10">
        <v>0.152</v>
      </c>
      <c r="V546" s="10">
        <v>9</v>
      </c>
      <c r="W546">
        <f t="shared" si="143"/>
        <v>8693.9928</v>
      </c>
      <c r="X546" s="10">
        <f t="shared" si="144"/>
        <v>9860.49</v>
      </c>
      <c r="Y546" s="10">
        <f t="shared" si="145"/>
        <v>-1166.4971999999998</v>
      </c>
      <c r="Z546">
        <f t="shared" si="146"/>
        <v>-0.13417278192362889</v>
      </c>
      <c r="AA546" t="str">
        <f t="shared" si="147"/>
        <v>Oct-2024</v>
      </c>
      <c r="AB546" t="str">
        <f t="shared" si="148"/>
        <v>Q4-2024</v>
      </c>
      <c r="AC546" t="str">
        <f t="shared" si="149"/>
        <v>Africa-South Africa-Durban</v>
      </c>
      <c r="AD546" t="str">
        <f t="shared" si="150"/>
        <v>HIGH</v>
      </c>
      <c r="AE546" s="15" t="str">
        <f t="shared" si="151"/>
        <v>Oct-2024</v>
      </c>
      <c r="AF546" t="str">
        <f t="shared" si="152"/>
        <v>NO</v>
      </c>
    </row>
    <row r="547" spans="1:32" x14ac:dyDescent="0.35">
      <c r="A547" s="8" t="s">
        <v>33</v>
      </c>
      <c r="B547" s="6">
        <v>45380</v>
      </c>
      <c r="C547" s="6" t="str">
        <f t="shared" si="137"/>
        <v>OK</v>
      </c>
      <c r="D547" s="6">
        <f t="shared" si="136"/>
        <v>45874</v>
      </c>
      <c r="E547" s="6">
        <v>45874</v>
      </c>
      <c r="F547" s="10">
        <f t="shared" si="138"/>
        <v>494</v>
      </c>
      <c r="G547" t="s">
        <v>648</v>
      </c>
      <c r="H547" t="s">
        <v>655</v>
      </c>
      <c r="I547" t="s">
        <v>672</v>
      </c>
      <c r="J547" t="s">
        <v>706</v>
      </c>
      <c r="K547" t="s">
        <v>709</v>
      </c>
      <c r="L547" t="s">
        <v>715</v>
      </c>
      <c r="M547" t="s">
        <v>733</v>
      </c>
      <c r="N547" t="s">
        <v>752</v>
      </c>
      <c r="O547" s="10">
        <v>1068.17</v>
      </c>
      <c r="P547" s="10" t="str">
        <f t="shared" si="139"/>
        <v>OK</v>
      </c>
      <c r="Q547" s="10">
        <f t="shared" si="140"/>
        <v>1712.03</v>
      </c>
      <c r="R547">
        <v>1712.03</v>
      </c>
      <c r="S547" t="str">
        <f t="shared" si="141"/>
        <v>Ok</v>
      </c>
      <c r="T547">
        <f t="shared" si="142"/>
        <v>0.109</v>
      </c>
      <c r="U547" s="10">
        <v>0.109</v>
      </c>
      <c r="V547" s="10">
        <v>18</v>
      </c>
      <c r="W547">
        <f t="shared" si="143"/>
        <v>27457.53714</v>
      </c>
      <c r="X547" s="10">
        <f t="shared" si="144"/>
        <v>19227.060000000001</v>
      </c>
      <c r="Y547" s="10">
        <f t="shared" si="145"/>
        <v>8230.4771399999991</v>
      </c>
      <c r="Z547">
        <f t="shared" si="146"/>
        <v>0.29975292751256566</v>
      </c>
      <c r="AA547" t="str">
        <f t="shared" si="147"/>
        <v>Mar-2024</v>
      </c>
      <c r="AB547" t="str">
        <f t="shared" si="148"/>
        <v>Q1-2024</v>
      </c>
      <c r="AC547" t="str">
        <f t="shared" si="149"/>
        <v>Americas-Brazil-Brasília</v>
      </c>
      <c r="AD547" t="str">
        <f t="shared" si="150"/>
        <v>HIGH</v>
      </c>
      <c r="AE547" s="15" t="str">
        <f t="shared" si="151"/>
        <v>Mar-2024</v>
      </c>
      <c r="AF547" t="str">
        <f t="shared" si="152"/>
        <v>NO</v>
      </c>
    </row>
    <row r="548" spans="1:32" x14ac:dyDescent="0.35">
      <c r="A548" s="8" t="s">
        <v>564</v>
      </c>
      <c r="B548" s="6">
        <v>45912</v>
      </c>
      <c r="C548" s="6" t="str">
        <f t="shared" si="137"/>
        <v>INVALID</v>
      </c>
      <c r="D548" s="6">
        <f t="shared" si="136"/>
        <v>45919</v>
      </c>
      <c r="E548" s="6">
        <v>45652</v>
      </c>
      <c r="F548" s="10">
        <f t="shared" si="138"/>
        <v>7</v>
      </c>
      <c r="G548" t="s">
        <v>649</v>
      </c>
      <c r="H548" t="s">
        <v>658</v>
      </c>
      <c r="I548" t="s">
        <v>683</v>
      </c>
      <c r="J548" t="s">
        <v>706</v>
      </c>
      <c r="K548" t="s">
        <v>708</v>
      </c>
      <c r="L548" t="s">
        <v>726</v>
      </c>
      <c r="M548" t="s">
        <v>729</v>
      </c>
      <c r="N548" t="s">
        <v>1282</v>
      </c>
      <c r="O548" s="10">
        <v>1035.24</v>
      </c>
      <c r="P548" s="10" t="str">
        <f t="shared" si="139"/>
        <v>OK</v>
      </c>
      <c r="Q548" s="10">
        <f t="shared" si="140"/>
        <v>1054.29</v>
      </c>
      <c r="R548">
        <v>1054.29</v>
      </c>
      <c r="S548" t="str">
        <f t="shared" si="141"/>
        <v>Ok</v>
      </c>
      <c r="T548">
        <f t="shared" si="142"/>
        <v>0.17</v>
      </c>
      <c r="U548" s="10">
        <v>0.17</v>
      </c>
      <c r="V548" s="10">
        <v>15</v>
      </c>
      <c r="W548">
        <f t="shared" si="143"/>
        <v>13125.910499999998</v>
      </c>
      <c r="X548" s="10">
        <f t="shared" si="144"/>
        <v>15528.6</v>
      </c>
      <c r="Y548" s="10">
        <f t="shared" si="145"/>
        <v>-2402.6895000000022</v>
      </c>
      <c r="Z548">
        <f t="shared" si="146"/>
        <v>-0.18304935874734196</v>
      </c>
      <c r="AA548" t="str">
        <f t="shared" si="147"/>
        <v>Sept-2025</v>
      </c>
      <c r="AB548" t="str">
        <f t="shared" si="148"/>
        <v>Q3-2025</v>
      </c>
      <c r="AC548" t="str">
        <f t="shared" si="149"/>
        <v>Europe-United Kingdom-London</v>
      </c>
      <c r="AD548" t="str">
        <f t="shared" si="150"/>
        <v>HIGH</v>
      </c>
      <c r="AE548" s="15" t="str">
        <f t="shared" si="151"/>
        <v>Sept-2025</v>
      </c>
      <c r="AF548" t="str">
        <f t="shared" si="152"/>
        <v>YES</v>
      </c>
    </row>
    <row r="549" spans="1:32" x14ac:dyDescent="0.35">
      <c r="A549" s="8" t="s">
        <v>643</v>
      </c>
      <c r="B549" s="6">
        <v>45991</v>
      </c>
      <c r="C549" s="6" t="str">
        <f t="shared" si="137"/>
        <v>INVALID</v>
      </c>
      <c r="D549" s="6">
        <f t="shared" si="136"/>
        <v>45998</v>
      </c>
      <c r="E549" s="6">
        <v>45293</v>
      </c>
      <c r="F549" s="10">
        <f t="shared" si="138"/>
        <v>7</v>
      </c>
      <c r="G549" t="s">
        <v>649</v>
      </c>
      <c r="H549" t="s">
        <v>656</v>
      </c>
      <c r="I549" t="s">
        <v>698</v>
      </c>
      <c r="J549" t="s">
        <v>706</v>
      </c>
      <c r="K549" t="s">
        <v>710</v>
      </c>
      <c r="L549" t="s">
        <v>718</v>
      </c>
      <c r="M549" t="s">
        <v>727</v>
      </c>
      <c r="N549" t="s">
        <v>1361</v>
      </c>
      <c r="O549" s="10">
        <v>1071.99</v>
      </c>
      <c r="P549" s="10" t="str">
        <f t="shared" si="139"/>
        <v>OK</v>
      </c>
      <c r="Q549" s="10">
        <f t="shared" si="140"/>
        <v>2451.2199999999998</v>
      </c>
      <c r="R549">
        <v>2451.2199999999998</v>
      </c>
      <c r="S549" t="str">
        <f t="shared" si="141"/>
        <v>Ok</v>
      </c>
      <c r="T549">
        <f t="shared" si="142"/>
        <v>6.2E-2</v>
      </c>
      <c r="U549" s="10">
        <v>6.2E-2</v>
      </c>
      <c r="V549" s="10">
        <v>18</v>
      </c>
      <c r="W549">
        <f t="shared" si="143"/>
        <v>41386.398479999996</v>
      </c>
      <c r="X549" s="10">
        <f t="shared" si="144"/>
        <v>19295.82</v>
      </c>
      <c r="Y549" s="10">
        <f t="shared" si="145"/>
        <v>22090.578479999996</v>
      </c>
      <c r="Z549">
        <f t="shared" si="146"/>
        <v>0.53376421460483647</v>
      </c>
      <c r="AA549" t="str">
        <f t="shared" si="147"/>
        <v>Nov-2025</v>
      </c>
      <c r="AB549" t="str">
        <f t="shared" si="148"/>
        <v>Q4-2025</v>
      </c>
      <c r="AC549" t="str">
        <f t="shared" si="149"/>
        <v>Europe-Germany-Frankfurt</v>
      </c>
      <c r="AD549" t="str">
        <f t="shared" si="150"/>
        <v>HIGH</v>
      </c>
      <c r="AE549" s="15" t="str">
        <f t="shared" si="151"/>
        <v>Nov-2025</v>
      </c>
      <c r="AF549" t="str">
        <f t="shared" si="152"/>
        <v>YES</v>
      </c>
    </row>
    <row r="550" spans="1:32" x14ac:dyDescent="0.35">
      <c r="A550" s="8" t="s">
        <v>164</v>
      </c>
      <c r="B550" s="6">
        <v>45511</v>
      </c>
      <c r="C550" s="6" t="str">
        <f t="shared" si="137"/>
        <v>OK</v>
      </c>
      <c r="D550" s="6">
        <f t="shared" si="136"/>
        <v>45583</v>
      </c>
      <c r="E550" s="6">
        <v>45583</v>
      </c>
      <c r="F550" s="10">
        <f t="shared" si="138"/>
        <v>72</v>
      </c>
      <c r="G550" t="s">
        <v>648</v>
      </c>
      <c r="H550" t="s">
        <v>653</v>
      </c>
      <c r="I550" t="s">
        <v>688</v>
      </c>
      <c r="J550" t="s">
        <v>705</v>
      </c>
      <c r="K550" t="s">
        <v>708</v>
      </c>
      <c r="L550" t="s">
        <v>725</v>
      </c>
      <c r="M550" t="s">
        <v>730</v>
      </c>
      <c r="N550" t="s">
        <v>883</v>
      </c>
      <c r="O550" s="10">
        <v>1297</v>
      </c>
      <c r="P550" s="10" t="str">
        <f t="shared" si="139"/>
        <v>OK</v>
      </c>
      <c r="Q550" s="10">
        <f t="shared" si="140"/>
        <v>1251.21</v>
      </c>
      <c r="R550">
        <v>1251.21</v>
      </c>
      <c r="S550" t="str">
        <f t="shared" si="141"/>
        <v>Ok</v>
      </c>
      <c r="T550">
        <f t="shared" si="142"/>
        <v>2.1000000000000001E-2</v>
      </c>
      <c r="U550" s="10">
        <v>2.1000000000000001E-2</v>
      </c>
      <c r="V550" s="10">
        <v>18</v>
      </c>
      <c r="W550">
        <f t="shared" si="143"/>
        <v>22048.822619999999</v>
      </c>
      <c r="X550" s="10">
        <f t="shared" si="144"/>
        <v>23346</v>
      </c>
      <c r="Y550" s="10">
        <f t="shared" si="145"/>
        <v>-1297.177380000001</v>
      </c>
      <c r="Z550">
        <f t="shared" si="146"/>
        <v>-5.883204751365545E-2</v>
      </c>
      <c r="AA550" t="str">
        <f t="shared" si="147"/>
        <v>Aug-2024</v>
      </c>
      <c r="AB550" t="str">
        <f t="shared" si="148"/>
        <v>Q3-2024</v>
      </c>
      <c r="AC550" t="str">
        <f t="shared" si="149"/>
        <v>Americas-Canada-Vancouver</v>
      </c>
      <c r="AD550" t="str">
        <f t="shared" si="150"/>
        <v>HIGH</v>
      </c>
      <c r="AE550" s="15" t="str">
        <f t="shared" si="151"/>
        <v>Aug-2024</v>
      </c>
      <c r="AF550" t="str">
        <f t="shared" si="152"/>
        <v>NO</v>
      </c>
    </row>
    <row r="551" spans="1:32" x14ac:dyDescent="0.35">
      <c r="A551" s="8" t="s">
        <v>334</v>
      </c>
      <c r="B551" s="6">
        <v>45682</v>
      </c>
      <c r="C551" s="6" t="str">
        <f t="shared" si="137"/>
        <v>INVALID</v>
      </c>
      <c r="D551" s="6">
        <f t="shared" si="136"/>
        <v>45689</v>
      </c>
      <c r="E551" s="6">
        <v>45461</v>
      </c>
      <c r="F551" s="10">
        <f t="shared" si="138"/>
        <v>7</v>
      </c>
      <c r="G551" t="s">
        <v>649</v>
      </c>
      <c r="H551" t="s">
        <v>656</v>
      </c>
      <c r="I551" t="s">
        <v>698</v>
      </c>
      <c r="J551" t="s">
        <v>705</v>
      </c>
      <c r="K551" t="s">
        <v>708</v>
      </c>
      <c r="L551" t="s">
        <v>718</v>
      </c>
      <c r="M551" t="s">
        <v>730</v>
      </c>
      <c r="N551" t="s">
        <v>1054</v>
      </c>
      <c r="O551" s="10">
        <v>986.85</v>
      </c>
      <c r="P551" s="10" t="str">
        <f t="shared" si="139"/>
        <v>OK</v>
      </c>
      <c r="Q551" s="10">
        <f t="shared" si="140"/>
        <v>1104.8</v>
      </c>
      <c r="R551">
        <v>1104.8</v>
      </c>
      <c r="S551" t="str">
        <f t="shared" si="141"/>
        <v>Ok</v>
      </c>
      <c r="T551">
        <f t="shared" si="142"/>
        <v>7.5999999999999998E-2</v>
      </c>
      <c r="U551" s="10">
        <v>7.5999999999999998E-2</v>
      </c>
      <c r="V551" s="10">
        <v>10</v>
      </c>
      <c r="W551">
        <f t="shared" si="143"/>
        <v>10208.352000000001</v>
      </c>
      <c r="X551" s="10">
        <f t="shared" si="144"/>
        <v>9868.5</v>
      </c>
      <c r="Y551" s="10">
        <f t="shared" si="145"/>
        <v>339.85200000000077</v>
      </c>
      <c r="Z551">
        <f t="shared" si="146"/>
        <v>3.3291563613793956E-2</v>
      </c>
      <c r="AA551" t="str">
        <f t="shared" si="147"/>
        <v>Jan-2025</v>
      </c>
      <c r="AB551" t="str">
        <f t="shared" si="148"/>
        <v>Q1-2025</v>
      </c>
      <c r="AC551" t="str">
        <f t="shared" si="149"/>
        <v>Europe-Germany-Frankfurt</v>
      </c>
      <c r="AD551" t="str">
        <f t="shared" si="150"/>
        <v>HIGH</v>
      </c>
      <c r="AE551" s="15" t="str">
        <f t="shared" si="151"/>
        <v>Jan-2025</v>
      </c>
      <c r="AF551" t="str">
        <f t="shared" si="152"/>
        <v>YES</v>
      </c>
    </row>
    <row r="552" spans="1:32" x14ac:dyDescent="0.35">
      <c r="A552" s="8" t="s">
        <v>346</v>
      </c>
      <c r="B552" s="6">
        <v>45694</v>
      </c>
      <c r="C552" s="6" t="str">
        <f t="shared" si="137"/>
        <v>INVALID</v>
      </c>
      <c r="D552" s="6">
        <f t="shared" si="136"/>
        <v>45701</v>
      </c>
      <c r="E552" s="6">
        <v>45172</v>
      </c>
      <c r="F552" s="10">
        <f t="shared" si="138"/>
        <v>7</v>
      </c>
      <c r="G552" t="s">
        <v>647</v>
      </c>
      <c r="H552" t="s">
        <v>654</v>
      </c>
      <c r="I552" t="s">
        <v>680</v>
      </c>
      <c r="J552" t="s">
        <v>705</v>
      </c>
      <c r="K552" t="s">
        <v>709</v>
      </c>
      <c r="L552" t="s">
        <v>716</v>
      </c>
      <c r="M552" t="s">
        <v>733</v>
      </c>
      <c r="N552" t="s">
        <v>1066</v>
      </c>
      <c r="O552" s="10">
        <v>1082.25</v>
      </c>
      <c r="P552" s="10" t="str">
        <f t="shared" si="139"/>
        <v>OK</v>
      </c>
      <c r="Q552" s="10">
        <f t="shared" si="140"/>
        <v>2383.41</v>
      </c>
      <c r="R552">
        <v>2383.41</v>
      </c>
      <c r="S552" t="str">
        <f t="shared" si="141"/>
        <v>Ok</v>
      </c>
      <c r="T552">
        <f t="shared" si="142"/>
        <v>0.27</v>
      </c>
      <c r="U552" s="10">
        <v>0.27</v>
      </c>
      <c r="V552" s="10">
        <v>4</v>
      </c>
      <c r="W552">
        <f t="shared" si="143"/>
        <v>6959.5571999999993</v>
      </c>
      <c r="X552" s="10">
        <f t="shared" si="144"/>
        <v>4329</v>
      </c>
      <c r="Y552" s="10">
        <f t="shared" si="145"/>
        <v>2630.5571999999993</v>
      </c>
      <c r="Z552">
        <f t="shared" si="146"/>
        <v>0.3779776678895605</v>
      </c>
      <c r="AA552" t="str">
        <f t="shared" si="147"/>
        <v>Feb-2025</v>
      </c>
      <c r="AB552" t="str">
        <f t="shared" si="148"/>
        <v>Q1-2025</v>
      </c>
      <c r="AC552" t="str">
        <f t="shared" si="149"/>
        <v>Asia-India-Delhi</v>
      </c>
      <c r="AD552" t="str">
        <f t="shared" si="150"/>
        <v>HIGH</v>
      </c>
      <c r="AE552" s="15" t="str">
        <f t="shared" si="151"/>
        <v>Feb-2025</v>
      </c>
      <c r="AF552" t="str">
        <f t="shared" si="152"/>
        <v>YES</v>
      </c>
    </row>
    <row r="553" spans="1:32" x14ac:dyDescent="0.35">
      <c r="A553" s="8" t="s">
        <v>370</v>
      </c>
      <c r="B553" s="6">
        <v>45718</v>
      </c>
      <c r="C553" s="6" t="str">
        <f t="shared" si="137"/>
        <v>OK</v>
      </c>
      <c r="D553" s="6">
        <f t="shared" si="136"/>
        <v>45911</v>
      </c>
      <c r="E553" s="6">
        <v>45911</v>
      </c>
      <c r="F553" s="10">
        <f t="shared" si="138"/>
        <v>193</v>
      </c>
      <c r="G553" t="s">
        <v>648</v>
      </c>
      <c r="H553" t="s">
        <v>655</v>
      </c>
      <c r="I553" t="s">
        <v>670</v>
      </c>
      <c r="J553" t="s">
        <v>703</v>
      </c>
      <c r="K553" t="s">
        <v>711</v>
      </c>
      <c r="L553" t="s">
        <v>721</v>
      </c>
      <c r="M553" t="s">
        <v>728</v>
      </c>
      <c r="N553" t="s">
        <v>1090</v>
      </c>
      <c r="O553" s="10">
        <v>1203.02</v>
      </c>
      <c r="P553" s="10" t="str">
        <f t="shared" si="139"/>
        <v>OK</v>
      </c>
      <c r="Q553" s="10">
        <f t="shared" si="140"/>
        <v>213.06</v>
      </c>
      <c r="R553">
        <v>213.06</v>
      </c>
      <c r="S553" t="str">
        <f t="shared" si="141"/>
        <v>Ok</v>
      </c>
      <c r="T553">
        <f t="shared" si="142"/>
        <v>0</v>
      </c>
      <c r="U553" s="10">
        <v>0</v>
      </c>
      <c r="V553" s="10">
        <v>18</v>
      </c>
      <c r="W553">
        <f t="shared" si="143"/>
        <v>3835.08</v>
      </c>
      <c r="X553" s="10">
        <f t="shared" si="144"/>
        <v>21654.36</v>
      </c>
      <c r="Y553" s="10">
        <f t="shared" si="145"/>
        <v>-17819.28</v>
      </c>
      <c r="Z553">
        <f t="shared" si="146"/>
        <v>-4.6463906880690882</v>
      </c>
      <c r="AA553" t="str">
        <f t="shared" si="147"/>
        <v>Mar-2025</v>
      </c>
      <c r="AB553" t="str">
        <f t="shared" si="148"/>
        <v>Q1-2025</v>
      </c>
      <c r="AC553" t="str">
        <f t="shared" si="149"/>
        <v>Americas-Brazil-São Paulo</v>
      </c>
      <c r="AD553" t="str">
        <f t="shared" si="150"/>
        <v>MEDIUM</v>
      </c>
      <c r="AE553" s="15" t="str">
        <f t="shared" si="151"/>
        <v>Mar-2025</v>
      </c>
      <c r="AF553" t="str">
        <f t="shared" si="152"/>
        <v>NO</v>
      </c>
    </row>
    <row r="554" spans="1:32" x14ac:dyDescent="0.35">
      <c r="A554" s="8" t="s">
        <v>219</v>
      </c>
      <c r="B554" s="6">
        <v>45567</v>
      </c>
      <c r="C554" s="6" t="str">
        <f t="shared" si="137"/>
        <v>INVALID</v>
      </c>
      <c r="D554" s="6">
        <f t="shared" si="136"/>
        <v>45574</v>
      </c>
      <c r="E554" s="6">
        <v>45044</v>
      </c>
      <c r="F554" s="10">
        <f t="shared" si="138"/>
        <v>7</v>
      </c>
      <c r="G554" t="s">
        <v>649</v>
      </c>
      <c r="H554" t="s">
        <v>656</v>
      </c>
      <c r="I554" t="s">
        <v>671</v>
      </c>
      <c r="J554" t="s">
        <v>702</v>
      </c>
      <c r="K554" t="s">
        <v>708</v>
      </c>
      <c r="L554" t="s">
        <v>718</v>
      </c>
      <c r="M554" t="s">
        <v>732</v>
      </c>
      <c r="N554" t="s">
        <v>939</v>
      </c>
      <c r="O554" s="10">
        <v>1178.42</v>
      </c>
      <c r="P554" s="10" t="str">
        <f t="shared" si="139"/>
        <v>OK</v>
      </c>
      <c r="Q554" s="10">
        <f t="shared" si="140"/>
        <v>2030.64</v>
      </c>
      <c r="R554">
        <v>2030.64</v>
      </c>
      <c r="S554" t="str">
        <f t="shared" si="141"/>
        <v>Ok</v>
      </c>
      <c r="T554">
        <f t="shared" si="142"/>
        <v>2.9000000000000001E-2</v>
      </c>
      <c r="U554" s="10">
        <v>2.9000000000000001E-2</v>
      </c>
      <c r="V554" s="10">
        <v>11</v>
      </c>
      <c r="W554">
        <f t="shared" si="143"/>
        <v>21689.26584</v>
      </c>
      <c r="X554" s="10">
        <f t="shared" si="144"/>
        <v>12962.62</v>
      </c>
      <c r="Y554" s="10">
        <f t="shared" si="145"/>
        <v>8726.6458399999992</v>
      </c>
      <c r="Z554">
        <f t="shared" si="146"/>
        <v>0.40234860434538339</v>
      </c>
      <c r="AA554" t="str">
        <f t="shared" si="147"/>
        <v>Oct-2024</v>
      </c>
      <c r="AB554" t="str">
        <f t="shared" si="148"/>
        <v>Q4-2024</v>
      </c>
      <c r="AC554" t="str">
        <f t="shared" si="149"/>
        <v>Europe-Germany-Berlin</v>
      </c>
      <c r="AD554" t="str">
        <f t="shared" si="150"/>
        <v>HIGH</v>
      </c>
      <c r="AE554" s="15" t="str">
        <f t="shared" si="151"/>
        <v>Oct-2024</v>
      </c>
      <c r="AF554" t="str">
        <f t="shared" si="152"/>
        <v>YES</v>
      </c>
    </row>
    <row r="555" spans="1:32" x14ac:dyDescent="0.35">
      <c r="A555" s="8" t="s">
        <v>561</v>
      </c>
      <c r="B555" s="6">
        <v>45909</v>
      </c>
      <c r="C555" s="6" t="str">
        <f t="shared" si="137"/>
        <v>INVALID</v>
      </c>
      <c r="D555" s="6">
        <f t="shared" si="136"/>
        <v>45916</v>
      </c>
      <c r="E555" s="6">
        <v>45201</v>
      </c>
      <c r="F555" s="10">
        <f t="shared" si="138"/>
        <v>7</v>
      </c>
      <c r="G555" t="s">
        <v>648</v>
      </c>
      <c r="H555" t="s">
        <v>653</v>
      </c>
      <c r="I555" t="s">
        <v>667</v>
      </c>
      <c r="J555" t="s">
        <v>702</v>
      </c>
      <c r="K555" t="s">
        <v>711</v>
      </c>
      <c r="L555" t="s">
        <v>720</v>
      </c>
      <c r="M555" t="s">
        <v>733</v>
      </c>
      <c r="N555" t="s">
        <v>1279</v>
      </c>
      <c r="O555" s="10">
        <v>1299.03</v>
      </c>
      <c r="P555" s="10" t="str">
        <f t="shared" si="139"/>
        <v>OK</v>
      </c>
      <c r="Q555" s="10">
        <f t="shared" si="140"/>
        <v>956.7</v>
      </c>
      <c r="R555">
        <v>956.7</v>
      </c>
      <c r="S555" t="str">
        <f t="shared" si="141"/>
        <v>Ok</v>
      </c>
      <c r="T555">
        <f t="shared" si="142"/>
        <v>0.20799999999999999</v>
      </c>
      <c r="U555" s="10">
        <v>0.20799999999999999</v>
      </c>
      <c r="V555" s="10">
        <v>8</v>
      </c>
      <c r="W555">
        <f t="shared" si="143"/>
        <v>6061.6512000000002</v>
      </c>
      <c r="X555" s="10">
        <f t="shared" si="144"/>
        <v>10392.24</v>
      </c>
      <c r="Y555" s="10">
        <f t="shared" si="145"/>
        <v>-4330.5887999999995</v>
      </c>
      <c r="Z555">
        <f t="shared" si="146"/>
        <v>-0.71442395101849465</v>
      </c>
      <c r="AA555" t="str">
        <f t="shared" si="147"/>
        <v>Sept-2025</v>
      </c>
      <c r="AB555" t="str">
        <f t="shared" si="148"/>
        <v>Q3-2025</v>
      </c>
      <c r="AC555" t="str">
        <f t="shared" si="149"/>
        <v>Americas-Canada-Toronto</v>
      </c>
      <c r="AD555" t="str">
        <f t="shared" si="150"/>
        <v>HIGH</v>
      </c>
      <c r="AE555" s="15" t="str">
        <f t="shared" si="151"/>
        <v>Sept-2025</v>
      </c>
      <c r="AF555" t="str">
        <f t="shared" si="152"/>
        <v>YES</v>
      </c>
    </row>
    <row r="556" spans="1:32" x14ac:dyDescent="0.35">
      <c r="A556" s="8" t="s">
        <v>281</v>
      </c>
      <c r="B556" s="6">
        <v>45629</v>
      </c>
      <c r="C556" s="6" t="str">
        <f t="shared" si="137"/>
        <v>INVALID</v>
      </c>
      <c r="D556" s="6">
        <f t="shared" si="136"/>
        <v>45636</v>
      </c>
      <c r="E556" s="6">
        <v>45051</v>
      </c>
      <c r="F556" s="10">
        <f t="shared" si="138"/>
        <v>7</v>
      </c>
      <c r="G556" t="s">
        <v>646</v>
      </c>
      <c r="H556" t="s">
        <v>651</v>
      </c>
      <c r="I556" t="s">
        <v>663</v>
      </c>
      <c r="J556" t="s">
        <v>703</v>
      </c>
      <c r="K556" t="s">
        <v>709</v>
      </c>
      <c r="L556" t="s">
        <v>720</v>
      </c>
      <c r="M556" t="s">
        <v>727</v>
      </c>
      <c r="N556" t="s">
        <v>1001</v>
      </c>
      <c r="O556" s="10">
        <v>1269.6500000000001</v>
      </c>
      <c r="P556" s="10" t="str">
        <f t="shared" si="139"/>
        <v>OK</v>
      </c>
      <c r="Q556" s="10">
        <f t="shared" si="140"/>
        <v>1447.68</v>
      </c>
      <c r="R556">
        <v>1447.68</v>
      </c>
      <c r="S556" t="str">
        <f t="shared" si="141"/>
        <v>Ok</v>
      </c>
      <c r="T556">
        <f t="shared" si="142"/>
        <v>0.107</v>
      </c>
      <c r="U556" s="10">
        <v>0.107</v>
      </c>
      <c r="V556" s="10">
        <v>8</v>
      </c>
      <c r="W556">
        <f t="shared" si="143"/>
        <v>10342.225920000001</v>
      </c>
      <c r="X556" s="10">
        <f t="shared" si="144"/>
        <v>10157.200000000001</v>
      </c>
      <c r="Y556" s="10">
        <f t="shared" si="145"/>
        <v>185.02592000000004</v>
      </c>
      <c r="Z556">
        <f t="shared" si="146"/>
        <v>1.7890338253218126E-2</v>
      </c>
      <c r="AA556" t="str">
        <f t="shared" si="147"/>
        <v>Dec-2024</v>
      </c>
      <c r="AB556" t="str">
        <f t="shared" si="148"/>
        <v>Q4-2024</v>
      </c>
      <c r="AC556" t="str">
        <f t="shared" si="149"/>
        <v>Africa-Nigeria-Port Harcourt</v>
      </c>
      <c r="AD556" t="str">
        <f t="shared" si="150"/>
        <v>HIGH</v>
      </c>
      <c r="AE556" s="15" t="str">
        <f t="shared" si="151"/>
        <v>Dec-2024</v>
      </c>
      <c r="AF556" t="str">
        <f t="shared" si="152"/>
        <v>YES</v>
      </c>
    </row>
    <row r="557" spans="1:32" x14ac:dyDescent="0.35">
      <c r="A557" s="8" t="s">
        <v>110</v>
      </c>
      <c r="B557" s="6">
        <v>45457</v>
      </c>
      <c r="C557" s="6" t="str">
        <f t="shared" si="137"/>
        <v>INVALID</v>
      </c>
      <c r="D557" s="6">
        <f t="shared" si="136"/>
        <v>45464</v>
      </c>
      <c r="E557" s="6">
        <v>45043</v>
      </c>
      <c r="F557" s="10">
        <f t="shared" si="138"/>
        <v>7</v>
      </c>
      <c r="G557" t="s">
        <v>649</v>
      </c>
      <c r="H557" t="s">
        <v>658</v>
      </c>
      <c r="I557" t="s">
        <v>693</v>
      </c>
      <c r="J557" t="s">
        <v>706</v>
      </c>
      <c r="K557" t="s">
        <v>710</v>
      </c>
      <c r="L557" t="s">
        <v>714</v>
      </c>
      <c r="M557" t="s">
        <v>728</v>
      </c>
      <c r="N557" t="s">
        <v>829</v>
      </c>
      <c r="O557" s="10">
        <v>1084.79</v>
      </c>
      <c r="P557" s="10" t="str">
        <f t="shared" si="139"/>
        <v>OK</v>
      </c>
      <c r="Q557" s="10">
        <f t="shared" si="140"/>
        <v>2949.62</v>
      </c>
      <c r="R557">
        <v>2949.62</v>
      </c>
      <c r="S557" t="str">
        <f t="shared" si="141"/>
        <v>Ok</v>
      </c>
      <c r="T557">
        <f t="shared" si="142"/>
        <v>3.4000000000000002E-2</v>
      </c>
      <c r="U557" s="10">
        <v>3.4000000000000002E-2</v>
      </c>
      <c r="V557" s="10">
        <v>18</v>
      </c>
      <c r="W557">
        <f t="shared" si="143"/>
        <v>51287.992559999991</v>
      </c>
      <c r="X557" s="10">
        <f t="shared" si="144"/>
        <v>19526.22</v>
      </c>
      <c r="Y557" s="10">
        <f t="shared" si="145"/>
        <v>31761.77255999999</v>
      </c>
      <c r="Z557">
        <f t="shared" si="146"/>
        <v>0.61928281795866791</v>
      </c>
      <c r="AA557" t="str">
        <f t="shared" si="147"/>
        <v>Jun-2024</v>
      </c>
      <c r="AB557" t="str">
        <f t="shared" si="148"/>
        <v>Q2-2024</v>
      </c>
      <c r="AC557" t="str">
        <f t="shared" si="149"/>
        <v>Europe-United Kingdom-Manchester</v>
      </c>
      <c r="AD557" t="str">
        <f t="shared" si="150"/>
        <v>HIGH</v>
      </c>
      <c r="AE557" s="15" t="str">
        <f t="shared" si="151"/>
        <v>Jun-2024</v>
      </c>
      <c r="AF557" t="str">
        <f t="shared" si="152"/>
        <v>YES</v>
      </c>
    </row>
    <row r="558" spans="1:32" x14ac:dyDescent="0.35">
      <c r="A558" s="8" t="s">
        <v>338</v>
      </c>
      <c r="B558" s="6">
        <v>45686</v>
      </c>
      <c r="C558" s="6" t="str">
        <f t="shared" si="137"/>
        <v>INVALID</v>
      </c>
      <c r="D558" s="6">
        <f t="shared" si="136"/>
        <v>45693</v>
      </c>
      <c r="E558" s="6">
        <v>45573</v>
      </c>
      <c r="F558" s="10">
        <f t="shared" si="138"/>
        <v>7</v>
      </c>
      <c r="G558" t="s">
        <v>648</v>
      </c>
      <c r="H558" t="s">
        <v>655</v>
      </c>
      <c r="I558" t="s">
        <v>670</v>
      </c>
      <c r="J558" t="s">
        <v>702</v>
      </c>
      <c r="K558" t="s">
        <v>711</v>
      </c>
      <c r="L558" t="s">
        <v>713</v>
      </c>
      <c r="M558" t="s">
        <v>727</v>
      </c>
      <c r="N558" t="s">
        <v>1058</v>
      </c>
      <c r="O558" s="10">
        <v>1010.33</v>
      </c>
      <c r="P558" s="10" t="str">
        <f t="shared" si="139"/>
        <v>OK</v>
      </c>
      <c r="Q558" s="10">
        <f t="shared" si="140"/>
        <v>2580.5700000000002</v>
      </c>
      <c r="R558">
        <v>2580.5700000000002</v>
      </c>
      <c r="S558" t="str">
        <f t="shared" si="141"/>
        <v>Ok</v>
      </c>
      <c r="T558">
        <f t="shared" si="142"/>
        <v>5.0999999999999997E-2</v>
      </c>
      <c r="U558" s="10">
        <v>5.0999999999999997E-2</v>
      </c>
      <c r="V558" s="10">
        <v>11</v>
      </c>
      <c r="W558">
        <f t="shared" si="143"/>
        <v>26938.570229999998</v>
      </c>
      <c r="X558" s="10">
        <f t="shared" si="144"/>
        <v>11113.630000000001</v>
      </c>
      <c r="Y558" s="10">
        <f t="shared" si="145"/>
        <v>15824.940229999997</v>
      </c>
      <c r="Z558">
        <f t="shared" si="146"/>
        <v>0.58744543956444406</v>
      </c>
      <c r="AA558" t="str">
        <f t="shared" si="147"/>
        <v>Jan-2025</v>
      </c>
      <c r="AB558" t="str">
        <f t="shared" si="148"/>
        <v>Q1-2025</v>
      </c>
      <c r="AC558" t="str">
        <f t="shared" si="149"/>
        <v>Americas-Brazil-São Paulo</v>
      </c>
      <c r="AD558" t="str">
        <f t="shared" si="150"/>
        <v>HIGH</v>
      </c>
      <c r="AE558" s="15" t="str">
        <f t="shared" si="151"/>
        <v>Jan-2025</v>
      </c>
      <c r="AF558" t="str">
        <f t="shared" si="152"/>
        <v>YES</v>
      </c>
    </row>
    <row r="559" spans="1:32" x14ac:dyDescent="0.35">
      <c r="A559" s="8" t="s">
        <v>280</v>
      </c>
      <c r="B559" s="6">
        <v>45628</v>
      </c>
      <c r="C559" s="6" t="str">
        <f t="shared" si="137"/>
        <v>INVALID</v>
      </c>
      <c r="D559" s="6">
        <f t="shared" si="136"/>
        <v>45635</v>
      </c>
      <c r="E559" s="6">
        <v>45573</v>
      </c>
      <c r="F559" s="10">
        <f t="shared" si="138"/>
        <v>7</v>
      </c>
      <c r="G559" t="s">
        <v>649</v>
      </c>
      <c r="H559" t="s">
        <v>658</v>
      </c>
      <c r="I559" t="s">
        <v>683</v>
      </c>
      <c r="J559" t="s">
        <v>701</v>
      </c>
      <c r="K559" t="s">
        <v>708</v>
      </c>
      <c r="L559" t="s">
        <v>718</v>
      </c>
      <c r="M559" t="s">
        <v>732</v>
      </c>
      <c r="N559" t="s">
        <v>1000</v>
      </c>
      <c r="O559" s="10">
        <v>1108.1099999999999</v>
      </c>
      <c r="P559" s="10" t="str">
        <f t="shared" si="139"/>
        <v>OK</v>
      </c>
      <c r="Q559" s="10">
        <f t="shared" si="140"/>
        <v>1978.91</v>
      </c>
      <c r="R559">
        <v>1978.91</v>
      </c>
      <c r="S559" t="str">
        <f t="shared" si="141"/>
        <v>Ok</v>
      </c>
      <c r="T559">
        <f t="shared" si="142"/>
        <v>0.184</v>
      </c>
      <c r="U559" s="10">
        <v>0.184</v>
      </c>
      <c r="V559" s="10">
        <v>19</v>
      </c>
      <c r="W559">
        <f t="shared" si="143"/>
        <v>30681.020640000002</v>
      </c>
      <c r="X559" s="10">
        <f t="shared" si="144"/>
        <v>21054.089999999997</v>
      </c>
      <c r="Y559" s="10">
        <f t="shared" si="145"/>
        <v>9626.930640000006</v>
      </c>
      <c r="Z559">
        <f t="shared" si="146"/>
        <v>0.31377478451446994</v>
      </c>
      <c r="AA559" t="str">
        <f t="shared" si="147"/>
        <v>Dec-2024</v>
      </c>
      <c r="AB559" t="str">
        <f t="shared" si="148"/>
        <v>Q4-2024</v>
      </c>
      <c r="AC559" t="str">
        <f t="shared" si="149"/>
        <v>Europe-United Kingdom-London</v>
      </c>
      <c r="AD559" t="str">
        <f t="shared" si="150"/>
        <v>HIGH</v>
      </c>
      <c r="AE559" s="15" t="str">
        <f t="shared" si="151"/>
        <v>Dec-2024</v>
      </c>
      <c r="AF559" t="str">
        <f t="shared" si="152"/>
        <v>YES</v>
      </c>
    </row>
    <row r="560" spans="1:32" x14ac:dyDescent="0.35">
      <c r="A560" s="8" t="s">
        <v>427</v>
      </c>
      <c r="B560" s="6">
        <v>45775</v>
      </c>
      <c r="C560" s="6" t="str">
        <f t="shared" si="137"/>
        <v>INVALID</v>
      </c>
      <c r="D560" s="6">
        <f t="shared" si="136"/>
        <v>45782</v>
      </c>
      <c r="E560" s="6">
        <v>45185</v>
      </c>
      <c r="F560" s="10">
        <f t="shared" si="138"/>
        <v>7</v>
      </c>
      <c r="G560" t="s">
        <v>646</v>
      </c>
      <c r="H560" t="s">
        <v>651</v>
      </c>
      <c r="I560" t="s">
        <v>669</v>
      </c>
      <c r="J560" t="s">
        <v>701</v>
      </c>
      <c r="K560" t="s">
        <v>709</v>
      </c>
      <c r="L560" t="s">
        <v>716</v>
      </c>
      <c r="M560" t="s">
        <v>730</v>
      </c>
      <c r="N560" t="s">
        <v>1146</v>
      </c>
      <c r="O560" s="10">
        <v>1196.83</v>
      </c>
      <c r="P560" s="10" t="str">
        <f t="shared" si="139"/>
        <v>OK</v>
      </c>
      <c r="Q560" s="10">
        <f t="shared" si="140"/>
        <v>1481.45</v>
      </c>
      <c r="R560">
        <v>1481.45</v>
      </c>
      <c r="S560" t="str">
        <f t="shared" si="141"/>
        <v>Ok</v>
      </c>
      <c r="T560">
        <f t="shared" si="142"/>
        <v>8.3000000000000004E-2</v>
      </c>
      <c r="U560" s="10">
        <v>8.3000000000000004E-2</v>
      </c>
      <c r="V560" s="10">
        <v>7</v>
      </c>
      <c r="W560">
        <f t="shared" si="143"/>
        <v>9509.4275500000003</v>
      </c>
      <c r="X560" s="10">
        <f t="shared" si="144"/>
        <v>8377.81</v>
      </c>
      <c r="Y560" s="10">
        <f t="shared" si="145"/>
        <v>1131.6175500000008</v>
      </c>
      <c r="Z560">
        <f t="shared" si="146"/>
        <v>0.1189995448253876</v>
      </c>
      <c r="AA560" t="str">
        <f t="shared" si="147"/>
        <v>Apr-2025</v>
      </c>
      <c r="AB560" t="str">
        <f t="shared" si="148"/>
        <v>Q2-2025</v>
      </c>
      <c r="AC560" t="str">
        <f t="shared" si="149"/>
        <v>Africa-Nigeria-Abuja</v>
      </c>
      <c r="AD560" t="str">
        <f t="shared" si="150"/>
        <v>HIGH</v>
      </c>
      <c r="AE560" s="15" t="str">
        <f t="shared" si="151"/>
        <v>Apr-2025</v>
      </c>
      <c r="AF560" t="str">
        <f t="shared" si="152"/>
        <v>YES</v>
      </c>
    </row>
    <row r="561" spans="1:32" x14ac:dyDescent="0.35">
      <c r="A561" s="8" t="s">
        <v>239</v>
      </c>
      <c r="B561" s="6">
        <v>45587</v>
      </c>
      <c r="C561" s="6" t="str">
        <f t="shared" si="137"/>
        <v>INVALID</v>
      </c>
      <c r="D561" s="6">
        <f t="shared" si="136"/>
        <v>45594</v>
      </c>
      <c r="E561" s="6">
        <v>45280</v>
      </c>
      <c r="F561" s="10">
        <f t="shared" si="138"/>
        <v>7</v>
      </c>
      <c r="G561" t="s">
        <v>648</v>
      </c>
      <c r="H561" t="s">
        <v>655</v>
      </c>
      <c r="I561" t="s">
        <v>692</v>
      </c>
      <c r="J561" t="s">
        <v>704</v>
      </c>
      <c r="K561" t="s">
        <v>710</v>
      </c>
      <c r="L561" t="s">
        <v>713</v>
      </c>
      <c r="M561" t="s">
        <v>730</v>
      </c>
      <c r="N561" t="s">
        <v>959</v>
      </c>
      <c r="O561" s="10">
        <v>1080.43</v>
      </c>
      <c r="P561" s="10" t="str">
        <f t="shared" si="139"/>
        <v>OK</v>
      </c>
      <c r="Q561" s="10">
        <f t="shared" si="140"/>
        <v>1658.92</v>
      </c>
      <c r="R561">
        <v>1658.92</v>
      </c>
      <c r="S561" t="str">
        <f t="shared" si="141"/>
        <v>Ok</v>
      </c>
      <c r="T561">
        <f t="shared" si="142"/>
        <v>0.14699999999999999</v>
      </c>
      <c r="U561" s="10">
        <v>0.14699999999999999</v>
      </c>
      <c r="V561" s="10">
        <v>10</v>
      </c>
      <c r="W561">
        <f t="shared" si="143"/>
        <v>14150.587600000001</v>
      </c>
      <c r="X561" s="10">
        <f t="shared" si="144"/>
        <v>10804.300000000001</v>
      </c>
      <c r="Y561" s="10">
        <f t="shared" si="145"/>
        <v>3346.2875999999997</v>
      </c>
      <c r="Z561">
        <f t="shared" si="146"/>
        <v>0.2364769361238398</v>
      </c>
      <c r="AA561" t="str">
        <f t="shared" si="147"/>
        <v>Oct-2024</v>
      </c>
      <c r="AB561" t="str">
        <f t="shared" si="148"/>
        <v>Q4-2024</v>
      </c>
      <c r="AC561" t="str">
        <f t="shared" si="149"/>
        <v>Americas-Brazil-Rio de Janeiro</v>
      </c>
      <c r="AD561" t="str">
        <f t="shared" si="150"/>
        <v>HIGH</v>
      </c>
      <c r="AE561" s="15" t="str">
        <f t="shared" si="151"/>
        <v>Oct-2024</v>
      </c>
      <c r="AF561" t="str">
        <f t="shared" si="152"/>
        <v>YES</v>
      </c>
    </row>
    <row r="562" spans="1:32" x14ac:dyDescent="0.35">
      <c r="A562" s="8" t="s">
        <v>23</v>
      </c>
      <c r="B562" s="6">
        <v>45370</v>
      </c>
      <c r="C562" s="6" t="str">
        <f t="shared" si="137"/>
        <v>OK</v>
      </c>
      <c r="D562" s="6">
        <f t="shared" si="136"/>
        <v>45441</v>
      </c>
      <c r="E562" s="6">
        <v>45441</v>
      </c>
      <c r="F562" s="10">
        <f t="shared" si="138"/>
        <v>71</v>
      </c>
      <c r="G562" t="s">
        <v>646</v>
      </c>
      <c r="H562" t="s">
        <v>651</v>
      </c>
      <c r="I562" t="s">
        <v>669</v>
      </c>
      <c r="J562" t="s">
        <v>703</v>
      </c>
      <c r="K562" t="s">
        <v>709</v>
      </c>
      <c r="L562" t="s">
        <v>719</v>
      </c>
      <c r="M562" t="s">
        <v>732</v>
      </c>
      <c r="N562" t="s">
        <v>742</v>
      </c>
      <c r="O562" s="10">
        <v>1295.3399999999999</v>
      </c>
      <c r="P562" s="10" t="str">
        <f t="shared" si="139"/>
        <v>OK</v>
      </c>
      <c r="Q562" s="10">
        <f t="shared" si="140"/>
        <v>602.34</v>
      </c>
      <c r="R562">
        <v>602.34</v>
      </c>
      <c r="S562" t="str">
        <f t="shared" si="141"/>
        <v>Ok</v>
      </c>
      <c r="T562">
        <f t="shared" si="142"/>
        <v>3.1E-2</v>
      </c>
      <c r="U562" s="10">
        <v>3.1E-2</v>
      </c>
      <c r="V562" s="10">
        <v>6</v>
      </c>
      <c r="W562">
        <f t="shared" si="143"/>
        <v>3502.0047599999998</v>
      </c>
      <c r="X562" s="10">
        <f t="shared" si="144"/>
        <v>7772.0399999999991</v>
      </c>
      <c r="Y562" s="10">
        <f t="shared" si="145"/>
        <v>-4270.0352399999992</v>
      </c>
      <c r="Z562">
        <f t="shared" si="146"/>
        <v>-1.2193116607871199</v>
      </c>
      <c r="AA562" t="str">
        <f t="shared" si="147"/>
        <v>Mar-2024</v>
      </c>
      <c r="AB562" t="str">
        <f t="shared" si="148"/>
        <v>Q1-2024</v>
      </c>
      <c r="AC562" t="str">
        <f t="shared" si="149"/>
        <v>Africa-Nigeria-Abuja</v>
      </c>
      <c r="AD562" t="str">
        <f t="shared" si="150"/>
        <v>HIGH</v>
      </c>
      <c r="AE562" s="15" t="str">
        <f t="shared" si="151"/>
        <v>Mar-2024</v>
      </c>
      <c r="AF562" t="str">
        <f t="shared" si="152"/>
        <v>NO</v>
      </c>
    </row>
    <row r="563" spans="1:32" x14ac:dyDescent="0.35">
      <c r="A563" s="8" t="s">
        <v>492</v>
      </c>
      <c r="B563" s="6">
        <v>45840</v>
      </c>
      <c r="C563" s="6" t="str">
        <f t="shared" si="137"/>
        <v>INVALID</v>
      </c>
      <c r="D563" s="6">
        <f t="shared" si="136"/>
        <v>45847</v>
      </c>
      <c r="E563" s="6">
        <v>45151</v>
      </c>
      <c r="F563" s="10">
        <f t="shared" si="138"/>
        <v>7</v>
      </c>
      <c r="G563" t="s">
        <v>649</v>
      </c>
      <c r="H563" t="s">
        <v>658</v>
      </c>
      <c r="I563" t="s">
        <v>693</v>
      </c>
      <c r="J563" t="s">
        <v>703</v>
      </c>
      <c r="K563" t="s">
        <v>708</v>
      </c>
      <c r="L563" t="s">
        <v>713</v>
      </c>
      <c r="M563" t="s">
        <v>731</v>
      </c>
      <c r="N563" t="s">
        <v>1211</v>
      </c>
      <c r="O563" s="10">
        <v>1039.03</v>
      </c>
      <c r="P563" s="10" t="str">
        <f t="shared" si="139"/>
        <v>OK</v>
      </c>
      <c r="Q563" s="10">
        <f t="shared" si="140"/>
        <v>527.64</v>
      </c>
      <c r="R563">
        <v>527.64</v>
      </c>
      <c r="S563" t="str">
        <f t="shared" si="141"/>
        <v>Ok</v>
      </c>
      <c r="T563">
        <f t="shared" si="142"/>
        <v>0.216</v>
      </c>
      <c r="U563" s="10">
        <v>0.216</v>
      </c>
      <c r="V563" s="10">
        <v>21</v>
      </c>
      <c r="W563">
        <f t="shared" si="143"/>
        <v>8687.0649600000015</v>
      </c>
      <c r="X563" s="10">
        <f t="shared" si="144"/>
        <v>21819.63</v>
      </c>
      <c r="Y563" s="10">
        <f t="shared" si="145"/>
        <v>-13132.565039999999</v>
      </c>
      <c r="Z563">
        <f t="shared" si="146"/>
        <v>-1.5117378654896114</v>
      </c>
      <c r="AA563" t="str">
        <f t="shared" si="147"/>
        <v>Jul-2025</v>
      </c>
      <c r="AB563" t="str">
        <f t="shared" si="148"/>
        <v>Q3-2025</v>
      </c>
      <c r="AC563" t="str">
        <f t="shared" si="149"/>
        <v>Europe-United Kingdom-Manchester</v>
      </c>
      <c r="AD563" t="str">
        <f t="shared" si="150"/>
        <v>HIGH</v>
      </c>
      <c r="AE563" s="15" t="str">
        <f t="shared" si="151"/>
        <v>Jul-2025</v>
      </c>
      <c r="AF563" t="str">
        <f t="shared" si="152"/>
        <v>YES</v>
      </c>
    </row>
    <row r="564" spans="1:32" x14ac:dyDescent="0.35">
      <c r="A564" s="8" t="s">
        <v>174</v>
      </c>
      <c r="B564" s="6">
        <v>45521</v>
      </c>
      <c r="C564" s="6" t="str">
        <f t="shared" si="137"/>
        <v>OK</v>
      </c>
      <c r="D564" s="6">
        <f t="shared" si="136"/>
        <v>45890</v>
      </c>
      <c r="E564" s="6">
        <v>45890</v>
      </c>
      <c r="F564" s="10">
        <f t="shared" si="138"/>
        <v>369</v>
      </c>
      <c r="G564" t="s">
        <v>647</v>
      </c>
      <c r="H564" t="s">
        <v>659</v>
      </c>
      <c r="I564" t="s">
        <v>685</v>
      </c>
      <c r="J564" t="s">
        <v>701</v>
      </c>
      <c r="K564" t="s">
        <v>711</v>
      </c>
      <c r="L564" t="s">
        <v>714</v>
      </c>
      <c r="M564" t="s">
        <v>730</v>
      </c>
      <c r="N564" t="s">
        <v>893</v>
      </c>
      <c r="O564" s="10">
        <v>1220.4100000000001</v>
      </c>
      <c r="P564" s="10" t="str">
        <f t="shared" si="139"/>
        <v>OK</v>
      </c>
      <c r="Q564" s="10">
        <f t="shared" si="140"/>
        <v>1841.9</v>
      </c>
      <c r="R564">
        <v>1841.9</v>
      </c>
      <c r="S564" t="str">
        <f t="shared" si="141"/>
        <v>Ok</v>
      </c>
      <c r="T564">
        <f t="shared" si="142"/>
        <v>0.18099999999999999</v>
      </c>
      <c r="U564" s="10">
        <v>0.18099999999999999</v>
      </c>
      <c r="V564" s="10">
        <v>14</v>
      </c>
      <c r="W564">
        <f t="shared" si="143"/>
        <v>21119.225399999999</v>
      </c>
      <c r="X564" s="10">
        <f t="shared" si="144"/>
        <v>17085.740000000002</v>
      </c>
      <c r="Y564" s="10">
        <f t="shared" si="145"/>
        <v>4033.4853999999978</v>
      </c>
      <c r="Z564">
        <f t="shared" si="146"/>
        <v>0.19098642699272475</v>
      </c>
      <c r="AA564" t="str">
        <f t="shared" si="147"/>
        <v>Aug-2024</v>
      </c>
      <c r="AB564" t="str">
        <f t="shared" si="148"/>
        <v>Q3-2024</v>
      </c>
      <c r="AC564" t="str">
        <f t="shared" si="149"/>
        <v>Asia-China-Shanghai</v>
      </c>
      <c r="AD564" t="str">
        <f t="shared" si="150"/>
        <v>HIGH</v>
      </c>
      <c r="AE564" s="15" t="str">
        <f t="shared" si="151"/>
        <v>Aug-2024</v>
      </c>
      <c r="AF564" t="str">
        <f t="shared" si="152"/>
        <v>NO</v>
      </c>
    </row>
    <row r="565" spans="1:32" x14ac:dyDescent="0.35">
      <c r="A565" s="8" t="s">
        <v>38</v>
      </c>
      <c r="B565" s="6">
        <v>45385</v>
      </c>
      <c r="C565" s="6" t="str">
        <f t="shared" si="137"/>
        <v>OK</v>
      </c>
      <c r="D565" s="6">
        <f t="shared" si="136"/>
        <v>45435</v>
      </c>
      <c r="E565" s="6">
        <v>45435</v>
      </c>
      <c r="F565" s="10">
        <f t="shared" si="138"/>
        <v>50</v>
      </c>
      <c r="G565" t="s">
        <v>648</v>
      </c>
      <c r="H565" t="s">
        <v>660</v>
      </c>
      <c r="I565" t="s">
        <v>677</v>
      </c>
      <c r="J565" t="s">
        <v>706</v>
      </c>
      <c r="K565" t="s">
        <v>707</v>
      </c>
      <c r="L565" t="s">
        <v>722</v>
      </c>
      <c r="M565" t="s">
        <v>731</v>
      </c>
      <c r="N565" t="s">
        <v>757</v>
      </c>
      <c r="O565" s="10">
        <v>1274.5899999999999</v>
      </c>
      <c r="P565" s="10" t="str">
        <f t="shared" si="139"/>
        <v>OK</v>
      </c>
      <c r="Q565" s="10">
        <f t="shared" si="140"/>
        <v>1645.48</v>
      </c>
      <c r="R565">
        <v>1645.48</v>
      </c>
      <c r="S565" t="str">
        <f t="shared" si="141"/>
        <v>Ok</v>
      </c>
      <c r="T565">
        <f t="shared" si="142"/>
        <v>0.01</v>
      </c>
      <c r="U565" s="10">
        <v>0.01</v>
      </c>
      <c r="V565" s="10">
        <v>8</v>
      </c>
      <c r="W565">
        <f t="shared" si="143"/>
        <v>13032.2016</v>
      </c>
      <c r="X565" s="10">
        <f t="shared" si="144"/>
        <v>10196.719999999999</v>
      </c>
      <c r="Y565" s="10">
        <f t="shared" si="145"/>
        <v>2835.481600000001</v>
      </c>
      <c r="Z565">
        <f t="shared" si="146"/>
        <v>0.21757502584981503</v>
      </c>
      <c r="AA565" t="str">
        <f t="shared" si="147"/>
        <v>Apr-2024</v>
      </c>
      <c r="AB565" t="str">
        <f t="shared" si="148"/>
        <v>Q2-2024</v>
      </c>
      <c r="AC565" t="str">
        <f t="shared" si="149"/>
        <v>Americas-USA-Chicago</v>
      </c>
      <c r="AD565" t="str">
        <f t="shared" si="150"/>
        <v>HIGH</v>
      </c>
      <c r="AE565" s="15" t="str">
        <f t="shared" si="151"/>
        <v>Apr-2024</v>
      </c>
      <c r="AF565" t="str">
        <f t="shared" si="152"/>
        <v>NO</v>
      </c>
    </row>
    <row r="566" spans="1:32" x14ac:dyDescent="0.35">
      <c r="A566" s="8" t="s">
        <v>270</v>
      </c>
      <c r="B566" s="6">
        <v>45618</v>
      </c>
      <c r="C566" s="6" t="str">
        <f t="shared" si="137"/>
        <v>INVALID</v>
      </c>
      <c r="D566" s="6">
        <f t="shared" si="136"/>
        <v>45625</v>
      </c>
      <c r="E566" s="6">
        <v>45205</v>
      </c>
      <c r="F566" s="10">
        <f t="shared" si="138"/>
        <v>7</v>
      </c>
      <c r="G566" t="s">
        <v>647</v>
      </c>
      <c r="H566" t="s">
        <v>654</v>
      </c>
      <c r="I566" t="s">
        <v>668</v>
      </c>
      <c r="J566" t="s">
        <v>703</v>
      </c>
      <c r="K566" t="s">
        <v>708</v>
      </c>
      <c r="L566" t="s">
        <v>714</v>
      </c>
      <c r="M566" t="s">
        <v>727</v>
      </c>
      <c r="N566" t="s">
        <v>990</v>
      </c>
      <c r="O566" s="10">
        <v>1470.26</v>
      </c>
      <c r="P566" s="10" t="str">
        <f t="shared" si="139"/>
        <v>OK</v>
      </c>
      <c r="Q566" s="10">
        <f t="shared" si="140"/>
        <v>727.22</v>
      </c>
      <c r="R566">
        <v>727.22</v>
      </c>
      <c r="S566" t="str">
        <f t="shared" si="141"/>
        <v>Ok</v>
      </c>
      <c r="T566">
        <f t="shared" si="142"/>
        <v>0.17299999999999999</v>
      </c>
      <c r="U566" s="10">
        <v>0.17299999999999999</v>
      </c>
      <c r="V566" s="10">
        <v>9</v>
      </c>
      <c r="W566">
        <f t="shared" si="143"/>
        <v>5412.6984600000005</v>
      </c>
      <c r="X566" s="10">
        <f t="shared" si="144"/>
        <v>13232.34</v>
      </c>
      <c r="Y566" s="10">
        <f t="shared" si="145"/>
        <v>-7819.6415399999996</v>
      </c>
      <c r="Z566">
        <f t="shared" si="146"/>
        <v>-1.4446844947649271</v>
      </c>
      <c r="AA566" t="str">
        <f t="shared" si="147"/>
        <v>Nov-2024</v>
      </c>
      <c r="AB566" t="str">
        <f t="shared" si="148"/>
        <v>Q4-2024</v>
      </c>
      <c r="AC566" t="str">
        <f t="shared" si="149"/>
        <v>Asia-India-Bengaluru</v>
      </c>
      <c r="AD566" t="str">
        <f t="shared" si="150"/>
        <v>HIGH</v>
      </c>
      <c r="AE566" s="15" t="str">
        <f t="shared" si="151"/>
        <v>Nov-2024</v>
      </c>
      <c r="AF566" t="str">
        <f t="shared" si="152"/>
        <v>YES</v>
      </c>
    </row>
    <row r="567" spans="1:32" x14ac:dyDescent="0.35">
      <c r="A567" s="8" t="s">
        <v>221</v>
      </c>
      <c r="B567" s="6">
        <v>45569</v>
      </c>
      <c r="C567" s="6" t="str">
        <f t="shared" si="137"/>
        <v>OK</v>
      </c>
      <c r="D567" s="6">
        <f t="shared" si="136"/>
        <v>45702</v>
      </c>
      <c r="E567" s="6">
        <v>45702</v>
      </c>
      <c r="F567" s="10">
        <f t="shared" si="138"/>
        <v>133</v>
      </c>
      <c r="G567" t="s">
        <v>646</v>
      </c>
      <c r="H567" t="s">
        <v>650</v>
      </c>
      <c r="I567" t="s">
        <v>664</v>
      </c>
      <c r="J567" t="s">
        <v>705</v>
      </c>
      <c r="K567" t="s">
        <v>707</v>
      </c>
      <c r="L567" t="s">
        <v>713</v>
      </c>
      <c r="M567" t="s">
        <v>733</v>
      </c>
      <c r="N567" t="s">
        <v>941</v>
      </c>
      <c r="O567" s="10">
        <v>1030.44</v>
      </c>
      <c r="P567" s="10" t="str">
        <f t="shared" si="139"/>
        <v>OK</v>
      </c>
      <c r="Q567" s="10">
        <f t="shared" si="140"/>
        <v>1233.79</v>
      </c>
      <c r="R567">
        <v>1233.79</v>
      </c>
      <c r="S567" t="str">
        <f t="shared" si="141"/>
        <v>Ok</v>
      </c>
      <c r="T567">
        <f t="shared" si="142"/>
        <v>0.14799999999999999</v>
      </c>
      <c r="U567" s="10">
        <v>0.14799999999999999</v>
      </c>
      <c r="V567" s="10">
        <v>13</v>
      </c>
      <c r="W567">
        <f t="shared" si="143"/>
        <v>13665.45804</v>
      </c>
      <c r="X567" s="10">
        <f t="shared" si="144"/>
        <v>13395.720000000001</v>
      </c>
      <c r="Y567" s="10">
        <f t="shared" si="145"/>
        <v>269.73803999999836</v>
      </c>
      <c r="Z567">
        <f t="shared" si="146"/>
        <v>1.9738675367517968E-2</v>
      </c>
      <c r="AA567" t="str">
        <f t="shared" si="147"/>
        <v>Oct-2024</v>
      </c>
      <c r="AB567" t="str">
        <f t="shared" si="148"/>
        <v>Q4-2024</v>
      </c>
      <c r="AC567" t="str">
        <f t="shared" si="149"/>
        <v>Africa-Kenya-Nairobi</v>
      </c>
      <c r="AD567" t="str">
        <f t="shared" si="150"/>
        <v>HIGH</v>
      </c>
      <c r="AE567" s="15" t="str">
        <f t="shared" si="151"/>
        <v>Oct-2024</v>
      </c>
      <c r="AF567" t="str">
        <f t="shared" si="152"/>
        <v>NO</v>
      </c>
    </row>
    <row r="568" spans="1:32" x14ac:dyDescent="0.35">
      <c r="A568" s="8" t="s">
        <v>301</v>
      </c>
      <c r="B568" s="6">
        <v>45649</v>
      </c>
      <c r="C568" s="6" t="str">
        <f t="shared" si="137"/>
        <v>INVALID</v>
      </c>
      <c r="D568" s="6">
        <f t="shared" si="136"/>
        <v>45656</v>
      </c>
      <c r="E568" s="6">
        <v>45542</v>
      </c>
      <c r="F568" s="10">
        <f t="shared" si="138"/>
        <v>7</v>
      </c>
      <c r="G568" t="s">
        <v>647</v>
      </c>
      <c r="H568" t="s">
        <v>654</v>
      </c>
      <c r="I568" t="s">
        <v>691</v>
      </c>
      <c r="J568" t="s">
        <v>702</v>
      </c>
      <c r="K568" t="s">
        <v>710</v>
      </c>
      <c r="L568" t="s">
        <v>717</v>
      </c>
      <c r="M568" t="s">
        <v>729</v>
      </c>
      <c r="N568" t="s">
        <v>1021</v>
      </c>
      <c r="O568" s="10">
        <v>1066.6500000000001</v>
      </c>
      <c r="P568" s="10" t="str">
        <f t="shared" si="139"/>
        <v>OK</v>
      </c>
      <c r="Q568" s="10">
        <f t="shared" si="140"/>
        <v>1543.76</v>
      </c>
      <c r="R568">
        <v>1543.76</v>
      </c>
      <c r="S568" t="str">
        <f t="shared" si="141"/>
        <v>Ok</v>
      </c>
      <c r="T568">
        <f t="shared" si="142"/>
        <v>0.13400000000000001</v>
      </c>
      <c r="U568" s="10">
        <v>0.13400000000000001</v>
      </c>
      <c r="V568" s="10">
        <v>9</v>
      </c>
      <c r="W568">
        <f t="shared" si="143"/>
        <v>12032.06544</v>
      </c>
      <c r="X568" s="10">
        <f t="shared" si="144"/>
        <v>9599.85</v>
      </c>
      <c r="Y568" s="10">
        <f t="shared" si="145"/>
        <v>2432.2154399999999</v>
      </c>
      <c r="Z568">
        <f t="shared" si="146"/>
        <v>0.20214446573023293</v>
      </c>
      <c r="AA568" t="str">
        <f t="shared" si="147"/>
        <v>Dec-2024</v>
      </c>
      <c r="AB568" t="str">
        <f t="shared" si="148"/>
        <v>Q4-2024</v>
      </c>
      <c r="AC568" t="str">
        <f t="shared" si="149"/>
        <v>Asia-India-Mumbai</v>
      </c>
      <c r="AD568" t="str">
        <f t="shared" si="150"/>
        <v>HIGH</v>
      </c>
      <c r="AE568" s="15" t="str">
        <f t="shared" si="151"/>
        <v>Dec-2024</v>
      </c>
      <c r="AF568" t="str">
        <f t="shared" si="152"/>
        <v>YES</v>
      </c>
    </row>
    <row r="569" spans="1:32" x14ac:dyDescent="0.35">
      <c r="A569" s="8" t="s">
        <v>275</v>
      </c>
      <c r="B569" s="6">
        <v>45623</v>
      </c>
      <c r="C569" s="6" t="str">
        <f t="shared" si="137"/>
        <v>INVALID</v>
      </c>
      <c r="D569" s="6">
        <f t="shared" si="136"/>
        <v>45630</v>
      </c>
      <c r="E569" s="6">
        <v>45096</v>
      </c>
      <c r="F569" s="10">
        <f t="shared" si="138"/>
        <v>7</v>
      </c>
      <c r="G569" t="s">
        <v>649</v>
      </c>
      <c r="H569" t="s">
        <v>656</v>
      </c>
      <c r="I569" t="s">
        <v>671</v>
      </c>
      <c r="J569" t="s">
        <v>702</v>
      </c>
      <c r="K569" t="s">
        <v>707</v>
      </c>
      <c r="L569" t="s">
        <v>719</v>
      </c>
      <c r="M569" t="s">
        <v>733</v>
      </c>
      <c r="N569" t="s">
        <v>995</v>
      </c>
      <c r="O569" s="10">
        <v>1471.58</v>
      </c>
      <c r="P569" s="10" t="str">
        <f t="shared" si="139"/>
        <v>OK</v>
      </c>
      <c r="Q569" s="10">
        <f t="shared" si="140"/>
        <v>2115.19</v>
      </c>
      <c r="R569">
        <v>2115.19</v>
      </c>
      <c r="S569" t="str">
        <f t="shared" si="141"/>
        <v>Ok</v>
      </c>
      <c r="T569">
        <f t="shared" si="142"/>
        <v>4.0000000000000001E-3</v>
      </c>
      <c r="U569" s="10">
        <v>4.0000000000000001E-3</v>
      </c>
      <c r="V569" s="10">
        <v>7</v>
      </c>
      <c r="W569">
        <f t="shared" si="143"/>
        <v>14747.10468</v>
      </c>
      <c r="X569" s="10">
        <f t="shared" si="144"/>
        <v>10301.06</v>
      </c>
      <c r="Y569" s="10">
        <f t="shared" si="145"/>
        <v>4446.0446800000009</v>
      </c>
      <c r="Z569">
        <f t="shared" si="146"/>
        <v>0.30148593750946379</v>
      </c>
      <c r="AA569" t="str">
        <f t="shared" si="147"/>
        <v>Nov-2024</v>
      </c>
      <c r="AB569" t="str">
        <f t="shared" si="148"/>
        <v>Q4-2024</v>
      </c>
      <c r="AC569" t="str">
        <f t="shared" si="149"/>
        <v>Europe-Germany-Berlin</v>
      </c>
      <c r="AD569" t="str">
        <f t="shared" si="150"/>
        <v>HIGH</v>
      </c>
      <c r="AE569" s="15" t="str">
        <f t="shared" si="151"/>
        <v>Nov-2024</v>
      </c>
      <c r="AF569" t="str">
        <f t="shared" si="152"/>
        <v>YES</v>
      </c>
    </row>
    <row r="570" spans="1:32" x14ac:dyDescent="0.35">
      <c r="A570" s="8" t="s">
        <v>570</v>
      </c>
      <c r="B570" s="6">
        <v>45918</v>
      </c>
      <c r="C570" s="6" t="str">
        <f t="shared" si="137"/>
        <v>INVALID</v>
      </c>
      <c r="D570" s="6">
        <f t="shared" si="136"/>
        <v>45925</v>
      </c>
      <c r="E570" s="6">
        <v>45066</v>
      </c>
      <c r="F570" s="10">
        <f t="shared" si="138"/>
        <v>7</v>
      </c>
      <c r="G570" t="s">
        <v>647</v>
      </c>
      <c r="H570" t="s">
        <v>654</v>
      </c>
      <c r="I570" t="s">
        <v>691</v>
      </c>
      <c r="J570" t="s">
        <v>706</v>
      </c>
      <c r="K570" t="s">
        <v>707</v>
      </c>
      <c r="L570" t="s">
        <v>726</v>
      </c>
      <c r="M570" t="s">
        <v>733</v>
      </c>
      <c r="N570" t="s">
        <v>1288</v>
      </c>
      <c r="O570" s="10">
        <v>1443.28</v>
      </c>
      <c r="P570" s="10" t="str">
        <f t="shared" si="139"/>
        <v>OK</v>
      </c>
      <c r="Q570" s="10">
        <f t="shared" si="140"/>
        <v>1837.19</v>
      </c>
      <c r="R570">
        <v>1837.19</v>
      </c>
      <c r="S570" t="str">
        <f t="shared" si="141"/>
        <v>Ok</v>
      </c>
      <c r="T570">
        <f t="shared" si="142"/>
        <v>0</v>
      </c>
      <c r="U570" s="10">
        <v>0</v>
      </c>
      <c r="V570" s="10">
        <v>18</v>
      </c>
      <c r="W570">
        <f t="shared" si="143"/>
        <v>33069.42</v>
      </c>
      <c r="X570" s="10">
        <f t="shared" si="144"/>
        <v>25979.040000000001</v>
      </c>
      <c r="Y570" s="10">
        <f t="shared" si="145"/>
        <v>7090.3799999999974</v>
      </c>
      <c r="Z570">
        <f t="shared" si="146"/>
        <v>0.21440896151187405</v>
      </c>
      <c r="AA570" t="str">
        <f t="shared" si="147"/>
        <v>Sept-2025</v>
      </c>
      <c r="AB570" t="str">
        <f t="shared" si="148"/>
        <v>Q3-2025</v>
      </c>
      <c r="AC570" t="str">
        <f t="shared" si="149"/>
        <v>Asia-India-Mumbai</v>
      </c>
      <c r="AD570" t="str">
        <f t="shared" si="150"/>
        <v>HIGH</v>
      </c>
      <c r="AE570" s="15" t="str">
        <f t="shared" si="151"/>
        <v>Sept-2025</v>
      </c>
      <c r="AF570" t="str">
        <f t="shared" si="152"/>
        <v>YES</v>
      </c>
    </row>
    <row r="571" spans="1:32" x14ac:dyDescent="0.35">
      <c r="A571" s="8" t="s">
        <v>40</v>
      </c>
      <c r="B571" s="6">
        <v>45387</v>
      </c>
      <c r="C571" s="6" t="str">
        <f t="shared" si="137"/>
        <v>OK</v>
      </c>
      <c r="D571" s="6">
        <f t="shared" si="136"/>
        <v>45487</v>
      </c>
      <c r="E571" s="6">
        <v>45487</v>
      </c>
      <c r="F571" s="10">
        <f t="shared" si="138"/>
        <v>100</v>
      </c>
      <c r="G571" t="s">
        <v>648</v>
      </c>
      <c r="H571" t="s">
        <v>655</v>
      </c>
      <c r="I571" t="s">
        <v>672</v>
      </c>
      <c r="J571" t="s">
        <v>702</v>
      </c>
      <c r="K571" t="s">
        <v>707</v>
      </c>
      <c r="L571" t="s">
        <v>712</v>
      </c>
      <c r="M571" t="s">
        <v>733</v>
      </c>
      <c r="N571" t="s">
        <v>759</v>
      </c>
      <c r="O571" s="10">
        <v>1491.85</v>
      </c>
      <c r="P571" s="10" t="str">
        <f t="shared" si="139"/>
        <v>OK</v>
      </c>
      <c r="Q571" s="10">
        <f t="shared" si="140"/>
        <v>2858.93</v>
      </c>
      <c r="R571">
        <v>2858.93</v>
      </c>
      <c r="S571" t="str">
        <f t="shared" si="141"/>
        <v>Ok</v>
      </c>
      <c r="T571">
        <f t="shared" si="142"/>
        <v>0.16800000000000001</v>
      </c>
      <c r="U571" s="10">
        <v>0.16800000000000001</v>
      </c>
      <c r="V571" s="10">
        <v>4</v>
      </c>
      <c r="W571">
        <f t="shared" si="143"/>
        <v>9514.5190399999992</v>
      </c>
      <c r="X571" s="10">
        <f t="shared" si="144"/>
        <v>5967.4</v>
      </c>
      <c r="Y571" s="10">
        <f t="shared" si="145"/>
        <v>3547.1190399999996</v>
      </c>
      <c r="Z571">
        <f t="shared" si="146"/>
        <v>0.3728111768012185</v>
      </c>
      <c r="AA571" t="str">
        <f t="shared" si="147"/>
        <v>Apr-2024</v>
      </c>
      <c r="AB571" t="str">
        <f t="shared" si="148"/>
        <v>Q2-2024</v>
      </c>
      <c r="AC571" t="str">
        <f t="shared" si="149"/>
        <v>Americas-Brazil-Brasília</v>
      </c>
      <c r="AD571" t="str">
        <f t="shared" si="150"/>
        <v>HIGH</v>
      </c>
      <c r="AE571" s="15" t="str">
        <f t="shared" si="151"/>
        <v>Apr-2024</v>
      </c>
      <c r="AF571" t="str">
        <f t="shared" si="152"/>
        <v>NO</v>
      </c>
    </row>
    <row r="572" spans="1:32" x14ac:dyDescent="0.35">
      <c r="A572" s="8" t="s">
        <v>76</v>
      </c>
      <c r="B572" s="6">
        <v>45423</v>
      </c>
      <c r="C572" s="6" t="str">
        <f t="shared" si="137"/>
        <v>OK</v>
      </c>
      <c r="D572" s="6">
        <f t="shared" si="136"/>
        <v>45912</v>
      </c>
      <c r="E572" s="6">
        <v>45912</v>
      </c>
      <c r="F572" s="10">
        <f t="shared" si="138"/>
        <v>489</v>
      </c>
      <c r="G572" t="s">
        <v>647</v>
      </c>
      <c r="H572" t="s">
        <v>652</v>
      </c>
      <c r="I572" t="s">
        <v>689</v>
      </c>
      <c r="J572" t="s">
        <v>704</v>
      </c>
      <c r="K572" t="s">
        <v>708</v>
      </c>
      <c r="L572" t="s">
        <v>719</v>
      </c>
      <c r="M572" t="s">
        <v>727</v>
      </c>
      <c r="N572" t="s">
        <v>795</v>
      </c>
      <c r="O572" s="10">
        <v>1470.15</v>
      </c>
      <c r="P572" s="10" t="str">
        <f t="shared" si="139"/>
        <v>OK</v>
      </c>
      <c r="Q572" s="10">
        <f t="shared" si="140"/>
        <v>289.92</v>
      </c>
      <c r="R572">
        <v>289.92</v>
      </c>
      <c r="S572" t="str">
        <f t="shared" si="141"/>
        <v>Ok</v>
      </c>
      <c r="T572">
        <f t="shared" si="142"/>
        <v>0.11</v>
      </c>
      <c r="U572" s="10">
        <v>0.11</v>
      </c>
      <c r="V572" s="10">
        <v>12</v>
      </c>
      <c r="W572">
        <f t="shared" si="143"/>
        <v>3096.3456000000001</v>
      </c>
      <c r="X572" s="10">
        <f t="shared" si="144"/>
        <v>17641.800000000003</v>
      </c>
      <c r="Y572" s="10">
        <f t="shared" si="145"/>
        <v>-14545.454400000002</v>
      </c>
      <c r="Z572">
        <f t="shared" si="146"/>
        <v>-4.6976198005804006</v>
      </c>
      <c r="AA572" t="str">
        <f t="shared" si="147"/>
        <v>May-2024</v>
      </c>
      <c r="AB572" t="str">
        <f t="shared" si="148"/>
        <v>Q2-2024</v>
      </c>
      <c r="AC572" t="str">
        <f t="shared" si="149"/>
        <v>Asia-Japan-Tokyo</v>
      </c>
      <c r="AD572" t="str">
        <f t="shared" si="150"/>
        <v>MEDIUM</v>
      </c>
      <c r="AE572" s="15" t="str">
        <f t="shared" si="151"/>
        <v>May-2024</v>
      </c>
      <c r="AF572" t="str">
        <f t="shared" si="152"/>
        <v>NO</v>
      </c>
    </row>
    <row r="573" spans="1:32" x14ac:dyDescent="0.35">
      <c r="A573" s="8" t="s">
        <v>521</v>
      </c>
      <c r="B573" s="6">
        <v>45869</v>
      </c>
      <c r="C573" s="6" t="str">
        <f t="shared" si="137"/>
        <v>INVALID</v>
      </c>
      <c r="D573" s="6">
        <f t="shared" si="136"/>
        <v>45876</v>
      </c>
      <c r="E573" s="6">
        <v>45593</v>
      </c>
      <c r="F573" s="10">
        <f t="shared" si="138"/>
        <v>7</v>
      </c>
      <c r="G573" t="s">
        <v>647</v>
      </c>
      <c r="H573" t="s">
        <v>659</v>
      </c>
      <c r="I573" t="s">
        <v>685</v>
      </c>
      <c r="J573" t="s">
        <v>705</v>
      </c>
      <c r="K573" t="s">
        <v>710</v>
      </c>
      <c r="L573" t="s">
        <v>714</v>
      </c>
      <c r="M573" t="s">
        <v>729</v>
      </c>
      <c r="N573" t="s">
        <v>1240</v>
      </c>
      <c r="O573" s="10">
        <v>1331.77</v>
      </c>
      <c r="P573" s="10" t="str">
        <f t="shared" si="139"/>
        <v>OK</v>
      </c>
      <c r="Q573" s="10">
        <f t="shared" si="140"/>
        <v>997.2</v>
      </c>
      <c r="R573">
        <v>997.2</v>
      </c>
      <c r="S573" t="str">
        <f t="shared" si="141"/>
        <v>Ok</v>
      </c>
      <c r="T573">
        <f t="shared" si="142"/>
        <v>0.02</v>
      </c>
      <c r="U573" s="10">
        <v>0.02</v>
      </c>
      <c r="V573" s="10">
        <v>6</v>
      </c>
      <c r="W573">
        <f t="shared" si="143"/>
        <v>5863.536000000001</v>
      </c>
      <c r="X573" s="10">
        <f t="shared" si="144"/>
        <v>7990.62</v>
      </c>
      <c r="Y573" s="10">
        <f t="shared" si="145"/>
        <v>-2127.0839999999989</v>
      </c>
      <c r="Z573">
        <f t="shared" si="146"/>
        <v>-0.3627647208101048</v>
      </c>
      <c r="AA573" t="str">
        <f t="shared" si="147"/>
        <v>Jul-2025</v>
      </c>
      <c r="AB573" t="str">
        <f t="shared" si="148"/>
        <v>Q3-2025</v>
      </c>
      <c r="AC573" t="str">
        <f t="shared" si="149"/>
        <v>Asia-China-Shanghai</v>
      </c>
      <c r="AD573" t="str">
        <f t="shared" si="150"/>
        <v>HIGH</v>
      </c>
      <c r="AE573" s="15" t="str">
        <f t="shared" si="151"/>
        <v>Jul-2025</v>
      </c>
      <c r="AF573" t="str">
        <f t="shared" si="152"/>
        <v>YES</v>
      </c>
    </row>
    <row r="574" spans="1:32" x14ac:dyDescent="0.35">
      <c r="A574" s="8" t="s">
        <v>65</v>
      </c>
      <c r="B574" s="6">
        <v>45412</v>
      </c>
      <c r="C574" s="6" t="str">
        <f t="shared" si="137"/>
        <v>OK</v>
      </c>
      <c r="D574" s="6">
        <f t="shared" si="136"/>
        <v>45618</v>
      </c>
      <c r="E574" s="6">
        <v>45618</v>
      </c>
      <c r="F574" s="10">
        <f t="shared" si="138"/>
        <v>206</v>
      </c>
      <c r="G574" t="s">
        <v>648</v>
      </c>
      <c r="H574" t="s">
        <v>653</v>
      </c>
      <c r="I574" t="s">
        <v>667</v>
      </c>
      <c r="J574" t="s">
        <v>703</v>
      </c>
      <c r="K574" t="s">
        <v>710</v>
      </c>
      <c r="L574" t="s">
        <v>726</v>
      </c>
      <c r="M574" t="s">
        <v>733</v>
      </c>
      <c r="N574" t="s">
        <v>784</v>
      </c>
      <c r="O574" s="10">
        <v>1454.11</v>
      </c>
      <c r="P574" s="10" t="str">
        <f t="shared" si="139"/>
        <v>OK</v>
      </c>
      <c r="Q574" s="10">
        <f t="shared" si="140"/>
        <v>47.29</v>
      </c>
      <c r="R574">
        <v>47.29</v>
      </c>
      <c r="S574" t="str">
        <f t="shared" si="141"/>
        <v>Ok</v>
      </c>
      <c r="T574">
        <f t="shared" si="142"/>
        <v>0.29199999999999998</v>
      </c>
      <c r="U574" s="10">
        <v>0.29199999999999998</v>
      </c>
      <c r="V574" s="10">
        <v>8</v>
      </c>
      <c r="W574">
        <f t="shared" si="143"/>
        <v>267.85055999999997</v>
      </c>
      <c r="X574" s="10">
        <f t="shared" si="144"/>
        <v>11632.88</v>
      </c>
      <c r="Y574" s="10">
        <f t="shared" si="145"/>
        <v>-11365.029439999998</v>
      </c>
      <c r="Z574">
        <f t="shared" si="146"/>
        <v>-42.430486014290949</v>
      </c>
      <c r="AA574" t="str">
        <f t="shared" si="147"/>
        <v>Apr-2024</v>
      </c>
      <c r="AB574" t="str">
        <f t="shared" si="148"/>
        <v>Q2-2024</v>
      </c>
      <c r="AC574" t="str">
        <f t="shared" si="149"/>
        <v>Americas-Canada-Toronto</v>
      </c>
      <c r="AD574" t="str">
        <f t="shared" si="150"/>
        <v>LOW</v>
      </c>
      <c r="AE574" s="15" t="str">
        <f t="shared" si="151"/>
        <v>Apr-2024</v>
      </c>
      <c r="AF574" t="str">
        <f t="shared" si="152"/>
        <v>NO</v>
      </c>
    </row>
    <row r="575" spans="1:32" x14ac:dyDescent="0.35">
      <c r="A575" s="8" t="s">
        <v>47</v>
      </c>
      <c r="B575" s="6">
        <v>45394</v>
      </c>
      <c r="C575" s="6" t="str">
        <f t="shared" si="137"/>
        <v>OK</v>
      </c>
      <c r="D575" s="6">
        <f t="shared" si="136"/>
        <v>45875</v>
      </c>
      <c r="E575" s="6">
        <v>45875</v>
      </c>
      <c r="F575" s="10">
        <f t="shared" si="138"/>
        <v>481</v>
      </c>
      <c r="G575" t="s">
        <v>646</v>
      </c>
      <c r="H575" t="s">
        <v>661</v>
      </c>
      <c r="I575" t="s">
        <v>682</v>
      </c>
      <c r="J575" t="s">
        <v>702</v>
      </c>
      <c r="K575" t="s">
        <v>709</v>
      </c>
      <c r="L575" t="s">
        <v>726</v>
      </c>
      <c r="M575" t="s">
        <v>729</v>
      </c>
      <c r="N575" t="s">
        <v>766</v>
      </c>
      <c r="O575" s="10">
        <v>1463.9</v>
      </c>
      <c r="P575" s="10" t="str">
        <f t="shared" si="139"/>
        <v>OK</v>
      </c>
      <c r="Q575" s="10">
        <f t="shared" si="140"/>
        <v>754.24</v>
      </c>
      <c r="R575">
        <v>754.24</v>
      </c>
      <c r="S575" t="str">
        <f t="shared" si="141"/>
        <v>Ok</v>
      </c>
      <c r="T575">
        <f t="shared" si="142"/>
        <v>8.4000000000000005E-2</v>
      </c>
      <c r="U575" s="10">
        <v>8.4000000000000005E-2</v>
      </c>
      <c r="V575" s="10">
        <v>4</v>
      </c>
      <c r="W575">
        <f t="shared" si="143"/>
        <v>2763.5353600000003</v>
      </c>
      <c r="X575" s="10">
        <f t="shared" si="144"/>
        <v>5855.6</v>
      </c>
      <c r="Y575" s="10">
        <f t="shared" si="145"/>
        <v>-3092.0646400000001</v>
      </c>
      <c r="Z575">
        <f t="shared" si="146"/>
        <v>-1.1188800710695446</v>
      </c>
      <c r="AA575" t="str">
        <f t="shared" si="147"/>
        <v>Apr-2024</v>
      </c>
      <c r="AB575" t="str">
        <f t="shared" si="148"/>
        <v>Q2-2024</v>
      </c>
      <c r="AC575" t="str">
        <f t="shared" si="149"/>
        <v>Africa-South Africa-Johannesburg</v>
      </c>
      <c r="AD575" t="str">
        <f t="shared" si="150"/>
        <v>HIGH</v>
      </c>
      <c r="AE575" s="15" t="str">
        <f t="shared" si="151"/>
        <v>Apr-2024</v>
      </c>
      <c r="AF575" t="str">
        <f t="shared" si="152"/>
        <v>NO</v>
      </c>
    </row>
    <row r="576" spans="1:32" x14ac:dyDescent="0.35">
      <c r="A576" s="8" t="s">
        <v>639</v>
      </c>
      <c r="B576" s="6">
        <v>45987</v>
      </c>
      <c r="C576" s="6" t="str">
        <f t="shared" si="137"/>
        <v>INVALID</v>
      </c>
      <c r="D576" s="6">
        <f t="shared" si="136"/>
        <v>45994</v>
      </c>
      <c r="E576" s="6">
        <v>45272</v>
      </c>
      <c r="F576" s="10">
        <f t="shared" si="138"/>
        <v>7</v>
      </c>
      <c r="G576" t="s">
        <v>647</v>
      </c>
      <c r="H576" t="s">
        <v>654</v>
      </c>
      <c r="I576" t="s">
        <v>680</v>
      </c>
      <c r="J576" t="s">
        <v>705</v>
      </c>
      <c r="K576" t="s">
        <v>711</v>
      </c>
      <c r="L576" t="s">
        <v>712</v>
      </c>
      <c r="M576" t="s">
        <v>729</v>
      </c>
      <c r="N576" t="s">
        <v>1357</v>
      </c>
      <c r="O576" s="10">
        <v>1349.04</v>
      </c>
      <c r="P576" s="10" t="str">
        <f t="shared" si="139"/>
        <v>OK</v>
      </c>
      <c r="Q576" s="10">
        <f t="shared" si="140"/>
        <v>901.48</v>
      </c>
      <c r="R576">
        <v>901.48</v>
      </c>
      <c r="S576" t="str">
        <f t="shared" si="141"/>
        <v>Ok</v>
      </c>
      <c r="T576">
        <f t="shared" si="142"/>
        <v>0.114</v>
      </c>
      <c r="U576" s="10">
        <v>0.114</v>
      </c>
      <c r="V576" s="10">
        <v>14</v>
      </c>
      <c r="W576">
        <f t="shared" si="143"/>
        <v>11181.957920000001</v>
      </c>
      <c r="X576" s="10">
        <f t="shared" si="144"/>
        <v>18886.559999999998</v>
      </c>
      <c r="Y576" s="10">
        <f t="shared" si="145"/>
        <v>-7704.6020799999969</v>
      </c>
      <c r="Z576">
        <f t="shared" si="146"/>
        <v>-0.68902084367707905</v>
      </c>
      <c r="AA576" t="str">
        <f t="shared" si="147"/>
        <v>Nov-2025</v>
      </c>
      <c r="AB576" t="str">
        <f t="shared" si="148"/>
        <v>Q4-2025</v>
      </c>
      <c r="AC576" t="str">
        <f t="shared" si="149"/>
        <v>Asia-India-Delhi</v>
      </c>
      <c r="AD576" t="str">
        <f t="shared" si="150"/>
        <v>HIGH</v>
      </c>
      <c r="AE576" s="15" t="str">
        <f t="shared" si="151"/>
        <v>Nov-2025</v>
      </c>
      <c r="AF576" t="str">
        <f t="shared" si="152"/>
        <v>YES</v>
      </c>
    </row>
    <row r="577" spans="1:32" x14ac:dyDescent="0.35">
      <c r="A577" s="8" t="s">
        <v>213</v>
      </c>
      <c r="B577" s="6">
        <v>45561</v>
      </c>
      <c r="C577" s="6" t="str">
        <f t="shared" si="137"/>
        <v>INVALID</v>
      </c>
      <c r="D577" s="6">
        <f t="shared" si="136"/>
        <v>45568</v>
      </c>
      <c r="E577" s="6">
        <v>45059</v>
      </c>
      <c r="F577" s="10">
        <f t="shared" si="138"/>
        <v>7</v>
      </c>
      <c r="G577" t="s">
        <v>649</v>
      </c>
      <c r="H577" t="s">
        <v>656</v>
      </c>
      <c r="I577" t="s">
        <v>698</v>
      </c>
      <c r="J577" t="s">
        <v>704</v>
      </c>
      <c r="K577" t="s">
        <v>711</v>
      </c>
      <c r="L577" t="s">
        <v>713</v>
      </c>
      <c r="M577" t="s">
        <v>728</v>
      </c>
      <c r="N577" t="s">
        <v>933</v>
      </c>
      <c r="O577" s="10">
        <v>1320.33</v>
      </c>
      <c r="P577" s="10" t="str">
        <f t="shared" si="139"/>
        <v>OK</v>
      </c>
      <c r="Q577" s="10">
        <f t="shared" si="140"/>
        <v>113.08</v>
      </c>
      <c r="R577">
        <v>113.08</v>
      </c>
      <c r="S577" t="str">
        <f t="shared" si="141"/>
        <v>Ok</v>
      </c>
      <c r="T577">
        <f t="shared" si="142"/>
        <v>0.155</v>
      </c>
      <c r="U577" s="10">
        <v>0.155</v>
      </c>
      <c r="V577" s="10">
        <v>25</v>
      </c>
      <c r="W577">
        <f t="shared" si="143"/>
        <v>2388.8150000000001</v>
      </c>
      <c r="X577" s="10">
        <f t="shared" si="144"/>
        <v>33008.25</v>
      </c>
      <c r="Y577" s="10">
        <f t="shared" si="145"/>
        <v>-30619.435000000001</v>
      </c>
      <c r="Z577">
        <f t="shared" si="146"/>
        <v>-12.817834365574564</v>
      </c>
      <c r="AA577" t="str">
        <f t="shared" si="147"/>
        <v>Sept-2024</v>
      </c>
      <c r="AB577" t="str">
        <f t="shared" si="148"/>
        <v>Q3-2024</v>
      </c>
      <c r="AC577" t="str">
        <f t="shared" si="149"/>
        <v>Europe-Germany-Frankfurt</v>
      </c>
      <c r="AD577" t="str">
        <f t="shared" si="150"/>
        <v>MEDIUM</v>
      </c>
      <c r="AE577" s="15" t="str">
        <f t="shared" si="151"/>
        <v>Sept-2024</v>
      </c>
      <c r="AF577" t="str">
        <f t="shared" si="152"/>
        <v>YES</v>
      </c>
    </row>
    <row r="578" spans="1:32" x14ac:dyDescent="0.35">
      <c r="A578" s="8" t="s">
        <v>551</v>
      </c>
      <c r="B578" s="6">
        <v>45899</v>
      </c>
      <c r="C578" s="6" t="str">
        <f t="shared" si="137"/>
        <v>INVALID</v>
      </c>
      <c r="D578" s="6">
        <f t="shared" ref="D578:D633" si="153">IF(OR(E578="",E578&lt;B578),B578+7,E578)</f>
        <v>45906</v>
      </c>
      <c r="E578" s="6">
        <v>45530</v>
      </c>
      <c r="F578" s="10">
        <f t="shared" si="138"/>
        <v>7</v>
      </c>
      <c r="G578" t="s">
        <v>648</v>
      </c>
      <c r="H578" t="s">
        <v>660</v>
      </c>
      <c r="I578" t="s">
        <v>677</v>
      </c>
      <c r="J578" t="s">
        <v>701</v>
      </c>
      <c r="K578" t="s">
        <v>710</v>
      </c>
      <c r="L578" t="s">
        <v>716</v>
      </c>
      <c r="M578" t="s">
        <v>731</v>
      </c>
      <c r="N578" t="s">
        <v>1121</v>
      </c>
      <c r="O578" s="10">
        <v>1291.7</v>
      </c>
      <c r="P578" s="10" t="str">
        <f t="shared" si="139"/>
        <v>OK</v>
      </c>
      <c r="Q578" s="10">
        <f t="shared" si="140"/>
        <v>868.62</v>
      </c>
      <c r="R578">
        <v>868.62</v>
      </c>
      <c r="S578" t="str">
        <f t="shared" si="141"/>
        <v>Ok</v>
      </c>
      <c r="T578">
        <f t="shared" si="142"/>
        <v>8.6999999999999994E-2</v>
      </c>
      <c r="U578" s="10">
        <v>8.6999999999999994E-2</v>
      </c>
      <c r="V578" s="10">
        <v>21</v>
      </c>
      <c r="W578">
        <f t="shared" si="143"/>
        <v>16654.05126</v>
      </c>
      <c r="X578" s="10">
        <f t="shared" si="144"/>
        <v>27125.7</v>
      </c>
      <c r="Y578" s="10">
        <f t="shared" si="145"/>
        <v>-10471.648740000001</v>
      </c>
      <c r="Z578">
        <f t="shared" si="146"/>
        <v>-0.62877485943321154</v>
      </c>
      <c r="AA578" t="str">
        <f t="shared" si="147"/>
        <v>Aug-2025</v>
      </c>
      <c r="AB578" t="str">
        <f t="shared" si="148"/>
        <v>Q3-2025</v>
      </c>
      <c r="AC578" t="str">
        <f t="shared" si="149"/>
        <v>Americas-USA-Chicago</v>
      </c>
      <c r="AD578" t="str">
        <f t="shared" si="150"/>
        <v>HIGH</v>
      </c>
      <c r="AE578" s="15" t="str">
        <f t="shared" si="151"/>
        <v>Aug-2025</v>
      </c>
      <c r="AF578" t="str">
        <f t="shared" si="152"/>
        <v>YES</v>
      </c>
    </row>
    <row r="579" spans="1:32" x14ac:dyDescent="0.35">
      <c r="A579" s="8" t="s">
        <v>479</v>
      </c>
      <c r="B579" s="6">
        <v>45827</v>
      </c>
      <c r="C579" s="6" t="str">
        <f t="shared" ref="C579:C633" si="154">IF(OR(E579="",E579&lt;B579),"INVALID","OK")</f>
        <v>INVALID</v>
      </c>
      <c r="D579" s="6">
        <f t="shared" si="153"/>
        <v>45834</v>
      </c>
      <c r="E579" s="6">
        <v>45641</v>
      </c>
      <c r="F579" s="10">
        <f t="shared" ref="F579:F633" si="155">D579-B579</f>
        <v>7</v>
      </c>
      <c r="G579" t="s">
        <v>646</v>
      </c>
      <c r="H579" t="s">
        <v>650</v>
      </c>
      <c r="I579" t="s">
        <v>675</v>
      </c>
      <c r="J579" t="s">
        <v>703</v>
      </c>
      <c r="K579" t="s">
        <v>710</v>
      </c>
      <c r="L579" t="s">
        <v>712</v>
      </c>
      <c r="M579" t="s">
        <v>727</v>
      </c>
      <c r="N579" t="s">
        <v>1198</v>
      </c>
      <c r="O579" s="10">
        <v>1335.76</v>
      </c>
      <c r="P579" s="10" t="str">
        <f t="shared" ref="P579:P633" si="156">IF(ABS((R579)-(Q579))&gt;1,"Suspicious","OK")</f>
        <v>OK</v>
      </c>
      <c r="Q579" s="10">
        <f t="shared" ref="Q579:Q633" si="157">IF(OR(R579&lt;0,R579&gt;3800),AVERAGEIF($M:$M,$M579,$R:$R),R579)</f>
        <v>347.9</v>
      </c>
      <c r="R579">
        <v>347.9</v>
      </c>
      <c r="S579" t="str">
        <f t="shared" ref="S579:S633" si="158">IF(U579&gt;0.3,"Suspicious","Ok")</f>
        <v>Ok</v>
      </c>
      <c r="T579">
        <f t="shared" ref="T579:T633" si="159">IF(U579&lt;0,0,IF(U579&gt;0.3,0.3,U579))</f>
        <v>0.21099999999999999</v>
      </c>
      <c r="U579" s="10">
        <v>0.21099999999999999</v>
      </c>
      <c r="V579" s="10">
        <v>40</v>
      </c>
      <c r="W579">
        <f t="shared" ref="W579:W633" si="160">R579*V579*(1-U579)</f>
        <v>10979.724</v>
      </c>
      <c r="X579" s="10">
        <f t="shared" ref="X579:X633" si="161">O579*V579</f>
        <v>53430.400000000001</v>
      </c>
      <c r="Y579" s="10">
        <f t="shared" ref="Y579:Y633" si="162">W579-X579</f>
        <v>-42450.675999999999</v>
      </c>
      <c r="Z579">
        <f t="shared" ref="Z579:Z633" si="163">IF(W579=0,0,Y579/W579)</f>
        <v>-3.866278970218195</v>
      </c>
      <c r="AA579" t="str">
        <f t="shared" ref="AA579:AA633" si="164">TEXT(B579,"MMM-YYYY")</f>
        <v>Jun-2025</v>
      </c>
      <c r="AB579" t="str">
        <f t="shared" ref="AB579:AB633" si="165">"Q"&amp;INT((MONTH(B579)-1)/3+1)&amp;"-"&amp;YEAR(B579)</f>
        <v>Q2-2025</v>
      </c>
      <c r="AC579" t="str">
        <f t="shared" ref="AC579:AC633" si="166">G579&amp;"-"&amp;H579&amp;"-"&amp;I579</f>
        <v>Africa-Kenya-Mombasa</v>
      </c>
      <c r="AD579" t="str">
        <f t="shared" ref="AD579:AD633" si="167">IF(Q579&lt;100,"LOW",IF(Q579&lt;=500,"MEDIUM","HIGH"))</f>
        <v>MEDIUM</v>
      </c>
      <c r="AE579" s="15" t="str">
        <f t="shared" ref="AE579:AE633" si="168">TEXT(_xlfn.MINIFS(B579,H579,(H579)),"mmm-yyyy")</f>
        <v>Jun-2025</v>
      </c>
      <c r="AF579" t="str">
        <f t="shared" ref="AF579:AF633" si="169">IF((F579)&lt;=7,"YES","NO")</f>
        <v>YES</v>
      </c>
    </row>
    <row r="580" spans="1:32" x14ac:dyDescent="0.35">
      <c r="A580" s="8" t="s">
        <v>227</v>
      </c>
      <c r="B580" s="6">
        <v>45575</v>
      </c>
      <c r="C580" s="6" t="str">
        <f t="shared" si="154"/>
        <v>OK</v>
      </c>
      <c r="D580" s="6">
        <f t="shared" si="153"/>
        <v>45694</v>
      </c>
      <c r="E580" s="6">
        <v>45694</v>
      </c>
      <c r="F580" s="10">
        <f t="shared" si="155"/>
        <v>119</v>
      </c>
      <c r="G580" t="s">
        <v>646</v>
      </c>
      <c r="H580" t="s">
        <v>650</v>
      </c>
      <c r="I580" t="s">
        <v>662</v>
      </c>
      <c r="J580" t="s">
        <v>702</v>
      </c>
      <c r="K580" t="s">
        <v>707</v>
      </c>
      <c r="L580" t="s">
        <v>717</v>
      </c>
      <c r="M580" t="s">
        <v>730</v>
      </c>
      <c r="N580" t="s">
        <v>947</v>
      </c>
      <c r="O580" s="10">
        <v>1445.27</v>
      </c>
      <c r="P580" s="10" t="str">
        <f t="shared" si="156"/>
        <v>OK</v>
      </c>
      <c r="Q580" s="10">
        <f t="shared" si="157"/>
        <v>1111.8800000000001</v>
      </c>
      <c r="R580">
        <v>1111.8800000000001</v>
      </c>
      <c r="S580" t="str">
        <f t="shared" si="158"/>
        <v>Ok</v>
      </c>
      <c r="T580">
        <f t="shared" si="159"/>
        <v>0</v>
      </c>
      <c r="U580" s="10">
        <v>0</v>
      </c>
      <c r="V580" s="10">
        <v>9</v>
      </c>
      <c r="W580">
        <f t="shared" si="160"/>
        <v>10006.920000000002</v>
      </c>
      <c r="X580" s="10">
        <f t="shared" si="161"/>
        <v>13007.43</v>
      </c>
      <c r="Y580" s="10">
        <f t="shared" si="162"/>
        <v>-3000.5099999999984</v>
      </c>
      <c r="Z580">
        <f t="shared" si="163"/>
        <v>-0.29984350829226153</v>
      </c>
      <c r="AA580" t="str">
        <f t="shared" si="164"/>
        <v>Oct-2024</v>
      </c>
      <c r="AB580" t="str">
        <f t="shared" si="165"/>
        <v>Q4-2024</v>
      </c>
      <c r="AC580" t="str">
        <f t="shared" si="166"/>
        <v>Africa-Kenya-Kisumu</v>
      </c>
      <c r="AD580" t="str">
        <f t="shared" si="167"/>
        <v>HIGH</v>
      </c>
      <c r="AE580" s="15" t="str">
        <f t="shared" si="168"/>
        <v>Oct-2024</v>
      </c>
      <c r="AF580" t="str">
        <f t="shared" si="169"/>
        <v>NO</v>
      </c>
    </row>
    <row r="581" spans="1:32" x14ac:dyDescent="0.35">
      <c r="A581" s="8" t="s">
        <v>240</v>
      </c>
      <c r="B581" s="6">
        <v>45588</v>
      </c>
      <c r="C581" s="6" t="str">
        <f t="shared" si="154"/>
        <v>INVALID</v>
      </c>
      <c r="D581" s="6">
        <f t="shared" si="153"/>
        <v>45595</v>
      </c>
      <c r="E581" s="6">
        <v>45145</v>
      </c>
      <c r="F581" s="10">
        <f t="shared" si="155"/>
        <v>7</v>
      </c>
      <c r="G581" t="s">
        <v>647</v>
      </c>
      <c r="H581" t="s">
        <v>652</v>
      </c>
      <c r="I581" t="s">
        <v>694</v>
      </c>
      <c r="J581" t="s">
        <v>702</v>
      </c>
      <c r="K581" t="s">
        <v>709</v>
      </c>
      <c r="L581" t="s">
        <v>720</v>
      </c>
      <c r="M581" t="s">
        <v>729</v>
      </c>
      <c r="N581" t="s">
        <v>960</v>
      </c>
      <c r="O581" s="10">
        <v>1352.44</v>
      </c>
      <c r="P581" s="10" t="str">
        <f t="shared" si="156"/>
        <v>OK</v>
      </c>
      <c r="Q581" s="10">
        <f t="shared" si="157"/>
        <v>327.72</v>
      </c>
      <c r="R581">
        <v>327.72</v>
      </c>
      <c r="S581" t="str">
        <f t="shared" si="158"/>
        <v>Ok</v>
      </c>
      <c r="T581">
        <f t="shared" si="159"/>
        <v>0.13100000000000001</v>
      </c>
      <c r="U581" s="10">
        <v>0.13100000000000001</v>
      </c>
      <c r="V581" s="10">
        <v>13</v>
      </c>
      <c r="W581">
        <f t="shared" si="160"/>
        <v>3702.2528400000006</v>
      </c>
      <c r="X581" s="10">
        <f t="shared" si="161"/>
        <v>17581.72</v>
      </c>
      <c r="Y581" s="10">
        <f t="shared" si="162"/>
        <v>-13879.46716</v>
      </c>
      <c r="Z581">
        <f t="shared" si="163"/>
        <v>-3.748924711473784</v>
      </c>
      <c r="AA581" t="str">
        <f t="shared" si="164"/>
        <v>Oct-2024</v>
      </c>
      <c r="AB581" t="str">
        <f t="shared" si="165"/>
        <v>Q4-2024</v>
      </c>
      <c r="AC581" t="str">
        <f t="shared" si="166"/>
        <v>Asia-Japan-Nagoya</v>
      </c>
      <c r="AD581" t="str">
        <f t="shared" si="167"/>
        <v>MEDIUM</v>
      </c>
      <c r="AE581" s="15" t="str">
        <f t="shared" si="168"/>
        <v>Oct-2024</v>
      </c>
      <c r="AF581" t="str">
        <f t="shared" si="169"/>
        <v>YES</v>
      </c>
    </row>
    <row r="582" spans="1:32" x14ac:dyDescent="0.35">
      <c r="A582" s="8" t="s">
        <v>32</v>
      </c>
      <c r="B582" s="6">
        <v>45379</v>
      </c>
      <c r="C582" s="6" t="str">
        <f t="shared" si="154"/>
        <v>OK</v>
      </c>
      <c r="D582" s="6">
        <f t="shared" si="153"/>
        <v>45916</v>
      </c>
      <c r="E582" s="6">
        <v>45916</v>
      </c>
      <c r="F582" s="10">
        <f t="shared" si="155"/>
        <v>537</v>
      </c>
      <c r="G582" t="s">
        <v>647</v>
      </c>
      <c r="H582" t="s">
        <v>652</v>
      </c>
      <c r="I582" t="s">
        <v>666</v>
      </c>
      <c r="J582" t="s">
        <v>701</v>
      </c>
      <c r="K582" t="s">
        <v>710</v>
      </c>
      <c r="L582" t="s">
        <v>712</v>
      </c>
      <c r="M582" t="s">
        <v>730</v>
      </c>
      <c r="N582" t="s">
        <v>751</v>
      </c>
      <c r="O582" s="10">
        <v>1225.57</v>
      </c>
      <c r="P582" s="10" t="str">
        <f t="shared" si="156"/>
        <v>OK</v>
      </c>
      <c r="Q582" s="10">
        <f t="shared" si="157"/>
        <v>486.13</v>
      </c>
      <c r="R582">
        <v>486.13</v>
      </c>
      <c r="S582" t="str">
        <f t="shared" si="158"/>
        <v>Ok</v>
      </c>
      <c r="T582">
        <f t="shared" si="159"/>
        <v>0.183</v>
      </c>
      <c r="U582" s="10">
        <v>0.183</v>
      </c>
      <c r="V582" s="10">
        <v>16</v>
      </c>
      <c r="W582">
        <f t="shared" si="160"/>
        <v>6354.6913599999998</v>
      </c>
      <c r="X582" s="10">
        <f t="shared" si="161"/>
        <v>19609.12</v>
      </c>
      <c r="Y582" s="10">
        <f t="shared" si="162"/>
        <v>-13254.428639999998</v>
      </c>
      <c r="Z582">
        <f t="shared" si="163"/>
        <v>-2.0857706360738186</v>
      </c>
      <c r="AA582" t="str">
        <f t="shared" si="164"/>
        <v>Mar-2024</v>
      </c>
      <c r="AB582" t="str">
        <f t="shared" si="165"/>
        <v>Q1-2024</v>
      </c>
      <c r="AC582" t="str">
        <f t="shared" si="166"/>
        <v>Asia-Japan-Osaka</v>
      </c>
      <c r="AD582" t="str">
        <f t="shared" si="167"/>
        <v>MEDIUM</v>
      </c>
      <c r="AE582" s="15" t="str">
        <f t="shared" si="168"/>
        <v>Mar-2024</v>
      </c>
      <c r="AF582" t="str">
        <f t="shared" si="169"/>
        <v>NO</v>
      </c>
    </row>
    <row r="583" spans="1:32" x14ac:dyDescent="0.35">
      <c r="A583" s="8" t="s">
        <v>429</v>
      </c>
      <c r="B583" s="6">
        <v>45777</v>
      </c>
      <c r="C583" s="6" t="str">
        <f t="shared" si="154"/>
        <v>INVALID</v>
      </c>
      <c r="D583" s="6">
        <f t="shared" si="153"/>
        <v>45784</v>
      </c>
      <c r="E583" s="6">
        <v>45182</v>
      </c>
      <c r="F583" s="10">
        <f t="shared" si="155"/>
        <v>7</v>
      </c>
      <c r="G583" t="s">
        <v>648</v>
      </c>
      <c r="H583" t="s">
        <v>653</v>
      </c>
      <c r="I583" t="s">
        <v>688</v>
      </c>
      <c r="J583" t="s">
        <v>705</v>
      </c>
      <c r="K583" t="s">
        <v>709</v>
      </c>
      <c r="L583" t="s">
        <v>719</v>
      </c>
      <c r="M583" t="s">
        <v>728</v>
      </c>
      <c r="N583" t="s">
        <v>1148</v>
      </c>
      <c r="O583" s="10">
        <v>1287.6400000000001</v>
      </c>
      <c r="P583" s="10" t="str">
        <f t="shared" si="156"/>
        <v>OK</v>
      </c>
      <c r="Q583" s="10">
        <f t="shared" si="157"/>
        <v>2066.6</v>
      </c>
      <c r="R583">
        <v>2066.6</v>
      </c>
      <c r="S583" t="str">
        <f t="shared" si="158"/>
        <v>Ok</v>
      </c>
      <c r="T583">
        <f t="shared" si="159"/>
        <v>3.2000000000000001E-2</v>
      </c>
      <c r="U583" s="10">
        <v>3.2000000000000001E-2</v>
      </c>
      <c r="V583" s="10">
        <v>7</v>
      </c>
      <c r="W583">
        <f t="shared" si="160"/>
        <v>14003.281599999998</v>
      </c>
      <c r="X583" s="10">
        <f t="shared" si="161"/>
        <v>9013.4800000000014</v>
      </c>
      <c r="Y583" s="10">
        <f t="shared" si="162"/>
        <v>4989.8015999999971</v>
      </c>
      <c r="Z583">
        <f t="shared" si="163"/>
        <v>0.35633087604265545</v>
      </c>
      <c r="AA583" t="str">
        <f t="shared" si="164"/>
        <v>Apr-2025</v>
      </c>
      <c r="AB583" t="str">
        <f t="shared" si="165"/>
        <v>Q2-2025</v>
      </c>
      <c r="AC583" t="str">
        <f t="shared" si="166"/>
        <v>Americas-Canada-Vancouver</v>
      </c>
      <c r="AD583" t="str">
        <f t="shared" si="167"/>
        <v>HIGH</v>
      </c>
      <c r="AE583" s="15" t="str">
        <f t="shared" si="168"/>
        <v>Apr-2025</v>
      </c>
      <c r="AF583" t="str">
        <f t="shared" si="169"/>
        <v>YES</v>
      </c>
    </row>
    <row r="584" spans="1:32" x14ac:dyDescent="0.35">
      <c r="A584" s="8" t="s">
        <v>295</v>
      </c>
      <c r="B584" s="6">
        <v>45643</v>
      </c>
      <c r="C584" s="6" t="str">
        <f t="shared" si="154"/>
        <v>OK</v>
      </c>
      <c r="D584" s="6">
        <f t="shared" si="153"/>
        <v>45745</v>
      </c>
      <c r="E584" s="6">
        <v>45745</v>
      </c>
      <c r="F584" s="10">
        <f t="shared" si="155"/>
        <v>102</v>
      </c>
      <c r="G584" t="s">
        <v>647</v>
      </c>
      <c r="H584" t="s">
        <v>652</v>
      </c>
      <c r="I584" t="s">
        <v>689</v>
      </c>
      <c r="J584" t="s">
        <v>703</v>
      </c>
      <c r="K584" t="s">
        <v>711</v>
      </c>
      <c r="L584" t="s">
        <v>722</v>
      </c>
      <c r="M584" t="s">
        <v>729</v>
      </c>
      <c r="N584" t="s">
        <v>1015</v>
      </c>
      <c r="O584" s="10">
        <v>1106.96</v>
      </c>
      <c r="P584" s="10" t="str">
        <f t="shared" si="156"/>
        <v>OK</v>
      </c>
      <c r="Q584" s="10">
        <f t="shared" si="157"/>
        <v>86.2</v>
      </c>
      <c r="R584">
        <v>86.2</v>
      </c>
      <c r="S584" t="str">
        <f t="shared" si="158"/>
        <v>Suspicious</v>
      </c>
      <c r="T584">
        <f t="shared" si="159"/>
        <v>0.3</v>
      </c>
      <c r="U584" s="10">
        <v>0.317</v>
      </c>
      <c r="V584" s="10">
        <v>7</v>
      </c>
      <c r="W584">
        <f t="shared" si="160"/>
        <v>412.12220000000002</v>
      </c>
      <c r="X584" s="10">
        <f t="shared" si="161"/>
        <v>7748.72</v>
      </c>
      <c r="Y584" s="10">
        <f t="shared" si="162"/>
        <v>-7336.5978000000005</v>
      </c>
      <c r="Z584">
        <f t="shared" si="163"/>
        <v>-17.801996106979921</v>
      </c>
      <c r="AA584" t="str">
        <f t="shared" si="164"/>
        <v>Dec-2024</v>
      </c>
      <c r="AB584" t="str">
        <f t="shared" si="165"/>
        <v>Q4-2024</v>
      </c>
      <c r="AC584" t="str">
        <f t="shared" si="166"/>
        <v>Asia-Japan-Tokyo</v>
      </c>
      <c r="AD584" t="str">
        <f t="shared" si="167"/>
        <v>LOW</v>
      </c>
      <c r="AE584" s="15" t="str">
        <f t="shared" si="168"/>
        <v>Dec-2024</v>
      </c>
      <c r="AF584" t="str">
        <f t="shared" si="169"/>
        <v>NO</v>
      </c>
    </row>
    <row r="585" spans="1:32" x14ac:dyDescent="0.35">
      <c r="A585" s="8" t="s">
        <v>494</v>
      </c>
      <c r="B585" s="6">
        <v>45842</v>
      </c>
      <c r="C585" s="6" t="str">
        <f t="shared" si="154"/>
        <v>INVALID</v>
      </c>
      <c r="D585" s="6">
        <f t="shared" si="153"/>
        <v>45849</v>
      </c>
      <c r="E585" s="6">
        <v>45306</v>
      </c>
      <c r="F585" s="10">
        <f t="shared" si="155"/>
        <v>7</v>
      </c>
      <c r="G585" t="s">
        <v>647</v>
      </c>
      <c r="H585" t="s">
        <v>652</v>
      </c>
      <c r="I585" t="s">
        <v>694</v>
      </c>
      <c r="J585" t="s">
        <v>705</v>
      </c>
      <c r="K585" t="s">
        <v>709</v>
      </c>
      <c r="L585" t="s">
        <v>715</v>
      </c>
      <c r="M585" t="s">
        <v>729</v>
      </c>
      <c r="N585" t="s">
        <v>1213</v>
      </c>
      <c r="O585" s="10">
        <v>1219.06</v>
      </c>
      <c r="P585" s="10" t="str">
        <f t="shared" si="156"/>
        <v>OK</v>
      </c>
      <c r="Q585" s="10">
        <f t="shared" si="157"/>
        <v>2307.75</v>
      </c>
      <c r="R585">
        <v>2307.75</v>
      </c>
      <c r="S585" t="str">
        <f t="shared" si="158"/>
        <v>Ok</v>
      </c>
      <c r="T585">
        <f t="shared" si="159"/>
        <v>7.5999999999999998E-2</v>
      </c>
      <c r="U585" s="10">
        <v>7.5999999999999998E-2</v>
      </c>
      <c r="V585" s="10">
        <v>16</v>
      </c>
      <c r="W585">
        <f t="shared" si="160"/>
        <v>34117.775999999998</v>
      </c>
      <c r="X585" s="10">
        <f t="shared" si="161"/>
        <v>19504.96</v>
      </c>
      <c r="Y585" s="10">
        <f t="shared" si="162"/>
        <v>14612.815999999999</v>
      </c>
      <c r="Z585">
        <f t="shared" si="163"/>
        <v>0.4283050571643357</v>
      </c>
      <c r="AA585" t="str">
        <f t="shared" si="164"/>
        <v>Jul-2025</v>
      </c>
      <c r="AB585" t="str">
        <f t="shared" si="165"/>
        <v>Q3-2025</v>
      </c>
      <c r="AC585" t="str">
        <f t="shared" si="166"/>
        <v>Asia-Japan-Nagoya</v>
      </c>
      <c r="AD585" t="str">
        <f t="shared" si="167"/>
        <v>HIGH</v>
      </c>
      <c r="AE585" s="15" t="str">
        <f t="shared" si="168"/>
        <v>Jul-2025</v>
      </c>
      <c r="AF585" t="str">
        <f t="shared" si="169"/>
        <v>YES</v>
      </c>
    </row>
    <row r="586" spans="1:32" x14ac:dyDescent="0.35">
      <c r="A586" s="8" t="s">
        <v>136</v>
      </c>
      <c r="B586" s="6">
        <v>45483</v>
      </c>
      <c r="C586" s="6" t="str">
        <f t="shared" si="154"/>
        <v>INVALID</v>
      </c>
      <c r="D586" s="6">
        <f t="shared" si="153"/>
        <v>45490</v>
      </c>
      <c r="E586" s="6">
        <v>45273</v>
      </c>
      <c r="F586" s="10">
        <f t="shared" si="155"/>
        <v>7</v>
      </c>
      <c r="G586" t="s">
        <v>649</v>
      </c>
      <c r="H586" t="s">
        <v>657</v>
      </c>
      <c r="I586" t="s">
        <v>679</v>
      </c>
      <c r="J586" t="s">
        <v>703</v>
      </c>
      <c r="K586" t="s">
        <v>711</v>
      </c>
      <c r="L586" t="s">
        <v>722</v>
      </c>
      <c r="M586" t="s">
        <v>732</v>
      </c>
      <c r="N586" t="s">
        <v>855</v>
      </c>
      <c r="O586" s="10">
        <v>1297.42</v>
      </c>
      <c r="P586" s="10" t="str">
        <f t="shared" si="156"/>
        <v>OK</v>
      </c>
      <c r="Q586" s="10">
        <f t="shared" si="157"/>
        <v>1112.81</v>
      </c>
      <c r="R586">
        <v>1112.81</v>
      </c>
      <c r="S586" t="str">
        <f t="shared" si="158"/>
        <v>Ok</v>
      </c>
      <c r="T586">
        <f t="shared" si="159"/>
        <v>6.9000000000000006E-2</v>
      </c>
      <c r="U586" s="10">
        <v>6.9000000000000006E-2</v>
      </c>
      <c r="V586" s="10">
        <v>9</v>
      </c>
      <c r="W586">
        <f t="shared" si="160"/>
        <v>9324.234989999999</v>
      </c>
      <c r="X586" s="10">
        <f t="shared" si="161"/>
        <v>11676.78</v>
      </c>
      <c r="Y586" s="10">
        <f t="shared" si="162"/>
        <v>-2352.5450100000016</v>
      </c>
      <c r="Z586">
        <f t="shared" si="163"/>
        <v>-0.25230434588178496</v>
      </c>
      <c r="AA586" t="str">
        <f t="shared" si="164"/>
        <v>Jul-2024</v>
      </c>
      <c r="AB586" t="str">
        <f t="shared" si="165"/>
        <v>Q3-2024</v>
      </c>
      <c r="AC586" t="str">
        <f t="shared" si="166"/>
        <v>Europe-France-Lyon</v>
      </c>
      <c r="AD586" t="str">
        <f t="shared" si="167"/>
        <v>HIGH</v>
      </c>
      <c r="AE586" s="15" t="str">
        <f t="shared" si="168"/>
        <v>Jul-2024</v>
      </c>
      <c r="AF586" t="str">
        <f t="shared" si="169"/>
        <v>YES</v>
      </c>
    </row>
    <row r="587" spans="1:32" x14ac:dyDescent="0.35">
      <c r="A587" s="8" t="s">
        <v>349</v>
      </c>
      <c r="B587" s="6">
        <v>45697</v>
      </c>
      <c r="C587" s="6" t="str">
        <f t="shared" si="154"/>
        <v>INVALID</v>
      </c>
      <c r="D587" s="6">
        <f t="shared" si="153"/>
        <v>45704</v>
      </c>
      <c r="E587" s="6">
        <v>45400</v>
      </c>
      <c r="F587" s="10">
        <f t="shared" si="155"/>
        <v>7</v>
      </c>
      <c r="G587" t="s">
        <v>649</v>
      </c>
      <c r="H587" t="s">
        <v>657</v>
      </c>
      <c r="I587" t="s">
        <v>679</v>
      </c>
      <c r="J587" t="s">
        <v>704</v>
      </c>
      <c r="K587" t="s">
        <v>708</v>
      </c>
      <c r="L587" t="s">
        <v>718</v>
      </c>
      <c r="M587" t="s">
        <v>728</v>
      </c>
      <c r="N587" t="s">
        <v>1069</v>
      </c>
      <c r="O587" s="10">
        <v>1288.8499999999999</v>
      </c>
      <c r="P587" s="10" t="str">
        <f t="shared" si="156"/>
        <v>OK</v>
      </c>
      <c r="Q587" s="10">
        <f t="shared" si="157"/>
        <v>1125.99</v>
      </c>
      <c r="R587">
        <v>1125.99</v>
      </c>
      <c r="S587" t="str">
        <f t="shared" si="158"/>
        <v>Ok</v>
      </c>
      <c r="T587">
        <f t="shared" si="159"/>
        <v>0.158</v>
      </c>
      <c r="U587" s="10">
        <v>0.158</v>
      </c>
      <c r="V587" s="10">
        <v>7</v>
      </c>
      <c r="W587">
        <f t="shared" si="160"/>
        <v>6636.5850600000003</v>
      </c>
      <c r="X587" s="10">
        <f t="shared" si="161"/>
        <v>9021.9499999999989</v>
      </c>
      <c r="Y587" s="10">
        <f t="shared" si="162"/>
        <v>-2385.3649399999986</v>
      </c>
      <c r="Z587">
        <f t="shared" si="163"/>
        <v>-0.35942656026170161</v>
      </c>
      <c r="AA587" t="str">
        <f t="shared" si="164"/>
        <v>Feb-2025</v>
      </c>
      <c r="AB587" t="str">
        <f t="shared" si="165"/>
        <v>Q1-2025</v>
      </c>
      <c r="AC587" t="str">
        <f t="shared" si="166"/>
        <v>Europe-France-Lyon</v>
      </c>
      <c r="AD587" t="str">
        <f t="shared" si="167"/>
        <v>HIGH</v>
      </c>
      <c r="AE587" s="15" t="str">
        <f t="shared" si="168"/>
        <v>Feb-2025</v>
      </c>
      <c r="AF587" t="str">
        <f t="shared" si="169"/>
        <v>YES</v>
      </c>
    </row>
    <row r="588" spans="1:32" x14ac:dyDescent="0.35">
      <c r="A588" s="8" t="s">
        <v>617</v>
      </c>
      <c r="B588" s="6">
        <v>45965</v>
      </c>
      <c r="C588" s="6" t="str">
        <f t="shared" si="154"/>
        <v>INVALID</v>
      </c>
      <c r="D588" s="6">
        <f t="shared" si="153"/>
        <v>45972</v>
      </c>
      <c r="E588" s="6">
        <v>45795</v>
      </c>
      <c r="F588" s="10">
        <f t="shared" si="155"/>
        <v>7</v>
      </c>
      <c r="G588" t="s">
        <v>647</v>
      </c>
      <c r="H588" t="s">
        <v>652</v>
      </c>
      <c r="I588" t="s">
        <v>689</v>
      </c>
      <c r="J588" t="s">
        <v>706</v>
      </c>
      <c r="K588" t="s">
        <v>707</v>
      </c>
      <c r="L588" t="s">
        <v>713</v>
      </c>
      <c r="M588" t="s">
        <v>728</v>
      </c>
      <c r="N588" t="s">
        <v>1335</v>
      </c>
      <c r="O588" s="10">
        <v>1144.3800000000001</v>
      </c>
      <c r="P588" s="10" t="str">
        <f t="shared" si="156"/>
        <v>OK</v>
      </c>
      <c r="Q588" s="10">
        <f t="shared" si="157"/>
        <v>123.62</v>
      </c>
      <c r="R588">
        <v>123.62</v>
      </c>
      <c r="S588" t="str">
        <f t="shared" si="158"/>
        <v>Ok</v>
      </c>
      <c r="T588">
        <f t="shared" si="159"/>
        <v>0.15</v>
      </c>
      <c r="U588" s="10">
        <v>0.15</v>
      </c>
      <c r="V588" s="10">
        <v>17</v>
      </c>
      <c r="W588">
        <f t="shared" si="160"/>
        <v>1786.309</v>
      </c>
      <c r="X588" s="10">
        <f t="shared" si="161"/>
        <v>19454.460000000003</v>
      </c>
      <c r="Y588" s="10">
        <f t="shared" si="162"/>
        <v>-17668.151000000002</v>
      </c>
      <c r="Z588">
        <f t="shared" si="163"/>
        <v>-9.8908705044871859</v>
      </c>
      <c r="AA588" t="str">
        <f t="shared" si="164"/>
        <v>Nov-2025</v>
      </c>
      <c r="AB588" t="str">
        <f t="shared" si="165"/>
        <v>Q4-2025</v>
      </c>
      <c r="AC588" t="str">
        <f t="shared" si="166"/>
        <v>Asia-Japan-Tokyo</v>
      </c>
      <c r="AD588" t="str">
        <f t="shared" si="167"/>
        <v>MEDIUM</v>
      </c>
      <c r="AE588" s="15" t="str">
        <f t="shared" si="168"/>
        <v>Nov-2025</v>
      </c>
      <c r="AF588" t="str">
        <f t="shared" si="169"/>
        <v>YES</v>
      </c>
    </row>
    <row r="589" spans="1:32" x14ac:dyDescent="0.35">
      <c r="A589" s="8" t="s">
        <v>251</v>
      </c>
      <c r="B589" s="6">
        <v>45599</v>
      </c>
      <c r="C589" s="6" t="str">
        <f t="shared" si="154"/>
        <v>OK</v>
      </c>
      <c r="D589" s="6">
        <f t="shared" si="153"/>
        <v>45861</v>
      </c>
      <c r="E589" s="6">
        <v>45861</v>
      </c>
      <c r="F589" s="10">
        <f t="shared" si="155"/>
        <v>262</v>
      </c>
      <c r="G589" t="s">
        <v>648</v>
      </c>
      <c r="H589" t="s">
        <v>653</v>
      </c>
      <c r="I589" t="s">
        <v>688</v>
      </c>
      <c r="J589" t="s">
        <v>704</v>
      </c>
      <c r="K589" t="s">
        <v>708</v>
      </c>
      <c r="L589" t="s">
        <v>722</v>
      </c>
      <c r="M589" t="s">
        <v>727</v>
      </c>
      <c r="N589" t="s">
        <v>971</v>
      </c>
      <c r="O589" s="10">
        <v>1364.89</v>
      </c>
      <c r="P589" s="10" t="str">
        <f t="shared" si="156"/>
        <v>OK</v>
      </c>
      <c r="Q589" s="10">
        <f t="shared" si="157"/>
        <v>1731.75</v>
      </c>
      <c r="R589">
        <v>1731.75</v>
      </c>
      <c r="S589" t="str">
        <f t="shared" si="158"/>
        <v>Ok</v>
      </c>
      <c r="T589">
        <f t="shared" si="159"/>
        <v>0.17199999999999999</v>
      </c>
      <c r="U589" s="10">
        <v>0.17199999999999999</v>
      </c>
      <c r="V589" s="10">
        <v>61</v>
      </c>
      <c r="W589">
        <f t="shared" si="160"/>
        <v>87467.229000000007</v>
      </c>
      <c r="X589" s="10">
        <f t="shared" si="161"/>
        <v>83258.290000000008</v>
      </c>
      <c r="Y589" s="10">
        <f t="shared" si="162"/>
        <v>4208.9389999999985</v>
      </c>
      <c r="Z589">
        <f t="shared" si="163"/>
        <v>4.8120182245627079E-2</v>
      </c>
      <c r="AA589" t="str">
        <f t="shared" si="164"/>
        <v>Nov-2024</v>
      </c>
      <c r="AB589" t="str">
        <f t="shared" si="165"/>
        <v>Q4-2024</v>
      </c>
      <c r="AC589" t="str">
        <f t="shared" si="166"/>
        <v>Americas-Canada-Vancouver</v>
      </c>
      <c r="AD589" t="str">
        <f t="shared" si="167"/>
        <v>HIGH</v>
      </c>
      <c r="AE589" s="15" t="str">
        <f t="shared" si="168"/>
        <v>Nov-2024</v>
      </c>
      <c r="AF589" t="str">
        <f t="shared" si="169"/>
        <v>NO</v>
      </c>
    </row>
    <row r="590" spans="1:32" x14ac:dyDescent="0.35">
      <c r="A590" s="8" t="s">
        <v>95</v>
      </c>
      <c r="B590" s="6">
        <v>45442</v>
      </c>
      <c r="C590" s="6" t="str">
        <f t="shared" si="154"/>
        <v>INVALID</v>
      </c>
      <c r="D590" s="6">
        <f t="shared" si="153"/>
        <v>45449</v>
      </c>
      <c r="E590" s="6">
        <v>44968</v>
      </c>
      <c r="F590" s="10">
        <f t="shared" si="155"/>
        <v>7</v>
      </c>
      <c r="G590" t="s">
        <v>646</v>
      </c>
      <c r="H590" t="s">
        <v>661</v>
      </c>
      <c r="I590" t="s">
        <v>695</v>
      </c>
      <c r="J590" t="s">
        <v>701</v>
      </c>
      <c r="K590" t="s">
        <v>711</v>
      </c>
      <c r="L590" t="s">
        <v>724</v>
      </c>
      <c r="M590" t="s">
        <v>729</v>
      </c>
      <c r="N590" t="s">
        <v>814</v>
      </c>
      <c r="O590" s="10">
        <v>1410.05</v>
      </c>
      <c r="P590" s="10" t="str">
        <f t="shared" si="156"/>
        <v>OK</v>
      </c>
      <c r="Q590" s="10">
        <f t="shared" si="157"/>
        <v>3062.01</v>
      </c>
      <c r="R590">
        <v>3062.01</v>
      </c>
      <c r="S590" t="str">
        <f t="shared" si="158"/>
        <v>Ok</v>
      </c>
      <c r="T590">
        <f t="shared" si="159"/>
        <v>0.161</v>
      </c>
      <c r="U590" s="10">
        <v>0.161</v>
      </c>
      <c r="V590" s="10">
        <v>26</v>
      </c>
      <c r="W590">
        <f t="shared" si="160"/>
        <v>66794.686140000005</v>
      </c>
      <c r="X590" s="10">
        <f t="shared" si="161"/>
        <v>36661.299999999996</v>
      </c>
      <c r="Y590" s="10">
        <f t="shared" si="162"/>
        <v>30133.38614000001</v>
      </c>
      <c r="Z590">
        <f t="shared" si="163"/>
        <v>0.45113448211795143</v>
      </c>
      <c r="AA590" t="str">
        <f t="shared" si="164"/>
        <v>May-2024</v>
      </c>
      <c r="AB590" t="str">
        <f t="shared" si="165"/>
        <v>Q2-2024</v>
      </c>
      <c r="AC590" t="str">
        <f t="shared" si="166"/>
        <v>Africa-South Africa-Cape Town</v>
      </c>
      <c r="AD590" t="str">
        <f t="shared" si="167"/>
        <v>HIGH</v>
      </c>
      <c r="AE590" s="15" t="str">
        <f t="shared" si="168"/>
        <v>May-2024</v>
      </c>
      <c r="AF590" t="str">
        <f t="shared" si="169"/>
        <v>YES</v>
      </c>
    </row>
    <row r="591" spans="1:32" x14ac:dyDescent="0.35">
      <c r="A591" s="8" t="s">
        <v>445</v>
      </c>
      <c r="B591" s="6">
        <v>45793</v>
      </c>
      <c r="C591" s="6" t="str">
        <f t="shared" si="154"/>
        <v>INVALID</v>
      </c>
      <c r="D591" s="6">
        <f t="shared" si="153"/>
        <v>45800</v>
      </c>
      <c r="E591" s="6">
        <v>45665</v>
      </c>
      <c r="F591" s="10">
        <f t="shared" si="155"/>
        <v>7</v>
      </c>
      <c r="G591" t="s">
        <v>647</v>
      </c>
      <c r="H591" t="s">
        <v>659</v>
      </c>
      <c r="I591" t="s">
        <v>676</v>
      </c>
      <c r="J591" t="s">
        <v>706</v>
      </c>
      <c r="K591" t="s">
        <v>708</v>
      </c>
      <c r="L591" t="s">
        <v>723</v>
      </c>
      <c r="M591" t="s">
        <v>731</v>
      </c>
      <c r="N591" t="s">
        <v>1164</v>
      </c>
      <c r="O591" s="10">
        <v>1201.31</v>
      </c>
      <c r="P591" s="10" t="str">
        <f t="shared" si="156"/>
        <v>OK</v>
      </c>
      <c r="Q591" s="10">
        <f t="shared" si="157"/>
        <v>2200.41</v>
      </c>
      <c r="R591">
        <v>2200.41</v>
      </c>
      <c r="S591" t="str">
        <f t="shared" si="158"/>
        <v>Ok</v>
      </c>
      <c r="T591">
        <f t="shared" si="159"/>
        <v>0</v>
      </c>
      <c r="U591" s="10">
        <v>0</v>
      </c>
      <c r="V591" s="10">
        <v>21</v>
      </c>
      <c r="W591">
        <f t="shared" si="160"/>
        <v>46208.61</v>
      </c>
      <c r="X591" s="10">
        <f t="shared" si="161"/>
        <v>25227.51</v>
      </c>
      <c r="Y591" s="10">
        <f t="shared" si="162"/>
        <v>20981.100000000002</v>
      </c>
      <c r="Z591">
        <f t="shared" si="163"/>
        <v>0.4540517449020865</v>
      </c>
      <c r="AA591" t="str">
        <f t="shared" si="164"/>
        <v>May-2025</v>
      </c>
      <c r="AB591" t="str">
        <f t="shared" si="165"/>
        <v>Q2-2025</v>
      </c>
      <c r="AC591" t="str">
        <f t="shared" si="166"/>
        <v>Asia-China-Shenzhen</v>
      </c>
      <c r="AD591" t="str">
        <f t="shared" si="167"/>
        <v>HIGH</v>
      </c>
      <c r="AE591" s="15" t="str">
        <f t="shared" si="168"/>
        <v>May-2025</v>
      </c>
      <c r="AF591" t="str">
        <f t="shared" si="169"/>
        <v>YES</v>
      </c>
    </row>
    <row r="592" spans="1:32" x14ac:dyDescent="0.35">
      <c r="A592" s="8" t="s">
        <v>496</v>
      </c>
      <c r="B592" s="6">
        <v>45844</v>
      </c>
      <c r="C592" s="6" t="str">
        <f t="shared" si="154"/>
        <v>OK</v>
      </c>
      <c r="D592" s="6">
        <f t="shared" si="153"/>
        <v>45903</v>
      </c>
      <c r="E592" s="6">
        <v>45903</v>
      </c>
      <c r="F592" s="10">
        <f t="shared" si="155"/>
        <v>59</v>
      </c>
      <c r="G592" t="s">
        <v>649</v>
      </c>
      <c r="H592" t="s">
        <v>657</v>
      </c>
      <c r="I592" t="s">
        <v>673</v>
      </c>
      <c r="J592" t="s">
        <v>705</v>
      </c>
      <c r="K592" t="s">
        <v>709</v>
      </c>
      <c r="L592" t="s">
        <v>713</v>
      </c>
      <c r="M592" t="s">
        <v>731</v>
      </c>
      <c r="N592" t="s">
        <v>1215</v>
      </c>
      <c r="O592" s="10">
        <v>1286.56</v>
      </c>
      <c r="P592" s="10" t="str">
        <f t="shared" si="156"/>
        <v>OK</v>
      </c>
      <c r="Q592" s="10">
        <f t="shared" si="157"/>
        <v>601.49</v>
      </c>
      <c r="R592">
        <v>601.49</v>
      </c>
      <c r="S592" t="str">
        <f t="shared" si="158"/>
        <v>Ok</v>
      </c>
      <c r="T592">
        <f t="shared" si="159"/>
        <v>0.13200000000000001</v>
      </c>
      <c r="U592" s="10">
        <v>0.13200000000000001</v>
      </c>
      <c r="V592" s="10">
        <v>15</v>
      </c>
      <c r="W592">
        <f t="shared" si="160"/>
        <v>7831.3998000000001</v>
      </c>
      <c r="X592" s="10">
        <f t="shared" si="161"/>
        <v>19298.399999999998</v>
      </c>
      <c r="Y592" s="10">
        <f t="shared" si="162"/>
        <v>-11467.000199999999</v>
      </c>
      <c r="Z592">
        <f t="shared" si="163"/>
        <v>-1.464233788702755</v>
      </c>
      <c r="AA592" t="str">
        <f t="shared" si="164"/>
        <v>Jul-2025</v>
      </c>
      <c r="AB592" t="str">
        <f t="shared" si="165"/>
        <v>Q3-2025</v>
      </c>
      <c r="AC592" t="str">
        <f t="shared" si="166"/>
        <v>Europe-France-Marseille</v>
      </c>
      <c r="AD592" t="str">
        <f t="shared" si="167"/>
        <v>HIGH</v>
      </c>
      <c r="AE592" s="15" t="str">
        <f t="shared" si="168"/>
        <v>Jul-2025</v>
      </c>
      <c r="AF592" t="str">
        <f t="shared" si="169"/>
        <v>NO</v>
      </c>
    </row>
    <row r="593" spans="1:32" x14ac:dyDescent="0.35">
      <c r="A593" s="8" t="s">
        <v>503</v>
      </c>
      <c r="B593" s="6">
        <v>45851</v>
      </c>
      <c r="C593" s="6" t="str">
        <f t="shared" si="154"/>
        <v>INVALID</v>
      </c>
      <c r="D593" s="6">
        <f t="shared" si="153"/>
        <v>45858</v>
      </c>
      <c r="E593" s="6">
        <v>45813</v>
      </c>
      <c r="F593" s="10">
        <f t="shared" si="155"/>
        <v>7</v>
      </c>
      <c r="G593" t="s">
        <v>647</v>
      </c>
      <c r="H593" t="s">
        <v>652</v>
      </c>
      <c r="I593" t="s">
        <v>666</v>
      </c>
      <c r="J593" t="s">
        <v>706</v>
      </c>
      <c r="K593" t="s">
        <v>711</v>
      </c>
      <c r="L593" t="s">
        <v>722</v>
      </c>
      <c r="M593" t="s">
        <v>730</v>
      </c>
      <c r="N593" t="s">
        <v>1222</v>
      </c>
      <c r="O593" s="10">
        <v>1466.5</v>
      </c>
      <c r="P593" s="10" t="str">
        <f t="shared" si="156"/>
        <v>OK</v>
      </c>
      <c r="Q593" s="10">
        <f t="shared" si="157"/>
        <v>947.77</v>
      </c>
      <c r="R593">
        <v>947.77</v>
      </c>
      <c r="S593" t="str">
        <f t="shared" si="158"/>
        <v>Ok</v>
      </c>
      <c r="T593">
        <f t="shared" si="159"/>
        <v>0.13500000000000001</v>
      </c>
      <c r="U593" s="10">
        <v>0.13500000000000001</v>
      </c>
      <c r="V593" s="10">
        <v>4</v>
      </c>
      <c r="W593">
        <f t="shared" si="160"/>
        <v>3279.2842000000001</v>
      </c>
      <c r="X593" s="10">
        <f t="shared" si="161"/>
        <v>5866</v>
      </c>
      <c r="Y593" s="10">
        <f t="shared" si="162"/>
        <v>-2586.7157999999999</v>
      </c>
      <c r="Z593">
        <f t="shared" si="163"/>
        <v>-0.78880500811732024</v>
      </c>
      <c r="AA593" t="str">
        <f t="shared" si="164"/>
        <v>Jul-2025</v>
      </c>
      <c r="AB593" t="str">
        <f t="shared" si="165"/>
        <v>Q3-2025</v>
      </c>
      <c r="AC593" t="str">
        <f t="shared" si="166"/>
        <v>Asia-Japan-Osaka</v>
      </c>
      <c r="AD593" t="str">
        <f t="shared" si="167"/>
        <v>HIGH</v>
      </c>
      <c r="AE593" s="15" t="str">
        <f t="shared" si="168"/>
        <v>Jul-2025</v>
      </c>
      <c r="AF593" t="str">
        <f t="shared" si="169"/>
        <v>YES</v>
      </c>
    </row>
    <row r="594" spans="1:32" x14ac:dyDescent="0.35">
      <c r="A594" s="8" t="s">
        <v>359</v>
      </c>
      <c r="B594" s="6">
        <v>45707</v>
      </c>
      <c r="C594" s="6" t="str">
        <f t="shared" si="154"/>
        <v>INVALID</v>
      </c>
      <c r="D594" s="6">
        <f t="shared" si="153"/>
        <v>45714</v>
      </c>
      <c r="E594" s="6">
        <v>45278</v>
      </c>
      <c r="F594" s="10">
        <f t="shared" si="155"/>
        <v>7</v>
      </c>
      <c r="G594" t="s">
        <v>647</v>
      </c>
      <c r="H594" t="s">
        <v>652</v>
      </c>
      <c r="I594" t="s">
        <v>694</v>
      </c>
      <c r="J594" t="s">
        <v>705</v>
      </c>
      <c r="K594" t="s">
        <v>711</v>
      </c>
      <c r="L594" t="s">
        <v>725</v>
      </c>
      <c r="M594" t="s">
        <v>731</v>
      </c>
      <c r="N594" t="s">
        <v>1079</v>
      </c>
      <c r="O594" s="10">
        <v>1495.79</v>
      </c>
      <c r="P594" s="10" t="str">
        <f t="shared" si="156"/>
        <v>OK</v>
      </c>
      <c r="Q594" s="10">
        <f t="shared" si="157"/>
        <v>2331.48</v>
      </c>
      <c r="R594">
        <v>2331.48</v>
      </c>
      <c r="S594" t="str">
        <f t="shared" si="158"/>
        <v>Ok</v>
      </c>
      <c r="T594">
        <f t="shared" si="159"/>
        <v>0.02</v>
      </c>
      <c r="U594" s="10">
        <v>0.02</v>
      </c>
      <c r="V594" s="10">
        <v>5</v>
      </c>
      <c r="W594">
        <f t="shared" si="160"/>
        <v>11424.251999999999</v>
      </c>
      <c r="X594" s="10">
        <f t="shared" si="161"/>
        <v>7478.95</v>
      </c>
      <c r="Y594" s="10">
        <f t="shared" si="162"/>
        <v>3945.3019999999988</v>
      </c>
      <c r="Z594">
        <f t="shared" si="163"/>
        <v>0.34534444793409663</v>
      </c>
      <c r="AA594" t="str">
        <f t="shared" si="164"/>
        <v>Feb-2025</v>
      </c>
      <c r="AB594" t="str">
        <f t="shared" si="165"/>
        <v>Q1-2025</v>
      </c>
      <c r="AC594" t="str">
        <f t="shared" si="166"/>
        <v>Asia-Japan-Nagoya</v>
      </c>
      <c r="AD594" t="str">
        <f t="shared" si="167"/>
        <v>HIGH</v>
      </c>
      <c r="AE594" s="15" t="str">
        <f t="shared" si="168"/>
        <v>Feb-2025</v>
      </c>
      <c r="AF594" t="str">
        <f t="shared" si="169"/>
        <v>YES</v>
      </c>
    </row>
    <row r="595" spans="1:32" x14ac:dyDescent="0.35">
      <c r="A595" s="8" t="s">
        <v>628</v>
      </c>
      <c r="B595" s="6">
        <v>45976</v>
      </c>
      <c r="C595" s="6" t="str">
        <f t="shared" si="154"/>
        <v>INVALID</v>
      </c>
      <c r="D595" s="6">
        <f t="shared" si="153"/>
        <v>45983</v>
      </c>
      <c r="E595" s="6">
        <v>45157</v>
      </c>
      <c r="F595" s="10">
        <f t="shared" si="155"/>
        <v>7</v>
      </c>
      <c r="G595" t="s">
        <v>649</v>
      </c>
      <c r="H595" t="s">
        <v>657</v>
      </c>
      <c r="I595" t="s">
        <v>690</v>
      </c>
      <c r="J595" t="s">
        <v>706</v>
      </c>
      <c r="K595" t="s">
        <v>709</v>
      </c>
      <c r="L595" t="s">
        <v>715</v>
      </c>
      <c r="M595" t="s">
        <v>729</v>
      </c>
      <c r="N595" t="s">
        <v>1346</v>
      </c>
      <c r="O595" s="10">
        <v>1418.51</v>
      </c>
      <c r="P595" s="10" t="str">
        <f t="shared" si="156"/>
        <v>OK</v>
      </c>
      <c r="Q595" s="10">
        <f t="shared" si="157"/>
        <v>1417.24</v>
      </c>
      <c r="R595">
        <v>1417.24</v>
      </c>
      <c r="S595" t="str">
        <f t="shared" si="158"/>
        <v>Ok</v>
      </c>
      <c r="T595">
        <f t="shared" si="159"/>
        <v>0.17100000000000001</v>
      </c>
      <c r="U595" s="10">
        <v>0.17100000000000001</v>
      </c>
      <c r="V595" s="10">
        <v>8</v>
      </c>
      <c r="W595">
        <f t="shared" si="160"/>
        <v>9399.1356799999994</v>
      </c>
      <c r="X595" s="10">
        <f t="shared" si="161"/>
        <v>11348.08</v>
      </c>
      <c r="Y595" s="10">
        <f t="shared" si="162"/>
        <v>-1948.9443200000005</v>
      </c>
      <c r="Z595">
        <f t="shared" si="163"/>
        <v>-0.20735356806765456</v>
      </c>
      <c r="AA595" t="str">
        <f t="shared" si="164"/>
        <v>Nov-2025</v>
      </c>
      <c r="AB595" t="str">
        <f t="shared" si="165"/>
        <v>Q4-2025</v>
      </c>
      <c r="AC595" t="str">
        <f t="shared" si="166"/>
        <v>Europe-France-Paris</v>
      </c>
      <c r="AD595" t="str">
        <f t="shared" si="167"/>
        <v>HIGH</v>
      </c>
      <c r="AE595" s="15" t="str">
        <f t="shared" si="168"/>
        <v>Nov-2025</v>
      </c>
      <c r="AF595" t="str">
        <f t="shared" si="169"/>
        <v>YES</v>
      </c>
    </row>
    <row r="596" spans="1:32" x14ac:dyDescent="0.35">
      <c r="A596" s="8" t="s">
        <v>71</v>
      </c>
      <c r="B596" s="6">
        <v>45418</v>
      </c>
      <c r="C596" s="6" t="str">
        <f t="shared" si="154"/>
        <v>OK</v>
      </c>
      <c r="D596" s="6">
        <f t="shared" si="153"/>
        <v>45717</v>
      </c>
      <c r="E596" s="6">
        <v>45717</v>
      </c>
      <c r="F596" s="10">
        <f t="shared" si="155"/>
        <v>299</v>
      </c>
      <c r="G596" t="s">
        <v>648</v>
      </c>
      <c r="H596" t="s">
        <v>655</v>
      </c>
      <c r="I596" t="s">
        <v>670</v>
      </c>
      <c r="J596" t="s">
        <v>701</v>
      </c>
      <c r="K596" t="s">
        <v>710</v>
      </c>
      <c r="L596" t="s">
        <v>717</v>
      </c>
      <c r="M596" t="s">
        <v>731</v>
      </c>
      <c r="N596" t="s">
        <v>790</v>
      </c>
      <c r="O596" s="10">
        <v>1154.6400000000001</v>
      </c>
      <c r="P596" s="10" t="str">
        <f t="shared" si="156"/>
        <v>OK</v>
      </c>
      <c r="Q596" s="10">
        <f t="shared" si="157"/>
        <v>699.5</v>
      </c>
      <c r="R596">
        <v>699.5</v>
      </c>
      <c r="S596" t="str">
        <f t="shared" si="158"/>
        <v>Ok</v>
      </c>
      <c r="T596">
        <f t="shared" si="159"/>
        <v>3.5000000000000003E-2</v>
      </c>
      <c r="U596" s="10">
        <v>3.5000000000000003E-2</v>
      </c>
      <c r="V596" s="10">
        <v>11</v>
      </c>
      <c r="W596">
        <f t="shared" si="160"/>
        <v>7425.1925000000001</v>
      </c>
      <c r="X596" s="10">
        <f t="shared" si="161"/>
        <v>12701.04</v>
      </c>
      <c r="Y596" s="10">
        <f t="shared" si="162"/>
        <v>-5275.8475000000008</v>
      </c>
      <c r="Z596">
        <f t="shared" si="163"/>
        <v>-0.71053343061476193</v>
      </c>
      <c r="AA596" t="str">
        <f t="shared" si="164"/>
        <v>May-2024</v>
      </c>
      <c r="AB596" t="str">
        <f t="shared" si="165"/>
        <v>Q2-2024</v>
      </c>
      <c r="AC596" t="str">
        <f t="shared" si="166"/>
        <v>Americas-Brazil-São Paulo</v>
      </c>
      <c r="AD596" t="str">
        <f t="shared" si="167"/>
        <v>HIGH</v>
      </c>
      <c r="AE596" s="15" t="str">
        <f t="shared" si="168"/>
        <v>May-2024</v>
      </c>
      <c r="AF596" t="str">
        <f t="shared" si="169"/>
        <v>NO</v>
      </c>
    </row>
    <row r="597" spans="1:32" x14ac:dyDescent="0.35">
      <c r="A597" s="8" t="s">
        <v>555</v>
      </c>
      <c r="B597" s="6">
        <v>45903</v>
      </c>
      <c r="C597" s="6" t="str">
        <f t="shared" si="154"/>
        <v>INVALID</v>
      </c>
      <c r="D597" s="6">
        <f t="shared" si="153"/>
        <v>45910</v>
      </c>
      <c r="E597" s="6">
        <v>45116</v>
      </c>
      <c r="F597" s="10">
        <f t="shared" si="155"/>
        <v>7</v>
      </c>
      <c r="G597" t="s">
        <v>646</v>
      </c>
      <c r="H597" t="s">
        <v>650</v>
      </c>
      <c r="I597" t="s">
        <v>664</v>
      </c>
      <c r="J597" t="s">
        <v>704</v>
      </c>
      <c r="K597" t="s">
        <v>708</v>
      </c>
      <c r="L597" t="s">
        <v>726</v>
      </c>
      <c r="M597" t="s">
        <v>731</v>
      </c>
      <c r="N597" t="s">
        <v>1273</v>
      </c>
      <c r="O597" s="10">
        <v>1258.72</v>
      </c>
      <c r="P597" s="10" t="str">
        <f t="shared" si="156"/>
        <v>OK</v>
      </c>
      <c r="Q597" s="10">
        <f t="shared" si="157"/>
        <v>1787.2</v>
      </c>
      <c r="R597">
        <v>1787.2</v>
      </c>
      <c r="S597" t="str">
        <f t="shared" si="158"/>
        <v>Ok</v>
      </c>
      <c r="T597">
        <f t="shared" si="159"/>
        <v>0</v>
      </c>
      <c r="U597" s="10">
        <v>0</v>
      </c>
      <c r="V597" s="10">
        <v>7</v>
      </c>
      <c r="W597">
        <f t="shared" si="160"/>
        <v>12510.4</v>
      </c>
      <c r="X597" s="10">
        <f t="shared" si="161"/>
        <v>8811.0400000000009</v>
      </c>
      <c r="Y597" s="10">
        <f t="shared" si="162"/>
        <v>3699.3599999999988</v>
      </c>
      <c r="Z597">
        <f t="shared" si="163"/>
        <v>0.29570277529095784</v>
      </c>
      <c r="AA597" t="str">
        <f t="shared" si="164"/>
        <v>Sept-2025</v>
      </c>
      <c r="AB597" t="str">
        <f t="shared" si="165"/>
        <v>Q3-2025</v>
      </c>
      <c r="AC597" t="str">
        <f t="shared" si="166"/>
        <v>Africa-Kenya-Nairobi</v>
      </c>
      <c r="AD597" t="str">
        <f t="shared" si="167"/>
        <v>HIGH</v>
      </c>
      <c r="AE597" s="15" t="str">
        <f t="shared" si="168"/>
        <v>Sept-2025</v>
      </c>
      <c r="AF597" t="str">
        <f t="shared" si="169"/>
        <v>YES</v>
      </c>
    </row>
    <row r="598" spans="1:32" x14ac:dyDescent="0.35">
      <c r="A598" s="8" t="s">
        <v>548</v>
      </c>
      <c r="B598" s="6">
        <v>45896</v>
      </c>
      <c r="C598" s="6" t="str">
        <f t="shared" si="154"/>
        <v>INVALID</v>
      </c>
      <c r="D598" s="6">
        <f t="shared" si="153"/>
        <v>45903</v>
      </c>
      <c r="E598" s="6">
        <v>45852</v>
      </c>
      <c r="F598" s="10">
        <f t="shared" si="155"/>
        <v>7</v>
      </c>
      <c r="G598" t="s">
        <v>646</v>
      </c>
      <c r="H598" t="s">
        <v>661</v>
      </c>
      <c r="I598" t="s">
        <v>682</v>
      </c>
      <c r="J598" t="s">
        <v>706</v>
      </c>
      <c r="K598" t="s">
        <v>709</v>
      </c>
      <c r="L598" t="s">
        <v>713</v>
      </c>
      <c r="M598" t="s">
        <v>731</v>
      </c>
      <c r="N598" t="s">
        <v>1267</v>
      </c>
      <c r="O598" s="10">
        <v>1151.06</v>
      </c>
      <c r="P598" s="10" t="str">
        <f t="shared" si="156"/>
        <v>OK</v>
      </c>
      <c r="Q598" s="10">
        <f t="shared" si="157"/>
        <v>1698.75</v>
      </c>
      <c r="R598">
        <v>1698.75</v>
      </c>
      <c r="S598" t="str">
        <f t="shared" si="158"/>
        <v>Ok</v>
      </c>
      <c r="T598">
        <f t="shared" si="159"/>
        <v>0.248</v>
      </c>
      <c r="U598" s="10">
        <v>0.248</v>
      </c>
      <c r="V598" s="10">
        <v>20</v>
      </c>
      <c r="W598">
        <f t="shared" si="160"/>
        <v>25549.200000000001</v>
      </c>
      <c r="X598" s="10">
        <f t="shared" si="161"/>
        <v>23021.199999999997</v>
      </c>
      <c r="Y598" s="10">
        <f t="shared" si="162"/>
        <v>2528.0000000000036</v>
      </c>
      <c r="Z598">
        <f t="shared" si="163"/>
        <v>9.8946346656646922E-2</v>
      </c>
      <c r="AA598" t="str">
        <f t="shared" si="164"/>
        <v>Aug-2025</v>
      </c>
      <c r="AB598" t="str">
        <f t="shared" si="165"/>
        <v>Q3-2025</v>
      </c>
      <c r="AC598" t="str">
        <f t="shared" si="166"/>
        <v>Africa-South Africa-Johannesburg</v>
      </c>
      <c r="AD598" t="str">
        <f t="shared" si="167"/>
        <v>HIGH</v>
      </c>
      <c r="AE598" s="15" t="str">
        <f t="shared" si="168"/>
        <v>Aug-2025</v>
      </c>
      <c r="AF598" t="str">
        <f t="shared" si="169"/>
        <v>YES</v>
      </c>
    </row>
    <row r="599" spans="1:32" x14ac:dyDescent="0.35">
      <c r="A599" s="8" t="s">
        <v>583</v>
      </c>
      <c r="B599" s="6">
        <v>45931</v>
      </c>
      <c r="C599" s="6" t="str">
        <f t="shared" si="154"/>
        <v>INVALID</v>
      </c>
      <c r="D599" s="6">
        <f t="shared" si="153"/>
        <v>45938</v>
      </c>
      <c r="E599" s="6">
        <v>45342</v>
      </c>
      <c r="F599" s="10">
        <f t="shared" si="155"/>
        <v>7</v>
      </c>
      <c r="G599" t="s">
        <v>648</v>
      </c>
      <c r="H599" t="s">
        <v>660</v>
      </c>
      <c r="I599" t="s">
        <v>700</v>
      </c>
      <c r="J599" t="s">
        <v>706</v>
      </c>
      <c r="K599" t="s">
        <v>708</v>
      </c>
      <c r="L599" t="s">
        <v>712</v>
      </c>
      <c r="M599" t="s">
        <v>729</v>
      </c>
      <c r="N599" t="s">
        <v>1301</v>
      </c>
      <c r="O599" s="10">
        <v>1407.05</v>
      </c>
      <c r="P599" s="10" t="str">
        <f t="shared" si="156"/>
        <v>OK</v>
      </c>
      <c r="Q599" s="10">
        <f t="shared" si="157"/>
        <v>724.7</v>
      </c>
      <c r="R599">
        <v>724.7</v>
      </c>
      <c r="S599" t="str">
        <f t="shared" si="158"/>
        <v>Ok</v>
      </c>
      <c r="T599">
        <f t="shared" si="159"/>
        <v>0</v>
      </c>
      <c r="U599" s="10">
        <v>0</v>
      </c>
      <c r="V599" s="10">
        <v>12</v>
      </c>
      <c r="W599">
        <f t="shared" si="160"/>
        <v>8696.4000000000015</v>
      </c>
      <c r="X599" s="10">
        <f t="shared" si="161"/>
        <v>16884.599999999999</v>
      </c>
      <c r="Y599" s="10">
        <f t="shared" si="162"/>
        <v>-8188.1999999999971</v>
      </c>
      <c r="Z599">
        <f t="shared" si="163"/>
        <v>-0.94156202566579228</v>
      </c>
      <c r="AA599" t="str">
        <f t="shared" si="164"/>
        <v>Oct-2025</v>
      </c>
      <c r="AB599" t="str">
        <f t="shared" si="165"/>
        <v>Q4-2025</v>
      </c>
      <c r="AC599" t="str">
        <f t="shared" si="166"/>
        <v>Americas-USA-New York</v>
      </c>
      <c r="AD599" t="str">
        <f t="shared" si="167"/>
        <v>HIGH</v>
      </c>
      <c r="AE599" s="15" t="str">
        <f t="shared" si="168"/>
        <v>Oct-2025</v>
      </c>
      <c r="AF599" t="str">
        <f t="shared" si="169"/>
        <v>YES</v>
      </c>
    </row>
    <row r="600" spans="1:32" x14ac:dyDescent="0.35">
      <c r="A600" s="8" t="s">
        <v>412</v>
      </c>
      <c r="B600" s="6">
        <v>45760</v>
      </c>
      <c r="C600" s="6" t="str">
        <f t="shared" si="154"/>
        <v>OK</v>
      </c>
      <c r="D600" s="6">
        <f t="shared" si="153"/>
        <v>45923</v>
      </c>
      <c r="E600" s="6">
        <v>45923</v>
      </c>
      <c r="F600" s="10">
        <f t="shared" si="155"/>
        <v>163</v>
      </c>
      <c r="G600" t="s">
        <v>646</v>
      </c>
      <c r="H600" t="s">
        <v>661</v>
      </c>
      <c r="I600" t="s">
        <v>687</v>
      </c>
      <c r="J600" t="s">
        <v>703</v>
      </c>
      <c r="K600" t="s">
        <v>708</v>
      </c>
      <c r="L600" t="s">
        <v>726</v>
      </c>
      <c r="M600" t="s">
        <v>727</v>
      </c>
      <c r="N600" t="s">
        <v>1131</v>
      </c>
      <c r="O600" s="10">
        <v>1310.3</v>
      </c>
      <c r="P600" s="10" t="str">
        <f t="shared" si="156"/>
        <v>OK</v>
      </c>
      <c r="Q600" s="10">
        <f t="shared" si="157"/>
        <v>1355.94</v>
      </c>
      <c r="R600">
        <v>1355.94</v>
      </c>
      <c r="S600" t="str">
        <f t="shared" si="158"/>
        <v>Ok</v>
      </c>
      <c r="T600">
        <f t="shared" si="159"/>
        <v>8.3000000000000004E-2</v>
      </c>
      <c r="U600" s="10">
        <v>8.3000000000000004E-2</v>
      </c>
      <c r="V600" s="10">
        <v>5</v>
      </c>
      <c r="W600">
        <f t="shared" si="160"/>
        <v>6216.9849000000013</v>
      </c>
      <c r="X600" s="10">
        <f t="shared" si="161"/>
        <v>6551.5</v>
      </c>
      <c r="Y600" s="10">
        <f t="shared" si="162"/>
        <v>-334.51509999999871</v>
      </c>
      <c r="Z600">
        <f t="shared" si="163"/>
        <v>-5.3806645082891971E-2</v>
      </c>
      <c r="AA600" t="str">
        <f t="shared" si="164"/>
        <v>Apr-2025</v>
      </c>
      <c r="AB600" t="str">
        <f t="shared" si="165"/>
        <v>Q2-2025</v>
      </c>
      <c r="AC600" t="str">
        <f t="shared" si="166"/>
        <v>Africa-South Africa-Durban</v>
      </c>
      <c r="AD600" t="str">
        <f t="shared" si="167"/>
        <v>HIGH</v>
      </c>
      <c r="AE600" s="15" t="str">
        <f t="shared" si="168"/>
        <v>Apr-2025</v>
      </c>
      <c r="AF600" t="str">
        <f t="shared" si="169"/>
        <v>NO</v>
      </c>
    </row>
    <row r="601" spans="1:32" x14ac:dyDescent="0.35">
      <c r="A601" s="8" t="s">
        <v>436</v>
      </c>
      <c r="B601" s="6">
        <v>45784</v>
      </c>
      <c r="C601" s="6" t="str">
        <f t="shared" si="154"/>
        <v>OK</v>
      </c>
      <c r="D601" s="6">
        <f t="shared" si="153"/>
        <v>45844</v>
      </c>
      <c r="E601" s="6">
        <v>45844</v>
      </c>
      <c r="F601" s="10">
        <f t="shared" si="155"/>
        <v>60</v>
      </c>
      <c r="G601" t="s">
        <v>646</v>
      </c>
      <c r="H601" t="s">
        <v>651</v>
      </c>
      <c r="I601" t="s">
        <v>665</v>
      </c>
      <c r="J601" t="s">
        <v>704</v>
      </c>
      <c r="K601" t="s">
        <v>708</v>
      </c>
      <c r="L601" t="s">
        <v>1428</v>
      </c>
      <c r="M601" t="s">
        <v>731</v>
      </c>
      <c r="N601" t="s">
        <v>1155</v>
      </c>
      <c r="O601" s="10">
        <v>1313.3</v>
      </c>
      <c r="P601" s="10" t="str">
        <f t="shared" si="156"/>
        <v>OK</v>
      </c>
      <c r="Q601" s="10">
        <f t="shared" si="157"/>
        <v>275.07</v>
      </c>
      <c r="R601">
        <v>275.07</v>
      </c>
      <c r="S601" t="str">
        <f t="shared" si="158"/>
        <v>Ok</v>
      </c>
      <c r="T601">
        <f t="shared" si="159"/>
        <v>0.157</v>
      </c>
      <c r="U601" s="10">
        <v>0.157</v>
      </c>
      <c r="V601" s="10">
        <v>42</v>
      </c>
      <c r="W601">
        <f t="shared" si="160"/>
        <v>9739.1284200000009</v>
      </c>
      <c r="X601" s="10">
        <f t="shared" si="161"/>
        <v>55158.6</v>
      </c>
      <c r="Y601" s="10">
        <f t="shared" si="162"/>
        <v>-45419.471579999998</v>
      </c>
      <c r="Z601">
        <f t="shared" si="163"/>
        <v>-4.6636074216587851</v>
      </c>
      <c r="AA601" t="str">
        <f t="shared" si="164"/>
        <v>May-2025</v>
      </c>
      <c r="AB601" t="str">
        <f t="shared" si="165"/>
        <v>Q2-2025</v>
      </c>
      <c r="AC601" t="str">
        <f t="shared" si="166"/>
        <v>Africa-Nigeria-Lagos</v>
      </c>
      <c r="AD601" t="str">
        <f t="shared" si="167"/>
        <v>MEDIUM</v>
      </c>
      <c r="AE601" s="15" t="str">
        <f t="shared" si="168"/>
        <v>May-2025</v>
      </c>
      <c r="AF601" t="str">
        <f t="shared" si="169"/>
        <v>NO</v>
      </c>
    </row>
    <row r="602" spans="1:32" x14ac:dyDescent="0.35">
      <c r="A602" s="8" t="s">
        <v>36</v>
      </c>
      <c r="B602" s="6">
        <v>45383</v>
      </c>
      <c r="C602" s="6" t="str">
        <f t="shared" si="154"/>
        <v>INVALID</v>
      </c>
      <c r="D602" s="6">
        <f t="shared" si="153"/>
        <v>45390</v>
      </c>
      <c r="E602" s="6">
        <v>45074</v>
      </c>
      <c r="F602" s="10">
        <f t="shared" si="155"/>
        <v>7</v>
      </c>
      <c r="G602" t="s">
        <v>647</v>
      </c>
      <c r="H602" t="s">
        <v>659</v>
      </c>
      <c r="I602" t="s">
        <v>676</v>
      </c>
      <c r="J602" t="s">
        <v>706</v>
      </c>
      <c r="K602" t="s">
        <v>709</v>
      </c>
      <c r="L602" t="s">
        <v>718</v>
      </c>
      <c r="M602" t="s">
        <v>729</v>
      </c>
      <c r="N602" t="s">
        <v>755</v>
      </c>
      <c r="O602" s="10">
        <v>1331.19</v>
      </c>
      <c r="P602" s="10" t="str">
        <f t="shared" si="156"/>
        <v>OK</v>
      </c>
      <c r="Q602" s="10">
        <f t="shared" si="157"/>
        <v>1802.44</v>
      </c>
      <c r="R602">
        <v>1802.44</v>
      </c>
      <c r="S602" t="str">
        <f t="shared" si="158"/>
        <v>Ok</v>
      </c>
      <c r="T602">
        <f t="shared" si="159"/>
        <v>0.14299999999999999</v>
      </c>
      <c r="U602" s="10">
        <v>0.14299999999999999</v>
      </c>
      <c r="V602" s="10">
        <v>8</v>
      </c>
      <c r="W602">
        <f t="shared" si="160"/>
        <v>12357.52864</v>
      </c>
      <c r="X602" s="10">
        <f t="shared" si="161"/>
        <v>10649.52</v>
      </c>
      <c r="Y602" s="10">
        <f t="shared" si="162"/>
        <v>1708.00864</v>
      </c>
      <c r="Z602">
        <f t="shared" si="163"/>
        <v>0.13821603734514995</v>
      </c>
      <c r="AA602" t="str">
        <f t="shared" si="164"/>
        <v>Apr-2024</v>
      </c>
      <c r="AB602" t="str">
        <f t="shared" si="165"/>
        <v>Q2-2024</v>
      </c>
      <c r="AC602" t="str">
        <f t="shared" si="166"/>
        <v>Asia-China-Shenzhen</v>
      </c>
      <c r="AD602" t="str">
        <f t="shared" si="167"/>
        <v>HIGH</v>
      </c>
      <c r="AE602" s="15" t="str">
        <f t="shared" si="168"/>
        <v>Apr-2024</v>
      </c>
      <c r="AF602" t="str">
        <f t="shared" si="169"/>
        <v>YES</v>
      </c>
    </row>
    <row r="603" spans="1:32" x14ac:dyDescent="0.35">
      <c r="A603" s="8" t="s">
        <v>408</v>
      </c>
      <c r="B603" s="6">
        <v>45756</v>
      </c>
      <c r="C603" s="6" t="str">
        <f t="shared" si="154"/>
        <v>INVALID</v>
      </c>
      <c r="D603" s="6">
        <f t="shared" si="153"/>
        <v>45763</v>
      </c>
      <c r="E603" s="6">
        <v>45097</v>
      </c>
      <c r="F603" s="10">
        <f t="shared" si="155"/>
        <v>7</v>
      </c>
      <c r="G603" t="s">
        <v>649</v>
      </c>
      <c r="H603" t="s">
        <v>658</v>
      </c>
      <c r="I603" t="s">
        <v>683</v>
      </c>
      <c r="J603" t="s">
        <v>705</v>
      </c>
      <c r="K603" t="s">
        <v>711</v>
      </c>
      <c r="L603" t="s">
        <v>723</v>
      </c>
      <c r="M603" t="s">
        <v>727</v>
      </c>
      <c r="N603" t="s">
        <v>1127</v>
      </c>
      <c r="O603" s="10">
        <v>1295.3900000000001</v>
      </c>
      <c r="P603" s="10" t="str">
        <f t="shared" si="156"/>
        <v>OK</v>
      </c>
      <c r="Q603" s="10">
        <f t="shared" si="157"/>
        <v>1269.78</v>
      </c>
      <c r="R603">
        <v>1269.78</v>
      </c>
      <c r="S603" t="str">
        <f t="shared" si="158"/>
        <v>Ok</v>
      </c>
      <c r="T603">
        <f t="shared" si="159"/>
        <v>0.14799999999999999</v>
      </c>
      <c r="U603" s="10">
        <v>0.14799999999999999</v>
      </c>
      <c r="V603" s="10">
        <v>8</v>
      </c>
      <c r="W603">
        <f t="shared" si="160"/>
        <v>8654.8204800000003</v>
      </c>
      <c r="X603" s="10">
        <f t="shared" si="161"/>
        <v>10363.120000000001</v>
      </c>
      <c r="Y603" s="10">
        <f t="shared" si="162"/>
        <v>-1708.2995200000005</v>
      </c>
      <c r="Z603">
        <f t="shared" si="163"/>
        <v>-0.19738127716775014</v>
      </c>
      <c r="AA603" t="str">
        <f t="shared" si="164"/>
        <v>Apr-2025</v>
      </c>
      <c r="AB603" t="str">
        <f t="shared" si="165"/>
        <v>Q2-2025</v>
      </c>
      <c r="AC603" t="str">
        <f t="shared" si="166"/>
        <v>Europe-United Kingdom-London</v>
      </c>
      <c r="AD603" t="str">
        <f t="shared" si="167"/>
        <v>HIGH</v>
      </c>
      <c r="AE603" s="15" t="str">
        <f t="shared" si="168"/>
        <v>Apr-2025</v>
      </c>
      <c r="AF603" t="str">
        <f t="shared" si="169"/>
        <v>YES</v>
      </c>
    </row>
    <row r="604" spans="1:32" x14ac:dyDescent="0.35">
      <c r="A604" s="8" t="s">
        <v>237</v>
      </c>
      <c r="B604" s="6">
        <v>45585</v>
      </c>
      <c r="C604" s="6" t="str">
        <f t="shared" si="154"/>
        <v>OK</v>
      </c>
      <c r="D604" s="6">
        <f t="shared" si="153"/>
        <v>45855</v>
      </c>
      <c r="E604" s="6">
        <v>45855</v>
      </c>
      <c r="F604" s="10">
        <f t="shared" si="155"/>
        <v>270</v>
      </c>
      <c r="G604" t="s">
        <v>646</v>
      </c>
      <c r="H604" t="s">
        <v>661</v>
      </c>
      <c r="I604" t="s">
        <v>687</v>
      </c>
      <c r="J604" t="s">
        <v>705</v>
      </c>
      <c r="K604" t="s">
        <v>710</v>
      </c>
      <c r="L604" t="s">
        <v>717</v>
      </c>
      <c r="M604" t="s">
        <v>729</v>
      </c>
      <c r="N604" t="s">
        <v>957</v>
      </c>
      <c r="O604" s="10">
        <v>1198.9000000000001</v>
      </c>
      <c r="P604" s="10" t="str">
        <f t="shared" si="156"/>
        <v>OK</v>
      </c>
      <c r="Q604" s="10">
        <f t="shared" si="157"/>
        <v>571.9</v>
      </c>
      <c r="R604">
        <v>571.9</v>
      </c>
      <c r="S604" t="str">
        <f t="shared" si="158"/>
        <v>Ok</v>
      </c>
      <c r="T604">
        <f t="shared" si="159"/>
        <v>5.0999999999999997E-2</v>
      </c>
      <c r="U604" s="10">
        <v>5.0999999999999997E-2</v>
      </c>
      <c r="V604" s="10">
        <v>24</v>
      </c>
      <c r="W604">
        <f t="shared" si="160"/>
        <v>13025.594399999998</v>
      </c>
      <c r="X604" s="10">
        <f t="shared" si="161"/>
        <v>28773.600000000002</v>
      </c>
      <c r="Y604" s="10">
        <f t="shared" si="162"/>
        <v>-15748.005600000004</v>
      </c>
      <c r="Z604">
        <f t="shared" si="163"/>
        <v>-1.2090047575871092</v>
      </c>
      <c r="AA604" t="str">
        <f t="shared" si="164"/>
        <v>Oct-2024</v>
      </c>
      <c r="AB604" t="str">
        <f t="shared" si="165"/>
        <v>Q4-2024</v>
      </c>
      <c r="AC604" t="str">
        <f t="shared" si="166"/>
        <v>Africa-South Africa-Durban</v>
      </c>
      <c r="AD604" t="str">
        <f t="shared" si="167"/>
        <v>HIGH</v>
      </c>
      <c r="AE604" s="15" t="str">
        <f t="shared" si="168"/>
        <v>Oct-2024</v>
      </c>
      <c r="AF604" t="str">
        <f t="shared" si="169"/>
        <v>NO</v>
      </c>
    </row>
    <row r="605" spans="1:32" x14ac:dyDescent="0.35">
      <c r="A605" s="8" t="s">
        <v>569</v>
      </c>
      <c r="B605" s="6">
        <v>45917</v>
      </c>
      <c r="C605" s="6" t="str">
        <f t="shared" si="154"/>
        <v>INVALID</v>
      </c>
      <c r="D605" s="6">
        <f t="shared" si="153"/>
        <v>45924</v>
      </c>
      <c r="E605" s="6">
        <v>45561</v>
      </c>
      <c r="F605" s="10">
        <f t="shared" si="155"/>
        <v>7</v>
      </c>
      <c r="G605" t="s">
        <v>647</v>
      </c>
      <c r="H605" t="s">
        <v>652</v>
      </c>
      <c r="I605" t="s">
        <v>689</v>
      </c>
      <c r="J605" t="s">
        <v>702</v>
      </c>
      <c r="K605" t="s">
        <v>708</v>
      </c>
      <c r="L605" t="s">
        <v>714</v>
      </c>
      <c r="M605" t="s">
        <v>730</v>
      </c>
      <c r="N605" t="s">
        <v>1287</v>
      </c>
      <c r="O605" s="10">
        <v>1189.03</v>
      </c>
      <c r="P605" s="10" t="str">
        <f t="shared" si="156"/>
        <v>OK</v>
      </c>
      <c r="Q605" s="10">
        <f t="shared" si="157"/>
        <v>2755.04</v>
      </c>
      <c r="R605">
        <v>2755.04</v>
      </c>
      <c r="S605" t="str">
        <f t="shared" si="158"/>
        <v>Ok</v>
      </c>
      <c r="T605">
        <f t="shared" si="159"/>
        <v>0.125</v>
      </c>
      <c r="U605" s="10">
        <v>0.125</v>
      </c>
      <c r="V605" s="10">
        <v>13</v>
      </c>
      <c r="W605">
        <f t="shared" si="160"/>
        <v>31338.579999999998</v>
      </c>
      <c r="X605" s="10">
        <f t="shared" si="161"/>
        <v>15457.39</v>
      </c>
      <c r="Y605" s="10">
        <f t="shared" si="162"/>
        <v>15881.189999999999</v>
      </c>
      <c r="Z605">
        <f t="shared" si="163"/>
        <v>0.50676163374345617</v>
      </c>
      <c r="AA605" t="str">
        <f t="shared" si="164"/>
        <v>Sept-2025</v>
      </c>
      <c r="AB605" t="str">
        <f t="shared" si="165"/>
        <v>Q3-2025</v>
      </c>
      <c r="AC605" t="str">
        <f t="shared" si="166"/>
        <v>Asia-Japan-Tokyo</v>
      </c>
      <c r="AD605" t="str">
        <f t="shared" si="167"/>
        <v>HIGH</v>
      </c>
      <c r="AE605" s="15" t="str">
        <f t="shared" si="168"/>
        <v>Sept-2025</v>
      </c>
      <c r="AF605" t="str">
        <f t="shared" si="169"/>
        <v>YES</v>
      </c>
    </row>
    <row r="606" spans="1:32" x14ac:dyDescent="0.35">
      <c r="A606" s="8" t="s">
        <v>119</v>
      </c>
      <c r="B606" s="6">
        <v>45466</v>
      </c>
      <c r="C606" s="6" t="str">
        <f t="shared" si="154"/>
        <v>OK</v>
      </c>
      <c r="D606" s="6">
        <f t="shared" si="153"/>
        <v>45570</v>
      </c>
      <c r="E606" s="6">
        <v>45570</v>
      </c>
      <c r="F606" s="10">
        <f t="shared" si="155"/>
        <v>104</v>
      </c>
      <c r="G606" t="s">
        <v>647</v>
      </c>
      <c r="H606" t="s">
        <v>659</v>
      </c>
      <c r="I606" t="s">
        <v>685</v>
      </c>
      <c r="J606" t="s">
        <v>705</v>
      </c>
      <c r="K606" t="s">
        <v>708</v>
      </c>
      <c r="L606" t="s">
        <v>722</v>
      </c>
      <c r="M606" t="s">
        <v>731</v>
      </c>
      <c r="N606" t="s">
        <v>838</v>
      </c>
      <c r="O606" s="10">
        <v>1405.56</v>
      </c>
      <c r="P606" s="10" t="str">
        <f t="shared" si="156"/>
        <v>OK</v>
      </c>
      <c r="Q606" s="10">
        <f t="shared" si="157"/>
        <v>962.51</v>
      </c>
      <c r="R606">
        <v>962.51</v>
      </c>
      <c r="S606" t="str">
        <f t="shared" si="158"/>
        <v>Ok</v>
      </c>
      <c r="T606">
        <f t="shared" si="159"/>
        <v>0.16900000000000001</v>
      </c>
      <c r="U606" s="10">
        <v>0.16900000000000001</v>
      </c>
      <c r="V606" s="10">
        <v>5</v>
      </c>
      <c r="W606">
        <f t="shared" si="160"/>
        <v>3999.2290499999999</v>
      </c>
      <c r="X606" s="10">
        <f t="shared" si="161"/>
        <v>7027.7999999999993</v>
      </c>
      <c r="Y606" s="10">
        <f t="shared" si="162"/>
        <v>-3028.5709499999994</v>
      </c>
      <c r="Z606">
        <f t="shared" si="163"/>
        <v>-0.75728869542993527</v>
      </c>
      <c r="AA606" t="str">
        <f t="shared" si="164"/>
        <v>Jun-2024</v>
      </c>
      <c r="AB606" t="str">
        <f t="shared" si="165"/>
        <v>Q2-2024</v>
      </c>
      <c r="AC606" t="str">
        <f t="shared" si="166"/>
        <v>Asia-China-Shanghai</v>
      </c>
      <c r="AD606" t="str">
        <f t="shared" si="167"/>
        <v>HIGH</v>
      </c>
      <c r="AE606" s="15" t="str">
        <f t="shared" si="168"/>
        <v>Jun-2024</v>
      </c>
      <c r="AF606" t="str">
        <f t="shared" si="169"/>
        <v>NO</v>
      </c>
    </row>
    <row r="607" spans="1:32" x14ac:dyDescent="0.35">
      <c r="A607" s="8" t="s">
        <v>510</v>
      </c>
      <c r="B607" s="6">
        <v>45858</v>
      </c>
      <c r="C607" s="6" t="str">
        <f t="shared" si="154"/>
        <v>INVALID</v>
      </c>
      <c r="D607" s="6">
        <f t="shared" si="153"/>
        <v>45865</v>
      </c>
      <c r="E607" s="6">
        <v>45111</v>
      </c>
      <c r="F607" s="10">
        <f t="shared" si="155"/>
        <v>7</v>
      </c>
      <c r="G607" t="s">
        <v>648</v>
      </c>
      <c r="H607" t="s">
        <v>655</v>
      </c>
      <c r="I607" t="s">
        <v>672</v>
      </c>
      <c r="J607" t="s">
        <v>703</v>
      </c>
      <c r="K607" t="s">
        <v>711</v>
      </c>
      <c r="L607" t="s">
        <v>712</v>
      </c>
      <c r="M607" t="s">
        <v>729</v>
      </c>
      <c r="N607" t="s">
        <v>1229</v>
      </c>
      <c r="O607" s="10">
        <v>1292.8599999999999</v>
      </c>
      <c r="P607" s="10" t="str">
        <f t="shared" si="156"/>
        <v>OK</v>
      </c>
      <c r="Q607" s="10">
        <f t="shared" si="157"/>
        <v>668.27</v>
      </c>
      <c r="R607">
        <v>668.27</v>
      </c>
      <c r="S607" t="str">
        <f t="shared" si="158"/>
        <v>Ok</v>
      </c>
      <c r="T607">
        <f t="shared" si="159"/>
        <v>0.14199999999999999</v>
      </c>
      <c r="U607" s="10">
        <v>0.14199999999999999</v>
      </c>
      <c r="V607" s="10">
        <v>12</v>
      </c>
      <c r="W607">
        <f t="shared" si="160"/>
        <v>6880.50792</v>
      </c>
      <c r="X607" s="10">
        <f t="shared" si="161"/>
        <v>15514.32</v>
      </c>
      <c r="Y607" s="10">
        <f t="shared" si="162"/>
        <v>-8633.8120799999997</v>
      </c>
      <c r="Z607">
        <f t="shared" si="163"/>
        <v>-1.2548219085546812</v>
      </c>
      <c r="AA607" t="str">
        <f t="shared" si="164"/>
        <v>Jul-2025</v>
      </c>
      <c r="AB607" t="str">
        <f t="shared" si="165"/>
        <v>Q3-2025</v>
      </c>
      <c r="AC607" t="str">
        <f t="shared" si="166"/>
        <v>Americas-Brazil-Brasília</v>
      </c>
      <c r="AD607" t="str">
        <f t="shared" si="167"/>
        <v>HIGH</v>
      </c>
      <c r="AE607" s="15" t="str">
        <f t="shared" si="168"/>
        <v>Jul-2025</v>
      </c>
      <c r="AF607" t="str">
        <f t="shared" si="169"/>
        <v>YES</v>
      </c>
    </row>
    <row r="608" spans="1:32" x14ac:dyDescent="0.35">
      <c r="A608" s="8" t="s">
        <v>380</v>
      </c>
      <c r="B608" s="6">
        <v>45728</v>
      </c>
      <c r="C608" s="6" t="str">
        <f t="shared" si="154"/>
        <v>INVALID</v>
      </c>
      <c r="D608" s="6">
        <f t="shared" si="153"/>
        <v>45735</v>
      </c>
      <c r="E608" s="6">
        <v>45458</v>
      </c>
      <c r="F608" s="10">
        <f t="shared" si="155"/>
        <v>7</v>
      </c>
      <c r="G608" t="s">
        <v>646</v>
      </c>
      <c r="H608" t="s">
        <v>650</v>
      </c>
      <c r="I608" t="s">
        <v>675</v>
      </c>
      <c r="J608" t="s">
        <v>702</v>
      </c>
      <c r="K608" t="s">
        <v>708</v>
      </c>
      <c r="L608" t="s">
        <v>719</v>
      </c>
      <c r="M608" t="s">
        <v>730</v>
      </c>
      <c r="N608" t="s">
        <v>1100</v>
      </c>
      <c r="O608" s="10">
        <v>1295.18</v>
      </c>
      <c r="P608" s="10" t="str">
        <f t="shared" si="156"/>
        <v>OK</v>
      </c>
      <c r="Q608" s="10">
        <f t="shared" si="157"/>
        <v>1404.33</v>
      </c>
      <c r="R608">
        <v>1404.33</v>
      </c>
      <c r="S608" t="str">
        <f t="shared" si="158"/>
        <v>Ok</v>
      </c>
      <c r="T608">
        <f t="shared" si="159"/>
        <v>0.192</v>
      </c>
      <c r="U608" s="10">
        <v>0.192</v>
      </c>
      <c r="V608" s="10">
        <v>8</v>
      </c>
      <c r="W608">
        <f t="shared" si="160"/>
        <v>9077.5891200000005</v>
      </c>
      <c r="X608" s="10">
        <f t="shared" si="161"/>
        <v>10361.44</v>
      </c>
      <c r="Y608" s="10">
        <f t="shared" si="162"/>
        <v>-1283.85088</v>
      </c>
      <c r="Z608">
        <f t="shared" si="163"/>
        <v>-0.14143082078603705</v>
      </c>
      <c r="AA608" t="str">
        <f t="shared" si="164"/>
        <v>Mar-2025</v>
      </c>
      <c r="AB608" t="str">
        <f t="shared" si="165"/>
        <v>Q1-2025</v>
      </c>
      <c r="AC608" t="str">
        <f t="shared" si="166"/>
        <v>Africa-Kenya-Mombasa</v>
      </c>
      <c r="AD608" t="str">
        <f t="shared" si="167"/>
        <v>HIGH</v>
      </c>
      <c r="AE608" s="15" t="str">
        <f t="shared" si="168"/>
        <v>Mar-2025</v>
      </c>
      <c r="AF608" t="str">
        <f t="shared" si="169"/>
        <v>YES</v>
      </c>
    </row>
    <row r="609" spans="1:32" x14ac:dyDescent="0.35">
      <c r="A609" s="8" t="s">
        <v>528</v>
      </c>
      <c r="B609" s="6">
        <v>45876</v>
      </c>
      <c r="C609" s="6" t="str">
        <f t="shared" si="154"/>
        <v>INVALID</v>
      </c>
      <c r="D609" s="6">
        <f t="shared" si="153"/>
        <v>45883</v>
      </c>
      <c r="E609" s="6">
        <v>45662</v>
      </c>
      <c r="F609" s="10">
        <f t="shared" si="155"/>
        <v>7</v>
      </c>
      <c r="G609" t="s">
        <v>647</v>
      </c>
      <c r="H609" t="s">
        <v>654</v>
      </c>
      <c r="I609" t="s">
        <v>680</v>
      </c>
      <c r="J609" t="s">
        <v>702</v>
      </c>
      <c r="K609" t="s">
        <v>707</v>
      </c>
      <c r="L609" t="s">
        <v>714</v>
      </c>
      <c r="M609" t="s">
        <v>727</v>
      </c>
      <c r="N609" t="s">
        <v>1247</v>
      </c>
      <c r="O609" s="10">
        <v>1428.33</v>
      </c>
      <c r="P609" s="10" t="str">
        <f t="shared" si="156"/>
        <v>OK</v>
      </c>
      <c r="Q609" s="10">
        <f t="shared" si="157"/>
        <v>3589.89</v>
      </c>
      <c r="R609">
        <v>3589.89</v>
      </c>
      <c r="S609" t="str">
        <f t="shared" si="158"/>
        <v>Ok</v>
      </c>
      <c r="T609">
        <f t="shared" si="159"/>
        <v>0</v>
      </c>
      <c r="U609" s="10">
        <v>0</v>
      </c>
      <c r="V609" s="10">
        <v>11</v>
      </c>
      <c r="W609">
        <f t="shared" si="160"/>
        <v>39488.79</v>
      </c>
      <c r="X609" s="10">
        <f t="shared" si="161"/>
        <v>15711.63</v>
      </c>
      <c r="Y609" s="10">
        <f t="shared" si="162"/>
        <v>23777.160000000003</v>
      </c>
      <c r="Z609">
        <f t="shared" si="163"/>
        <v>0.60212429907323073</v>
      </c>
      <c r="AA609" t="str">
        <f t="shared" si="164"/>
        <v>Aug-2025</v>
      </c>
      <c r="AB609" t="str">
        <f t="shared" si="165"/>
        <v>Q3-2025</v>
      </c>
      <c r="AC609" t="str">
        <f t="shared" si="166"/>
        <v>Asia-India-Delhi</v>
      </c>
      <c r="AD609" t="str">
        <f t="shared" si="167"/>
        <v>HIGH</v>
      </c>
      <c r="AE609" s="15" t="str">
        <f t="shared" si="168"/>
        <v>Aug-2025</v>
      </c>
      <c r="AF609" t="str">
        <f t="shared" si="169"/>
        <v>YES</v>
      </c>
    </row>
    <row r="610" spans="1:32" x14ac:dyDescent="0.35">
      <c r="A610" s="8" t="s">
        <v>49</v>
      </c>
      <c r="B610" s="6">
        <v>45396</v>
      </c>
      <c r="C610" s="6" t="str">
        <f t="shared" si="154"/>
        <v>OK</v>
      </c>
      <c r="D610" s="6">
        <f t="shared" si="153"/>
        <v>45525</v>
      </c>
      <c r="E610" s="6">
        <v>45525</v>
      </c>
      <c r="F610" s="10">
        <f t="shared" si="155"/>
        <v>129</v>
      </c>
      <c r="G610" t="s">
        <v>646</v>
      </c>
      <c r="H610" t="s">
        <v>661</v>
      </c>
      <c r="I610" t="s">
        <v>682</v>
      </c>
      <c r="J610" t="s">
        <v>702</v>
      </c>
      <c r="K610" t="s">
        <v>707</v>
      </c>
      <c r="L610" t="s">
        <v>718</v>
      </c>
      <c r="M610" t="s">
        <v>727</v>
      </c>
      <c r="N610" t="s">
        <v>768</v>
      </c>
      <c r="O610" s="10">
        <v>1432.52</v>
      </c>
      <c r="P610" s="10" t="str">
        <f t="shared" si="156"/>
        <v>OK</v>
      </c>
      <c r="Q610" s="10">
        <f t="shared" si="157"/>
        <v>233.51</v>
      </c>
      <c r="R610">
        <v>233.51</v>
      </c>
      <c r="S610" t="str">
        <f t="shared" si="158"/>
        <v>Ok</v>
      </c>
      <c r="T610">
        <f t="shared" si="159"/>
        <v>0</v>
      </c>
      <c r="U610" s="10">
        <v>0</v>
      </c>
      <c r="V610" s="10">
        <v>9</v>
      </c>
      <c r="W610">
        <f t="shared" si="160"/>
        <v>2101.59</v>
      </c>
      <c r="X610" s="10">
        <f t="shared" si="161"/>
        <v>12892.68</v>
      </c>
      <c r="Y610" s="10">
        <f t="shared" si="162"/>
        <v>-10791.09</v>
      </c>
      <c r="Z610">
        <f t="shared" si="163"/>
        <v>-5.1347265641728406</v>
      </c>
      <c r="AA610" t="str">
        <f t="shared" si="164"/>
        <v>Apr-2024</v>
      </c>
      <c r="AB610" t="str">
        <f t="shared" si="165"/>
        <v>Q2-2024</v>
      </c>
      <c r="AC610" t="str">
        <f t="shared" si="166"/>
        <v>Africa-South Africa-Johannesburg</v>
      </c>
      <c r="AD610" t="str">
        <f t="shared" si="167"/>
        <v>MEDIUM</v>
      </c>
      <c r="AE610" s="15" t="str">
        <f t="shared" si="168"/>
        <v>Apr-2024</v>
      </c>
      <c r="AF610" t="str">
        <f t="shared" si="169"/>
        <v>NO</v>
      </c>
    </row>
    <row r="611" spans="1:32" x14ac:dyDescent="0.35">
      <c r="A611" s="8" t="s">
        <v>602</v>
      </c>
      <c r="B611" s="6">
        <v>45950</v>
      </c>
      <c r="C611" s="6" t="str">
        <f t="shared" si="154"/>
        <v>INVALID</v>
      </c>
      <c r="D611" s="6">
        <f t="shared" si="153"/>
        <v>45957</v>
      </c>
      <c r="E611" s="6">
        <v>45464</v>
      </c>
      <c r="F611" s="10">
        <f t="shared" si="155"/>
        <v>7</v>
      </c>
      <c r="G611" t="s">
        <v>647</v>
      </c>
      <c r="H611" t="s">
        <v>652</v>
      </c>
      <c r="I611" t="s">
        <v>689</v>
      </c>
      <c r="J611" t="s">
        <v>705</v>
      </c>
      <c r="K611" t="s">
        <v>710</v>
      </c>
      <c r="L611" t="s">
        <v>721</v>
      </c>
      <c r="M611" t="s">
        <v>730</v>
      </c>
      <c r="N611" t="s">
        <v>1320</v>
      </c>
      <c r="O611" s="10">
        <v>1367.13</v>
      </c>
      <c r="P611" s="10" t="str">
        <f t="shared" si="156"/>
        <v>OK</v>
      </c>
      <c r="Q611" s="10">
        <f t="shared" si="157"/>
        <v>124.25</v>
      </c>
      <c r="R611">
        <v>124.25</v>
      </c>
      <c r="S611" t="str">
        <f t="shared" si="158"/>
        <v>Ok</v>
      </c>
      <c r="T611">
        <f t="shared" si="159"/>
        <v>0.10299999999999999</v>
      </c>
      <c r="U611" s="10">
        <v>0.10299999999999999</v>
      </c>
      <c r="V611" s="10">
        <v>25</v>
      </c>
      <c r="W611">
        <f t="shared" si="160"/>
        <v>2786.3062500000001</v>
      </c>
      <c r="X611" s="10">
        <f t="shared" si="161"/>
        <v>34178.25</v>
      </c>
      <c r="Y611" s="10">
        <f t="shared" si="162"/>
        <v>-31391.943749999999</v>
      </c>
      <c r="Z611">
        <f t="shared" si="163"/>
        <v>-11.26650875150569</v>
      </c>
      <c r="AA611" t="str">
        <f t="shared" si="164"/>
        <v>Oct-2025</v>
      </c>
      <c r="AB611" t="str">
        <f t="shared" si="165"/>
        <v>Q4-2025</v>
      </c>
      <c r="AC611" t="str">
        <f t="shared" si="166"/>
        <v>Asia-Japan-Tokyo</v>
      </c>
      <c r="AD611" t="str">
        <f t="shared" si="167"/>
        <v>MEDIUM</v>
      </c>
      <c r="AE611" s="15" t="str">
        <f t="shared" si="168"/>
        <v>Oct-2025</v>
      </c>
      <c r="AF611" t="str">
        <f t="shared" si="169"/>
        <v>YES</v>
      </c>
    </row>
    <row r="612" spans="1:32" x14ac:dyDescent="0.35">
      <c r="A612" s="8" t="s">
        <v>382</v>
      </c>
      <c r="B612" s="6">
        <v>45730</v>
      </c>
      <c r="C612" s="6" t="str">
        <f t="shared" si="154"/>
        <v>INVALID</v>
      </c>
      <c r="D612" s="6">
        <f t="shared" si="153"/>
        <v>45737</v>
      </c>
      <c r="E612" s="6">
        <v>45208</v>
      </c>
      <c r="F612" s="10">
        <f t="shared" si="155"/>
        <v>7</v>
      </c>
      <c r="G612" t="s">
        <v>648</v>
      </c>
      <c r="H612" t="s">
        <v>660</v>
      </c>
      <c r="I612" t="s">
        <v>700</v>
      </c>
      <c r="J612" t="s">
        <v>705</v>
      </c>
      <c r="K612" t="s">
        <v>709</v>
      </c>
      <c r="L612" t="s">
        <v>713</v>
      </c>
      <c r="M612" t="s">
        <v>731</v>
      </c>
      <c r="N612" t="s">
        <v>1102</v>
      </c>
      <c r="O612" s="10">
        <v>1279.56</v>
      </c>
      <c r="P612" s="10" t="str">
        <f t="shared" si="156"/>
        <v>OK</v>
      </c>
      <c r="Q612" s="10">
        <f t="shared" si="157"/>
        <v>1431.37</v>
      </c>
      <c r="R612">
        <v>1431.37</v>
      </c>
      <c r="S612" t="str">
        <f t="shared" si="158"/>
        <v>Ok</v>
      </c>
      <c r="T612">
        <f t="shared" si="159"/>
        <v>0.106</v>
      </c>
      <c r="U612" s="10">
        <v>0.106</v>
      </c>
      <c r="V612" s="10">
        <v>5</v>
      </c>
      <c r="W612">
        <f t="shared" si="160"/>
        <v>6398.2239</v>
      </c>
      <c r="X612" s="10">
        <f t="shared" si="161"/>
        <v>6397.7999999999993</v>
      </c>
      <c r="Y612" s="10">
        <f t="shared" si="162"/>
        <v>0.4239000000006854</v>
      </c>
      <c r="Z612">
        <f t="shared" si="163"/>
        <v>6.6252761176532979E-5</v>
      </c>
      <c r="AA612" t="str">
        <f t="shared" si="164"/>
        <v>Mar-2025</v>
      </c>
      <c r="AB612" t="str">
        <f t="shared" si="165"/>
        <v>Q1-2025</v>
      </c>
      <c r="AC612" t="str">
        <f t="shared" si="166"/>
        <v>Americas-USA-New York</v>
      </c>
      <c r="AD612" t="str">
        <f t="shared" si="167"/>
        <v>HIGH</v>
      </c>
      <c r="AE612" s="15" t="str">
        <f t="shared" si="168"/>
        <v>Mar-2025</v>
      </c>
      <c r="AF612" t="str">
        <f t="shared" si="169"/>
        <v>YES</v>
      </c>
    </row>
    <row r="613" spans="1:32" x14ac:dyDescent="0.35">
      <c r="A613" s="8" t="s">
        <v>428</v>
      </c>
      <c r="B613" s="6">
        <v>45776</v>
      </c>
      <c r="C613" s="6" t="str">
        <f t="shared" si="154"/>
        <v>INVALID</v>
      </c>
      <c r="D613" s="6">
        <f t="shared" si="153"/>
        <v>45783</v>
      </c>
      <c r="E613" s="6">
        <v>45467</v>
      </c>
      <c r="F613" s="10">
        <f t="shared" si="155"/>
        <v>7</v>
      </c>
      <c r="G613" t="s">
        <v>647</v>
      </c>
      <c r="H613" t="s">
        <v>654</v>
      </c>
      <c r="I613" t="s">
        <v>668</v>
      </c>
      <c r="J613" t="s">
        <v>705</v>
      </c>
      <c r="K613" t="s">
        <v>711</v>
      </c>
      <c r="L613" t="s">
        <v>722</v>
      </c>
      <c r="M613" t="s">
        <v>729</v>
      </c>
      <c r="N613" t="s">
        <v>1147</v>
      </c>
      <c r="O613" s="10">
        <v>1253.25</v>
      </c>
      <c r="P613" s="10" t="str">
        <f t="shared" si="156"/>
        <v>OK</v>
      </c>
      <c r="Q613" s="10">
        <f t="shared" si="157"/>
        <v>1595.52</v>
      </c>
      <c r="R613">
        <v>1595.52</v>
      </c>
      <c r="S613" t="str">
        <f t="shared" si="158"/>
        <v>Ok</v>
      </c>
      <c r="T613">
        <f t="shared" si="159"/>
        <v>7.1999999999999995E-2</v>
      </c>
      <c r="U613" s="10">
        <v>7.1999999999999995E-2</v>
      </c>
      <c r="V613" s="10">
        <v>11</v>
      </c>
      <c r="W613">
        <f t="shared" si="160"/>
        <v>16287.068160000003</v>
      </c>
      <c r="X613" s="10">
        <f t="shared" si="161"/>
        <v>13785.75</v>
      </c>
      <c r="Y613" s="10">
        <f t="shared" si="162"/>
        <v>2501.3181600000025</v>
      </c>
      <c r="Z613">
        <f t="shared" si="163"/>
        <v>0.15357694432341604</v>
      </c>
      <c r="AA613" t="str">
        <f t="shared" si="164"/>
        <v>Apr-2025</v>
      </c>
      <c r="AB613" t="str">
        <f t="shared" si="165"/>
        <v>Q2-2025</v>
      </c>
      <c r="AC613" t="str">
        <f t="shared" si="166"/>
        <v>Asia-India-Bengaluru</v>
      </c>
      <c r="AD613" t="str">
        <f t="shared" si="167"/>
        <v>HIGH</v>
      </c>
      <c r="AE613" s="15" t="str">
        <f t="shared" si="168"/>
        <v>Apr-2025</v>
      </c>
      <c r="AF613" t="str">
        <f t="shared" si="169"/>
        <v>YES</v>
      </c>
    </row>
    <row r="614" spans="1:32" x14ac:dyDescent="0.35">
      <c r="A614" s="8" t="s">
        <v>535</v>
      </c>
      <c r="B614" s="6">
        <v>45883</v>
      </c>
      <c r="C614" s="6" t="str">
        <f t="shared" si="154"/>
        <v>INVALID</v>
      </c>
      <c r="D614" s="6">
        <f t="shared" si="153"/>
        <v>45890</v>
      </c>
      <c r="E614" s="6">
        <v>45073</v>
      </c>
      <c r="F614" s="10">
        <f t="shared" si="155"/>
        <v>7</v>
      </c>
      <c r="G614" t="s">
        <v>647</v>
      </c>
      <c r="H614" t="s">
        <v>654</v>
      </c>
      <c r="I614" t="s">
        <v>691</v>
      </c>
      <c r="J614" t="s">
        <v>704</v>
      </c>
      <c r="K614" t="s">
        <v>707</v>
      </c>
      <c r="L614" t="s">
        <v>724</v>
      </c>
      <c r="M614" t="s">
        <v>731</v>
      </c>
      <c r="N614" t="s">
        <v>1254</v>
      </c>
      <c r="O614" s="10">
        <v>1286.1600000000001</v>
      </c>
      <c r="P614" s="10" t="str">
        <f t="shared" si="156"/>
        <v>OK</v>
      </c>
      <c r="Q614" s="10">
        <f t="shared" si="157"/>
        <v>1028.46</v>
      </c>
      <c r="R614">
        <v>1028.46</v>
      </c>
      <c r="S614" t="str">
        <f t="shared" si="158"/>
        <v>Ok</v>
      </c>
      <c r="T614">
        <f t="shared" si="159"/>
        <v>0.1</v>
      </c>
      <c r="U614" s="10">
        <v>0.1</v>
      </c>
      <c r="V614" s="10">
        <v>23</v>
      </c>
      <c r="W614">
        <f t="shared" si="160"/>
        <v>21289.122000000003</v>
      </c>
      <c r="X614" s="10">
        <f t="shared" si="161"/>
        <v>29581.68</v>
      </c>
      <c r="Y614" s="10">
        <f t="shared" si="162"/>
        <v>-8292.5579999999973</v>
      </c>
      <c r="Z614">
        <f t="shared" si="163"/>
        <v>-0.38952090180139864</v>
      </c>
      <c r="AA614" t="str">
        <f t="shared" si="164"/>
        <v>Aug-2025</v>
      </c>
      <c r="AB614" t="str">
        <f t="shared" si="165"/>
        <v>Q3-2025</v>
      </c>
      <c r="AC614" t="str">
        <f t="shared" si="166"/>
        <v>Asia-India-Mumbai</v>
      </c>
      <c r="AD614" t="str">
        <f t="shared" si="167"/>
        <v>HIGH</v>
      </c>
      <c r="AE614" s="15" t="str">
        <f t="shared" si="168"/>
        <v>Aug-2025</v>
      </c>
      <c r="AF614" t="str">
        <f t="shared" si="169"/>
        <v>YES</v>
      </c>
    </row>
    <row r="615" spans="1:32" x14ac:dyDescent="0.35">
      <c r="A615" s="8" t="s">
        <v>115</v>
      </c>
      <c r="B615" s="6">
        <v>45462</v>
      </c>
      <c r="C615" s="6" t="str">
        <f t="shared" si="154"/>
        <v>OK</v>
      </c>
      <c r="D615" s="6">
        <f t="shared" si="153"/>
        <v>45703</v>
      </c>
      <c r="E615" s="6">
        <v>45703</v>
      </c>
      <c r="F615" s="10">
        <f t="shared" si="155"/>
        <v>241</v>
      </c>
      <c r="G615" t="s">
        <v>647</v>
      </c>
      <c r="H615" t="s">
        <v>659</v>
      </c>
      <c r="I615" t="s">
        <v>676</v>
      </c>
      <c r="J615" t="s">
        <v>703</v>
      </c>
      <c r="K615" t="s">
        <v>711</v>
      </c>
      <c r="L615" t="s">
        <v>716</v>
      </c>
      <c r="M615" t="s">
        <v>730</v>
      </c>
      <c r="N615" t="s">
        <v>834</v>
      </c>
      <c r="O615" s="10">
        <v>1253.22</v>
      </c>
      <c r="P615" s="10" t="str">
        <f t="shared" si="156"/>
        <v>OK</v>
      </c>
      <c r="Q615" s="10">
        <f t="shared" si="157"/>
        <v>3230.35</v>
      </c>
      <c r="R615">
        <v>3230.35</v>
      </c>
      <c r="S615" t="str">
        <f t="shared" si="158"/>
        <v>Ok</v>
      </c>
      <c r="T615">
        <f t="shared" si="159"/>
        <v>0</v>
      </c>
      <c r="U615" s="10">
        <v>0</v>
      </c>
      <c r="V615" s="10">
        <v>17</v>
      </c>
      <c r="W615">
        <f t="shared" si="160"/>
        <v>54915.95</v>
      </c>
      <c r="X615" s="10">
        <f t="shared" si="161"/>
        <v>21304.74</v>
      </c>
      <c r="Y615" s="10">
        <f t="shared" si="162"/>
        <v>33611.209999999992</v>
      </c>
      <c r="Z615">
        <f t="shared" si="163"/>
        <v>0.61204823006794917</v>
      </c>
      <c r="AA615" t="str">
        <f t="shared" si="164"/>
        <v>Jun-2024</v>
      </c>
      <c r="AB615" t="str">
        <f t="shared" si="165"/>
        <v>Q2-2024</v>
      </c>
      <c r="AC615" t="str">
        <f t="shared" si="166"/>
        <v>Asia-China-Shenzhen</v>
      </c>
      <c r="AD615" t="str">
        <f t="shared" si="167"/>
        <v>HIGH</v>
      </c>
      <c r="AE615" s="15" t="str">
        <f t="shared" si="168"/>
        <v>Jun-2024</v>
      </c>
      <c r="AF615" t="str">
        <f t="shared" si="169"/>
        <v>NO</v>
      </c>
    </row>
    <row r="616" spans="1:32" x14ac:dyDescent="0.35">
      <c r="A616" s="8" t="s">
        <v>410</v>
      </c>
      <c r="B616" s="6">
        <v>45758</v>
      </c>
      <c r="C616" s="6" t="str">
        <f t="shared" si="154"/>
        <v>OK</v>
      </c>
      <c r="D616" s="6">
        <f t="shared" si="153"/>
        <v>45914</v>
      </c>
      <c r="E616" s="6">
        <v>45914</v>
      </c>
      <c r="F616" s="10">
        <f t="shared" si="155"/>
        <v>156</v>
      </c>
      <c r="G616" t="s">
        <v>649</v>
      </c>
      <c r="H616" t="s">
        <v>656</v>
      </c>
      <c r="I616" t="s">
        <v>671</v>
      </c>
      <c r="J616" t="s">
        <v>703</v>
      </c>
      <c r="K616" t="s">
        <v>708</v>
      </c>
      <c r="L616" t="s">
        <v>720</v>
      </c>
      <c r="M616" t="s">
        <v>732</v>
      </c>
      <c r="N616" t="s">
        <v>1129</v>
      </c>
      <c r="O616" s="10">
        <v>1397.67</v>
      </c>
      <c r="P616" s="10" t="str">
        <f t="shared" si="156"/>
        <v>OK</v>
      </c>
      <c r="Q616" s="10">
        <f t="shared" si="157"/>
        <v>2789.61</v>
      </c>
      <c r="R616">
        <v>2789.61</v>
      </c>
      <c r="S616" t="str">
        <f t="shared" si="158"/>
        <v>Ok</v>
      </c>
      <c r="T616">
        <f t="shared" si="159"/>
        <v>0.10299999999999999</v>
      </c>
      <c r="U616" s="10">
        <v>0.10299999999999999</v>
      </c>
      <c r="V616" s="10">
        <v>20</v>
      </c>
      <c r="W616">
        <f t="shared" si="160"/>
        <v>50045.603400000007</v>
      </c>
      <c r="X616" s="10">
        <f t="shared" si="161"/>
        <v>27953.4</v>
      </c>
      <c r="Y616" s="10">
        <f t="shared" si="162"/>
        <v>22092.203400000006</v>
      </c>
      <c r="Z616">
        <f t="shared" si="163"/>
        <v>0.4414414433856142</v>
      </c>
      <c r="AA616" t="str">
        <f t="shared" si="164"/>
        <v>Apr-2025</v>
      </c>
      <c r="AB616" t="str">
        <f t="shared" si="165"/>
        <v>Q2-2025</v>
      </c>
      <c r="AC616" t="str">
        <f t="shared" si="166"/>
        <v>Europe-Germany-Berlin</v>
      </c>
      <c r="AD616" t="str">
        <f t="shared" si="167"/>
        <v>HIGH</v>
      </c>
      <c r="AE616" s="15" t="str">
        <f t="shared" si="168"/>
        <v>Apr-2025</v>
      </c>
      <c r="AF616" t="str">
        <f t="shared" si="169"/>
        <v>NO</v>
      </c>
    </row>
    <row r="617" spans="1:32" x14ac:dyDescent="0.35">
      <c r="A617" s="8" t="s">
        <v>91</v>
      </c>
      <c r="B617" s="6">
        <v>45438</v>
      </c>
      <c r="C617" s="6" t="str">
        <f t="shared" si="154"/>
        <v>OK</v>
      </c>
      <c r="D617" s="6">
        <f t="shared" si="153"/>
        <v>45560</v>
      </c>
      <c r="E617" s="6">
        <v>45560</v>
      </c>
      <c r="F617" s="10">
        <f t="shared" si="155"/>
        <v>122</v>
      </c>
      <c r="G617" t="s">
        <v>648</v>
      </c>
      <c r="H617" t="s">
        <v>655</v>
      </c>
      <c r="I617" t="s">
        <v>692</v>
      </c>
      <c r="J617" t="s">
        <v>703</v>
      </c>
      <c r="K617" t="s">
        <v>708</v>
      </c>
      <c r="L617" t="s">
        <v>1428</v>
      </c>
      <c r="M617" t="s">
        <v>733</v>
      </c>
      <c r="N617" t="s">
        <v>810</v>
      </c>
      <c r="O617" s="10">
        <v>1394.65</v>
      </c>
      <c r="P617" s="10" t="str">
        <f t="shared" si="156"/>
        <v>OK</v>
      </c>
      <c r="Q617" s="10">
        <f t="shared" si="157"/>
        <v>1897.74</v>
      </c>
      <c r="R617">
        <v>1897.74</v>
      </c>
      <c r="S617" t="str">
        <f t="shared" si="158"/>
        <v>Ok</v>
      </c>
      <c r="T617">
        <f t="shared" si="159"/>
        <v>0.13400000000000001</v>
      </c>
      <c r="U617" s="10">
        <v>0.13400000000000001</v>
      </c>
      <c r="V617" s="10">
        <v>13</v>
      </c>
      <c r="W617">
        <f t="shared" si="160"/>
        <v>21364.75692</v>
      </c>
      <c r="X617" s="10">
        <f t="shared" si="161"/>
        <v>18130.45</v>
      </c>
      <c r="Y617" s="10">
        <f t="shared" si="162"/>
        <v>3234.3069199999991</v>
      </c>
      <c r="Z617">
        <f t="shared" si="163"/>
        <v>0.15138514948289891</v>
      </c>
      <c r="AA617" t="str">
        <f t="shared" si="164"/>
        <v>May-2024</v>
      </c>
      <c r="AB617" t="str">
        <f t="shared" si="165"/>
        <v>Q2-2024</v>
      </c>
      <c r="AC617" t="str">
        <f t="shared" si="166"/>
        <v>Americas-Brazil-Rio de Janeiro</v>
      </c>
      <c r="AD617" t="str">
        <f t="shared" si="167"/>
        <v>HIGH</v>
      </c>
      <c r="AE617" s="15" t="str">
        <f t="shared" si="168"/>
        <v>May-2024</v>
      </c>
      <c r="AF617" t="str">
        <f t="shared" si="169"/>
        <v>NO</v>
      </c>
    </row>
    <row r="618" spans="1:32" x14ac:dyDescent="0.35">
      <c r="A618" s="8" t="s">
        <v>336</v>
      </c>
      <c r="B618" s="6">
        <v>45684</v>
      </c>
      <c r="C618" s="6" t="str">
        <f t="shared" si="154"/>
        <v>INVALID</v>
      </c>
      <c r="D618" s="6">
        <f t="shared" si="153"/>
        <v>45691</v>
      </c>
      <c r="E618" s="6">
        <v>44984</v>
      </c>
      <c r="F618" s="10">
        <f t="shared" si="155"/>
        <v>7</v>
      </c>
      <c r="G618" t="s">
        <v>649</v>
      </c>
      <c r="H618" t="s">
        <v>657</v>
      </c>
      <c r="I618" t="s">
        <v>673</v>
      </c>
      <c r="J618" t="s">
        <v>701</v>
      </c>
      <c r="K618" t="s">
        <v>707</v>
      </c>
      <c r="L618" t="s">
        <v>723</v>
      </c>
      <c r="M618" t="s">
        <v>729</v>
      </c>
      <c r="N618" t="s">
        <v>1056</v>
      </c>
      <c r="O618" s="10">
        <v>1299.81</v>
      </c>
      <c r="P618" s="10" t="str">
        <f t="shared" si="156"/>
        <v>OK</v>
      </c>
      <c r="Q618" s="10">
        <f t="shared" si="157"/>
        <v>902.47</v>
      </c>
      <c r="R618">
        <v>902.47</v>
      </c>
      <c r="S618" t="str">
        <f t="shared" si="158"/>
        <v>Ok</v>
      </c>
      <c r="T618">
        <f t="shared" si="159"/>
        <v>0.10299999999999999</v>
      </c>
      <c r="U618" s="10">
        <v>0.10299999999999999</v>
      </c>
      <c r="V618" s="10">
        <v>14</v>
      </c>
      <c r="W618">
        <f t="shared" si="160"/>
        <v>11333.21826</v>
      </c>
      <c r="X618" s="10">
        <f t="shared" si="161"/>
        <v>18197.34</v>
      </c>
      <c r="Y618" s="10">
        <f t="shared" si="162"/>
        <v>-6864.1217400000005</v>
      </c>
      <c r="Z618">
        <f t="shared" si="163"/>
        <v>-0.60566395021496755</v>
      </c>
      <c r="AA618" t="str">
        <f t="shared" si="164"/>
        <v>Jan-2025</v>
      </c>
      <c r="AB618" t="str">
        <f t="shared" si="165"/>
        <v>Q1-2025</v>
      </c>
      <c r="AC618" t="str">
        <f t="shared" si="166"/>
        <v>Europe-France-Marseille</v>
      </c>
      <c r="AD618" t="str">
        <f t="shared" si="167"/>
        <v>HIGH</v>
      </c>
      <c r="AE618" s="15" t="str">
        <f t="shared" si="168"/>
        <v>Jan-2025</v>
      </c>
      <c r="AF618" t="str">
        <f t="shared" si="169"/>
        <v>YES</v>
      </c>
    </row>
    <row r="619" spans="1:32" x14ac:dyDescent="0.35">
      <c r="A619" s="8" t="s">
        <v>324</v>
      </c>
      <c r="B619" s="6">
        <v>45672</v>
      </c>
      <c r="C619" s="6" t="str">
        <f t="shared" si="154"/>
        <v>INVALID</v>
      </c>
      <c r="D619" s="6">
        <f t="shared" si="153"/>
        <v>45679</v>
      </c>
      <c r="E619" s="6">
        <v>45669</v>
      </c>
      <c r="F619" s="10">
        <f t="shared" si="155"/>
        <v>7</v>
      </c>
      <c r="G619" t="s">
        <v>649</v>
      </c>
      <c r="H619" t="s">
        <v>658</v>
      </c>
      <c r="I619" t="s">
        <v>693</v>
      </c>
      <c r="J619" t="s">
        <v>701</v>
      </c>
      <c r="K619" t="s">
        <v>711</v>
      </c>
      <c r="L619" t="s">
        <v>717</v>
      </c>
      <c r="M619" t="s">
        <v>732</v>
      </c>
      <c r="N619" t="s">
        <v>1044</v>
      </c>
      <c r="O619" s="10">
        <v>1399.72</v>
      </c>
      <c r="P619" s="10" t="str">
        <f t="shared" si="156"/>
        <v>Suspicious</v>
      </c>
      <c r="Q619" s="10">
        <f t="shared" si="157"/>
        <v>1313.1554255319147</v>
      </c>
      <c r="R619">
        <v>-33.659999999999997</v>
      </c>
      <c r="S619" t="str">
        <f t="shared" si="158"/>
        <v>Ok</v>
      </c>
      <c r="T619">
        <f t="shared" si="159"/>
        <v>0.185</v>
      </c>
      <c r="U619" s="10">
        <v>0.185</v>
      </c>
      <c r="V619" s="10">
        <v>12</v>
      </c>
      <c r="W619">
        <f t="shared" si="160"/>
        <v>-329.19479999999993</v>
      </c>
      <c r="X619" s="10">
        <f t="shared" si="161"/>
        <v>16796.64</v>
      </c>
      <c r="Y619" s="10">
        <f t="shared" si="162"/>
        <v>-17125.834800000001</v>
      </c>
      <c r="Z619">
        <f t="shared" si="163"/>
        <v>52.023406202042089</v>
      </c>
      <c r="AA619" t="str">
        <f t="shared" si="164"/>
        <v>Jan-2025</v>
      </c>
      <c r="AB619" t="str">
        <f t="shared" si="165"/>
        <v>Q1-2025</v>
      </c>
      <c r="AC619" t="str">
        <f t="shared" si="166"/>
        <v>Europe-United Kingdom-Manchester</v>
      </c>
      <c r="AD619" t="str">
        <f t="shared" si="167"/>
        <v>HIGH</v>
      </c>
      <c r="AE619" s="15" t="str">
        <f t="shared" si="168"/>
        <v>Jan-2025</v>
      </c>
      <c r="AF619" t="str">
        <f t="shared" si="169"/>
        <v>YES</v>
      </c>
    </row>
    <row r="620" spans="1:32" x14ac:dyDescent="0.35">
      <c r="A620" s="8" t="s">
        <v>343</v>
      </c>
      <c r="B620" s="6">
        <v>45691</v>
      </c>
      <c r="C620" s="6" t="str">
        <f t="shared" si="154"/>
        <v>INVALID</v>
      </c>
      <c r="D620" s="6">
        <f t="shared" si="153"/>
        <v>45698</v>
      </c>
      <c r="E620" s="6">
        <v>45246</v>
      </c>
      <c r="F620" s="10">
        <f t="shared" si="155"/>
        <v>7</v>
      </c>
      <c r="G620" t="s">
        <v>648</v>
      </c>
      <c r="H620" t="s">
        <v>653</v>
      </c>
      <c r="I620" t="s">
        <v>667</v>
      </c>
      <c r="J620" t="s">
        <v>705</v>
      </c>
      <c r="K620" t="s">
        <v>709</v>
      </c>
      <c r="L620" t="s">
        <v>714</v>
      </c>
      <c r="M620" t="s">
        <v>731</v>
      </c>
      <c r="N620" t="s">
        <v>1063</v>
      </c>
      <c r="O620" s="10">
        <v>1373.31</v>
      </c>
      <c r="P620" s="10" t="str">
        <f t="shared" si="156"/>
        <v>OK</v>
      </c>
      <c r="Q620" s="10">
        <f t="shared" si="157"/>
        <v>1086.68</v>
      </c>
      <c r="R620">
        <v>1086.68</v>
      </c>
      <c r="S620" t="str">
        <f t="shared" si="158"/>
        <v>Ok</v>
      </c>
      <c r="T620">
        <f t="shared" si="159"/>
        <v>0.2</v>
      </c>
      <c r="U620" s="10">
        <v>0.2</v>
      </c>
      <c r="V620" s="10">
        <v>11</v>
      </c>
      <c r="W620">
        <f t="shared" si="160"/>
        <v>9562.7840000000015</v>
      </c>
      <c r="X620" s="10">
        <f t="shared" si="161"/>
        <v>15106.41</v>
      </c>
      <c r="Y620" s="10">
        <f t="shared" si="162"/>
        <v>-5543.6259999999984</v>
      </c>
      <c r="Z620">
        <f t="shared" si="163"/>
        <v>-0.5797083778113149</v>
      </c>
      <c r="AA620" t="str">
        <f t="shared" si="164"/>
        <v>Feb-2025</v>
      </c>
      <c r="AB620" t="str">
        <f t="shared" si="165"/>
        <v>Q1-2025</v>
      </c>
      <c r="AC620" t="str">
        <f>G620&amp;"-"&amp;H620&amp;"-"&amp;I620</f>
        <v>Americas-Canada-Toronto</v>
      </c>
      <c r="AD620" t="str">
        <f t="shared" si="167"/>
        <v>HIGH</v>
      </c>
      <c r="AE620" s="15" t="str">
        <f t="shared" si="168"/>
        <v>Feb-2025</v>
      </c>
      <c r="AF620" t="str">
        <f t="shared" si="169"/>
        <v>YES</v>
      </c>
    </row>
    <row r="621" spans="1:32" x14ac:dyDescent="0.35">
      <c r="A621" s="8" t="s">
        <v>438</v>
      </c>
      <c r="B621" s="6">
        <v>45786</v>
      </c>
      <c r="C621" s="6" t="str">
        <f t="shared" si="154"/>
        <v>INVALID</v>
      </c>
      <c r="D621" s="6">
        <f t="shared" si="153"/>
        <v>45793</v>
      </c>
      <c r="E621" s="6">
        <v>45357</v>
      </c>
      <c r="F621" s="10">
        <f t="shared" si="155"/>
        <v>7</v>
      </c>
      <c r="G621" t="s">
        <v>647</v>
      </c>
      <c r="H621" t="s">
        <v>659</v>
      </c>
      <c r="I621" t="s">
        <v>699</v>
      </c>
      <c r="J621" t="s">
        <v>702</v>
      </c>
      <c r="K621" t="s">
        <v>709</v>
      </c>
      <c r="L621" t="s">
        <v>719</v>
      </c>
      <c r="M621" t="s">
        <v>728</v>
      </c>
      <c r="N621" t="s">
        <v>1157</v>
      </c>
      <c r="O621" s="10">
        <v>1477.84</v>
      </c>
      <c r="P621" s="10" t="str">
        <f t="shared" si="156"/>
        <v>OK</v>
      </c>
      <c r="Q621" s="10">
        <f t="shared" si="157"/>
        <v>1010.75</v>
      </c>
      <c r="R621">
        <v>1010.75</v>
      </c>
      <c r="S621" t="str">
        <f t="shared" si="158"/>
        <v>Ok</v>
      </c>
      <c r="T621">
        <f t="shared" si="159"/>
        <v>0.24299999999999999</v>
      </c>
      <c r="U621" s="10">
        <v>0.24299999999999999</v>
      </c>
      <c r="V621" s="10">
        <v>24</v>
      </c>
      <c r="W621">
        <f t="shared" si="160"/>
        <v>18363.306</v>
      </c>
      <c r="X621" s="10">
        <f t="shared" si="161"/>
        <v>35468.159999999996</v>
      </c>
      <c r="Y621" s="10">
        <f t="shared" si="162"/>
        <v>-17104.853999999996</v>
      </c>
      <c r="Z621">
        <f t="shared" si="163"/>
        <v>-0.9314692027677367</v>
      </c>
      <c r="AA621" t="str">
        <f t="shared" si="164"/>
        <v>May-2025</v>
      </c>
      <c r="AB621" t="str">
        <f t="shared" si="165"/>
        <v>Q2-2025</v>
      </c>
      <c r="AC621" t="str">
        <f t="shared" si="166"/>
        <v>Asia-China-Beijing</v>
      </c>
      <c r="AD621" t="str">
        <f t="shared" si="167"/>
        <v>HIGH</v>
      </c>
      <c r="AE621" s="15" t="str">
        <f t="shared" si="168"/>
        <v>May-2025</v>
      </c>
      <c r="AF621" t="str">
        <f t="shared" si="169"/>
        <v>YES</v>
      </c>
    </row>
    <row r="622" spans="1:32" x14ac:dyDescent="0.35">
      <c r="A622" s="8" t="s">
        <v>57</v>
      </c>
      <c r="B622" s="6">
        <v>45404</v>
      </c>
      <c r="C622" s="6" t="str">
        <f t="shared" si="154"/>
        <v>OK</v>
      </c>
      <c r="D622" s="6">
        <f t="shared" si="153"/>
        <v>45610</v>
      </c>
      <c r="E622" s="6">
        <v>45610</v>
      </c>
      <c r="F622" s="10">
        <f t="shared" si="155"/>
        <v>206</v>
      </c>
      <c r="G622" t="s">
        <v>646</v>
      </c>
      <c r="H622" t="s">
        <v>650</v>
      </c>
      <c r="I622" t="s">
        <v>675</v>
      </c>
      <c r="J622" t="s">
        <v>701</v>
      </c>
      <c r="K622" t="s">
        <v>711</v>
      </c>
      <c r="L622" t="s">
        <v>722</v>
      </c>
      <c r="M622" t="s">
        <v>728</v>
      </c>
      <c r="N622" t="s">
        <v>776</v>
      </c>
      <c r="O622" s="10">
        <v>1396.48</v>
      </c>
      <c r="P622" s="10" t="str">
        <f t="shared" si="156"/>
        <v>OK</v>
      </c>
      <c r="Q622" s="10">
        <f t="shared" si="157"/>
        <v>411.48</v>
      </c>
      <c r="R622">
        <v>411.48</v>
      </c>
      <c r="S622" t="str">
        <f t="shared" si="158"/>
        <v>Suspicious</v>
      </c>
      <c r="T622">
        <f t="shared" si="159"/>
        <v>0.3</v>
      </c>
      <c r="U622" s="10">
        <v>0.318</v>
      </c>
      <c r="V622" s="10">
        <v>14</v>
      </c>
      <c r="W622">
        <f t="shared" si="160"/>
        <v>3928.81104</v>
      </c>
      <c r="X622" s="10">
        <f t="shared" si="161"/>
        <v>19550.72</v>
      </c>
      <c r="Y622" s="10">
        <f t="shared" si="162"/>
        <v>-15621.908960000001</v>
      </c>
      <c r="Z622">
        <f t="shared" si="163"/>
        <v>-3.9762433980535752</v>
      </c>
      <c r="AA622" t="str">
        <f t="shared" si="164"/>
        <v>Apr-2024</v>
      </c>
      <c r="AB622" t="str">
        <f t="shared" si="165"/>
        <v>Q2-2024</v>
      </c>
      <c r="AC622" t="str">
        <f t="shared" si="166"/>
        <v>Africa-Kenya-Mombasa</v>
      </c>
      <c r="AD622" t="str">
        <f t="shared" si="167"/>
        <v>MEDIUM</v>
      </c>
      <c r="AE622" s="15" t="str">
        <f t="shared" si="168"/>
        <v>Apr-2024</v>
      </c>
      <c r="AF622" t="str">
        <f t="shared" si="169"/>
        <v>NO</v>
      </c>
    </row>
    <row r="623" spans="1:32" x14ac:dyDescent="0.35">
      <c r="A623" s="8" t="s">
        <v>627</v>
      </c>
      <c r="B623" s="6">
        <v>45975</v>
      </c>
      <c r="C623" s="6" t="str">
        <f t="shared" si="154"/>
        <v>INVALID</v>
      </c>
      <c r="D623" s="6">
        <f t="shared" si="153"/>
        <v>45982</v>
      </c>
      <c r="E623" s="6">
        <v>45473</v>
      </c>
      <c r="F623" s="10">
        <f t="shared" si="155"/>
        <v>7</v>
      </c>
      <c r="G623" t="s">
        <v>646</v>
      </c>
      <c r="H623" t="s">
        <v>650</v>
      </c>
      <c r="I623" t="s">
        <v>662</v>
      </c>
      <c r="J623" t="s">
        <v>702</v>
      </c>
      <c r="K623" t="s">
        <v>711</v>
      </c>
      <c r="L623" t="s">
        <v>724</v>
      </c>
      <c r="M623" t="s">
        <v>729</v>
      </c>
      <c r="N623" t="s">
        <v>1345</v>
      </c>
      <c r="O623" s="10">
        <v>1323.55</v>
      </c>
      <c r="P623" s="10" t="str">
        <f t="shared" si="156"/>
        <v>OK</v>
      </c>
      <c r="Q623" s="10">
        <f t="shared" si="157"/>
        <v>413.34</v>
      </c>
      <c r="R623">
        <v>413.34</v>
      </c>
      <c r="S623" t="str">
        <f t="shared" si="158"/>
        <v>Ok</v>
      </c>
      <c r="T623">
        <f t="shared" si="159"/>
        <v>2.1999999999999999E-2</v>
      </c>
      <c r="U623" s="10">
        <v>2.1999999999999999E-2</v>
      </c>
      <c r="V623" s="10">
        <v>26</v>
      </c>
      <c r="W623">
        <f t="shared" si="160"/>
        <v>10510.409519999999</v>
      </c>
      <c r="X623" s="10">
        <f t="shared" si="161"/>
        <v>34412.299999999996</v>
      </c>
      <c r="Y623" s="10">
        <f t="shared" si="162"/>
        <v>-23901.890479999995</v>
      </c>
      <c r="Z623">
        <f t="shared" si="163"/>
        <v>-2.2741160022849418</v>
      </c>
      <c r="AA623" t="str">
        <f t="shared" si="164"/>
        <v>Nov-2025</v>
      </c>
      <c r="AB623" t="str">
        <f t="shared" si="165"/>
        <v>Q4-2025</v>
      </c>
      <c r="AC623" t="str">
        <f t="shared" si="166"/>
        <v>Africa-Kenya-Kisumu</v>
      </c>
      <c r="AD623" t="str">
        <f t="shared" si="167"/>
        <v>MEDIUM</v>
      </c>
      <c r="AE623" s="15" t="str">
        <f t="shared" si="168"/>
        <v>Nov-2025</v>
      </c>
      <c r="AF623" t="str">
        <f t="shared" si="169"/>
        <v>YES</v>
      </c>
    </row>
    <row r="624" spans="1:32" x14ac:dyDescent="0.35">
      <c r="A624" s="8" t="s">
        <v>190</v>
      </c>
      <c r="B624" s="6">
        <v>45537</v>
      </c>
      <c r="C624" s="6" t="str">
        <f t="shared" si="154"/>
        <v>OK</v>
      </c>
      <c r="D624" s="6">
        <f t="shared" si="153"/>
        <v>45781</v>
      </c>
      <c r="E624" s="6">
        <v>45781</v>
      </c>
      <c r="F624" s="10">
        <f t="shared" si="155"/>
        <v>244</v>
      </c>
      <c r="G624" t="s">
        <v>649</v>
      </c>
      <c r="H624" t="s">
        <v>658</v>
      </c>
      <c r="I624" t="s">
        <v>674</v>
      </c>
      <c r="J624" t="s">
        <v>706</v>
      </c>
      <c r="K624" t="s">
        <v>709</v>
      </c>
      <c r="L624" t="s">
        <v>723</v>
      </c>
      <c r="M624" t="s">
        <v>732</v>
      </c>
      <c r="N624" t="s">
        <v>909</v>
      </c>
      <c r="O624" s="10">
        <v>1413.87</v>
      </c>
      <c r="P624" s="10" t="str">
        <f t="shared" si="156"/>
        <v>OK</v>
      </c>
      <c r="Q624" s="10">
        <f t="shared" si="157"/>
        <v>1558.89</v>
      </c>
      <c r="R624">
        <v>1558.89</v>
      </c>
      <c r="S624" t="str">
        <f t="shared" si="158"/>
        <v>Ok</v>
      </c>
      <c r="T624">
        <f t="shared" si="159"/>
        <v>0.255</v>
      </c>
      <c r="U624" s="10">
        <v>0.255</v>
      </c>
      <c r="V624" s="10">
        <v>38</v>
      </c>
      <c r="W624">
        <f t="shared" si="160"/>
        <v>44132.175900000002</v>
      </c>
      <c r="X624" s="10">
        <f t="shared" si="161"/>
        <v>53727.06</v>
      </c>
      <c r="Y624" s="10">
        <f t="shared" si="162"/>
        <v>-9594.8840999999957</v>
      </c>
      <c r="Z624">
        <f t="shared" si="163"/>
        <v>-0.21741244124788317</v>
      </c>
      <c r="AA624" t="str">
        <f t="shared" si="164"/>
        <v>Sept-2024</v>
      </c>
      <c r="AB624" t="str">
        <f t="shared" si="165"/>
        <v>Q3-2024</v>
      </c>
      <c r="AC624" t="str">
        <f t="shared" si="166"/>
        <v>Europe-United Kingdom-Birmingham</v>
      </c>
      <c r="AD624" t="str">
        <f t="shared" si="167"/>
        <v>HIGH</v>
      </c>
      <c r="AE624" s="15" t="str">
        <f t="shared" si="168"/>
        <v>Sept-2024</v>
      </c>
      <c r="AF624" t="str">
        <f t="shared" si="169"/>
        <v>NO</v>
      </c>
    </row>
    <row r="625" spans="1:32" x14ac:dyDescent="0.35">
      <c r="A625" s="8" t="s">
        <v>309</v>
      </c>
      <c r="B625" s="6">
        <v>45657</v>
      </c>
      <c r="C625" s="6" t="str">
        <f t="shared" si="154"/>
        <v>OK</v>
      </c>
      <c r="D625" s="6">
        <f t="shared" si="153"/>
        <v>45835</v>
      </c>
      <c r="E625" s="6">
        <v>45835</v>
      </c>
      <c r="F625" s="10">
        <f t="shared" si="155"/>
        <v>178</v>
      </c>
      <c r="G625" t="s">
        <v>649</v>
      </c>
      <c r="H625" t="s">
        <v>656</v>
      </c>
      <c r="I625" t="s">
        <v>684</v>
      </c>
      <c r="J625" t="s">
        <v>704</v>
      </c>
      <c r="K625" t="s">
        <v>710</v>
      </c>
      <c r="L625" t="s">
        <v>718</v>
      </c>
      <c r="M625" t="s">
        <v>731</v>
      </c>
      <c r="N625" t="s">
        <v>1029</v>
      </c>
      <c r="O625" s="10">
        <v>1362.31</v>
      </c>
      <c r="P625" s="10" t="str">
        <f t="shared" si="156"/>
        <v>OK</v>
      </c>
      <c r="Q625" s="10">
        <f t="shared" si="157"/>
        <v>861.16</v>
      </c>
      <c r="R625">
        <v>861.16</v>
      </c>
      <c r="S625" t="str">
        <f t="shared" si="158"/>
        <v>Ok</v>
      </c>
      <c r="T625">
        <f t="shared" si="159"/>
        <v>0.113</v>
      </c>
      <c r="U625" s="10">
        <v>0.113</v>
      </c>
      <c r="V625" s="10">
        <v>7</v>
      </c>
      <c r="W625">
        <f t="shared" si="160"/>
        <v>5346.9424399999998</v>
      </c>
      <c r="X625" s="10">
        <f t="shared" si="161"/>
        <v>9536.17</v>
      </c>
      <c r="Y625" s="10">
        <f t="shared" si="162"/>
        <v>-4189.2275600000003</v>
      </c>
      <c r="Z625">
        <f t="shared" si="163"/>
        <v>-0.78348095327542</v>
      </c>
      <c r="AA625" t="str">
        <f t="shared" si="164"/>
        <v>Dec-2024</v>
      </c>
      <c r="AB625" t="str">
        <f t="shared" si="165"/>
        <v>Q4-2024</v>
      </c>
      <c r="AC625" t="str">
        <f t="shared" si="166"/>
        <v>Europe-Germany-Munich</v>
      </c>
      <c r="AD625" t="str">
        <f t="shared" si="167"/>
        <v>HIGH</v>
      </c>
      <c r="AE625" s="15" t="str">
        <f t="shared" si="168"/>
        <v>Dec-2024</v>
      </c>
      <c r="AF625" t="str">
        <f t="shared" si="169"/>
        <v>NO</v>
      </c>
    </row>
    <row r="626" spans="1:32" x14ac:dyDescent="0.35">
      <c r="A626" s="8" t="s">
        <v>543</v>
      </c>
      <c r="B626" s="6">
        <v>45891</v>
      </c>
      <c r="C626" s="6" t="str">
        <f t="shared" si="154"/>
        <v>INVALID</v>
      </c>
      <c r="D626" s="6">
        <f t="shared" si="153"/>
        <v>45898</v>
      </c>
      <c r="E626" s="6">
        <v>45189</v>
      </c>
      <c r="F626" s="10">
        <f t="shared" si="155"/>
        <v>7</v>
      </c>
      <c r="G626" t="s">
        <v>646</v>
      </c>
      <c r="H626" t="s">
        <v>661</v>
      </c>
      <c r="I626" t="s">
        <v>687</v>
      </c>
      <c r="J626" t="s">
        <v>705</v>
      </c>
      <c r="K626" t="s">
        <v>709</v>
      </c>
      <c r="L626" t="s">
        <v>724</v>
      </c>
      <c r="M626" t="s">
        <v>728</v>
      </c>
      <c r="N626" t="s">
        <v>1262</v>
      </c>
      <c r="O626" s="10">
        <v>1399.64</v>
      </c>
      <c r="P626" s="10" t="str">
        <f t="shared" si="156"/>
        <v>OK</v>
      </c>
      <c r="Q626" s="10">
        <f t="shared" si="157"/>
        <v>2296.25</v>
      </c>
      <c r="R626">
        <v>2296.25</v>
      </c>
      <c r="S626" t="str">
        <f t="shared" si="158"/>
        <v>Ok</v>
      </c>
      <c r="T626">
        <f t="shared" si="159"/>
        <v>0</v>
      </c>
      <c r="U626" s="10">
        <v>0</v>
      </c>
      <c r="V626" s="10">
        <v>10</v>
      </c>
      <c r="W626">
        <f t="shared" si="160"/>
        <v>22962.5</v>
      </c>
      <c r="X626" s="10">
        <f t="shared" si="161"/>
        <v>13996.400000000001</v>
      </c>
      <c r="Y626" s="10">
        <f t="shared" si="162"/>
        <v>8966.0999999999985</v>
      </c>
      <c r="Z626">
        <f t="shared" si="163"/>
        <v>0.39046706586826341</v>
      </c>
      <c r="AA626" t="str">
        <f t="shared" si="164"/>
        <v>Aug-2025</v>
      </c>
      <c r="AB626" t="str">
        <f t="shared" si="165"/>
        <v>Q3-2025</v>
      </c>
      <c r="AC626" t="str">
        <f t="shared" si="166"/>
        <v>Africa-South Africa-Durban</v>
      </c>
      <c r="AD626" t="str">
        <f t="shared" si="167"/>
        <v>HIGH</v>
      </c>
      <c r="AE626" s="15" t="str">
        <f t="shared" si="168"/>
        <v>Aug-2025</v>
      </c>
      <c r="AF626" t="str">
        <f t="shared" si="169"/>
        <v>YES</v>
      </c>
    </row>
    <row r="627" spans="1:32" x14ac:dyDescent="0.35">
      <c r="A627" s="8" t="s">
        <v>456</v>
      </c>
      <c r="B627" s="6">
        <v>45804</v>
      </c>
      <c r="C627" s="6" t="str">
        <f t="shared" si="154"/>
        <v>INVALID</v>
      </c>
      <c r="D627" s="6">
        <f t="shared" si="153"/>
        <v>45811</v>
      </c>
      <c r="E627" s="6">
        <v>45197</v>
      </c>
      <c r="F627" s="10">
        <f t="shared" si="155"/>
        <v>7</v>
      </c>
      <c r="G627" t="s">
        <v>647</v>
      </c>
      <c r="H627" t="s">
        <v>654</v>
      </c>
      <c r="I627" t="s">
        <v>1429</v>
      </c>
      <c r="J627" t="s">
        <v>701</v>
      </c>
      <c r="K627" t="s">
        <v>1428</v>
      </c>
      <c r="L627" t="s">
        <v>717</v>
      </c>
      <c r="M627" t="s">
        <v>733</v>
      </c>
      <c r="N627" t="s">
        <v>1175</v>
      </c>
      <c r="O627" s="10">
        <v>1362.06</v>
      </c>
      <c r="P627" s="10" t="str">
        <f t="shared" si="156"/>
        <v>OK</v>
      </c>
      <c r="Q627" s="10">
        <f t="shared" si="157"/>
        <v>2636.6</v>
      </c>
      <c r="R627">
        <v>2636.6</v>
      </c>
      <c r="S627" t="str">
        <f t="shared" si="158"/>
        <v>Ok</v>
      </c>
      <c r="T627">
        <f t="shared" si="159"/>
        <v>0.157</v>
      </c>
      <c r="U627" s="10">
        <v>0.157</v>
      </c>
      <c r="V627" s="10">
        <v>11</v>
      </c>
      <c r="W627">
        <f t="shared" si="160"/>
        <v>24449.191799999997</v>
      </c>
      <c r="X627" s="10">
        <f t="shared" si="161"/>
        <v>14982.66</v>
      </c>
      <c r="Y627" s="10">
        <f t="shared" si="162"/>
        <v>9466.531799999997</v>
      </c>
      <c r="Z627">
        <f t="shared" si="163"/>
        <v>0.38719201343906995</v>
      </c>
      <c r="AA627" t="str">
        <f t="shared" si="164"/>
        <v>May-2025</v>
      </c>
      <c r="AB627" t="str">
        <f t="shared" si="165"/>
        <v>Q2-2025</v>
      </c>
      <c r="AC627" t="str">
        <f t="shared" si="166"/>
        <v>Asia-India-unkown</v>
      </c>
      <c r="AD627" t="str">
        <f t="shared" si="167"/>
        <v>HIGH</v>
      </c>
      <c r="AE627" s="15" t="str">
        <f t="shared" si="168"/>
        <v>May-2025</v>
      </c>
      <c r="AF627" t="str">
        <f t="shared" si="169"/>
        <v>YES</v>
      </c>
    </row>
    <row r="628" spans="1:32" x14ac:dyDescent="0.35">
      <c r="A628" s="8" t="s">
        <v>130</v>
      </c>
      <c r="B628" s="6">
        <v>45477</v>
      </c>
      <c r="C628" s="6" t="str">
        <f t="shared" si="154"/>
        <v>INVALID</v>
      </c>
      <c r="D628" s="6">
        <f t="shared" si="153"/>
        <v>45484</v>
      </c>
      <c r="E628" s="6">
        <v>44990</v>
      </c>
      <c r="F628" s="10">
        <f t="shared" si="155"/>
        <v>7</v>
      </c>
      <c r="G628" t="s">
        <v>648</v>
      </c>
      <c r="H628" t="s">
        <v>655</v>
      </c>
      <c r="I628" t="s">
        <v>672</v>
      </c>
      <c r="J628" t="s">
        <v>706</v>
      </c>
      <c r="K628" t="s">
        <v>711</v>
      </c>
      <c r="L628" t="s">
        <v>715</v>
      </c>
      <c r="M628" t="s">
        <v>732</v>
      </c>
      <c r="N628" t="s">
        <v>849</v>
      </c>
      <c r="O628" s="10">
        <v>1473.58</v>
      </c>
      <c r="P628" s="10" t="str">
        <f t="shared" si="156"/>
        <v>OK</v>
      </c>
      <c r="Q628" s="10">
        <f t="shared" si="157"/>
        <v>978.09</v>
      </c>
      <c r="R628">
        <v>978.09</v>
      </c>
      <c r="S628" t="str">
        <f t="shared" si="158"/>
        <v>Ok</v>
      </c>
      <c r="T628">
        <f t="shared" si="159"/>
        <v>0.108</v>
      </c>
      <c r="U628" s="10">
        <v>0.108</v>
      </c>
      <c r="V628" s="10">
        <v>8</v>
      </c>
      <c r="W628">
        <f t="shared" si="160"/>
        <v>6979.6502399999999</v>
      </c>
      <c r="X628" s="10">
        <f t="shared" si="161"/>
        <v>11788.64</v>
      </c>
      <c r="Y628" s="10">
        <f t="shared" si="162"/>
        <v>-4808.9897599999995</v>
      </c>
      <c r="Z628">
        <f t="shared" si="163"/>
        <v>-0.68900153942384357</v>
      </c>
      <c r="AA628" t="str">
        <f t="shared" si="164"/>
        <v>Jul-2024</v>
      </c>
      <c r="AB628" t="str">
        <f t="shared" si="165"/>
        <v>Q3-2024</v>
      </c>
      <c r="AC628" t="str">
        <f t="shared" si="166"/>
        <v>Americas-Brazil-Brasília</v>
      </c>
      <c r="AD628" t="str">
        <f t="shared" si="167"/>
        <v>HIGH</v>
      </c>
      <c r="AE628" s="15" t="str">
        <f t="shared" si="168"/>
        <v>Jul-2024</v>
      </c>
      <c r="AF628" t="str">
        <f t="shared" si="169"/>
        <v>YES</v>
      </c>
    </row>
    <row r="629" spans="1:32" x14ac:dyDescent="0.35">
      <c r="A629" s="8" t="s">
        <v>132</v>
      </c>
      <c r="B629" s="6">
        <v>45479</v>
      </c>
      <c r="C629" s="6" t="str">
        <f t="shared" si="154"/>
        <v>OK</v>
      </c>
      <c r="D629" s="6">
        <f t="shared" si="153"/>
        <v>45659</v>
      </c>
      <c r="E629" s="6">
        <v>45659</v>
      </c>
      <c r="F629" s="10">
        <f t="shared" si="155"/>
        <v>180</v>
      </c>
      <c r="G629" t="s">
        <v>649</v>
      </c>
      <c r="H629" t="s">
        <v>656</v>
      </c>
      <c r="I629" t="s">
        <v>698</v>
      </c>
      <c r="J629" t="s">
        <v>702</v>
      </c>
      <c r="K629" t="s">
        <v>711</v>
      </c>
      <c r="L629" t="s">
        <v>721</v>
      </c>
      <c r="M629" t="s">
        <v>731</v>
      </c>
      <c r="N629" t="s">
        <v>851</v>
      </c>
      <c r="O629" s="10">
        <v>1391.99</v>
      </c>
      <c r="P629" s="10" t="str">
        <f t="shared" si="156"/>
        <v>OK</v>
      </c>
      <c r="Q629" s="10">
        <f t="shared" si="157"/>
        <v>545.72</v>
      </c>
      <c r="R629">
        <v>545.72</v>
      </c>
      <c r="S629" t="str">
        <f t="shared" si="158"/>
        <v>Ok</v>
      </c>
      <c r="T629">
        <f t="shared" si="159"/>
        <v>0.184</v>
      </c>
      <c r="U629" s="10">
        <v>0.184</v>
      </c>
      <c r="V629" s="10">
        <v>23</v>
      </c>
      <c r="W629">
        <f t="shared" si="160"/>
        <v>10242.072960000001</v>
      </c>
      <c r="X629" s="10">
        <f t="shared" si="161"/>
        <v>32015.77</v>
      </c>
      <c r="Y629" s="10">
        <f t="shared" si="162"/>
        <v>-21773.697039999999</v>
      </c>
      <c r="Z629">
        <f t="shared" si="163"/>
        <v>-2.1259072382159632</v>
      </c>
      <c r="AA629" t="str">
        <f t="shared" si="164"/>
        <v>Jul-2024</v>
      </c>
      <c r="AB629" t="str">
        <f t="shared" si="165"/>
        <v>Q3-2024</v>
      </c>
      <c r="AC629" t="str">
        <f t="shared" si="166"/>
        <v>Europe-Germany-Frankfurt</v>
      </c>
      <c r="AD629" t="str">
        <f t="shared" si="167"/>
        <v>HIGH</v>
      </c>
      <c r="AE629" s="15" t="str">
        <f t="shared" si="168"/>
        <v>Jul-2024</v>
      </c>
      <c r="AF629" t="str">
        <f t="shared" si="169"/>
        <v>NO</v>
      </c>
    </row>
    <row r="630" spans="1:32" x14ac:dyDescent="0.35">
      <c r="A630" s="8" t="s">
        <v>388</v>
      </c>
      <c r="B630" s="6">
        <v>45736</v>
      </c>
      <c r="C630" s="6" t="str">
        <f t="shared" si="154"/>
        <v>INVALID</v>
      </c>
      <c r="D630" s="6">
        <f t="shared" si="153"/>
        <v>45743</v>
      </c>
      <c r="E630" s="6">
        <v>45439</v>
      </c>
      <c r="F630" s="10">
        <f t="shared" si="155"/>
        <v>7</v>
      </c>
      <c r="G630" t="s">
        <v>648</v>
      </c>
      <c r="H630" t="s">
        <v>660</v>
      </c>
      <c r="I630" t="s">
        <v>697</v>
      </c>
      <c r="J630" t="s">
        <v>703</v>
      </c>
      <c r="K630" t="s">
        <v>708</v>
      </c>
      <c r="L630" t="s">
        <v>712</v>
      </c>
      <c r="M630" t="s">
        <v>730</v>
      </c>
      <c r="N630" t="s">
        <v>1108</v>
      </c>
      <c r="O630" s="10">
        <v>1484.23</v>
      </c>
      <c r="P630" s="10" t="str">
        <f t="shared" si="156"/>
        <v>OK</v>
      </c>
      <c r="Q630" s="10">
        <f t="shared" si="157"/>
        <v>1435.54</v>
      </c>
      <c r="R630">
        <v>1435.54</v>
      </c>
      <c r="S630" t="str">
        <f t="shared" si="158"/>
        <v>Ok</v>
      </c>
      <c r="T630">
        <f t="shared" si="159"/>
        <v>0.25600000000000001</v>
      </c>
      <c r="U630" s="10">
        <v>0.25600000000000001</v>
      </c>
      <c r="V630" s="10">
        <v>12</v>
      </c>
      <c r="W630">
        <f t="shared" si="160"/>
        <v>12816.501119999999</v>
      </c>
      <c r="X630" s="10">
        <f t="shared" si="161"/>
        <v>17810.760000000002</v>
      </c>
      <c r="Y630" s="10">
        <f t="shared" si="162"/>
        <v>-4994.258880000003</v>
      </c>
      <c r="Z630">
        <f t="shared" si="163"/>
        <v>-0.38967412659969425</v>
      </c>
      <c r="AA630" t="str">
        <f t="shared" si="164"/>
        <v>Mar-2025</v>
      </c>
      <c r="AB630" t="str">
        <f t="shared" si="165"/>
        <v>Q1-2025</v>
      </c>
      <c r="AC630" t="str">
        <f t="shared" si="166"/>
        <v>Americas-USA-Austin</v>
      </c>
      <c r="AD630" t="str">
        <f t="shared" si="167"/>
        <v>HIGH</v>
      </c>
      <c r="AE630" s="15" t="str">
        <f t="shared" si="168"/>
        <v>Mar-2025</v>
      </c>
      <c r="AF630" t="str">
        <f t="shared" si="169"/>
        <v>YES</v>
      </c>
    </row>
    <row r="631" spans="1:32" x14ac:dyDescent="0.35">
      <c r="A631" s="8" t="s">
        <v>62</v>
      </c>
      <c r="B631" s="6">
        <v>45409</v>
      </c>
      <c r="C631" s="6" t="str">
        <f t="shared" si="154"/>
        <v>OK</v>
      </c>
      <c r="D631" s="6">
        <f t="shared" si="153"/>
        <v>45440</v>
      </c>
      <c r="E631" s="6">
        <v>45440</v>
      </c>
      <c r="F631" s="10">
        <f t="shared" si="155"/>
        <v>31</v>
      </c>
      <c r="G631" t="s">
        <v>649</v>
      </c>
      <c r="H631" t="s">
        <v>658</v>
      </c>
      <c r="I631" t="s">
        <v>674</v>
      </c>
      <c r="J631" t="s">
        <v>704</v>
      </c>
      <c r="K631" t="s">
        <v>707</v>
      </c>
      <c r="L631" t="s">
        <v>717</v>
      </c>
      <c r="M631" t="s">
        <v>729</v>
      </c>
      <c r="N631" t="s">
        <v>781</v>
      </c>
      <c r="O631" s="10">
        <v>1421.14</v>
      </c>
      <c r="P631" s="10" t="str">
        <f t="shared" si="156"/>
        <v>OK</v>
      </c>
      <c r="Q631" s="10">
        <f t="shared" si="157"/>
        <v>2397.3000000000002</v>
      </c>
      <c r="R631">
        <v>2397.3000000000002</v>
      </c>
      <c r="S631" t="str">
        <f t="shared" si="158"/>
        <v>Ok</v>
      </c>
      <c r="T631">
        <f t="shared" si="159"/>
        <v>0</v>
      </c>
      <c r="U631" s="10">
        <v>0</v>
      </c>
      <c r="V631" s="10">
        <v>31</v>
      </c>
      <c r="W631">
        <f t="shared" si="160"/>
        <v>74316.3</v>
      </c>
      <c r="X631" s="10">
        <f t="shared" si="161"/>
        <v>44055.340000000004</v>
      </c>
      <c r="Y631" s="10">
        <f t="shared" si="162"/>
        <v>30260.959999999999</v>
      </c>
      <c r="Z631">
        <f t="shared" si="163"/>
        <v>0.4071914236849789</v>
      </c>
      <c r="AA631" t="str">
        <f t="shared" si="164"/>
        <v>Apr-2024</v>
      </c>
      <c r="AB631" t="str">
        <f t="shared" si="165"/>
        <v>Q2-2024</v>
      </c>
      <c r="AC631" t="str">
        <f t="shared" si="166"/>
        <v>Europe-United Kingdom-Birmingham</v>
      </c>
      <c r="AD631" t="str">
        <f t="shared" si="167"/>
        <v>HIGH</v>
      </c>
      <c r="AE631" s="15" t="str">
        <f t="shared" si="168"/>
        <v>Apr-2024</v>
      </c>
      <c r="AF631" t="str">
        <f t="shared" si="169"/>
        <v>NO</v>
      </c>
    </row>
    <row r="632" spans="1:32" x14ac:dyDescent="0.35">
      <c r="A632" s="8" t="s">
        <v>621</v>
      </c>
      <c r="B632" s="6">
        <v>45969</v>
      </c>
      <c r="C632" s="6" t="str">
        <f t="shared" si="154"/>
        <v>INVALID</v>
      </c>
      <c r="D632" s="6">
        <f t="shared" si="153"/>
        <v>45976</v>
      </c>
      <c r="E632" s="6">
        <v>45829</v>
      </c>
      <c r="F632" s="10">
        <f t="shared" si="155"/>
        <v>7</v>
      </c>
      <c r="G632" t="s">
        <v>646</v>
      </c>
      <c r="H632" t="s">
        <v>661</v>
      </c>
      <c r="I632" t="s">
        <v>682</v>
      </c>
      <c r="J632" t="s">
        <v>705</v>
      </c>
      <c r="K632" t="s">
        <v>1428</v>
      </c>
      <c r="L632" t="s">
        <v>722</v>
      </c>
      <c r="M632" t="s">
        <v>730</v>
      </c>
      <c r="N632" t="s">
        <v>1339</v>
      </c>
      <c r="O632" s="10">
        <v>1466.27</v>
      </c>
      <c r="P632" s="10" t="str">
        <f t="shared" si="156"/>
        <v>OK</v>
      </c>
      <c r="Q632" s="10">
        <f t="shared" si="157"/>
        <v>1853.86</v>
      </c>
      <c r="R632">
        <v>1853.86</v>
      </c>
      <c r="S632" t="str">
        <f t="shared" si="158"/>
        <v>Ok</v>
      </c>
      <c r="T632">
        <f t="shared" si="159"/>
        <v>9.7000000000000003E-2</v>
      </c>
      <c r="U632" s="10">
        <v>9.7000000000000003E-2</v>
      </c>
      <c r="V632" s="10">
        <v>9</v>
      </c>
      <c r="W632">
        <f t="shared" si="160"/>
        <v>15066.320219999998</v>
      </c>
      <c r="X632" s="10">
        <f t="shared" si="161"/>
        <v>13196.43</v>
      </c>
      <c r="Y632" s="10">
        <f t="shared" si="162"/>
        <v>1869.8902199999975</v>
      </c>
      <c r="Z632">
        <f t="shared" si="163"/>
        <v>0.12411061179476231</v>
      </c>
      <c r="AA632" t="str">
        <f t="shared" si="164"/>
        <v>Nov-2025</v>
      </c>
      <c r="AB632" t="str">
        <f t="shared" si="165"/>
        <v>Q4-2025</v>
      </c>
      <c r="AC632" t="str">
        <f t="shared" si="166"/>
        <v>Africa-South Africa-Johannesburg</v>
      </c>
      <c r="AD632" t="str">
        <f t="shared" si="167"/>
        <v>HIGH</v>
      </c>
      <c r="AE632" s="15" t="str">
        <f t="shared" si="168"/>
        <v>Nov-2025</v>
      </c>
      <c r="AF632" t="str">
        <f t="shared" si="169"/>
        <v>YES</v>
      </c>
    </row>
    <row r="633" spans="1:32" x14ac:dyDescent="0.35">
      <c r="A633" s="8" t="s">
        <v>35</v>
      </c>
      <c r="B633" s="6">
        <v>45382</v>
      </c>
      <c r="C633" s="6" t="str">
        <f t="shared" si="154"/>
        <v>OK</v>
      </c>
      <c r="D633" s="6">
        <f t="shared" si="153"/>
        <v>45497</v>
      </c>
      <c r="E633" s="6">
        <v>45497</v>
      </c>
      <c r="F633" s="10">
        <f t="shared" si="155"/>
        <v>115</v>
      </c>
      <c r="G633" t="s">
        <v>646</v>
      </c>
      <c r="H633" t="s">
        <v>650</v>
      </c>
      <c r="I633" t="s">
        <v>675</v>
      </c>
      <c r="J633" t="s">
        <v>703</v>
      </c>
      <c r="K633" t="s">
        <v>711</v>
      </c>
      <c r="L633" t="s">
        <v>713</v>
      </c>
      <c r="M633" t="s">
        <v>731</v>
      </c>
      <c r="N633" t="s">
        <v>754</v>
      </c>
      <c r="O633" s="10">
        <v>1494.4</v>
      </c>
      <c r="P633" s="10" t="str">
        <f t="shared" si="156"/>
        <v>OK</v>
      </c>
      <c r="Q633" s="10">
        <f t="shared" si="157"/>
        <v>45.98</v>
      </c>
      <c r="R633">
        <v>45.98</v>
      </c>
      <c r="S633" t="str">
        <f t="shared" si="158"/>
        <v>Ok</v>
      </c>
      <c r="T633">
        <f t="shared" si="159"/>
        <v>7.1999999999999995E-2</v>
      </c>
      <c r="U633" s="10">
        <v>7.1999999999999995E-2</v>
      </c>
      <c r="V633" s="10">
        <v>7</v>
      </c>
      <c r="W633">
        <f t="shared" si="160"/>
        <v>298.68607999999995</v>
      </c>
      <c r="X633" s="10">
        <f t="shared" si="161"/>
        <v>10460.800000000001</v>
      </c>
      <c r="Y633" s="10">
        <f t="shared" si="162"/>
        <v>-10162.113920000002</v>
      </c>
      <c r="Z633">
        <f t="shared" si="163"/>
        <v>-34.02272352297102</v>
      </c>
      <c r="AA633" t="str">
        <f t="shared" si="164"/>
        <v>Mar-2024</v>
      </c>
      <c r="AB633" t="str">
        <f t="shared" si="165"/>
        <v>Q1-2024</v>
      </c>
      <c r="AC633" t="str">
        <f t="shared" si="166"/>
        <v>Africa-Kenya-Mombasa</v>
      </c>
      <c r="AD633" t="str">
        <f t="shared" si="167"/>
        <v>LOW</v>
      </c>
      <c r="AE633" s="15" t="str">
        <f t="shared" si="168"/>
        <v>Mar-2024</v>
      </c>
      <c r="AF633" t="str">
        <f t="shared" si="169"/>
        <v>NO</v>
      </c>
    </row>
    <row r="634" spans="1:32" x14ac:dyDescent="0.35">
      <c r="X634" s="10"/>
      <c r="Y634" s="10"/>
    </row>
    <row r="635" spans="1:32" x14ac:dyDescent="0.35">
      <c r="X635" s="10"/>
      <c r="Y635" s="10"/>
    </row>
    <row r="636" spans="1:32" x14ac:dyDescent="0.35">
      <c r="X636" s="10"/>
      <c r="Y636" s="10"/>
    </row>
    <row r="637" spans="1:32" x14ac:dyDescent="0.35">
      <c r="X637" s="10"/>
      <c r="Y637" s="10"/>
    </row>
    <row r="638" spans="1:32" x14ac:dyDescent="0.35">
      <c r="X638" s="10"/>
      <c r="Y638" s="10"/>
    </row>
    <row r="639" spans="1:32" x14ac:dyDescent="0.35">
      <c r="X639" s="10"/>
      <c r="Y639" s="10"/>
    </row>
  </sheetData>
  <sortState xmlns:xlrd2="http://schemas.microsoft.com/office/spreadsheetml/2017/richdata2" ref="A2:V633">
    <sortCondition ref="R2:R6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1735-1E5E-4016-B1E4-BAEF635C8919}">
  <dimension ref="A3:N17"/>
  <sheetViews>
    <sheetView workbookViewId="0">
      <selection activeCell="B9" sqref="B9"/>
    </sheetView>
  </sheetViews>
  <sheetFormatPr defaultRowHeight="14.5" x14ac:dyDescent="0.35"/>
  <cols>
    <col min="1" max="1" width="19.6328125" bestFit="1" customWidth="1"/>
    <col min="2" max="2" width="15.26953125" bestFit="1" customWidth="1"/>
    <col min="3" max="14" width="11.81640625" bestFit="1" customWidth="1"/>
    <col min="15" max="15" width="8.90625" bestFit="1" customWidth="1"/>
    <col min="16" max="17" width="9.08984375" bestFit="1" customWidth="1"/>
    <col min="18" max="19" width="8.7265625" bestFit="1" customWidth="1"/>
    <col min="20" max="21" width="8.36328125" bestFit="1" customWidth="1"/>
    <col min="22" max="23" width="9.1796875" bestFit="1" customWidth="1"/>
    <col min="24" max="24" width="10.7265625" bestFit="1" customWidth="1"/>
    <col min="25" max="25" width="10.81640625" bestFit="1" customWidth="1"/>
    <col min="26" max="26" width="11.81640625" bestFit="1" customWidth="1"/>
    <col min="27" max="27" width="10.81640625" bestFit="1" customWidth="1"/>
    <col min="28" max="30" width="10.453125" bestFit="1" customWidth="1"/>
    <col min="31" max="31" width="10.81640625" bestFit="1" customWidth="1"/>
    <col min="32" max="33" width="11.81640625" bestFit="1" customWidth="1"/>
    <col min="34" max="34" width="10.81640625" bestFit="1" customWidth="1"/>
    <col min="35" max="36" width="10.453125" bestFit="1" customWidth="1"/>
    <col min="37" max="39" width="11.81640625" bestFit="1" customWidth="1"/>
    <col min="40" max="41" width="10.81640625" bestFit="1" customWidth="1"/>
    <col min="42" max="42" width="11.81640625" bestFit="1" customWidth="1"/>
    <col min="43" max="43" width="10.453125" bestFit="1" customWidth="1"/>
    <col min="44" max="47" width="10.81640625" bestFit="1" customWidth="1"/>
    <col min="48" max="49" width="10.453125" bestFit="1" customWidth="1"/>
    <col min="50" max="51" width="11.81640625" bestFit="1" customWidth="1"/>
    <col min="52" max="54" width="10.453125" bestFit="1" customWidth="1"/>
    <col min="55" max="57" width="10.81640625" bestFit="1" customWidth="1"/>
    <col min="58" max="58" width="10.453125" bestFit="1" customWidth="1"/>
    <col min="59" max="59" width="11.81640625" bestFit="1" customWidth="1"/>
    <col min="60" max="61" width="10.453125" bestFit="1" customWidth="1"/>
    <col min="62" max="62" width="10.81640625" bestFit="1" customWidth="1"/>
    <col min="63" max="64" width="10.453125" bestFit="1" customWidth="1"/>
    <col min="65" max="65" width="11.81640625" bestFit="1" customWidth="1"/>
    <col min="66" max="67" width="10.453125" bestFit="1" customWidth="1"/>
    <col min="68" max="68" width="10.81640625" bestFit="1" customWidth="1"/>
    <col min="69" max="69" width="10.453125" bestFit="1" customWidth="1"/>
    <col min="70" max="70" width="11.81640625" bestFit="1" customWidth="1"/>
    <col min="71" max="71" width="10.453125" bestFit="1" customWidth="1"/>
    <col min="72" max="72" width="10.81640625" bestFit="1" customWidth="1"/>
    <col min="73" max="75" width="11.81640625" bestFit="1" customWidth="1"/>
    <col min="76" max="76" width="10.453125" bestFit="1" customWidth="1"/>
    <col min="77" max="77" width="10.81640625" bestFit="1" customWidth="1"/>
    <col min="78" max="79" width="11.81640625" bestFit="1" customWidth="1"/>
    <col min="80" max="81" width="10.453125" bestFit="1" customWidth="1"/>
    <col min="82" max="83" width="11.81640625" bestFit="1" customWidth="1"/>
    <col min="84" max="84" width="10.81640625" bestFit="1" customWidth="1"/>
    <col min="85" max="85" width="10.453125" bestFit="1" customWidth="1"/>
    <col min="86" max="87" width="10.81640625" bestFit="1" customWidth="1"/>
    <col min="88" max="90" width="10.453125" bestFit="1" customWidth="1"/>
    <col min="91" max="92" width="10.81640625" bestFit="1" customWidth="1"/>
    <col min="93" max="93" width="10.453125" bestFit="1" customWidth="1"/>
    <col min="94" max="94" width="10.81640625" bestFit="1" customWidth="1"/>
    <col min="95" max="95" width="11.81640625" bestFit="1" customWidth="1"/>
    <col min="96" max="96" width="10.453125" bestFit="1" customWidth="1"/>
    <col min="97" max="97" width="11.81640625" bestFit="1" customWidth="1"/>
    <col min="98" max="98" width="10.81640625" bestFit="1" customWidth="1"/>
    <col min="99" max="100" width="10.453125" bestFit="1" customWidth="1"/>
    <col min="101" max="101" width="10.81640625" bestFit="1" customWidth="1"/>
    <col min="102" max="105" width="10.453125" bestFit="1" customWidth="1"/>
    <col min="106" max="107" width="10.81640625" bestFit="1" customWidth="1"/>
    <col min="108" max="109" width="11.81640625" bestFit="1" customWidth="1"/>
    <col min="110" max="110" width="10.453125" bestFit="1" customWidth="1"/>
    <col min="111" max="111" width="10.81640625" bestFit="1" customWidth="1"/>
    <col min="112" max="113" width="10.453125" bestFit="1" customWidth="1"/>
    <col min="114" max="114" width="10.81640625" bestFit="1" customWidth="1"/>
    <col min="115" max="115" width="11.81640625" bestFit="1" customWidth="1"/>
    <col min="116" max="116" width="10.453125" bestFit="1" customWidth="1"/>
    <col min="117" max="117" width="10.81640625" bestFit="1" customWidth="1"/>
    <col min="118" max="119" width="11.81640625" bestFit="1" customWidth="1"/>
    <col min="120" max="120" width="10.453125" bestFit="1" customWidth="1"/>
    <col min="121" max="123" width="10.81640625" bestFit="1" customWidth="1"/>
    <col min="124" max="124" width="10.453125" bestFit="1" customWidth="1"/>
    <col min="125" max="125" width="10.81640625" bestFit="1" customWidth="1"/>
    <col min="126" max="126" width="11.81640625" bestFit="1" customWidth="1"/>
    <col min="127" max="128" width="10.453125" bestFit="1" customWidth="1"/>
    <col min="129" max="129" width="10.81640625" bestFit="1" customWidth="1"/>
    <col min="130" max="132" width="11.81640625" bestFit="1" customWidth="1"/>
    <col min="133" max="133" width="10.81640625" bestFit="1" customWidth="1"/>
    <col min="134" max="134" width="10.453125" bestFit="1" customWidth="1"/>
    <col min="135" max="135" width="10.81640625" bestFit="1" customWidth="1"/>
    <col min="136" max="137" width="11.81640625" bestFit="1" customWidth="1"/>
    <col min="138" max="138" width="10.81640625" bestFit="1" customWidth="1"/>
    <col min="139" max="139" width="10.453125" bestFit="1" customWidth="1"/>
    <col min="140" max="140" width="10.81640625" bestFit="1" customWidth="1"/>
    <col min="141" max="141" width="10.453125" bestFit="1" customWidth="1"/>
    <col min="142" max="142" width="11.81640625" bestFit="1" customWidth="1"/>
    <col min="143" max="143" width="10.81640625" bestFit="1" customWidth="1"/>
    <col min="144" max="146" width="11.81640625" bestFit="1" customWidth="1"/>
    <col min="147" max="147" width="10.81640625" bestFit="1" customWidth="1"/>
    <col min="148" max="150" width="10.453125" bestFit="1" customWidth="1"/>
    <col min="151" max="152" width="11.81640625" bestFit="1" customWidth="1"/>
    <col min="153" max="154" width="10.81640625" bestFit="1" customWidth="1"/>
    <col min="155" max="155" width="11.81640625" bestFit="1" customWidth="1"/>
    <col min="156" max="157" width="10.81640625" bestFit="1" customWidth="1"/>
    <col min="158" max="158" width="10.453125" bestFit="1" customWidth="1"/>
    <col min="159" max="162" width="10.81640625" bestFit="1" customWidth="1"/>
    <col min="163" max="163" width="10.453125" bestFit="1" customWidth="1"/>
    <col min="164" max="166" width="10.81640625" bestFit="1" customWidth="1"/>
    <col min="167" max="167" width="11.81640625" bestFit="1" customWidth="1"/>
    <col min="168" max="170" width="10.81640625" bestFit="1" customWidth="1"/>
    <col min="171" max="171" width="10.453125" bestFit="1" customWidth="1"/>
    <col min="172" max="172" width="10.81640625" bestFit="1" customWidth="1"/>
    <col min="173" max="174" width="10.453125" bestFit="1" customWidth="1"/>
    <col min="175" max="183" width="10.81640625" bestFit="1" customWidth="1"/>
    <col min="184" max="184" width="10.453125" bestFit="1" customWidth="1"/>
    <col min="185" max="186" width="11.81640625" bestFit="1" customWidth="1"/>
    <col min="187" max="187" width="10.453125" bestFit="1" customWidth="1"/>
    <col min="188" max="188" width="10.81640625" bestFit="1" customWidth="1"/>
    <col min="189" max="190" width="10.453125" bestFit="1" customWidth="1"/>
    <col min="191" max="191" width="10.81640625" bestFit="1" customWidth="1"/>
    <col min="192" max="192" width="11.81640625" bestFit="1" customWidth="1"/>
    <col min="193" max="193" width="10.453125" bestFit="1" customWidth="1"/>
    <col min="194" max="195" width="11.81640625" bestFit="1" customWidth="1"/>
    <col min="196" max="196" width="10.453125" bestFit="1" customWidth="1"/>
    <col min="197" max="198" width="10.81640625" bestFit="1" customWidth="1"/>
    <col min="199" max="199" width="11.81640625" bestFit="1" customWidth="1"/>
    <col min="200" max="201" width="10.453125" bestFit="1" customWidth="1"/>
    <col min="202" max="202" width="11.81640625" bestFit="1" customWidth="1"/>
    <col min="203" max="203" width="10.81640625" bestFit="1" customWidth="1"/>
    <col min="204" max="204" width="10.453125" bestFit="1" customWidth="1"/>
    <col min="205" max="205" width="11.81640625" bestFit="1" customWidth="1"/>
    <col min="206" max="206" width="10.453125" bestFit="1" customWidth="1"/>
    <col min="207" max="210" width="11.81640625" bestFit="1" customWidth="1"/>
    <col min="211" max="213" width="10.453125" bestFit="1" customWidth="1"/>
    <col min="214" max="214" width="10.81640625" bestFit="1" customWidth="1"/>
    <col min="215" max="215" width="10.453125" bestFit="1" customWidth="1"/>
    <col min="216" max="216" width="11.81640625" bestFit="1" customWidth="1"/>
    <col min="217" max="219" width="10.81640625" bestFit="1" customWidth="1"/>
    <col min="220" max="221" width="10.453125" bestFit="1" customWidth="1"/>
    <col min="222" max="222" width="10.81640625" bestFit="1" customWidth="1"/>
    <col min="223" max="224" width="10.453125" bestFit="1" customWidth="1"/>
    <col min="225" max="225" width="10.81640625" bestFit="1" customWidth="1"/>
    <col min="226" max="226" width="11.81640625" bestFit="1" customWidth="1"/>
    <col min="227" max="228" width="10.81640625" bestFit="1" customWidth="1"/>
    <col min="229" max="230" width="11.81640625" bestFit="1" customWidth="1"/>
    <col min="231" max="231" width="10.81640625" bestFit="1" customWidth="1"/>
    <col min="232" max="232" width="11.81640625" bestFit="1" customWidth="1"/>
    <col min="233" max="233" width="10.453125" bestFit="1" customWidth="1"/>
    <col min="234" max="234" width="10.81640625" bestFit="1" customWidth="1"/>
    <col min="235" max="235" width="11.81640625" bestFit="1" customWidth="1"/>
    <col min="236" max="236" width="10.453125" bestFit="1" customWidth="1"/>
    <col min="237" max="237" width="10.81640625" bestFit="1" customWidth="1"/>
    <col min="238" max="238" width="11.81640625" bestFit="1" customWidth="1"/>
    <col min="239" max="241" width="10.453125" bestFit="1" customWidth="1"/>
    <col min="242" max="242" width="11.81640625" bestFit="1" customWidth="1"/>
    <col min="243" max="243" width="10.453125" bestFit="1" customWidth="1"/>
    <col min="244" max="245" width="10.81640625" bestFit="1" customWidth="1"/>
    <col min="246" max="246" width="10.453125" bestFit="1" customWidth="1"/>
    <col min="247" max="247" width="11.81640625" bestFit="1" customWidth="1"/>
    <col min="248" max="250" width="10.453125" bestFit="1" customWidth="1"/>
    <col min="251" max="252" width="11.81640625" bestFit="1" customWidth="1"/>
    <col min="253" max="253" width="10.81640625" bestFit="1" customWidth="1"/>
    <col min="254" max="254" width="10.453125" bestFit="1" customWidth="1"/>
    <col min="255" max="256" width="11.81640625" bestFit="1" customWidth="1"/>
    <col min="257" max="257" width="10.453125" bestFit="1" customWidth="1"/>
    <col min="258" max="259" width="10.81640625" bestFit="1" customWidth="1"/>
    <col min="260" max="260" width="10.453125" bestFit="1" customWidth="1"/>
    <col min="261" max="262" width="10.81640625" bestFit="1" customWidth="1"/>
    <col min="263" max="263" width="11.81640625" bestFit="1" customWidth="1"/>
    <col min="264" max="264" width="10.453125" bestFit="1" customWidth="1"/>
    <col min="265" max="266" width="11.81640625" bestFit="1" customWidth="1"/>
    <col min="267" max="267" width="10.81640625" bestFit="1" customWidth="1"/>
    <col min="268" max="269" width="11.81640625" bestFit="1" customWidth="1"/>
    <col min="270" max="270" width="10.453125" bestFit="1" customWidth="1"/>
    <col min="271" max="271" width="10.81640625" bestFit="1" customWidth="1"/>
    <col min="272" max="272" width="10.453125" bestFit="1" customWidth="1"/>
    <col min="273" max="273" width="10.81640625" bestFit="1" customWidth="1"/>
    <col min="274" max="274" width="11.81640625" bestFit="1" customWidth="1"/>
    <col min="275" max="276" width="10.81640625" bestFit="1" customWidth="1"/>
    <col min="277" max="278" width="10.453125" bestFit="1" customWidth="1"/>
    <col min="279" max="280" width="10.81640625" bestFit="1" customWidth="1"/>
    <col min="281" max="281" width="10.453125" bestFit="1" customWidth="1"/>
    <col min="282" max="282" width="10.81640625" bestFit="1" customWidth="1"/>
    <col min="283" max="284" width="10.453125" bestFit="1" customWidth="1"/>
    <col min="285" max="285" width="11.81640625" bestFit="1" customWidth="1"/>
    <col min="286" max="286" width="10.81640625" bestFit="1" customWidth="1"/>
    <col min="287" max="287" width="10.453125" bestFit="1" customWidth="1"/>
    <col min="288" max="290" width="11.81640625" bestFit="1" customWidth="1"/>
    <col min="291" max="292" width="10.81640625" bestFit="1" customWidth="1"/>
    <col min="293" max="294" width="11.81640625" bestFit="1" customWidth="1"/>
    <col min="295" max="297" width="10.81640625" bestFit="1" customWidth="1"/>
    <col min="298" max="299" width="10.453125" bestFit="1" customWidth="1"/>
    <col min="300" max="300" width="10.81640625" bestFit="1" customWidth="1"/>
    <col min="301" max="301" width="10.453125" bestFit="1" customWidth="1"/>
    <col min="302" max="302" width="11.81640625" bestFit="1" customWidth="1"/>
    <col min="303" max="303" width="10.81640625" bestFit="1" customWidth="1"/>
    <col min="304" max="304" width="11.81640625" bestFit="1" customWidth="1"/>
    <col min="305" max="306" width="10.81640625" bestFit="1" customWidth="1"/>
    <col min="307" max="308" width="10.453125" bestFit="1" customWidth="1"/>
    <col min="309" max="309" width="10.81640625" bestFit="1" customWidth="1"/>
    <col min="310" max="311" width="11.81640625" bestFit="1" customWidth="1"/>
    <col min="312" max="312" width="10.453125" bestFit="1" customWidth="1"/>
    <col min="313" max="313" width="10.81640625" bestFit="1" customWidth="1"/>
    <col min="314" max="315" width="10.453125" bestFit="1" customWidth="1"/>
    <col min="316" max="317" width="10.81640625" bestFit="1" customWidth="1"/>
    <col min="318" max="321" width="11.81640625" bestFit="1" customWidth="1"/>
    <col min="322" max="322" width="10.453125" bestFit="1" customWidth="1"/>
    <col min="323" max="323" width="10.81640625" bestFit="1" customWidth="1"/>
    <col min="324" max="326" width="11.81640625" bestFit="1" customWidth="1"/>
    <col min="327" max="329" width="10.81640625" bestFit="1" customWidth="1"/>
    <col min="330" max="331" width="10.453125" bestFit="1" customWidth="1"/>
    <col min="332" max="332" width="10.81640625" bestFit="1" customWidth="1"/>
    <col min="333" max="333" width="11.81640625" bestFit="1" customWidth="1"/>
    <col min="334" max="334" width="10.453125" bestFit="1" customWidth="1"/>
    <col min="335" max="337" width="10.81640625" bestFit="1" customWidth="1"/>
    <col min="338" max="338" width="11.81640625" bestFit="1" customWidth="1"/>
    <col min="339" max="340" width="10.453125" bestFit="1" customWidth="1"/>
    <col min="341" max="341" width="11.81640625" bestFit="1" customWidth="1"/>
    <col min="342" max="343" width="10.81640625" bestFit="1" customWidth="1"/>
    <col min="344" max="344" width="10.453125" bestFit="1" customWidth="1"/>
    <col min="345" max="346" width="10.81640625" bestFit="1" customWidth="1"/>
    <col min="347" max="347" width="10.453125" bestFit="1" customWidth="1"/>
    <col min="348" max="348" width="11.81640625" bestFit="1" customWidth="1"/>
    <col min="349" max="350" width="10.453125" bestFit="1" customWidth="1"/>
    <col min="351" max="351" width="10.81640625" bestFit="1" customWidth="1"/>
    <col min="352" max="352" width="11.81640625" bestFit="1" customWidth="1"/>
    <col min="353" max="353" width="10.81640625" bestFit="1" customWidth="1"/>
    <col min="354" max="354" width="11.81640625" bestFit="1" customWidth="1"/>
    <col min="355" max="355" width="10.453125" bestFit="1" customWidth="1"/>
    <col min="356" max="357" width="10.81640625" bestFit="1" customWidth="1"/>
    <col min="358" max="358" width="10.453125" bestFit="1" customWidth="1"/>
    <col min="359" max="359" width="10.81640625" bestFit="1" customWidth="1"/>
    <col min="360" max="360" width="10.453125" bestFit="1" customWidth="1"/>
    <col min="361" max="363" width="10.81640625" bestFit="1" customWidth="1"/>
    <col min="364" max="364" width="11.81640625" bestFit="1" customWidth="1"/>
    <col min="365" max="365" width="10.81640625" bestFit="1" customWidth="1"/>
    <col min="366" max="366" width="11.81640625" bestFit="1" customWidth="1"/>
    <col min="367" max="367" width="10.453125" bestFit="1" customWidth="1"/>
    <col min="368" max="368" width="10.81640625" bestFit="1" customWidth="1"/>
    <col min="369" max="370" width="10.453125" bestFit="1" customWidth="1"/>
    <col min="371" max="371" width="10.81640625" bestFit="1" customWidth="1"/>
    <col min="372" max="372" width="11.81640625" bestFit="1" customWidth="1"/>
    <col min="373" max="373" width="10.453125" bestFit="1" customWidth="1"/>
    <col min="374" max="376" width="11.81640625" bestFit="1" customWidth="1"/>
    <col min="377" max="377" width="10.81640625" bestFit="1" customWidth="1"/>
    <col min="378" max="378" width="11.81640625" bestFit="1" customWidth="1"/>
    <col min="379" max="381" width="10.81640625" bestFit="1" customWidth="1"/>
    <col min="382" max="382" width="10.453125" bestFit="1" customWidth="1"/>
    <col min="383" max="384" width="11.81640625" bestFit="1" customWidth="1"/>
    <col min="385" max="386" width="10.81640625" bestFit="1" customWidth="1"/>
    <col min="387" max="387" width="10.453125" bestFit="1" customWidth="1"/>
    <col min="388" max="389" width="11.81640625" bestFit="1" customWidth="1"/>
    <col min="390" max="391" width="10.81640625" bestFit="1" customWidth="1"/>
    <col min="392" max="392" width="11.81640625" bestFit="1" customWidth="1"/>
    <col min="393" max="393" width="10.453125" bestFit="1" customWidth="1"/>
    <col min="394" max="394" width="11.81640625" bestFit="1" customWidth="1"/>
    <col min="395" max="399" width="10.81640625" bestFit="1" customWidth="1"/>
    <col min="400" max="400" width="10.453125" bestFit="1" customWidth="1"/>
    <col min="401" max="401" width="11.81640625" bestFit="1" customWidth="1"/>
    <col min="402" max="402" width="10.453125" bestFit="1" customWidth="1"/>
    <col min="403" max="403" width="10.81640625" bestFit="1" customWidth="1"/>
    <col min="404" max="404" width="11.81640625" bestFit="1" customWidth="1"/>
    <col min="405" max="405" width="10.453125" bestFit="1" customWidth="1"/>
    <col min="406" max="408" width="10.81640625" bestFit="1" customWidth="1"/>
    <col min="409" max="409" width="11.81640625" bestFit="1" customWidth="1"/>
    <col min="410" max="410" width="10.81640625" bestFit="1" customWidth="1"/>
    <col min="411" max="411" width="10.453125" bestFit="1" customWidth="1"/>
    <col min="412" max="412" width="10.81640625" bestFit="1" customWidth="1"/>
    <col min="413" max="413" width="11.81640625" bestFit="1" customWidth="1"/>
    <col min="414" max="414" width="10.453125" bestFit="1" customWidth="1"/>
    <col min="415" max="415" width="10.81640625" bestFit="1" customWidth="1"/>
    <col min="416" max="416" width="11.81640625" bestFit="1" customWidth="1"/>
    <col min="417" max="419" width="10.81640625" bestFit="1" customWidth="1"/>
    <col min="420" max="420" width="10.453125" bestFit="1" customWidth="1"/>
    <col min="421" max="421" width="10.81640625" bestFit="1" customWidth="1"/>
    <col min="422" max="422" width="10.453125" bestFit="1" customWidth="1"/>
    <col min="423" max="424" width="10.81640625" bestFit="1" customWidth="1"/>
    <col min="425" max="425" width="11.81640625" bestFit="1" customWidth="1"/>
    <col min="426" max="427" width="10.453125" bestFit="1" customWidth="1"/>
    <col min="428" max="429" width="10.81640625" bestFit="1" customWidth="1"/>
    <col min="430" max="431" width="10.453125" bestFit="1" customWidth="1"/>
    <col min="432" max="432" width="10.81640625" bestFit="1" customWidth="1"/>
    <col min="433" max="433" width="10.453125" bestFit="1" customWidth="1"/>
    <col min="434" max="434" width="10.81640625" bestFit="1" customWidth="1"/>
    <col min="435" max="435" width="11.81640625" bestFit="1" customWidth="1"/>
    <col min="436" max="436" width="10.81640625" bestFit="1" customWidth="1"/>
    <col min="437" max="437" width="10.453125" bestFit="1" customWidth="1"/>
    <col min="438" max="438" width="10.81640625" bestFit="1" customWidth="1"/>
    <col min="439" max="440" width="11.81640625" bestFit="1" customWidth="1"/>
    <col min="441" max="441" width="10.453125" bestFit="1" customWidth="1"/>
    <col min="442" max="442" width="10.81640625" bestFit="1" customWidth="1"/>
    <col min="443" max="443" width="11.81640625" bestFit="1" customWidth="1"/>
    <col min="444" max="444" width="10.81640625" bestFit="1" customWidth="1"/>
    <col min="445" max="446" width="10.453125" bestFit="1" customWidth="1"/>
    <col min="447" max="447" width="10.81640625" bestFit="1" customWidth="1"/>
    <col min="448" max="448" width="11.81640625" bestFit="1" customWidth="1"/>
    <col min="449" max="449" width="10.453125" bestFit="1" customWidth="1"/>
    <col min="450" max="450" width="11.81640625" bestFit="1" customWidth="1"/>
    <col min="451" max="451" width="10.453125" bestFit="1" customWidth="1"/>
    <col min="452" max="452" width="10.81640625" bestFit="1" customWidth="1"/>
    <col min="453" max="453" width="10.453125" bestFit="1" customWidth="1"/>
    <col min="454" max="454" width="10.81640625" bestFit="1" customWidth="1"/>
    <col min="455" max="457" width="11.81640625" bestFit="1" customWidth="1"/>
    <col min="458" max="458" width="10.453125" bestFit="1" customWidth="1"/>
    <col min="459" max="459" width="10.81640625" bestFit="1" customWidth="1"/>
    <col min="460" max="461" width="10.453125" bestFit="1" customWidth="1"/>
    <col min="462" max="463" width="11.81640625" bestFit="1" customWidth="1"/>
    <col min="464" max="464" width="10.453125" bestFit="1" customWidth="1"/>
    <col min="465" max="465" width="11.81640625" bestFit="1" customWidth="1"/>
    <col min="466" max="466" width="10.81640625" bestFit="1" customWidth="1"/>
    <col min="467" max="468" width="10.453125" bestFit="1" customWidth="1"/>
    <col min="469" max="469" width="10.81640625" bestFit="1" customWidth="1"/>
    <col min="470" max="470" width="10.453125" bestFit="1" customWidth="1"/>
    <col min="471" max="472" width="10.81640625" bestFit="1" customWidth="1"/>
    <col min="473" max="474" width="11.81640625" bestFit="1" customWidth="1"/>
    <col min="475" max="475" width="10.81640625" bestFit="1" customWidth="1"/>
    <col min="476" max="476" width="10.453125" bestFit="1" customWidth="1"/>
    <col min="477" max="477" width="11.81640625" bestFit="1" customWidth="1"/>
    <col min="478" max="481" width="10.81640625" bestFit="1" customWidth="1"/>
    <col min="482" max="482" width="10.453125" bestFit="1" customWidth="1"/>
    <col min="483" max="483" width="11.81640625" bestFit="1" customWidth="1"/>
    <col min="484" max="484" width="10.453125" bestFit="1" customWidth="1"/>
    <col min="485" max="488" width="11.81640625" bestFit="1" customWidth="1"/>
    <col min="489" max="489" width="10.81640625" bestFit="1" customWidth="1"/>
    <col min="490" max="490" width="11.81640625" bestFit="1" customWidth="1"/>
    <col min="491" max="493" width="10.453125" bestFit="1" customWidth="1"/>
    <col min="494" max="498" width="10.81640625" bestFit="1" customWidth="1"/>
    <col min="499" max="499" width="11.81640625" bestFit="1" customWidth="1"/>
    <col min="500" max="500" width="10.81640625" bestFit="1" customWidth="1"/>
    <col min="501" max="502" width="11.81640625" bestFit="1" customWidth="1"/>
    <col min="503" max="503" width="10.453125" bestFit="1" customWidth="1"/>
    <col min="504" max="504" width="10.81640625" bestFit="1" customWidth="1"/>
    <col min="505" max="506" width="10.453125" bestFit="1" customWidth="1"/>
    <col min="507" max="507" width="10.81640625" bestFit="1" customWidth="1"/>
    <col min="508" max="509" width="10.453125" bestFit="1" customWidth="1"/>
    <col min="510" max="510" width="10.81640625" bestFit="1" customWidth="1"/>
    <col min="511" max="511" width="10.453125" bestFit="1" customWidth="1"/>
    <col min="512" max="512" width="10.81640625" bestFit="1" customWidth="1"/>
    <col min="513" max="514" width="11.81640625" bestFit="1" customWidth="1"/>
    <col min="515" max="517" width="10.453125" bestFit="1" customWidth="1"/>
    <col min="518" max="518" width="11.81640625" bestFit="1" customWidth="1"/>
    <col min="519" max="521" width="10.81640625" bestFit="1" customWidth="1"/>
    <col min="522" max="524" width="10.453125" bestFit="1" customWidth="1"/>
    <col min="525" max="525" width="10.81640625" bestFit="1" customWidth="1"/>
    <col min="526" max="526" width="10.453125" bestFit="1" customWidth="1"/>
    <col min="527" max="527" width="10.81640625" bestFit="1" customWidth="1"/>
    <col min="528" max="528" width="11.81640625" bestFit="1" customWidth="1"/>
    <col min="529" max="529" width="10.453125" bestFit="1" customWidth="1"/>
    <col min="530" max="530" width="11.81640625" bestFit="1" customWidth="1"/>
    <col min="531" max="531" width="10.453125" bestFit="1" customWidth="1"/>
    <col min="532" max="532" width="11.81640625" bestFit="1" customWidth="1"/>
    <col min="533" max="533" width="10.453125" bestFit="1" customWidth="1"/>
    <col min="534" max="534" width="11.81640625" bestFit="1" customWidth="1"/>
    <col min="535" max="535" width="10.81640625" bestFit="1" customWidth="1"/>
    <col min="536" max="536" width="10.453125" bestFit="1" customWidth="1"/>
    <col min="537" max="537" width="10.81640625" bestFit="1" customWidth="1"/>
    <col min="538" max="539" width="11.81640625" bestFit="1" customWidth="1"/>
    <col min="540" max="540" width="10.453125" bestFit="1" customWidth="1"/>
    <col min="541" max="541" width="11.81640625" bestFit="1" customWidth="1"/>
    <col min="542" max="542" width="10.81640625" bestFit="1" customWidth="1"/>
    <col min="543" max="543" width="10.453125" bestFit="1" customWidth="1"/>
    <col min="544" max="544" width="11.81640625" bestFit="1" customWidth="1"/>
    <col min="545" max="545" width="10.81640625" bestFit="1" customWidth="1"/>
    <col min="546" max="546" width="10.453125" bestFit="1" customWidth="1"/>
    <col min="547" max="548" width="11.81640625" bestFit="1" customWidth="1"/>
    <col min="549" max="549" width="10.453125" bestFit="1" customWidth="1"/>
    <col min="550" max="550" width="11.81640625" bestFit="1" customWidth="1"/>
    <col min="551" max="551" width="10.453125" bestFit="1" customWidth="1"/>
    <col min="552" max="552" width="10.81640625" bestFit="1" customWidth="1"/>
    <col min="553" max="554" width="10.453125" bestFit="1" customWidth="1"/>
    <col min="555" max="555" width="11.81640625" bestFit="1" customWidth="1"/>
    <col min="556" max="556" width="10.81640625" bestFit="1" customWidth="1"/>
    <col min="557" max="558" width="10.453125" bestFit="1" customWidth="1"/>
    <col min="559" max="559" width="10.81640625" bestFit="1" customWidth="1"/>
    <col min="560" max="560" width="11.81640625" bestFit="1" customWidth="1"/>
    <col min="561" max="561" width="10.81640625" bestFit="1" customWidth="1"/>
    <col min="562" max="564" width="10.453125" bestFit="1" customWidth="1"/>
    <col min="565" max="565" width="10.81640625" bestFit="1" customWidth="1"/>
    <col min="566" max="566" width="10.453125" bestFit="1" customWidth="1"/>
    <col min="567" max="567" width="10.81640625" bestFit="1" customWidth="1"/>
    <col min="568" max="569" width="11.81640625" bestFit="1" customWidth="1"/>
    <col min="570" max="570" width="10.81640625" bestFit="1" customWidth="1"/>
    <col min="571" max="571" width="10.453125" bestFit="1" customWidth="1"/>
    <col min="572" max="572" width="10.81640625" bestFit="1" customWidth="1"/>
    <col min="573" max="573" width="10.453125" bestFit="1" customWidth="1"/>
    <col min="574" max="575" width="11.81640625" bestFit="1" customWidth="1"/>
    <col min="576" max="576" width="10.81640625" bestFit="1" customWidth="1"/>
    <col min="577" max="578" width="10.453125" bestFit="1" customWidth="1"/>
    <col min="579" max="579" width="11.81640625" bestFit="1" customWidth="1"/>
    <col min="580" max="581" width="10.453125" bestFit="1" customWidth="1"/>
    <col min="582" max="582" width="11.81640625" bestFit="1" customWidth="1"/>
    <col min="583" max="583" width="10.453125" bestFit="1" customWidth="1"/>
    <col min="584" max="585" width="11.81640625" bestFit="1" customWidth="1"/>
    <col min="586" max="586" width="10.81640625" bestFit="1" customWidth="1"/>
    <col min="587" max="587" width="11.81640625" bestFit="1" customWidth="1"/>
    <col min="588" max="588" width="10.453125" bestFit="1" customWidth="1"/>
    <col min="589" max="590" width="10.81640625" bestFit="1" customWidth="1"/>
    <col min="591" max="591" width="11.81640625" bestFit="1" customWidth="1"/>
    <col min="592" max="592" width="10.453125" bestFit="1" customWidth="1"/>
    <col min="593" max="593" width="10.81640625" bestFit="1" customWidth="1"/>
    <col min="594" max="594" width="11.81640625" bestFit="1" customWidth="1"/>
    <col min="595" max="599" width="10.453125" bestFit="1" customWidth="1"/>
    <col min="600" max="600" width="10.81640625" bestFit="1" customWidth="1"/>
    <col min="601" max="601" width="10.453125" bestFit="1" customWidth="1"/>
    <col min="602" max="602" width="11.81640625" bestFit="1" customWidth="1"/>
    <col min="603" max="604" width="10.81640625" bestFit="1" customWidth="1"/>
    <col min="605" max="606" width="10.453125" bestFit="1" customWidth="1"/>
    <col min="607" max="607" width="11.81640625" bestFit="1" customWidth="1"/>
    <col min="608" max="608" width="10.81640625" bestFit="1" customWidth="1"/>
    <col min="609" max="610" width="11.81640625" bestFit="1" customWidth="1"/>
    <col min="611" max="611" width="10.81640625" bestFit="1" customWidth="1"/>
    <col min="612" max="612" width="11.81640625" bestFit="1" customWidth="1"/>
    <col min="613" max="613" width="10.81640625" bestFit="1" customWidth="1"/>
    <col min="614" max="614" width="10.453125" bestFit="1" customWidth="1"/>
    <col min="615" max="615" width="11.81640625" bestFit="1" customWidth="1"/>
    <col min="616" max="616" width="10.81640625" bestFit="1" customWidth="1"/>
    <col min="617" max="617" width="11.81640625" bestFit="1" customWidth="1"/>
    <col min="618" max="620" width="10.81640625" bestFit="1" customWidth="1"/>
    <col min="621" max="621" width="11.81640625" bestFit="1" customWidth="1"/>
    <col min="622" max="622" width="10.453125" bestFit="1" customWidth="1"/>
    <col min="623" max="628" width="11.81640625" bestFit="1" customWidth="1"/>
    <col min="629" max="630" width="10.453125" bestFit="1" customWidth="1"/>
    <col min="631" max="634" width="11.81640625" bestFit="1" customWidth="1"/>
  </cols>
  <sheetData>
    <row r="3" spans="1:14" x14ac:dyDescent="0.35">
      <c r="A3" s="17" t="s">
        <v>1451</v>
      </c>
      <c r="B3" s="17" t="s">
        <v>1450</v>
      </c>
    </row>
    <row r="4" spans="1:14" x14ac:dyDescent="0.35">
      <c r="A4" s="17" t="s">
        <v>1448</v>
      </c>
      <c r="B4" t="s">
        <v>1452</v>
      </c>
      <c r="C4" t="s">
        <v>1453</v>
      </c>
      <c r="D4" t="s">
        <v>1454</v>
      </c>
      <c r="E4" t="s">
        <v>1455</v>
      </c>
      <c r="F4" t="s">
        <v>1456</v>
      </c>
      <c r="G4" t="s">
        <v>1457</v>
      </c>
      <c r="H4" t="s">
        <v>1458</v>
      </c>
      <c r="I4" t="s">
        <v>1459</v>
      </c>
      <c r="J4" t="s">
        <v>1460</v>
      </c>
      <c r="K4" t="s">
        <v>1461</v>
      </c>
      <c r="L4" t="s">
        <v>1462</v>
      </c>
      <c r="M4" t="s">
        <v>1463</v>
      </c>
      <c r="N4" t="s">
        <v>1449</v>
      </c>
    </row>
    <row r="5" spans="1:14" x14ac:dyDescent="0.35">
      <c r="A5" s="18" t="s">
        <v>655</v>
      </c>
      <c r="B5">
        <v>111711.25293999999</v>
      </c>
      <c r="C5">
        <v>28448.711700000003</v>
      </c>
      <c r="D5">
        <v>145472.84887999998</v>
      </c>
      <c r="E5">
        <v>51358.230259999997</v>
      </c>
      <c r="F5">
        <v>89334.610380000013</v>
      </c>
      <c r="G5">
        <v>99968.798640000008</v>
      </c>
      <c r="H5">
        <v>122101.78848999999</v>
      </c>
      <c r="I5">
        <v>65684.941739999995</v>
      </c>
      <c r="J5">
        <v>21473.777460000001</v>
      </c>
      <c r="K5">
        <v>140096.70257000002</v>
      </c>
      <c r="L5">
        <v>64876.281220000004</v>
      </c>
      <c r="M5">
        <v>30156.825340000003</v>
      </c>
      <c r="N5">
        <v>970684.76961999992</v>
      </c>
    </row>
    <row r="6" spans="1:14" x14ac:dyDescent="0.35">
      <c r="A6" s="18" t="s">
        <v>653</v>
      </c>
      <c r="B6">
        <v>23922.596689999995</v>
      </c>
      <c r="C6">
        <v>34694.104760000002</v>
      </c>
      <c r="D6">
        <v>39806.068720000003</v>
      </c>
      <c r="E6">
        <v>61878.052519999997</v>
      </c>
      <c r="F6">
        <v>26411.354640000001</v>
      </c>
      <c r="G6">
        <v>60906.718880000015</v>
      </c>
      <c r="H6">
        <v>78020.259950000007</v>
      </c>
      <c r="I6">
        <v>42241.655910000001</v>
      </c>
      <c r="J6">
        <v>51677.403059999997</v>
      </c>
      <c r="K6">
        <v>164318.63508000001</v>
      </c>
      <c r="L6">
        <v>192111.11350000001</v>
      </c>
      <c r="M6">
        <v>23731.95912</v>
      </c>
      <c r="N6">
        <v>799719.92282999994</v>
      </c>
    </row>
    <row r="7" spans="1:14" x14ac:dyDescent="0.35">
      <c r="A7" s="18" t="s">
        <v>659</v>
      </c>
      <c r="B7">
        <v>5907.36744</v>
      </c>
      <c r="C7">
        <v>28416.034679999997</v>
      </c>
      <c r="D7">
        <v>93636.656820000004</v>
      </c>
      <c r="E7">
        <v>139971.34184000001</v>
      </c>
      <c r="F7">
        <v>140274.83761999998</v>
      </c>
      <c r="G7">
        <v>149489.11648999999</v>
      </c>
      <c r="H7">
        <v>38308.704919999996</v>
      </c>
      <c r="I7">
        <v>208890.88978</v>
      </c>
      <c r="J7">
        <v>106724.67887</v>
      </c>
      <c r="K7">
        <v>52913.201880000001</v>
      </c>
      <c r="L7">
        <v>70254.171739999991</v>
      </c>
      <c r="N7">
        <v>1034787.00208</v>
      </c>
    </row>
    <row r="8" spans="1:14" x14ac:dyDescent="0.35">
      <c r="A8" s="18" t="s">
        <v>657</v>
      </c>
      <c r="B8">
        <v>47647.76</v>
      </c>
      <c r="C8">
        <v>6636.5850600000003</v>
      </c>
      <c r="D8">
        <v>78347.449800000002</v>
      </c>
      <c r="E8">
        <v>100113.95743000001</v>
      </c>
      <c r="F8">
        <v>171095.46086000002</v>
      </c>
      <c r="G8">
        <v>105243.77054</v>
      </c>
      <c r="H8">
        <v>136256.38449000003</v>
      </c>
      <c r="I8">
        <v>97531.274400000009</v>
      </c>
      <c r="J8">
        <v>24591.95448</v>
      </c>
      <c r="K8">
        <v>63500.917470000008</v>
      </c>
      <c r="L8">
        <v>102846.37677999999</v>
      </c>
      <c r="M8">
        <v>52271.764199999991</v>
      </c>
      <c r="N8">
        <v>986083.65550999984</v>
      </c>
    </row>
    <row r="9" spans="1:14" x14ac:dyDescent="0.35">
      <c r="A9" s="18" t="s">
        <v>656</v>
      </c>
      <c r="B9">
        <v>10208.352000000001</v>
      </c>
      <c r="C9">
        <v>16214.448699999999</v>
      </c>
      <c r="D9">
        <v>135.34304</v>
      </c>
      <c r="E9">
        <v>122401.51841</v>
      </c>
      <c r="F9">
        <v>79627.438999999998</v>
      </c>
      <c r="G9">
        <v>62423.628539999998</v>
      </c>
      <c r="H9">
        <v>89569.436749999993</v>
      </c>
      <c r="I9">
        <v>156335.44018000001</v>
      </c>
      <c r="J9">
        <v>134276.45009</v>
      </c>
      <c r="K9">
        <v>27553.44888</v>
      </c>
      <c r="L9">
        <v>97884.264899999995</v>
      </c>
      <c r="M9">
        <v>48163.587679999997</v>
      </c>
      <c r="N9">
        <v>844793.3581699999</v>
      </c>
    </row>
    <row r="10" spans="1:14" x14ac:dyDescent="0.35">
      <c r="A10" s="18" t="s">
        <v>654</v>
      </c>
      <c r="B10">
        <v>4666.2647200000001</v>
      </c>
      <c r="C10">
        <v>27084.873810000001</v>
      </c>
      <c r="D10">
        <v>33797.925820000004</v>
      </c>
      <c r="E10">
        <v>184075.80153999999</v>
      </c>
      <c r="F10">
        <v>265026.80184999999</v>
      </c>
      <c r="G10">
        <v>74743.528750000012</v>
      </c>
      <c r="H10">
        <v>86488.687360000011</v>
      </c>
      <c r="I10">
        <v>169714.71155000001</v>
      </c>
      <c r="J10">
        <v>67876.497000000003</v>
      </c>
      <c r="K10">
        <v>46176.245139999999</v>
      </c>
      <c r="L10">
        <v>80519.28519000001</v>
      </c>
      <c r="M10">
        <v>56411.594940000003</v>
      </c>
      <c r="N10">
        <v>1096582.2176699999</v>
      </c>
    </row>
    <row r="11" spans="1:14" x14ac:dyDescent="0.35">
      <c r="A11" s="18" t="s">
        <v>652</v>
      </c>
      <c r="B11">
        <v>73250.122440000006</v>
      </c>
      <c r="C11">
        <v>24771.614979999998</v>
      </c>
      <c r="D11">
        <v>41654.745459999998</v>
      </c>
      <c r="E11">
        <v>39805.66876</v>
      </c>
      <c r="F11">
        <v>43483.055650000002</v>
      </c>
      <c r="G11">
        <v>79727.716540000009</v>
      </c>
      <c r="H11">
        <v>143647.29098999998</v>
      </c>
      <c r="I11">
        <v>156618.06173999998</v>
      </c>
      <c r="J11">
        <v>60721.824670000002</v>
      </c>
      <c r="K11">
        <v>200067.60444999998</v>
      </c>
      <c r="L11">
        <v>112105.36736</v>
      </c>
      <c r="M11">
        <v>52326.815609999998</v>
      </c>
      <c r="N11">
        <v>1028179.88865</v>
      </c>
    </row>
    <row r="12" spans="1:14" x14ac:dyDescent="0.35">
      <c r="A12" s="18" t="s">
        <v>650</v>
      </c>
      <c r="B12">
        <v>92859.894209999999</v>
      </c>
      <c r="C12">
        <v>38889.116780000004</v>
      </c>
      <c r="D12">
        <v>25681.1342</v>
      </c>
      <c r="E12">
        <v>12624.60354</v>
      </c>
      <c r="F12">
        <v>93073.824540000001</v>
      </c>
      <c r="G12">
        <v>124414.34967999998</v>
      </c>
      <c r="H12">
        <v>12372.418199999998</v>
      </c>
      <c r="I12">
        <v>166290.42953000002</v>
      </c>
      <c r="J12">
        <v>97219.040249999991</v>
      </c>
      <c r="K12">
        <v>114183.88963999999</v>
      </c>
      <c r="L12">
        <v>56388.350509999997</v>
      </c>
      <c r="M12">
        <v>18221.22</v>
      </c>
      <c r="N12">
        <v>852218.27107999998</v>
      </c>
    </row>
    <row r="13" spans="1:14" x14ac:dyDescent="0.35">
      <c r="A13" s="18" t="s">
        <v>651</v>
      </c>
      <c r="B13">
        <v>3734.2080000000001</v>
      </c>
      <c r="C13">
        <v>66948.461070000005</v>
      </c>
      <c r="D13">
        <v>113999.21849</v>
      </c>
      <c r="E13">
        <v>148211.85098999998</v>
      </c>
      <c r="F13">
        <v>53200.312899999997</v>
      </c>
      <c r="G13">
        <v>37773.801240000001</v>
      </c>
      <c r="H13">
        <v>57613.850299999998</v>
      </c>
      <c r="I13">
        <v>31851.764339999998</v>
      </c>
      <c r="J13">
        <v>79676.246840000007</v>
      </c>
      <c r="K13">
        <v>33034.601280000003</v>
      </c>
      <c r="L13">
        <v>93365.341310000003</v>
      </c>
      <c r="M13">
        <v>32194.292519999999</v>
      </c>
      <c r="N13">
        <v>751603.94928000018</v>
      </c>
    </row>
    <row r="14" spans="1:14" x14ac:dyDescent="0.35">
      <c r="A14" s="18" t="s">
        <v>661</v>
      </c>
      <c r="B14">
        <v>32202.99627</v>
      </c>
      <c r="C14">
        <v>38921.931440000008</v>
      </c>
      <c r="D14">
        <v>18826.306769999999</v>
      </c>
      <c r="E14">
        <v>58741.256510000007</v>
      </c>
      <c r="F14">
        <v>167743.89361</v>
      </c>
      <c r="G14">
        <v>79677.909039999999</v>
      </c>
      <c r="H14">
        <v>6457.6423800000002</v>
      </c>
      <c r="I14">
        <v>110480.33355000001</v>
      </c>
      <c r="J14">
        <v>92735.014899999995</v>
      </c>
      <c r="K14">
        <v>41252.219599999997</v>
      </c>
      <c r="L14">
        <v>56397.765780000002</v>
      </c>
      <c r="M14">
        <v>84846.96908000001</v>
      </c>
      <c r="N14">
        <v>788284.23892999999</v>
      </c>
    </row>
    <row r="15" spans="1:14" x14ac:dyDescent="0.35">
      <c r="A15" s="18" t="s">
        <v>658</v>
      </c>
      <c r="B15">
        <v>104899.10059999999</v>
      </c>
      <c r="C15">
        <v>60669.002990000008</v>
      </c>
      <c r="D15">
        <v>139273.82570000002</v>
      </c>
      <c r="E15">
        <v>103474.22048</v>
      </c>
      <c r="F15">
        <v>46926.54896</v>
      </c>
      <c r="G15">
        <v>116968.62406999999</v>
      </c>
      <c r="H15">
        <v>127036.46613</v>
      </c>
      <c r="I15">
        <v>69308.638139999995</v>
      </c>
      <c r="J15">
        <v>97894.724900000001</v>
      </c>
      <c r="K15">
        <v>57667.29393</v>
      </c>
      <c r="L15">
        <v>54434.356809999997</v>
      </c>
      <c r="M15">
        <v>65511.551560000007</v>
      </c>
      <c r="N15">
        <v>1044064.3542700001</v>
      </c>
    </row>
    <row r="16" spans="1:14" x14ac:dyDescent="0.35">
      <c r="A16" s="18" t="s">
        <v>660</v>
      </c>
      <c r="B16">
        <v>55114.397520000006</v>
      </c>
      <c r="C16">
        <v>16733.460920000001</v>
      </c>
      <c r="D16">
        <v>80707.269719999997</v>
      </c>
      <c r="E16">
        <v>32165.159950000001</v>
      </c>
      <c r="F16">
        <v>7235.8952399999989</v>
      </c>
      <c r="G16">
        <v>30488.800949999997</v>
      </c>
      <c r="H16">
        <v>160889.32858999999</v>
      </c>
      <c r="I16">
        <v>37930.582900000001</v>
      </c>
      <c r="J16">
        <v>185607.79605</v>
      </c>
      <c r="K16">
        <v>53631.89759</v>
      </c>
      <c r="L16">
        <v>100390.46288000001</v>
      </c>
      <c r="M16">
        <v>57585.520559999997</v>
      </c>
      <c r="N16">
        <v>818480.57286999992</v>
      </c>
    </row>
    <row r="17" spans="1:14" x14ac:dyDescent="0.35">
      <c r="A17" s="18" t="s">
        <v>1449</v>
      </c>
      <c r="B17">
        <v>566124.31283000007</v>
      </c>
      <c r="C17">
        <v>388428.34688999999</v>
      </c>
      <c r="D17">
        <v>811338.79342</v>
      </c>
      <c r="E17">
        <v>1054821.6622299999</v>
      </c>
      <c r="F17">
        <v>1183434.03525</v>
      </c>
      <c r="G17">
        <v>1021826.7633600002</v>
      </c>
      <c r="H17">
        <v>1058762.2585499999</v>
      </c>
      <c r="I17">
        <v>1312878.7237600002</v>
      </c>
      <c r="J17">
        <v>1020475.40857</v>
      </c>
      <c r="K17">
        <v>994396.65750999993</v>
      </c>
      <c r="L17">
        <v>1081573.1379800001</v>
      </c>
      <c r="M17">
        <v>521422.10060999996</v>
      </c>
      <c r="N17">
        <v>11015482.200960001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Brief</vt:lpstr>
      <vt:lpstr>Staging</vt:lpstr>
      <vt:lpstr>Q-Cohort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 Chepkemoi</dc:creator>
  <cp:lastModifiedBy>ASHA SIYAT</cp:lastModifiedBy>
  <dcterms:created xsi:type="dcterms:W3CDTF">2025-09-28T10:49:35Z</dcterms:created>
  <dcterms:modified xsi:type="dcterms:W3CDTF">2025-10-07T17:43:19Z</dcterms:modified>
</cp:coreProperties>
</file>