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S TECH\Desktop\Ahmed\MAVEN ANLYTICS\2 excel foundation\Manufacturing+Downtime\"/>
    </mc:Choice>
  </mc:AlternateContent>
  <xr:revisionPtr revIDLastSave="0" documentId="13_ncr:1_{2B3457B6-80F1-4004-A685-A58B7F07783F}" xr6:coauthVersionLast="47" xr6:coauthVersionMax="47" xr10:uidLastSave="{00000000-0000-0000-0000-000000000000}"/>
  <bookViews>
    <workbookView xWindow="3135" yWindow="135" windowWidth="15360" windowHeight="11385" activeTab="4" xr2:uid="{8FF62ED8-A67E-423F-8325-F23DB684777C}"/>
  </bookViews>
  <sheets>
    <sheet name="Line productivity" sheetId="1" r:id="rId1"/>
    <sheet name="Products" sheetId="8" r:id="rId2"/>
    <sheet name="Downtime factors" sheetId="3" r:id="rId3"/>
    <sheet name="Line downtime" sheetId="2" r:id="rId4"/>
    <sheet name="Dash Board" sheetId="9" r:id="rId5"/>
  </sheets>
  <definedNames>
    <definedName name="_xlnm._FilterDatabase" localSheetId="2" hidden="1">'Downtime factors'!$A$1:$D$13</definedName>
    <definedName name="_xlnm._FilterDatabase" localSheetId="3" hidden="1">'Line downtime'!$A$2:$N$40</definedName>
    <definedName name="_xlnm._FilterDatabase" localSheetId="0" hidden="1">'Line productivity'!$A$1:$F$39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9" l="1"/>
  <c r="D31" i="9"/>
  <c r="E31" i="9"/>
  <c r="F31" i="9"/>
  <c r="G31" i="9"/>
  <c r="C32" i="9"/>
  <c r="D32" i="9"/>
  <c r="E32" i="9"/>
  <c r="F32" i="9"/>
  <c r="G32" i="9"/>
  <c r="C33" i="9"/>
  <c r="D33" i="9"/>
  <c r="E33" i="9"/>
  <c r="F33" i="9"/>
  <c r="G33" i="9"/>
  <c r="D30" i="9"/>
  <c r="E30" i="9"/>
  <c r="F30" i="9"/>
  <c r="G30" i="9"/>
  <c r="C30" i="9"/>
  <c r="D5" i="3"/>
  <c r="D10" i="3"/>
  <c r="D4" i="3"/>
  <c r="D8" i="3"/>
  <c r="D2" i="3"/>
  <c r="E3" i="3" s="1"/>
  <c r="D3" i="3"/>
  <c r="D6" i="3"/>
  <c r="D12" i="3"/>
  <c r="D9" i="3"/>
  <c r="D11" i="3"/>
  <c r="D7" i="3"/>
  <c r="D13" i="3"/>
  <c r="E10" i="3" l="1"/>
  <c r="E9" i="3"/>
  <c r="E8" i="3"/>
  <c r="E7" i="3"/>
  <c r="E2" i="3"/>
  <c r="E6" i="3"/>
  <c r="E13" i="3"/>
  <c r="E5" i="3"/>
  <c r="E12" i="3"/>
  <c r="E4" i="3"/>
  <c r="E11" i="3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<sst xmlns="http://schemas.openxmlformats.org/spreadsheetml/2006/main" count="191" uniqueCount="51">
  <si>
    <t>Date</t>
  </si>
  <si>
    <t>Product</t>
  </si>
  <si>
    <t>Batch</t>
  </si>
  <si>
    <t>Operator</t>
  </si>
  <si>
    <t>Start Time</t>
  </si>
  <si>
    <t>End Time</t>
  </si>
  <si>
    <t>Factor</t>
  </si>
  <si>
    <t>Operator Error</t>
  </si>
  <si>
    <t>Batch change</t>
  </si>
  <si>
    <t>Machine adjustment</t>
  </si>
  <si>
    <t>Product spill</t>
  </si>
  <si>
    <t>Label switch</t>
  </si>
  <si>
    <t>Machine failure</t>
  </si>
  <si>
    <t>Batch coding error</t>
  </si>
  <si>
    <t>Inventory shortage</t>
  </si>
  <si>
    <t>Conveyor belt jam</t>
  </si>
  <si>
    <t>Other</t>
  </si>
  <si>
    <t>Emergency stop</t>
  </si>
  <si>
    <t>Calibration error</t>
  </si>
  <si>
    <t>Labeling error</t>
  </si>
  <si>
    <t>No</t>
  </si>
  <si>
    <t>Yes</t>
  </si>
  <si>
    <t>Description</t>
  </si>
  <si>
    <t>Downtime factor</t>
  </si>
  <si>
    <t>OR-600</t>
  </si>
  <si>
    <t>LE-600</t>
  </si>
  <si>
    <t>CO-600</t>
  </si>
  <si>
    <t>DC-600</t>
  </si>
  <si>
    <t>RB-600</t>
  </si>
  <si>
    <t>CO-2L</t>
  </si>
  <si>
    <t>Flavor</t>
  </si>
  <si>
    <t>Size</t>
  </si>
  <si>
    <t>Orange</t>
  </si>
  <si>
    <t>Lemon lime</t>
  </si>
  <si>
    <t>Cola</t>
  </si>
  <si>
    <t>Diet Cola</t>
  </si>
  <si>
    <t>Root Beer</t>
  </si>
  <si>
    <t>2 L</t>
  </si>
  <si>
    <t>600 ml</t>
  </si>
  <si>
    <t>Min batch time</t>
  </si>
  <si>
    <t>Charlie</t>
  </si>
  <si>
    <t>Dee</t>
  </si>
  <si>
    <t>Dennis</t>
  </si>
  <si>
    <t>Mac</t>
  </si>
  <si>
    <t>Batch Time</t>
  </si>
  <si>
    <t>Min Batch Time</t>
  </si>
  <si>
    <t>Sum of Efficency</t>
  </si>
  <si>
    <t>Row Labels</t>
  </si>
  <si>
    <t>Downtime</t>
  </si>
  <si>
    <t>Pareto</t>
  </si>
  <si>
    <t>Opreator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</si>
</sst>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h:mm:ss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DAE9F8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" fillId="2" borderId="0" xfId="0" applyFont="1" applyFill="1"/>
    <xf numFmtId="165" fontId="0" fillId="0" borderId="0" xfId="0" applyNumberFormat="1"/>
    <xf numFmtId="0" fontId="4" fillId="3" borderId="0" xfId="0" applyFont="1" applyFill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1" applyFont="1"/>
    <xf numFmtId="0" fontId="1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</cellXfs>
  <cellStyles count="2">
    <cellStyle name="Normal" xfId="0" builtinId="0"/>
    <cellStyle name="Percent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23/09/relationships/Python" Target="pyth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[Manufacturing_Line_Productivity.xlsx]Line productivity!PivotTable1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'Line productivity'!$K$1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85-49DD-A9ED-BC84B2A572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productivity'!$J$2:$J$5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'Line productivity'!$K$2:$K$5</c:f>
              <c:numCache>
                <c:formatCode>0%</c:formatCode>
                <c:ptCount val="4"/>
                <c:pt idx="0">
                  <c:v>0.66839378238341973</c:v>
                </c:pt>
                <c:pt idx="1">
                  <c:v>0.64077669902912626</c:v>
                </c:pt>
                <c:pt idx="2">
                  <c:v>0.63170731707317074</c:v>
                </c:pt>
                <c:pt idx="3">
                  <c:v>0.60941176470588232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5-49DD-A9ED-BC84B2A5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64536704"/>
        <c:axId val="564530464"/>
      </c:barChart>
      <c:catAx>
        <c:axId val="564536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30464"/>
        <c:crosses val="autoZero"/>
        <c:auto val="1"/>
        <c:lblAlgn val="ctr"/>
        <c:lblOffset val="100"/>
        <c:noMultiLvlLbl val="0"/>
      </c:catAx>
      <c:valAx>
        <c:axId val="564530464"/>
        <c:scaling>
          <c:orientation val="minMax"/>
          <c:min val="0"/>
        </c:scaling>
        <c:delete val="1"/>
        <c:axPos val="t"/>
        <c:numFmt formatCode="0%" sourceLinked="1"/>
        <c:majorTickMark val="none"/>
        <c:minorTickMark val="none"/>
        <c:tickLblPos val="nextTo"/>
        <c:crossAx val="5645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2B-4162-B4BF-D94D95AE8F6D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2B-4162-B4BF-D94D95AE8F6D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2B-4162-B4BF-D94D95AE8F6D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2B-4162-B4BF-D94D95AE8F6D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B2B-4162-B4BF-D94D95AE8F6D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B2B-4162-B4BF-D94D95AE8F6D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2B-4162-B4BF-D94D95AE8F6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2B-4162-B4BF-D94D95AE8F6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2B-4162-B4BF-D94D95AE8F6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2B-4162-B4BF-D94D95AE8F6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B2B-4162-B4BF-D94D95AE8F6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B2B-4162-B4BF-D94D95AE8F6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B2B-4162-B4BF-D94D95AE8F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'Downtime factors'!$B$2:$B$13</c:f>
              <c:strCache>
                <c:ptCount val="12"/>
                <c:pt idx="0">
                  <c:v>Machine adjustment</c:v>
                </c:pt>
                <c:pt idx="1">
                  <c:v>Machine failure</c:v>
                </c:pt>
                <c:pt idx="2">
                  <c:v>Inventory shortage</c:v>
                </c:pt>
                <c:pt idx="3">
                  <c:v>Batch change</c:v>
                </c:pt>
                <c:pt idx="4">
                  <c:v>Batch coding error</c:v>
                </c:pt>
                <c:pt idx="5">
                  <c:v>Other</c:v>
                </c:pt>
                <c:pt idx="6">
                  <c:v>Product spill</c:v>
                </c:pt>
                <c:pt idx="7">
                  <c:v>Calibration error</c:v>
                </c:pt>
                <c:pt idx="8">
                  <c:v>Labeling error</c:v>
                </c:pt>
                <c:pt idx="9">
                  <c:v>Label switch</c:v>
                </c:pt>
                <c:pt idx="10">
                  <c:v>Conveyor belt jam</c:v>
                </c:pt>
                <c:pt idx="11">
                  <c:v>Emergency stop</c:v>
                </c:pt>
              </c:strCache>
            </c:strRef>
          </c:cat>
          <c:val>
            <c:numRef>
              <c:f>'Downtime factors'!$D$2:$D$13</c:f>
              <c:numCache>
                <c:formatCode>General</c:formatCode>
                <c:ptCount val="12"/>
                <c:pt idx="0">
                  <c:v>332</c:v>
                </c:pt>
                <c:pt idx="1">
                  <c:v>254</c:v>
                </c:pt>
                <c:pt idx="2">
                  <c:v>225</c:v>
                </c:pt>
                <c:pt idx="3">
                  <c:v>160</c:v>
                </c:pt>
                <c:pt idx="4">
                  <c:v>145</c:v>
                </c:pt>
                <c:pt idx="5">
                  <c:v>74</c:v>
                </c:pt>
                <c:pt idx="6">
                  <c:v>57</c:v>
                </c:pt>
                <c:pt idx="7">
                  <c:v>49</c:v>
                </c:pt>
                <c:pt idx="8">
                  <c:v>42</c:v>
                </c:pt>
                <c:pt idx="9">
                  <c:v>33</c:v>
                </c:pt>
                <c:pt idx="10">
                  <c:v>17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2B-4162-B4BF-D94D95AE8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46154256"/>
        <c:axId val="44614273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B2B-4162-B4BF-D94D95AE8F6D}"/>
              </c:ext>
            </c:extLst>
          </c:dPt>
          <c:dLbls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B2B-4162-B4BF-D94D95AE8F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'Downtime factors'!$B$2:$B$13</c:f>
              <c:strCache>
                <c:ptCount val="12"/>
                <c:pt idx="0">
                  <c:v>Machine adjustment</c:v>
                </c:pt>
                <c:pt idx="1">
                  <c:v>Machine failure</c:v>
                </c:pt>
                <c:pt idx="2">
                  <c:v>Inventory shortage</c:v>
                </c:pt>
                <c:pt idx="3">
                  <c:v>Batch change</c:v>
                </c:pt>
                <c:pt idx="4">
                  <c:v>Batch coding error</c:v>
                </c:pt>
                <c:pt idx="5">
                  <c:v>Other</c:v>
                </c:pt>
                <c:pt idx="6">
                  <c:v>Product spill</c:v>
                </c:pt>
                <c:pt idx="7">
                  <c:v>Calibration error</c:v>
                </c:pt>
                <c:pt idx="8">
                  <c:v>Labeling error</c:v>
                </c:pt>
                <c:pt idx="9">
                  <c:v>Label switch</c:v>
                </c:pt>
                <c:pt idx="10">
                  <c:v>Conveyor belt jam</c:v>
                </c:pt>
                <c:pt idx="11">
                  <c:v>Emergency stop</c:v>
                </c:pt>
              </c:strCache>
            </c:strRef>
          </c:cat>
          <c:val>
            <c:numRef>
              <c:f>'Downtime factors'!$E$2:$E$13</c:f>
              <c:numCache>
                <c:formatCode>0%</c:formatCode>
                <c:ptCount val="12"/>
                <c:pt idx="0">
                  <c:v>0.23919308357348704</c:v>
                </c:pt>
                <c:pt idx="1">
                  <c:v>0.42219020172910665</c:v>
                </c:pt>
                <c:pt idx="2">
                  <c:v>0.58429394812680113</c:v>
                </c:pt>
                <c:pt idx="3">
                  <c:v>0.69956772334293948</c:v>
                </c:pt>
                <c:pt idx="4">
                  <c:v>0.80403458213256485</c:v>
                </c:pt>
                <c:pt idx="5">
                  <c:v>0.85734870317002887</c:v>
                </c:pt>
                <c:pt idx="6">
                  <c:v>0.89841498559077815</c:v>
                </c:pt>
                <c:pt idx="7">
                  <c:v>0.93371757925072041</c:v>
                </c:pt>
                <c:pt idx="8">
                  <c:v>0.96397694524495681</c:v>
                </c:pt>
                <c:pt idx="9">
                  <c:v>0.98775216138328525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B2B-4162-B4BF-D94D95AE8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067792"/>
        <c:axId val="830089392"/>
      </c:lineChart>
      <c:catAx>
        <c:axId val="4461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42736"/>
        <c:crosses val="autoZero"/>
        <c:auto val="1"/>
        <c:lblAlgn val="ctr"/>
        <c:lblOffset val="100"/>
        <c:noMultiLvlLbl val="0"/>
      </c:catAx>
      <c:valAx>
        <c:axId val="44614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54256"/>
        <c:crosses val="autoZero"/>
        <c:crossBetween val="between"/>
      </c:valAx>
      <c:valAx>
        <c:axId val="830089392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67792"/>
        <c:crosses val="max"/>
        <c:crossBetween val="between"/>
      </c:valAx>
      <c:catAx>
        <c:axId val="83006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008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</xdr:row>
      <xdr:rowOff>85725</xdr:rowOff>
    </xdr:from>
    <xdr:to>
      <xdr:col>5</xdr:col>
      <xdr:colOff>152400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90AF2-FE75-4764-BDF2-0855E87EE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</xdr:row>
      <xdr:rowOff>142875</xdr:rowOff>
    </xdr:from>
    <xdr:to>
      <xdr:col>5</xdr:col>
      <xdr:colOff>152400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A0FBFD-E702-61AE-7AD2-5A0473DE4381}"/>
            </a:ext>
          </a:extLst>
        </xdr:cNvPr>
        <xdr:cNvSpPr txBox="1"/>
      </xdr:nvSpPr>
      <xdr:spPr>
        <a:xfrm>
          <a:off x="609600" y="523875"/>
          <a:ext cx="4267200" cy="657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>
                  <a:lumMod val="75000"/>
                </a:schemeClr>
              </a:solidFill>
            </a:rPr>
            <a:t>Overall</a:t>
          </a:r>
          <a:r>
            <a:rPr lang="en-US" sz="1800" b="1" baseline="0">
              <a:solidFill>
                <a:schemeClr val="accent1">
                  <a:lumMod val="75000"/>
                </a:schemeClr>
              </a:solidFill>
            </a:rPr>
            <a:t> Line Efficency Sits at 64%</a:t>
          </a:r>
        </a:p>
        <a:p>
          <a:r>
            <a:rPr lang="en-US" sz="1400" b="1" baseline="0">
              <a:solidFill>
                <a:schemeClr val="bg2">
                  <a:lumMod val="50000"/>
                </a:schemeClr>
              </a:solidFill>
            </a:rPr>
            <a:t>We Should Place Special Focus on Mac</a:t>
          </a:r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4</xdr:col>
      <xdr:colOff>1143000</xdr:colOff>
      <xdr:row>7</xdr:row>
      <xdr:rowOff>0</xdr:rowOff>
    </xdr:from>
    <xdr:to>
      <xdr:col>10</xdr:col>
      <xdr:colOff>552450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352DB7-D76D-4B51-B975-43F059715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</xdr:col>
      <xdr:colOff>1104900</xdr:colOff>
      <xdr:row>2</xdr:row>
      <xdr:rowOff>142875</xdr:rowOff>
    </xdr:from>
    <xdr:to>
      <xdr:col>10</xdr:col>
      <xdr:colOff>561975</xdr:colOff>
      <xdr:row>6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BA0E246-9A85-57CA-EF57-164EE7001671}"/>
            </a:ext>
          </a:extLst>
        </xdr:cNvPr>
        <xdr:cNvSpPr txBox="1"/>
      </xdr:nvSpPr>
      <xdr:spPr>
        <a:xfrm>
          <a:off x="4667250" y="523875"/>
          <a:ext cx="5372100" cy="657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baseline="0">
              <a:solidFill>
                <a:schemeClr val="accent1">
                  <a:lumMod val="75000"/>
                </a:schemeClr>
              </a:solidFill>
            </a:rPr>
            <a:t>The top 5 factors account for 80% of the downtime</a:t>
          </a:r>
        </a:p>
        <a:p>
          <a:r>
            <a:rPr lang="en-US" sz="1400" b="1" baseline="0">
              <a:solidFill>
                <a:schemeClr val="bg2">
                  <a:lumMod val="50000"/>
                </a:schemeClr>
              </a:solidFill>
            </a:rPr>
            <a:t>We Should ignore the rest and prioritize these</a:t>
          </a:r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609599</xdr:colOff>
      <xdr:row>22</xdr:row>
      <xdr:rowOff>76200</xdr:rowOff>
    </xdr:from>
    <xdr:to>
      <xdr:col>7</xdr:col>
      <xdr:colOff>304799</xdr:colOff>
      <xdr:row>25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1141F12-32F1-2069-1638-06F1FDF0E046}"/>
            </a:ext>
          </a:extLst>
        </xdr:cNvPr>
        <xdr:cNvSpPr txBox="1"/>
      </xdr:nvSpPr>
      <xdr:spPr>
        <a:xfrm>
          <a:off x="609599" y="4267200"/>
          <a:ext cx="6543675" cy="657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>
                  <a:lumMod val="75000"/>
                </a:schemeClr>
              </a:solidFill>
            </a:rPr>
            <a:t>3 of 5 main downtime factors are due to opreator error</a:t>
          </a:r>
          <a:endParaRPr lang="en-US" sz="1800" b="1" baseline="0">
            <a:solidFill>
              <a:schemeClr val="accent1">
                <a:lumMod val="75000"/>
              </a:schemeClr>
            </a:solidFill>
          </a:endParaRPr>
        </a:p>
        <a:p>
          <a:r>
            <a:rPr lang="en-US" sz="1400" b="1" baseline="0">
              <a:solidFill>
                <a:schemeClr val="bg2">
                  <a:lumMod val="50000"/>
                </a:schemeClr>
              </a:solidFill>
            </a:rPr>
            <a:t>We Should focus on machine adjustment for everyone, and batch changr for Mac</a:t>
          </a:r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0</xdr:colOff>
      <xdr:row>28</xdr:row>
      <xdr:rowOff>266699</xdr:rowOff>
    </xdr:from>
    <xdr:to>
      <xdr:col>3</xdr:col>
      <xdr:colOff>0</xdr:colOff>
      <xdr:row>32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F78AD5A-6C79-BDF3-E2CA-4756320953CC}"/>
            </a:ext>
          </a:extLst>
        </xdr:cNvPr>
        <xdr:cNvSpPr/>
      </xdr:nvSpPr>
      <xdr:spPr>
        <a:xfrm>
          <a:off x="1219200" y="5410199"/>
          <a:ext cx="1352550" cy="800101"/>
        </a:xfrm>
        <a:prstGeom prst="rect">
          <a:avLst/>
        </a:prstGeom>
        <a:noFill/>
        <a:ln w="38100">
          <a:solidFill>
            <a:schemeClr val="accent2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32</xdr:row>
      <xdr:rowOff>1</xdr:rowOff>
    </xdr:from>
    <xdr:to>
      <xdr:col>6</xdr:col>
      <xdr:colOff>0</xdr:colOff>
      <xdr:row>33</xdr:row>
      <xdr:rowOff>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B024BF8-B891-9F44-52AE-CB7BE30B4EF4}"/>
            </a:ext>
          </a:extLst>
        </xdr:cNvPr>
        <xdr:cNvSpPr/>
      </xdr:nvSpPr>
      <xdr:spPr>
        <a:xfrm>
          <a:off x="4724400" y="6210301"/>
          <a:ext cx="914400" cy="266700"/>
        </a:xfrm>
        <a:prstGeom prst="rect">
          <a:avLst/>
        </a:prstGeom>
        <a:noFill/>
        <a:ln w="38100">
          <a:solidFill>
            <a:schemeClr val="accent2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685799</xdr:colOff>
      <xdr:row>21</xdr:row>
      <xdr:rowOff>133351</xdr:rowOff>
    </xdr:from>
    <xdr:to>
      <xdr:col>11</xdr:col>
      <xdr:colOff>123824</xdr:colOff>
      <xdr:row>33</xdr:row>
      <xdr:rowOff>38101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815054C-D2C9-ED80-633C-6D8642DEF820}"/>
            </a:ext>
          </a:extLst>
        </xdr:cNvPr>
        <xdr:cNvSpPr txBox="1"/>
      </xdr:nvSpPr>
      <xdr:spPr>
        <a:xfrm>
          <a:off x="7534274" y="4133851"/>
          <a:ext cx="2676525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Recommendations:</a:t>
          </a:r>
        </a:p>
        <a:p>
          <a:endParaRPr lang="en-US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1) Start with machine adjustment training for all operators.</a:t>
          </a:r>
        </a:p>
        <a:p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2) Provide special batch change training for Mac.</a:t>
          </a:r>
        </a:p>
        <a:p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3) Apply preventive maintenance to machine and double check inventory levels.</a:t>
          </a:r>
          <a:endParaRPr lang="en-US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S TECH" refreshedDate="45818.606690393521" createdVersion="8" refreshedVersion="8" minRefreshableVersion="3" recordCount="38" xr:uid="{E911F6F9-B209-4323-89B2-3D0A6E2CA39D}">
  <cacheSource type="worksheet">
    <worksheetSource ref="A1:H39" sheet="Line productivity"/>
  </cacheSource>
  <cacheFields count="9">
    <cacheField name="Date" numFmtId="164">
      <sharedItems containsSemiMixedTypes="0" containsNonDate="0" containsDate="1" containsString="0" minDate="2024-08-29T00:00:00" maxDate="2024-09-04T00:00:00"/>
    </cacheField>
    <cacheField name="Product" numFmtId="0">
      <sharedItems/>
    </cacheField>
    <cacheField name="Batch" numFmtId="0">
      <sharedItems containsSemiMixedTypes="0" containsString="0" containsNumber="1" containsInteger="1" minValue="422111" maxValue="422148"/>
    </cacheField>
    <cacheField name="Operator" numFmtId="0">
      <sharedItems count="4">
        <s v="Mac"/>
        <s v="Charlie"/>
        <s v="Dee"/>
        <s v="Dennis"/>
      </sharedItems>
    </cacheField>
    <cacheField name="Start Time" numFmtId="165">
      <sharedItems containsSemiMixedTypes="0" containsNonDate="0" containsDate="1" containsString="0" minDate="1899-12-30T01:00:00" maxDate="1899-12-30T22:55:00"/>
    </cacheField>
    <cacheField name="End Time" numFmtId="165">
      <sharedItems containsSemiMixedTypes="0" containsNonDate="0" containsDate="1" containsString="0" minDate="1899-12-30T02:45:00" maxDate="1899-12-31T01:05:00"/>
    </cacheField>
    <cacheField name="Batch Time" numFmtId="0">
      <sharedItems containsSemiMixedTypes="0" containsString="0" containsNumber="1" containsInteger="1" minValue="60" maxValue="205"/>
    </cacheField>
    <cacheField name="Min Batch Time" numFmtId="0">
      <sharedItems containsSemiMixedTypes="0" containsString="0" containsNumber="1" containsInteger="1" minValue="60" maxValue="98"/>
    </cacheField>
    <cacheField name="Efficency" numFmtId="0" formula="'Min Batch Time'/'Batch Tim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d v="2024-08-29T00:00:00"/>
    <s v="OR-600"/>
    <n v="422111"/>
    <x v="0"/>
    <d v="1899-12-30T11:50:00"/>
    <d v="1899-12-30T14:05:00"/>
    <n v="135"/>
    <n v="60"/>
  </r>
  <r>
    <d v="2024-08-29T00:00:00"/>
    <s v="LE-600"/>
    <n v="422112"/>
    <x v="0"/>
    <d v="1899-12-30T14:05:00"/>
    <d v="1899-12-30T15:45:00"/>
    <n v="100"/>
    <n v="60"/>
  </r>
  <r>
    <d v="2024-08-29T00:00:00"/>
    <s v="LE-600"/>
    <n v="422113"/>
    <x v="0"/>
    <d v="1899-12-30T15:45:00"/>
    <d v="1899-12-30T17:35:00"/>
    <n v="110"/>
    <n v="60"/>
  </r>
  <r>
    <d v="2024-08-29T00:00:00"/>
    <s v="LE-600"/>
    <n v="422114"/>
    <x v="0"/>
    <d v="1899-12-30T17:35:00"/>
    <d v="1899-12-30T19:15:00"/>
    <n v="100"/>
    <n v="60"/>
  </r>
  <r>
    <d v="2024-08-29T00:00:00"/>
    <s v="LE-600"/>
    <n v="422115"/>
    <x v="1"/>
    <d v="1899-12-30T19:15:00"/>
    <d v="1899-12-30T20:39:00"/>
    <n v="84"/>
    <n v="60"/>
  </r>
  <r>
    <d v="2024-08-29T00:00:00"/>
    <s v="LE-600"/>
    <n v="422116"/>
    <x v="1"/>
    <d v="1899-12-30T20:39:00"/>
    <d v="1899-12-30T21:39:00"/>
    <n v="60"/>
    <n v="60"/>
  </r>
  <r>
    <d v="2024-08-29T00:00:00"/>
    <s v="LE-600"/>
    <n v="422117"/>
    <x v="1"/>
    <d v="1899-12-30T21:39:00"/>
    <d v="1899-12-30T22:54:00"/>
    <n v="75"/>
    <n v="60"/>
  </r>
  <r>
    <d v="2024-08-30T00:00:00"/>
    <s v="CO-600"/>
    <n v="422118"/>
    <x v="2"/>
    <d v="1899-12-30T04:05:00"/>
    <d v="1899-12-30T06:05:00"/>
    <n v="120"/>
    <n v="60"/>
  </r>
  <r>
    <d v="2024-08-30T00:00:00"/>
    <s v="CO-600"/>
    <n v="422119"/>
    <x v="2"/>
    <d v="1899-12-30T06:05:00"/>
    <d v="1899-12-30T07:30:00"/>
    <n v="85"/>
    <n v="60"/>
  </r>
  <r>
    <d v="2024-08-30T00:00:00"/>
    <s v="CO-600"/>
    <n v="422120"/>
    <x v="2"/>
    <d v="1899-12-30T07:30:00"/>
    <d v="1899-12-30T09:22:00"/>
    <n v="112"/>
    <n v="60"/>
  </r>
  <r>
    <d v="2024-08-30T00:00:00"/>
    <s v="CO-600"/>
    <n v="422121"/>
    <x v="3"/>
    <d v="1899-12-30T09:22:00"/>
    <d v="1899-12-30T10:37:00"/>
    <n v="75"/>
    <n v="60"/>
  </r>
  <r>
    <d v="2024-08-30T00:00:00"/>
    <s v="CO-600"/>
    <n v="422122"/>
    <x v="3"/>
    <d v="1899-12-30T10:37:00"/>
    <d v="1899-12-30T12:02:00"/>
    <n v="85"/>
    <n v="60"/>
  </r>
  <r>
    <d v="2024-08-30T00:00:00"/>
    <s v="CO-600"/>
    <n v="422123"/>
    <x v="3"/>
    <d v="1899-12-30T12:02:00"/>
    <d v="1899-12-30T14:15:00"/>
    <n v="133"/>
    <n v="60"/>
  </r>
  <r>
    <d v="2024-08-30T00:00:00"/>
    <s v="CO-600"/>
    <n v="422124"/>
    <x v="3"/>
    <d v="1899-12-30T14:15:00"/>
    <d v="1899-12-30T15:55:00"/>
    <n v="100"/>
    <n v="60"/>
  </r>
  <r>
    <d v="2024-08-30T00:00:00"/>
    <s v="CO-600"/>
    <n v="422125"/>
    <x v="1"/>
    <d v="1899-12-30T15:55:00"/>
    <d v="1899-12-30T17:15:00"/>
    <n v="80"/>
    <n v="60"/>
  </r>
  <r>
    <d v="2024-08-30T00:00:00"/>
    <s v="CO-600"/>
    <n v="422126"/>
    <x v="1"/>
    <d v="1899-12-30T17:15:00"/>
    <d v="1899-12-30T18:59:00"/>
    <n v="104"/>
    <n v="60"/>
  </r>
  <r>
    <d v="2024-08-30T00:00:00"/>
    <s v="CO-600"/>
    <n v="422127"/>
    <x v="1"/>
    <d v="1899-12-30T18:59:00"/>
    <d v="1899-12-30T20:22:00"/>
    <n v="83"/>
    <n v="60"/>
  </r>
  <r>
    <d v="2024-08-30T00:00:00"/>
    <s v="CO-600"/>
    <n v="422128"/>
    <x v="1"/>
    <d v="1899-12-30T20:22:00"/>
    <d v="1899-12-30T22:14:00"/>
    <n v="112"/>
    <n v="60"/>
  </r>
  <r>
    <d v="2024-08-30T00:00:00"/>
    <s v="CO-600"/>
    <n v="422129"/>
    <x v="1"/>
    <d v="1899-12-30T22:14:00"/>
    <d v="1899-12-30T23:29:00"/>
    <n v="75"/>
    <n v="60"/>
  </r>
  <r>
    <d v="2024-08-31T00:00:00"/>
    <s v="CO-600"/>
    <n v="422130"/>
    <x v="2"/>
    <d v="1899-12-30T07:45:00"/>
    <d v="1899-12-30T09:05:00"/>
    <n v="80"/>
    <n v="60"/>
  </r>
  <r>
    <d v="2024-08-31T00:00:00"/>
    <s v="CO-600"/>
    <n v="422131"/>
    <x v="2"/>
    <d v="1899-12-30T09:05:00"/>
    <d v="1899-12-30T10:35:00"/>
    <n v="90"/>
    <n v="60"/>
  </r>
  <r>
    <d v="2024-08-31T00:00:00"/>
    <s v="CO-600"/>
    <n v="422132"/>
    <x v="2"/>
    <d v="1899-12-30T10:35:00"/>
    <d v="1899-12-30T11:35:00"/>
    <n v="60"/>
    <n v="60"/>
  </r>
  <r>
    <d v="2024-08-31T00:00:00"/>
    <s v="DC-600"/>
    <n v="422133"/>
    <x v="2"/>
    <d v="1899-12-30T11:35:00"/>
    <d v="1899-12-30T12:55:00"/>
    <n v="80"/>
    <n v="60"/>
  </r>
  <r>
    <d v="2024-08-31T00:00:00"/>
    <s v="DC-600"/>
    <n v="422134"/>
    <x v="0"/>
    <d v="1899-12-30T12:55:00"/>
    <d v="1899-12-30T14:45:00"/>
    <n v="110"/>
    <n v="60"/>
  </r>
  <r>
    <d v="2024-08-31T00:00:00"/>
    <s v="DC-600"/>
    <n v="422135"/>
    <x v="0"/>
    <d v="1899-12-30T14:45:00"/>
    <d v="1899-12-30T16:30:00"/>
    <n v="105"/>
    <n v="60"/>
  </r>
  <r>
    <d v="2024-08-31T00:00:00"/>
    <s v="DC-600"/>
    <n v="422136"/>
    <x v="0"/>
    <d v="1899-12-30T16:30:00"/>
    <d v="1899-12-30T17:30:00"/>
    <n v="60"/>
    <n v="60"/>
  </r>
  <r>
    <d v="2024-09-02T00:00:00"/>
    <s v="RB-600"/>
    <n v="422137"/>
    <x v="2"/>
    <d v="1899-12-30T01:00:00"/>
    <d v="1899-12-30T02:45:00"/>
    <n v="105"/>
    <n v="60"/>
  </r>
  <r>
    <d v="2024-09-02T00:00:00"/>
    <s v="RB-600"/>
    <n v="422138"/>
    <x v="2"/>
    <d v="1899-12-30T02:45:00"/>
    <d v="1899-12-30T04:05:00"/>
    <n v="80"/>
    <n v="60"/>
  </r>
  <r>
    <d v="2024-09-02T00:00:00"/>
    <s v="RB-600"/>
    <n v="422139"/>
    <x v="2"/>
    <d v="1899-12-30T04:05:00"/>
    <d v="1899-12-30T05:40:00"/>
    <n v="95"/>
    <n v="60"/>
  </r>
  <r>
    <d v="2024-09-02T00:00:00"/>
    <s v="RB-600"/>
    <n v="422140"/>
    <x v="2"/>
    <d v="1899-12-30T05:40:00"/>
    <d v="1899-12-30T07:43:00"/>
    <n v="123"/>
    <n v="60"/>
  </r>
  <r>
    <d v="2024-09-02T00:00:00"/>
    <s v="RB-600"/>
    <n v="422141"/>
    <x v="3"/>
    <d v="1899-12-30T07:43:00"/>
    <d v="1899-12-30T08:50:00"/>
    <n v="67"/>
    <n v="60"/>
  </r>
  <r>
    <d v="2024-09-02T00:00:00"/>
    <s v="RB-600"/>
    <n v="422142"/>
    <x v="3"/>
    <d v="1899-12-30T08:50:00"/>
    <d v="1899-12-30T10:20:00"/>
    <n v="90"/>
    <n v="60"/>
  </r>
  <r>
    <d v="2024-09-02T00:00:00"/>
    <s v="RB-600"/>
    <n v="422143"/>
    <x v="3"/>
    <d v="1899-12-30T10:20:00"/>
    <d v="1899-12-30T12:18:00"/>
    <n v="118"/>
    <n v="60"/>
  </r>
  <r>
    <d v="2024-09-02T00:00:00"/>
    <s v="CO-2L"/>
    <n v="422144"/>
    <x v="3"/>
    <d v="1899-12-30T12:18:00"/>
    <d v="1899-12-30T14:50:00"/>
    <n v="152"/>
    <n v="98"/>
  </r>
  <r>
    <d v="2024-09-02T00:00:00"/>
    <s v="CO-2L"/>
    <n v="422145"/>
    <x v="1"/>
    <d v="1899-12-30T14:50:00"/>
    <d v="1899-12-30T16:50:00"/>
    <n v="120"/>
    <n v="98"/>
  </r>
  <r>
    <d v="2024-09-02T00:00:00"/>
    <s v="CO-2L"/>
    <n v="422146"/>
    <x v="1"/>
    <d v="1899-12-30T16:50:00"/>
    <d v="1899-12-30T19:30:00"/>
    <n v="160"/>
    <n v="98"/>
  </r>
  <r>
    <d v="2024-09-02T00:00:00"/>
    <s v="CO-2L"/>
    <n v="422147"/>
    <x v="1"/>
    <d v="1899-12-30T19:30:00"/>
    <d v="1899-12-30T22:55:00"/>
    <n v="205"/>
    <n v="98"/>
  </r>
  <r>
    <d v="2024-09-03T00:00:00"/>
    <s v="CO-2L"/>
    <n v="422148"/>
    <x v="0"/>
    <d v="1899-12-30T22:55:00"/>
    <d v="1899-12-31T01:05:00"/>
    <n v="130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21CD3-72A5-42B9-AD3F-17F2D60B66F7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J1:K5" firstHeaderRow="1" firstDataRow="1" firstDataCol="1"/>
  <pivotFields count="9">
    <pivotField numFmtId="164"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numFmtId="165" showAll="0"/>
    <pivotField numFmtId="165" showAll="0"/>
    <pivotField showAll="0"/>
    <pivotField showAll="0"/>
    <pivotField dataField="1" dragToRow="0" dragToCol="0" dragToPage="0" showAll="0" defaultSubtotal="0"/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Efficency" fld="8" baseField="0" baseItem="0" numFmtId="9"/>
  </dataFields>
  <formats count="1">
    <format dxfId="0">
      <pivotArea outline="0" collapsedLevelsAreSubtotals="1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62F3-8C54-4C2B-8E48-722D67F8C002}">
  <dimension ref="A1:K39"/>
  <sheetViews>
    <sheetView workbookViewId="0">
      <selection activeCell="K3" sqref="K3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8.85546875" customWidth="1"/>
    <col min="4" max="4" width="9.42578125" bestFit="1" customWidth="1"/>
    <col min="5" max="5" width="9.5703125" bestFit="1" customWidth="1"/>
    <col min="6" max="6" width="8.85546875" customWidth="1"/>
    <col min="7" max="7" width="10.85546875" bestFit="1" customWidth="1"/>
    <col min="8" max="8" width="14.7109375" bestFit="1" customWidth="1"/>
    <col min="9" max="9" width="8.85546875" customWidth="1"/>
    <col min="10" max="10" width="13.42578125" bestFit="1" customWidth="1"/>
    <col min="11" max="11" width="16.28515625" bestFit="1" customWidth="1"/>
    <col min="13" max="13" width="8.8554687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44</v>
      </c>
      <c r="H1" s="4" t="s">
        <v>45</v>
      </c>
      <c r="J1" s="6" t="s">
        <v>47</v>
      </c>
      <c r="K1" t="s">
        <v>46</v>
      </c>
    </row>
    <row r="2" spans="1:11" x14ac:dyDescent="0.25">
      <c r="A2" s="1">
        <v>45533</v>
      </c>
      <c r="B2" t="s">
        <v>24</v>
      </c>
      <c r="C2">
        <v>422111</v>
      </c>
      <c r="D2" t="s">
        <v>43</v>
      </c>
      <c r="E2" s="3">
        <v>0.49305555555555558</v>
      </c>
      <c r="F2" s="3">
        <v>0.58680555555555558</v>
      </c>
      <c r="G2" s="5">
        <v>135</v>
      </c>
      <c r="H2" s="5">
        <v>60</v>
      </c>
      <c r="J2" s="7" t="s">
        <v>40</v>
      </c>
      <c r="K2" s="8">
        <v>0.66839378238341973</v>
      </c>
    </row>
    <row r="3" spans="1:11" x14ac:dyDescent="0.25">
      <c r="A3" s="1">
        <v>45533</v>
      </c>
      <c r="B3" t="s">
        <v>25</v>
      </c>
      <c r="C3">
        <v>422112</v>
      </c>
      <c r="D3" t="s">
        <v>43</v>
      </c>
      <c r="E3" s="3">
        <v>0.58680555555555558</v>
      </c>
      <c r="F3" s="3">
        <v>0.65625</v>
      </c>
      <c r="G3" s="5">
        <v>100</v>
      </c>
      <c r="H3" s="5">
        <v>60</v>
      </c>
      <c r="J3" s="7" t="s">
        <v>41</v>
      </c>
      <c r="K3" s="8">
        <v>0.64077669902912626</v>
      </c>
    </row>
    <row r="4" spans="1:11" x14ac:dyDescent="0.25">
      <c r="A4" s="1">
        <v>45533</v>
      </c>
      <c r="B4" t="s">
        <v>25</v>
      </c>
      <c r="C4">
        <v>422113</v>
      </c>
      <c r="D4" t="s">
        <v>43</v>
      </c>
      <c r="E4" s="3">
        <v>0.65625</v>
      </c>
      <c r="F4" s="3">
        <v>0.73263888888888884</v>
      </c>
      <c r="G4" s="5">
        <v>110</v>
      </c>
      <c r="H4" s="5">
        <v>60</v>
      </c>
      <c r="J4" s="7" t="s">
        <v>42</v>
      </c>
      <c r="K4" s="8">
        <v>0.63170731707317074</v>
      </c>
    </row>
    <row r="5" spans="1:11" x14ac:dyDescent="0.25">
      <c r="A5" s="1">
        <v>45533</v>
      </c>
      <c r="B5" t="s">
        <v>25</v>
      </c>
      <c r="C5">
        <v>422114</v>
      </c>
      <c r="D5" t="s">
        <v>43</v>
      </c>
      <c r="E5" s="3">
        <v>0.73263888888888884</v>
      </c>
      <c r="F5" s="3">
        <v>0.80208333333333326</v>
      </c>
      <c r="G5" s="5">
        <v>100</v>
      </c>
      <c r="H5" s="5">
        <v>60</v>
      </c>
      <c r="J5" s="7" t="s">
        <v>43</v>
      </c>
      <c r="K5" s="8">
        <v>0.60941176470588232</v>
      </c>
    </row>
    <row r="6" spans="1:11" x14ac:dyDescent="0.25">
      <c r="A6" s="1">
        <v>45533</v>
      </c>
      <c r="B6" t="s">
        <v>25</v>
      </c>
      <c r="C6">
        <v>422115</v>
      </c>
      <c r="D6" t="s">
        <v>40</v>
      </c>
      <c r="E6" s="3">
        <v>0.80208333333333326</v>
      </c>
      <c r="F6" s="3">
        <v>0.86041666666666661</v>
      </c>
      <c r="G6" s="5">
        <v>84</v>
      </c>
      <c r="H6" s="5">
        <v>60</v>
      </c>
    </row>
    <row r="7" spans="1:11" x14ac:dyDescent="0.25">
      <c r="A7" s="1">
        <v>45533</v>
      </c>
      <c r="B7" t="s">
        <v>25</v>
      </c>
      <c r="C7">
        <v>422116</v>
      </c>
      <c r="D7" t="s">
        <v>40</v>
      </c>
      <c r="E7" s="3">
        <v>0.86041666666666661</v>
      </c>
      <c r="F7" s="3">
        <v>0.90208333333333324</v>
      </c>
      <c r="G7" s="5">
        <v>60</v>
      </c>
      <c r="H7" s="5">
        <v>60</v>
      </c>
    </row>
    <row r="8" spans="1:11" x14ac:dyDescent="0.25">
      <c r="A8" s="1">
        <v>45533</v>
      </c>
      <c r="B8" t="s">
        <v>25</v>
      </c>
      <c r="C8">
        <v>422117</v>
      </c>
      <c r="D8" t="s">
        <v>40</v>
      </c>
      <c r="E8" s="3">
        <v>0.90208333333333324</v>
      </c>
      <c r="F8" s="3">
        <v>0.95416666666666661</v>
      </c>
      <c r="G8" s="5">
        <v>75</v>
      </c>
      <c r="H8" s="5">
        <v>60</v>
      </c>
    </row>
    <row r="9" spans="1:11" x14ac:dyDescent="0.25">
      <c r="A9" s="1">
        <v>45534</v>
      </c>
      <c r="B9" t="s">
        <v>26</v>
      </c>
      <c r="C9">
        <v>422118</v>
      </c>
      <c r="D9" t="s">
        <v>41</v>
      </c>
      <c r="E9" s="3">
        <v>0.1701388888888889</v>
      </c>
      <c r="F9" s="3">
        <v>0.25347222222222221</v>
      </c>
      <c r="G9" s="5">
        <v>120</v>
      </c>
      <c r="H9" s="5">
        <v>60</v>
      </c>
    </row>
    <row r="10" spans="1:11" x14ac:dyDescent="0.25">
      <c r="A10" s="1">
        <v>45534</v>
      </c>
      <c r="B10" t="s">
        <v>26</v>
      </c>
      <c r="C10">
        <v>422119</v>
      </c>
      <c r="D10" t="s">
        <v>41</v>
      </c>
      <c r="E10" s="3">
        <v>0.25347222222222221</v>
      </c>
      <c r="F10" s="3">
        <v>0.3125</v>
      </c>
      <c r="G10" s="5">
        <v>85</v>
      </c>
      <c r="H10" s="5">
        <v>60</v>
      </c>
    </row>
    <row r="11" spans="1:11" x14ac:dyDescent="0.25">
      <c r="A11" s="1">
        <v>45534</v>
      </c>
      <c r="B11" t="s">
        <v>26</v>
      </c>
      <c r="C11">
        <v>422120</v>
      </c>
      <c r="D11" t="s">
        <v>41</v>
      </c>
      <c r="E11" s="3">
        <v>0.3125</v>
      </c>
      <c r="F11" s="3">
        <v>0.39027777777777778</v>
      </c>
      <c r="G11" s="5">
        <v>112</v>
      </c>
      <c r="H11" s="5">
        <v>60</v>
      </c>
    </row>
    <row r="12" spans="1:11" x14ac:dyDescent="0.25">
      <c r="A12" s="1">
        <v>45534</v>
      </c>
      <c r="B12" t="s">
        <v>26</v>
      </c>
      <c r="C12">
        <v>422121</v>
      </c>
      <c r="D12" t="s">
        <v>42</v>
      </c>
      <c r="E12" s="3">
        <v>0.39027777777777778</v>
      </c>
      <c r="F12" s="3">
        <v>0.44236111111111109</v>
      </c>
      <c r="G12" s="5">
        <v>75</v>
      </c>
      <c r="H12" s="5">
        <v>60</v>
      </c>
    </row>
    <row r="13" spans="1:11" x14ac:dyDescent="0.25">
      <c r="A13" s="1">
        <v>45534</v>
      </c>
      <c r="B13" t="s">
        <v>26</v>
      </c>
      <c r="C13">
        <v>422122</v>
      </c>
      <c r="D13" t="s">
        <v>42</v>
      </c>
      <c r="E13" s="3">
        <v>0.44236111111111109</v>
      </c>
      <c r="F13" s="3">
        <v>0.50138888888888888</v>
      </c>
      <c r="G13" s="5">
        <v>85</v>
      </c>
      <c r="H13" s="5">
        <v>60</v>
      </c>
    </row>
    <row r="14" spans="1:11" x14ac:dyDescent="0.25">
      <c r="A14" s="1">
        <v>45534</v>
      </c>
      <c r="B14" t="s">
        <v>26</v>
      </c>
      <c r="C14">
        <v>422123</v>
      </c>
      <c r="D14" t="s">
        <v>42</v>
      </c>
      <c r="E14" s="3">
        <v>0.50138888888888888</v>
      </c>
      <c r="F14" s="3">
        <v>0.59375</v>
      </c>
      <c r="G14" s="5">
        <v>133</v>
      </c>
      <c r="H14" s="5">
        <v>60</v>
      </c>
    </row>
    <row r="15" spans="1:11" x14ac:dyDescent="0.25">
      <c r="A15" s="1">
        <v>45534</v>
      </c>
      <c r="B15" t="s">
        <v>26</v>
      </c>
      <c r="C15">
        <v>422124</v>
      </c>
      <c r="D15" t="s">
        <v>42</v>
      </c>
      <c r="E15" s="3">
        <v>0.59375</v>
      </c>
      <c r="F15" s="3">
        <v>0.66319444444444442</v>
      </c>
      <c r="G15" s="5">
        <v>100</v>
      </c>
      <c r="H15" s="5">
        <v>60</v>
      </c>
    </row>
    <row r="16" spans="1:11" x14ac:dyDescent="0.25">
      <c r="A16" s="1">
        <v>45534</v>
      </c>
      <c r="B16" t="s">
        <v>26</v>
      </c>
      <c r="C16">
        <v>422125</v>
      </c>
      <c r="D16" t="s">
        <v>40</v>
      </c>
      <c r="E16" s="3">
        <v>0.66319444444444442</v>
      </c>
      <c r="F16" s="3">
        <v>0.71875</v>
      </c>
      <c r="G16" s="5">
        <v>80</v>
      </c>
      <c r="H16" s="5">
        <v>60</v>
      </c>
    </row>
    <row r="17" spans="1:8" x14ac:dyDescent="0.25">
      <c r="A17" s="1">
        <v>45534</v>
      </c>
      <c r="B17" t="s">
        <v>26</v>
      </c>
      <c r="C17">
        <v>422126</v>
      </c>
      <c r="D17" t="s">
        <v>40</v>
      </c>
      <c r="E17" s="3">
        <v>0.71875</v>
      </c>
      <c r="F17" s="3">
        <v>0.79097222222222219</v>
      </c>
      <c r="G17" s="5">
        <v>104</v>
      </c>
      <c r="H17" s="5">
        <v>60</v>
      </c>
    </row>
    <row r="18" spans="1:8" x14ac:dyDescent="0.25">
      <c r="A18" s="1">
        <v>45534</v>
      </c>
      <c r="B18" t="s">
        <v>26</v>
      </c>
      <c r="C18">
        <v>422127</v>
      </c>
      <c r="D18" t="s">
        <v>40</v>
      </c>
      <c r="E18" s="3">
        <v>0.79097222222222219</v>
      </c>
      <c r="F18" s="3">
        <v>0.84861111111111109</v>
      </c>
      <c r="G18" s="5">
        <v>83</v>
      </c>
      <c r="H18" s="5">
        <v>60</v>
      </c>
    </row>
    <row r="19" spans="1:8" x14ac:dyDescent="0.25">
      <c r="A19" s="1">
        <v>45534</v>
      </c>
      <c r="B19" t="s">
        <v>26</v>
      </c>
      <c r="C19">
        <v>422128</v>
      </c>
      <c r="D19" t="s">
        <v>40</v>
      </c>
      <c r="E19" s="3">
        <v>0.84861111111111109</v>
      </c>
      <c r="F19" s="3">
        <v>0.92638888888888893</v>
      </c>
      <c r="G19" s="5">
        <v>112</v>
      </c>
      <c r="H19" s="5">
        <v>60</v>
      </c>
    </row>
    <row r="20" spans="1:8" x14ac:dyDescent="0.25">
      <c r="A20" s="1">
        <v>45534</v>
      </c>
      <c r="B20" t="s">
        <v>26</v>
      </c>
      <c r="C20">
        <v>422129</v>
      </c>
      <c r="D20" t="s">
        <v>40</v>
      </c>
      <c r="E20" s="3">
        <v>0.92638888888888893</v>
      </c>
      <c r="F20" s="3">
        <v>0.97847222222222219</v>
      </c>
      <c r="G20" s="5">
        <v>75</v>
      </c>
      <c r="H20" s="5">
        <v>60</v>
      </c>
    </row>
    <row r="21" spans="1:8" x14ac:dyDescent="0.25">
      <c r="A21" s="1">
        <v>45535</v>
      </c>
      <c r="B21" t="s">
        <v>26</v>
      </c>
      <c r="C21">
        <v>422130</v>
      </c>
      <c r="D21" t="s">
        <v>41</v>
      </c>
      <c r="E21" s="3">
        <v>0.32291666666666669</v>
      </c>
      <c r="F21" s="3">
        <v>0.37847222222222221</v>
      </c>
      <c r="G21" s="5">
        <v>80</v>
      </c>
      <c r="H21" s="5">
        <v>60</v>
      </c>
    </row>
    <row r="22" spans="1:8" x14ac:dyDescent="0.25">
      <c r="A22" s="1">
        <v>45535</v>
      </c>
      <c r="B22" t="s">
        <v>26</v>
      </c>
      <c r="C22">
        <v>422131</v>
      </c>
      <c r="D22" t="s">
        <v>41</v>
      </c>
      <c r="E22" s="3">
        <v>0.37847222222222221</v>
      </c>
      <c r="F22" s="3">
        <v>0.44097222222222221</v>
      </c>
      <c r="G22" s="5">
        <v>90</v>
      </c>
      <c r="H22" s="5">
        <v>60</v>
      </c>
    </row>
    <row r="23" spans="1:8" x14ac:dyDescent="0.25">
      <c r="A23" s="1">
        <v>45535</v>
      </c>
      <c r="B23" t="s">
        <v>26</v>
      </c>
      <c r="C23">
        <v>422132</v>
      </c>
      <c r="D23" t="s">
        <v>41</v>
      </c>
      <c r="E23" s="3">
        <v>0.44097222222222221</v>
      </c>
      <c r="F23" s="3">
        <v>0.4826388888888889</v>
      </c>
      <c r="G23" s="5">
        <v>60</v>
      </c>
      <c r="H23" s="5">
        <v>60</v>
      </c>
    </row>
    <row r="24" spans="1:8" x14ac:dyDescent="0.25">
      <c r="A24" s="1">
        <v>45535</v>
      </c>
      <c r="B24" t="s">
        <v>27</v>
      </c>
      <c r="C24">
        <v>422133</v>
      </c>
      <c r="D24" t="s">
        <v>41</v>
      </c>
      <c r="E24" s="3">
        <v>0.4826388888888889</v>
      </c>
      <c r="F24" s="3">
        <v>0.53819444444444442</v>
      </c>
      <c r="G24" s="5">
        <v>80</v>
      </c>
      <c r="H24" s="5">
        <v>60</v>
      </c>
    </row>
    <row r="25" spans="1:8" x14ac:dyDescent="0.25">
      <c r="A25" s="1">
        <v>45535</v>
      </c>
      <c r="B25" t="s">
        <v>27</v>
      </c>
      <c r="C25">
        <v>422134</v>
      </c>
      <c r="D25" t="s">
        <v>43</v>
      </c>
      <c r="E25" s="3">
        <v>0.53819444444444442</v>
      </c>
      <c r="F25" s="3">
        <v>0.61458333333333337</v>
      </c>
      <c r="G25" s="5">
        <v>110</v>
      </c>
      <c r="H25" s="5">
        <v>60</v>
      </c>
    </row>
    <row r="26" spans="1:8" x14ac:dyDescent="0.25">
      <c r="A26" s="1">
        <v>45535</v>
      </c>
      <c r="B26" t="s">
        <v>27</v>
      </c>
      <c r="C26">
        <v>422135</v>
      </c>
      <c r="D26" t="s">
        <v>43</v>
      </c>
      <c r="E26" s="3">
        <v>0.61458333333333337</v>
      </c>
      <c r="F26" s="3">
        <v>0.6875</v>
      </c>
      <c r="G26" s="5">
        <v>105</v>
      </c>
      <c r="H26" s="5">
        <v>60</v>
      </c>
    </row>
    <row r="27" spans="1:8" x14ac:dyDescent="0.25">
      <c r="A27" s="1">
        <v>45535</v>
      </c>
      <c r="B27" t="s">
        <v>27</v>
      </c>
      <c r="C27">
        <v>422136</v>
      </c>
      <c r="D27" t="s">
        <v>43</v>
      </c>
      <c r="E27" s="3">
        <v>0.6875</v>
      </c>
      <c r="F27" s="3">
        <v>0.72916666666666663</v>
      </c>
      <c r="G27" s="5">
        <v>60</v>
      </c>
      <c r="H27" s="5">
        <v>60</v>
      </c>
    </row>
    <row r="28" spans="1:8" x14ac:dyDescent="0.25">
      <c r="A28" s="1">
        <v>45537</v>
      </c>
      <c r="B28" t="s">
        <v>28</v>
      </c>
      <c r="C28">
        <v>422137</v>
      </c>
      <c r="D28" t="s">
        <v>41</v>
      </c>
      <c r="E28" s="3">
        <v>4.1666666666666664E-2</v>
      </c>
      <c r="F28" s="3">
        <v>0.11458333333333333</v>
      </c>
      <c r="G28" s="5">
        <v>105</v>
      </c>
      <c r="H28" s="5">
        <v>60</v>
      </c>
    </row>
    <row r="29" spans="1:8" x14ac:dyDescent="0.25">
      <c r="A29" s="1">
        <v>45537</v>
      </c>
      <c r="B29" t="s">
        <v>28</v>
      </c>
      <c r="C29">
        <v>422138</v>
      </c>
      <c r="D29" t="s">
        <v>41</v>
      </c>
      <c r="E29" s="3">
        <v>0.11458333333333333</v>
      </c>
      <c r="F29" s="3">
        <v>0.1701388888888889</v>
      </c>
      <c r="G29" s="5">
        <v>80</v>
      </c>
      <c r="H29" s="5">
        <v>60</v>
      </c>
    </row>
    <row r="30" spans="1:8" x14ac:dyDescent="0.25">
      <c r="A30" s="1">
        <v>45537</v>
      </c>
      <c r="B30" t="s">
        <v>28</v>
      </c>
      <c r="C30">
        <v>422139</v>
      </c>
      <c r="D30" t="s">
        <v>41</v>
      </c>
      <c r="E30" s="3">
        <v>0.1701388888888889</v>
      </c>
      <c r="F30" s="3">
        <v>0.2361111111111111</v>
      </c>
      <c r="G30" s="5">
        <v>95</v>
      </c>
      <c r="H30" s="5">
        <v>60</v>
      </c>
    </row>
    <row r="31" spans="1:8" x14ac:dyDescent="0.25">
      <c r="A31" s="1">
        <v>45537</v>
      </c>
      <c r="B31" t="s">
        <v>28</v>
      </c>
      <c r="C31">
        <v>422140</v>
      </c>
      <c r="D31" t="s">
        <v>41</v>
      </c>
      <c r="E31" s="3">
        <v>0.2361111111111111</v>
      </c>
      <c r="F31" s="3">
        <v>0.3215277777777778</v>
      </c>
      <c r="G31" s="5">
        <v>123</v>
      </c>
      <c r="H31" s="5">
        <v>60</v>
      </c>
    </row>
    <row r="32" spans="1:8" x14ac:dyDescent="0.25">
      <c r="A32" s="1">
        <v>45537</v>
      </c>
      <c r="B32" t="s">
        <v>28</v>
      </c>
      <c r="C32">
        <v>422141</v>
      </c>
      <c r="D32" t="s">
        <v>42</v>
      </c>
      <c r="E32" s="3">
        <v>0.3215277777777778</v>
      </c>
      <c r="F32" s="3">
        <v>0.36805555555555558</v>
      </c>
      <c r="G32" s="5">
        <v>67</v>
      </c>
      <c r="H32" s="5">
        <v>60</v>
      </c>
    </row>
    <row r="33" spans="1:8" x14ac:dyDescent="0.25">
      <c r="A33" s="1">
        <v>45537</v>
      </c>
      <c r="B33" t="s">
        <v>28</v>
      </c>
      <c r="C33">
        <v>422142</v>
      </c>
      <c r="D33" t="s">
        <v>42</v>
      </c>
      <c r="E33" s="3">
        <v>0.36805555555555558</v>
      </c>
      <c r="F33" s="3">
        <v>0.43055555555555558</v>
      </c>
      <c r="G33" s="5">
        <v>90</v>
      </c>
      <c r="H33" s="5">
        <v>60</v>
      </c>
    </row>
    <row r="34" spans="1:8" x14ac:dyDescent="0.25">
      <c r="A34" s="1">
        <v>45537</v>
      </c>
      <c r="B34" t="s">
        <v>28</v>
      </c>
      <c r="C34">
        <v>422143</v>
      </c>
      <c r="D34" t="s">
        <v>42</v>
      </c>
      <c r="E34" s="3">
        <v>0.43055555555555558</v>
      </c>
      <c r="F34" s="3">
        <v>0.51249999999999996</v>
      </c>
      <c r="G34" s="5">
        <v>118</v>
      </c>
      <c r="H34" s="5">
        <v>60</v>
      </c>
    </row>
    <row r="35" spans="1:8" x14ac:dyDescent="0.25">
      <c r="A35" s="1">
        <v>45537</v>
      </c>
      <c r="B35" t="s">
        <v>29</v>
      </c>
      <c r="C35">
        <v>422144</v>
      </c>
      <c r="D35" t="s">
        <v>42</v>
      </c>
      <c r="E35" s="3">
        <v>0.51249999999999996</v>
      </c>
      <c r="F35" s="3">
        <v>0.61805555555555558</v>
      </c>
      <c r="G35" s="5">
        <v>152</v>
      </c>
      <c r="H35" s="5">
        <v>98</v>
      </c>
    </row>
    <row r="36" spans="1:8" x14ac:dyDescent="0.25">
      <c r="A36" s="1">
        <v>45537</v>
      </c>
      <c r="B36" t="s">
        <v>29</v>
      </c>
      <c r="C36">
        <v>422145</v>
      </c>
      <c r="D36" t="s">
        <v>40</v>
      </c>
      <c r="E36" s="3">
        <v>0.61805555555555558</v>
      </c>
      <c r="F36" s="3">
        <v>0.70138888888888895</v>
      </c>
      <c r="G36" s="5">
        <v>120</v>
      </c>
      <c r="H36" s="5">
        <v>98</v>
      </c>
    </row>
    <row r="37" spans="1:8" x14ac:dyDescent="0.25">
      <c r="A37" s="1">
        <v>45537</v>
      </c>
      <c r="B37" t="s">
        <v>29</v>
      </c>
      <c r="C37">
        <v>422146</v>
      </c>
      <c r="D37" t="s">
        <v>40</v>
      </c>
      <c r="E37" s="3">
        <v>0.70138888888888895</v>
      </c>
      <c r="F37" s="3">
        <v>0.8125</v>
      </c>
      <c r="G37" s="5">
        <v>160</v>
      </c>
      <c r="H37" s="5">
        <v>98</v>
      </c>
    </row>
    <row r="38" spans="1:8" x14ac:dyDescent="0.25">
      <c r="A38" s="1">
        <v>45537</v>
      </c>
      <c r="B38" t="s">
        <v>29</v>
      </c>
      <c r="C38">
        <v>422147</v>
      </c>
      <c r="D38" t="s">
        <v>40</v>
      </c>
      <c r="E38" s="3">
        <v>0.8125</v>
      </c>
      <c r="F38" s="3">
        <v>0.95486111111111116</v>
      </c>
      <c r="G38" s="5">
        <v>205</v>
      </c>
      <c r="H38" s="5">
        <v>98</v>
      </c>
    </row>
    <row r="39" spans="1:8" x14ac:dyDescent="0.25">
      <c r="A39" s="1">
        <v>45538</v>
      </c>
      <c r="B39" t="s">
        <v>29</v>
      </c>
      <c r="C39">
        <v>422148</v>
      </c>
      <c r="D39" t="s">
        <v>43</v>
      </c>
      <c r="E39" s="3">
        <v>0.95486111111111116</v>
      </c>
      <c r="F39" s="3">
        <v>1.0451388888888888</v>
      </c>
      <c r="G39" s="5">
        <v>130</v>
      </c>
      <c r="H39" s="5">
        <v>98</v>
      </c>
    </row>
  </sheetData>
  <autoFilter ref="A1:F39" xr:uid="{A9D962F3-8C54-4C2B-8E48-722D67F8C00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7A9A-369F-46C5-93C5-09FBB32FF7C0}">
  <dimension ref="A1:D7"/>
  <sheetViews>
    <sheetView workbookViewId="0"/>
  </sheetViews>
  <sheetFormatPr defaultRowHeight="15" x14ac:dyDescent="0.25"/>
  <cols>
    <col min="2" max="2" width="11.140625" bestFit="1" customWidth="1"/>
    <col min="4" max="4" width="14.42578125" bestFit="1" customWidth="1"/>
  </cols>
  <sheetData>
    <row r="1" spans="1:4" x14ac:dyDescent="0.25">
      <c r="A1" s="2" t="s">
        <v>1</v>
      </c>
      <c r="B1" s="2" t="s">
        <v>30</v>
      </c>
      <c r="C1" s="2" t="s">
        <v>31</v>
      </c>
      <c r="D1" s="2" t="s">
        <v>39</v>
      </c>
    </row>
    <row r="2" spans="1:4" x14ac:dyDescent="0.25">
      <c r="A2" t="s">
        <v>24</v>
      </c>
      <c r="B2" t="s">
        <v>32</v>
      </c>
      <c r="C2" t="s">
        <v>38</v>
      </c>
      <c r="D2">
        <v>60</v>
      </c>
    </row>
    <row r="3" spans="1:4" x14ac:dyDescent="0.25">
      <c r="A3" t="s">
        <v>25</v>
      </c>
      <c r="B3" t="s">
        <v>33</v>
      </c>
      <c r="C3" t="s">
        <v>38</v>
      </c>
      <c r="D3">
        <v>60</v>
      </c>
    </row>
    <row r="4" spans="1:4" x14ac:dyDescent="0.25">
      <c r="A4" t="s">
        <v>26</v>
      </c>
      <c r="B4" t="s">
        <v>34</v>
      </c>
      <c r="C4" t="s">
        <v>38</v>
      </c>
      <c r="D4">
        <v>60</v>
      </c>
    </row>
    <row r="5" spans="1:4" x14ac:dyDescent="0.25">
      <c r="A5" t="s">
        <v>27</v>
      </c>
      <c r="B5" t="s">
        <v>35</v>
      </c>
      <c r="C5" t="s">
        <v>38</v>
      </c>
      <c r="D5">
        <v>60</v>
      </c>
    </row>
    <row r="6" spans="1:4" x14ac:dyDescent="0.25">
      <c r="A6" t="s">
        <v>28</v>
      </c>
      <c r="B6" t="s">
        <v>36</v>
      </c>
      <c r="C6" t="s">
        <v>38</v>
      </c>
      <c r="D6">
        <v>60</v>
      </c>
    </row>
    <row r="7" spans="1:4" x14ac:dyDescent="0.25">
      <c r="A7" t="s">
        <v>29</v>
      </c>
      <c r="B7" t="s">
        <v>34</v>
      </c>
      <c r="C7" t="s">
        <v>37</v>
      </c>
      <c r="D7">
        <v>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156D-DBB5-4EA9-A733-8897AD1035D5}">
  <dimension ref="A1:E13"/>
  <sheetViews>
    <sheetView workbookViewId="0">
      <selection activeCell="H25" sqref="H25"/>
    </sheetView>
  </sheetViews>
  <sheetFormatPr defaultRowHeight="15" x14ac:dyDescent="0.25"/>
  <cols>
    <col min="1" max="1" width="8.85546875" customWidth="1"/>
    <col min="2" max="2" width="19.28515625" bestFit="1" customWidth="1"/>
    <col min="3" max="3" width="14" bestFit="1" customWidth="1"/>
    <col min="4" max="4" width="10.28515625" bestFit="1" customWidth="1"/>
  </cols>
  <sheetData>
    <row r="1" spans="1:5" x14ac:dyDescent="0.25">
      <c r="A1" s="2" t="s">
        <v>6</v>
      </c>
      <c r="B1" s="2" t="s">
        <v>22</v>
      </c>
      <c r="C1" s="2" t="s">
        <v>7</v>
      </c>
      <c r="D1" s="2" t="s">
        <v>48</v>
      </c>
      <c r="E1" s="2" t="s">
        <v>49</v>
      </c>
    </row>
    <row r="2" spans="1:5" x14ac:dyDescent="0.25">
      <c r="A2">
        <v>6</v>
      </c>
      <c r="B2" t="s">
        <v>9</v>
      </c>
      <c r="C2" t="s">
        <v>21</v>
      </c>
      <c r="D2">
        <f>SUM(INDEX('Line downtime'!$C$3:$N$40,,MATCH(A2,'Line downtime'!$C$2:$N$2)))</f>
        <v>332</v>
      </c>
      <c r="E2" s="9">
        <f>SUM($D$2:D2)/SUM($D$2:$D$13)</f>
        <v>0.23919308357348704</v>
      </c>
    </row>
    <row r="3" spans="1:5" x14ac:dyDescent="0.25">
      <c r="A3">
        <v>7</v>
      </c>
      <c r="B3" t="s">
        <v>12</v>
      </c>
      <c r="C3" t="s">
        <v>20</v>
      </c>
      <c r="D3">
        <f>SUM(INDEX('Line downtime'!$C$3:$N$40,,MATCH(A3,'Line downtime'!$C$2:$N$2)))</f>
        <v>254</v>
      </c>
      <c r="E3" s="9">
        <f>SUM($D$2:D3)/SUM($D$2:$D$13)</f>
        <v>0.42219020172910665</v>
      </c>
    </row>
    <row r="4" spans="1:5" x14ac:dyDescent="0.25">
      <c r="A4">
        <v>4</v>
      </c>
      <c r="B4" t="s">
        <v>14</v>
      </c>
      <c r="C4" t="s">
        <v>20</v>
      </c>
      <c r="D4">
        <f>SUM(INDEX('Line downtime'!$C$3:$N$40,,MATCH(A4,'Line downtime'!$C$2:$N$2)))</f>
        <v>225</v>
      </c>
      <c r="E4" s="9">
        <f>SUM($D$2:D4)/SUM($D$2:$D$13)</f>
        <v>0.58429394812680113</v>
      </c>
    </row>
    <row r="5" spans="1:5" x14ac:dyDescent="0.25">
      <c r="A5">
        <v>2</v>
      </c>
      <c r="B5" t="s">
        <v>8</v>
      </c>
      <c r="C5" t="s">
        <v>21</v>
      </c>
      <c r="D5">
        <f>SUM(INDEX('Line downtime'!$C$3:$N$40,,MATCH(A5,'Line downtime'!$C$2:$N$2)))</f>
        <v>160</v>
      </c>
      <c r="E5" s="9">
        <f>SUM($D$2:D5)/SUM($D$2:$D$13)</f>
        <v>0.69956772334293948</v>
      </c>
    </row>
    <row r="6" spans="1:5" x14ac:dyDescent="0.25">
      <c r="A6">
        <v>8</v>
      </c>
      <c r="B6" t="s">
        <v>13</v>
      </c>
      <c r="C6" t="s">
        <v>21</v>
      </c>
      <c r="D6">
        <f>SUM(INDEX('Line downtime'!$C$3:$N$40,,MATCH(A6,'Line downtime'!$C$2:$N$2)))</f>
        <v>145</v>
      </c>
      <c r="E6" s="9">
        <f>SUM($D$2:D6)/SUM($D$2:$D$13)</f>
        <v>0.80403458213256485</v>
      </c>
    </row>
    <row r="7" spans="1:5" x14ac:dyDescent="0.25">
      <c r="A7">
        <v>12</v>
      </c>
      <c r="B7" t="s">
        <v>16</v>
      </c>
      <c r="C7" t="s">
        <v>20</v>
      </c>
      <c r="D7">
        <f>SUM(INDEX('Line downtime'!$C$3:$N$40,,MATCH(A7,'Line downtime'!$C$2:$N$2)))</f>
        <v>74</v>
      </c>
      <c r="E7" s="9">
        <f>SUM($D$2:D7)/SUM($D$2:$D$13)</f>
        <v>0.85734870317002887</v>
      </c>
    </row>
    <row r="8" spans="1:5" x14ac:dyDescent="0.25">
      <c r="A8">
        <v>5</v>
      </c>
      <c r="B8" t="s">
        <v>10</v>
      </c>
      <c r="C8" t="s">
        <v>21</v>
      </c>
      <c r="D8">
        <f>SUM(INDEX('Line downtime'!$C$3:$N$40,,MATCH(A8,'Line downtime'!$C$2:$N$2)))</f>
        <v>57</v>
      </c>
      <c r="E8" s="9">
        <f>SUM($D$2:D8)/SUM($D$2:$D$13)</f>
        <v>0.89841498559077815</v>
      </c>
    </row>
    <row r="9" spans="1:5" x14ac:dyDescent="0.25">
      <c r="A9">
        <v>10</v>
      </c>
      <c r="B9" t="s">
        <v>18</v>
      </c>
      <c r="C9" t="s">
        <v>21</v>
      </c>
      <c r="D9">
        <f>SUM(INDEX('Line downtime'!$C$3:$N$40,,MATCH(A9,'Line downtime'!$C$2:$N$2)))</f>
        <v>49</v>
      </c>
      <c r="E9" s="9">
        <f>SUM($D$2:D9)/SUM($D$2:$D$13)</f>
        <v>0.93371757925072041</v>
      </c>
    </row>
    <row r="10" spans="1:5" x14ac:dyDescent="0.25">
      <c r="A10">
        <v>3</v>
      </c>
      <c r="B10" t="s">
        <v>19</v>
      </c>
      <c r="C10" t="s">
        <v>20</v>
      </c>
      <c r="D10">
        <f>SUM(INDEX('Line downtime'!$C$3:$N$40,,MATCH(A10,'Line downtime'!$C$2:$N$2)))</f>
        <v>42</v>
      </c>
      <c r="E10" s="9">
        <f>SUM($D$2:D10)/SUM($D$2:$D$13)</f>
        <v>0.96397694524495681</v>
      </c>
    </row>
    <row r="11" spans="1:5" x14ac:dyDescent="0.25">
      <c r="A11">
        <v>11</v>
      </c>
      <c r="B11" t="s">
        <v>11</v>
      </c>
      <c r="C11" t="s">
        <v>21</v>
      </c>
      <c r="D11">
        <f>SUM(INDEX('Line downtime'!$C$3:$N$40,,MATCH(A11,'Line downtime'!$C$2:$N$2)))</f>
        <v>33</v>
      </c>
      <c r="E11" s="9">
        <f>SUM($D$2:D11)/SUM($D$2:$D$13)</f>
        <v>0.98775216138328525</v>
      </c>
    </row>
    <row r="12" spans="1:5" x14ac:dyDescent="0.25">
      <c r="A12">
        <v>9</v>
      </c>
      <c r="B12" t="s">
        <v>15</v>
      </c>
      <c r="C12" t="s">
        <v>20</v>
      </c>
      <c r="D12">
        <f>SUM(INDEX('Line downtime'!$C$3:$N$40,,MATCH(A12,'Line downtime'!$C$2:$N$2)))</f>
        <v>17</v>
      </c>
      <c r="E12" s="9">
        <f>SUM($D$2:D12)/SUM($D$2:$D$13)</f>
        <v>1</v>
      </c>
    </row>
    <row r="13" spans="1:5" x14ac:dyDescent="0.25">
      <c r="A13">
        <v>1</v>
      </c>
      <c r="B13" t="s">
        <v>17</v>
      </c>
      <c r="C13" t="s">
        <v>20</v>
      </c>
      <c r="D13">
        <f>SUM(INDEX('Line downtime'!$C$3:$N$40,,MATCH(A13,'Line downtime'!$C$2:$N$2)))</f>
        <v>0</v>
      </c>
      <c r="E13" s="9">
        <f>SUM($D$2:D13)/SUM($D$2:$D$13)</f>
        <v>1</v>
      </c>
    </row>
  </sheetData>
  <autoFilter ref="A1:D13" xr:uid="{4EB7156D-DBB5-4EA9-A733-8897AD1035D5}">
    <sortState xmlns:xlrd2="http://schemas.microsoft.com/office/spreadsheetml/2017/richdata2" ref="A2:D13">
      <sortCondition descending="1" ref="D1:D1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3E6B-C648-491E-9E5D-F67501FDD632}">
  <dimension ref="A1:N40"/>
  <sheetViews>
    <sheetView topLeftCell="A10" workbookViewId="0">
      <selection activeCell="J40" activeCellId="2" sqref="J4 J26 J40"/>
    </sheetView>
  </sheetViews>
  <sheetFormatPr defaultRowHeight="15" x14ac:dyDescent="0.25"/>
  <cols>
    <col min="1" max="2" width="8.85546875" customWidth="1"/>
    <col min="3" max="14" width="5.5703125" customWidth="1"/>
  </cols>
  <sheetData>
    <row r="1" spans="1:14" x14ac:dyDescent="0.25">
      <c r="C1" s="10" t="s">
        <v>23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2" t="s">
        <v>2</v>
      </c>
      <c r="B2" s="4" t="s">
        <v>50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</row>
    <row r="3" spans="1:14" x14ac:dyDescent="0.25">
      <c r="A3">
        <v>422111</v>
      </c>
      <c r="B3" s="5" t="s">
        <v>43</v>
      </c>
      <c r="D3">
        <v>60</v>
      </c>
      <c r="I3">
        <v>15</v>
      </c>
    </row>
    <row r="4" spans="1:14" x14ac:dyDescent="0.25">
      <c r="A4">
        <v>422112</v>
      </c>
      <c r="B4" s="5" t="s">
        <v>43</v>
      </c>
      <c r="D4">
        <v>20</v>
      </c>
      <c r="J4">
        <v>20</v>
      </c>
    </row>
    <row r="5" spans="1:14" x14ac:dyDescent="0.25">
      <c r="A5">
        <v>422113</v>
      </c>
      <c r="B5" s="5" t="s">
        <v>43</v>
      </c>
      <c r="D5">
        <v>50</v>
      </c>
    </row>
    <row r="6" spans="1:14" x14ac:dyDescent="0.25">
      <c r="A6">
        <v>422114</v>
      </c>
      <c r="B6" s="5" t="s">
        <v>43</v>
      </c>
      <c r="F6">
        <v>25</v>
      </c>
      <c r="H6">
        <v>15</v>
      </c>
    </row>
    <row r="7" spans="1:14" x14ac:dyDescent="0.25">
      <c r="A7">
        <v>422115</v>
      </c>
      <c r="B7" s="5" t="s">
        <v>40</v>
      </c>
      <c r="L7">
        <v>24</v>
      </c>
    </row>
    <row r="8" spans="1:14" x14ac:dyDescent="0.25">
      <c r="A8">
        <v>422116</v>
      </c>
      <c r="B8" s="5" t="s">
        <v>40</v>
      </c>
    </row>
    <row r="9" spans="1:14" x14ac:dyDescent="0.25">
      <c r="A9">
        <v>422117</v>
      </c>
      <c r="B9" s="5" t="s">
        <v>40</v>
      </c>
      <c r="D9">
        <v>10</v>
      </c>
      <c r="H9">
        <v>5</v>
      </c>
    </row>
    <row r="10" spans="1:14" x14ac:dyDescent="0.25">
      <c r="A10">
        <v>422118</v>
      </c>
      <c r="B10" s="5" t="s">
        <v>41</v>
      </c>
      <c r="H10">
        <v>14</v>
      </c>
      <c r="I10">
        <v>16</v>
      </c>
      <c r="M10">
        <v>10</v>
      </c>
      <c r="N10">
        <v>20</v>
      </c>
    </row>
    <row r="11" spans="1:14" x14ac:dyDescent="0.25">
      <c r="A11">
        <v>422119</v>
      </c>
      <c r="B11" s="5" t="s">
        <v>41</v>
      </c>
      <c r="F11">
        <v>25</v>
      </c>
    </row>
    <row r="12" spans="1:14" x14ac:dyDescent="0.25">
      <c r="A12">
        <v>422120</v>
      </c>
      <c r="B12" s="5" t="s">
        <v>41</v>
      </c>
      <c r="F12">
        <v>20</v>
      </c>
      <c r="G12">
        <v>15</v>
      </c>
      <c r="K12">
        <v>17</v>
      </c>
    </row>
    <row r="13" spans="1:14" x14ac:dyDescent="0.25">
      <c r="A13">
        <v>422121</v>
      </c>
      <c r="B13" s="5" t="s">
        <v>42</v>
      </c>
      <c r="I13">
        <v>15</v>
      </c>
    </row>
    <row r="14" spans="1:14" x14ac:dyDescent="0.25">
      <c r="A14">
        <v>422122</v>
      </c>
      <c r="B14" s="5" t="s">
        <v>42</v>
      </c>
      <c r="I14">
        <v>25</v>
      </c>
    </row>
    <row r="15" spans="1:14" x14ac:dyDescent="0.25">
      <c r="A15">
        <v>422123</v>
      </c>
      <c r="B15" s="5" t="s">
        <v>42</v>
      </c>
      <c r="F15">
        <v>43</v>
      </c>
      <c r="I15">
        <v>30</v>
      </c>
    </row>
    <row r="16" spans="1:14" x14ac:dyDescent="0.25">
      <c r="A16">
        <v>422124</v>
      </c>
      <c r="B16" s="5" t="s">
        <v>42</v>
      </c>
      <c r="G16">
        <v>20</v>
      </c>
      <c r="H16">
        <v>20</v>
      </c>
    </row>
    <row r="17" spans="1:14" x14ac:dyDescent="0.25">
      <c r="A17">
        <v>422125</v>
      </c>
      <c r="B17" s="5" t="s">
        <v>40</v>
      </c>
      <c r="M17">
        <v>10</v>
      </c>
      <c r="N17">
        <v>10</v>
      </c>
    </row>
    <row r="18" spans="1:14" x14ac:dyDescent="0.25">
      <c r="A18">
        <v>422126</v>
      </c>
      <c r="B18" s="5" t="s">
        <v>40</v>
      </c>
      <c r="J18">
        <v>44</v>
      </c>
    </row>
    <row r="19" spans="1:14" x14ac:dyDescent="0.25">
      <c r="A19">
        <v>422127</v>
      </c>
      <c r="B19" s="5" t="s">
        <v>40</v>
      </c>
      <c r="H19">
        <v>23</v>
      </c>
    </row>
    <row r="20" spans="1:14" x14ac:dyDescent="0.25">
      <c r="A20">
        <v>422128</v>
      </c>
      <c r="B20" s="5" t="s">
        <v>40</v>
      </c>
      <c r="G20">
        <v>22</v>
      </c>
      <c r="I20">
        <v>30</v>
      </c>
    </row>
    <row r="21" spans="1:14" x14ac:dyDescent="0.25">
      <c r="A21">
        <v>422129</v>
      </c>
      <c r="B21" s="5" t="s">
        <v>40</v>
      </c>
      <c r="N21">
        <v>15</v>
      </c>
    </row>
    <row r="22" spans="1:14" x14ac:dyDescent="0.25">
      <c r="A22">
        <v>422130</v>
      </c>
      <c r="B22" s="5" t="s">
        <v>41</v>
      </c>
      <c r="D22">
        <v>20</v>
      </c>
    </row>
    <row r="23" spans="1:14" x14ac:dyDescent="0.25">
      <c r="A23">
        <v>422131</v>
      </c>
      <c r="B23" s="5" t="s">
        <v>41</v>
      </c>
      <c r="F23">
        <v>20</v>
      </c>
      <c r="L23">
        <v>10</v>
      </c>
    </row>
    <row r="24" spans="1:14" x14ac:dyDescent="0.25">
      <c r="A24">
        <v>422132</v>
      </c>
      <c r="B24" s="5" t="s">
        <v>41</v>
      </c>
    </row>
    <row r="25" spans="1:14" x14ac:dyDescent="0.25">
      <c r="A25">
        <v>422133</v>
      </c>
      <c r="B25" s="5" t="s">
        <v>41</v>
      </c>
      <c r="I25">
        <v>20</v>
      </c>
    </row>
    <row r="26" spans="1:14" x14ac:dyDescent="0.25">
      <c r="A26">
        <v>422134</v>
      </c>
      <c r="B26" s="5" t="s">
        <v>43</v>
      </c>
      <c r="I26">
        <v>30</v>
      </c>
      <c r="J26">
        <v>20</v>
      </c>
    </row>
    <row r="27" spans="1:14" x14ac:dyDescent="0.25">
      <c r="A27">
        <v>422135</v>
      </c>
      <c r="B27" s="5" t="s">
        <v>43</v>
      </c>
      <c r="F27">
        <v>30</v>
      </c>
      <c r="N27">
        <v>15</v>
      </c>
    </row>
    <row r="28" spans="1:14" x14ac:dyDescent="0.25">
      <c r="A28">
        <v>422136</v>
      </c>
      <c r="B28" s="5" t="s">
        <v>43</v>
      </c>
    </row>
    <row r="29" spans="1:14" x14ac:dyDescent="0.25">
      <c r="A29">
        <v>422137</v>
      </c>
      <c r="B29" s="5" t="s">
        <v>41</v>
      </c>
      <c r="J29">
        <v>30</v>
      </c>
      <c r="L29">
        <v>15</v>
      </c>
    </row>
    <row r="30" spans="1:14" x14ac:dyDescent="0.25">
      <c r="A30">
        <v>422138</v>
      </c>
      <c r="B30" s="5" t="s">
        <v>41</v>
      </c>
      <c r="E30">
        <v>20</v>
      </c>
    </row>
    <row r="31" spans="1:14" x14ac:dyDescent="0.25">
      <c r="A31">
        <v>422139</v>
      </c>
      <c r="B31" s="5" t="s">
        <v>41</v>
      </c>
      <c r="F31">
        <v>20</v>
      </c>
      <c r="H31">
        <v>15</v>
      </c>
    </row>
    <row r="32" spans="1:14" x14ac:dyDescent="0.25">
      <c r="A32">
        <v>422140</v>
      </c>
      <c r="B32" s="5" t="s">
        <v>41</v>
      </c>
      <c r="H32">
        <v>50</v>
      </c>
      <c r="M32">
        <v>13</v>
      </c>
    </row>
    <row r="33" spans="1:14" x14ac:dyDescent="0.25">
      <c r="A33">
        <v>422141</v>
      </c>
      <c r="B33" s="5" t="s">
        <v>42</v>
      </c>
      <c r="N33">
        <v>7</v>
      </c>
    </row>
    <row r="34" spans="1:14" x14ac:dyDescent="0.25">
      <c r="A34">
        <v>422142</v>
      </c>
      <c r="B34" s="5" t="s">
        <v>42</v>
      </c>
      <c r="H34">
        <v>30</v>
      </c>
    </row>
    <row r="35" spans="1:14" x14ac:dyDescent="0.25">
      <c r="A35">
        <v>422143</v>
      </c>
      <c r="B35" s="5" t="s">
        <v>42</v>
      </c>
      <c r="H35">
        <v>40</v>
      </c>
      <c r="I35">
        <v>18</v>
      </c>
    </row>
    <row r="36" spans="1:14" x14ac:dyDescent="0.25">
      <c r="A36">
        <v>422144</v>
      </c>
      <c r="B36" s="5" t="s">
        <v>42</v>
      </c>
      <c r="H36">
        <v>30</v>
      </c>
      <c r="J36">
        <v>24</v>
      </c>
    </row>
    <row r="37" spans="1:14" x14ac:dyDescent="0.25">
      <c r="A37">
        <v>422145</v>
      </c>
      <c r="B37" s="5" t="s">
        <v>40</v>
      </c>
      <c r="E37">
        <v>22</v>
      </c>
    </row>
    <row r="38" spans="1:14" x14ac:dyDescent="0.25">
      <c r="A38">
        <v>422146</v>
      </c>
      <c r="B38" s="5" t="s">
        <v>40</v>
      </c>
      <c r="H38">
        <v>30</v>
      </c>
      <c r="I38">
        <v>25</v>
      </c>
      <c r="N38">
        <v>7</v>
      </c>
    </row>
    <row r="39" spans="1:14" x14ac:dyDescent="0.25">
      <c r="A39">
        <v>422147</v>
      </c>
      <c r="B39" s="5" t="s">
        <v>40</v>
      </c>
      <c r="F39">
        <v>17</v>
      </c>
      <c r="H39">
        <v>60</v>
      </c>
      <c r="I39">
        <v>30</v>
      </c>
    </row>
    <row r="40" spans="1:14" x14ac:dyDescent="0.25">
      <c r="A40">
        <v>422148</v>
      </c>
      <c r="B40" s="5" t="s">
        <v>43</v>
      </c>
      <c r="F40">
        <v>25</v>
      </c>
      <c r="J40">
        <v>7</v>
      </c>
    </row>
  </sheetData>
  <mergeCells count="1">
    <mergeCell ref="C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41A31-9103-4FAF-8D69-02855830F3D1}">
  <dimension ref="B28:G33"/>
  <sheetViews>
    <sheetView showGridLines="0" tabSelected="1" zoomScale="70" zoomScaleNormal="70" workbookViewId="0">
      <selection activeCell="Q37" sqref="Q37"/>
    </sheetView>
  </sheetViews>
  <sheetFormatPr defaultRowHeight="15" x14ac:dyDescent="0.25"/>
  <cols>
    <col min="3" max="3" width="20.28515625" bestFit="1" customWidth="1"/>
    <col min="4" max="4" width="14.85546875" bestFit="1" customWidth="1"/>
    <col min="5" max="5" width="17.42578125" bestFit="1" customWidth="1"/>
    <col min="6" max="6" width="13.7109375" bestFit="1" customWidth="1"/>
    <col min="7" max="7" width="18.140625" bestFit="1" customWidth="1"/>
    <col min="8" max="8" width="12.85546875" bestFit="1" customWidth="1"/>
    <col min="9" max="9" width="17.42578125" bestFit="1" customWidth="1"/>
  </cols>
  <sheetData>
    <row r="28" spans="2:7" hidden="1" x14ac:dyDescent="0.25">
      <c r="C28" s="5">
        <v>6</v>
      </c>
      <c r="D28" s="5">
        <v>7</v>
      </c>
      <c r="E28" s="5">
        <v>4</v>
      </c>
      <c r="F28" s="5">
        <v>2</v>
      </c>
      <c r="G28" s="5">
        <v>8</v>
      </c>
    </row>
    <row r="29" spans="2:7" ht="21" customHeight="1" x14ac:dyDescent="0.25">
      <c r="C29" s="12" t="s">
        <v>9</v>
      </c>
      <c r="D29" s="5" t="s">
        <v>12</v>
      </c>
      <c r="E29" s="5" t="s">
        <v>14</v>
      </c>
      <c r="F29" s="12" t="s">
        <v>8</v>
      </c>
      <c r="G29" s="12" t="s">
        <v>13</v>
      </c>
    </row>
    <row r="30" spans="2:7" ht="21" customHeight="1" x14ac:dyDescent="0.25">
      <c r="B30" s="5" t="s">
        <v>40</v>
      </c>
      <c r="C30" s="11">
        <f>SUMIFS(INDEX('Line downtime'!$C$3:$N$40,,MATCH('Dash Board'!C$28,'Line downtime'!$C$2:$N$2,0)),'Line downtime'!$B$3:$B$40,'Dash Board'!$B30)</f>
        <v>118</v>
      </c>
      <c r="D30" s="11">
        <f>SUMIFS(INDEX('Line downtime'!$C$3:$N$40,,MATCH('Dash Board'!D$28,'Line downtime'!$C$2:$N$2,0)),'Line downtime'!$B$3:$B$40,'Dash Board'!$B30)</f>
        <v>85</v>
      </c>
      <c r="E30" s="11">
        <f>SUMIFS(INDEX('Line downtime'!$C$3:$N$40,,MATCH('Dash Board'!E$28,'Line downtime'!$C$2:$N$2,0)),'Line downtime'!$B$3:$B$40,'Dash Board'!$B30)</f>
        <v>17</v>
      </c>
      <c r="F30" s="11">
        <f>SUMIFS(INDEX('Line downtime'!$C$3:$N$40,,MATCH('Dash Board'!F$28,'Line downtime'!$C$2:$N$2,0)),'Line downtime'!$B$3:$B$40,'Dash Board'!$B30)</f>
        <v>10</v>
      </c>
      <c r="G30" s="11">
        <f>SUMIFS(INDEX('Line downtime'!$C$3:$N$40,,MATCH('Dash Board'!G$28,'Line downtime'!$C$2:$N$2,0)),'Line downtime'!$B$3:$B$40,'Dash Board'!$B30)</f>
        <v>44</v>
      </c>
    </row>
    <row r="31" spans="2:7" ht="21" customHeight="1" x14ac:dyDescent="0.25">
      <c r="B31" s="5" t="s">
        <v>41</v>
      </c>
      <c r="C31" s="11">
        <f>SUMIFS(INDEX('Line downtime'!$C$3:$N$40,,MATCH('Dash Board'!C$28,'Line downtime'!$C$2:$N$2,0)),'Line downtime'!$B$3:$B$40,'Dash Board'!$B31)</f>
        <v>79</v>
      </c>
      <c r="D31" s="11">
        <f>SUMIFS(INDEX('Line downtime'!$C$3:$N$40,,MATCH('Dash Board'!D$28,'Line downtime'!$C$2:$N$2,0)),'Line downtime'!$B$3:$B$40,'Dash Board'!$B31)</f>
        <v>36</v>
      </c>
      <c r="E31" s="11">
        <f>SUMIFS(INDEX('Line downtime'!$C$3:$N$40,,MATCH('Dash Board'!E$28,'Line downtime'!$C$2:$N$2,0)),'Line downtime'!$B$3:$B$40,'Dash Board'!$B31)</f>
        <v>85</v>
      </c>
      <c r="F31" s="11">
        <f>SUMIFS(INDEX('Line downtime'!$C$3:$N$40,,MATCH('Dash Board'!F$28,'Line downtime'!$C$2:$N$2,0)),'Line downtime'!$B$3:$B$40,'Dash Board'!$B31)</f>
        <v>20</v>
      </c>
      <c r="G31" s="11">
        <f>SUMIFS(INDEX('Line downtime'!$C$3:$N$40,,MATCH('Dash Board'!G$28,'Line downtime'!$C$2:$N$2,0)),'Line downtime'!$B$3:$B$40,'Dash Board'!$B31)</f>
        <v>30</v>
      </c>
    </row>
    <row r="32" spans="2:7" ht="21" customHeight="1" x14ac:dyDescent="0.25">
      <c r="B32" s="5" t="s">
        <v>42</v>
      </c>
      <c r="C32" s="11">
        <f>SUMIFS(INDEX('Line downtime'!$C$3:$N$40,,MATCH('Dash Board'!C$28,'Line downtime'!$C$2:$N$2,0)),'Line downtime'!$B$3:$B$40,'Dash Board'!$B32)</f>
        <v>120</v>
      </c>
      <c r="D32" s="11">
        <f>SUMIFS(INDEX('Line downtime'!$C$3:$N$40,,MATCH('Dash Board'!D$28,'Line downtime'!$C$2:$N$2,0)),'Line downtime'!$B$3:$B$40,'Dash Board'!$B32)</f>
        <v>88</v>
      </c>
      <c r="E32" s="11">
        <f>SUMIFS(INDEX('Line downtime'!$C$3:$N$40,,MATCH('Dash Board'!E$28,'Line downtime'!$C$2:$N$2,0)),'Line downtime'!$B$3:$B$40,'Dash Board'!$B32)</f>
        <v>43</v>
      </c>
      <c r="F32" s="11">
        <f>SUMIFS(INDEX('Line downtime'!$C$3:$N$40,,MATCH('Dash Board'!F$28,'Line downtime'!$C$2:$N$2,0)),'Line downtime'!$B$3:$B$40,'Dash Board'!$B32)</f>
        <v>0</v>
      </c>
      <c r="G32" s="11">
        <f>SUMIFS(INDEX('Line downtime'!$C$3:$N$40,,MATCH('Dash Board'!G$28,'Line downtime'!$C$2:$N$2,0)),'Line downtime'!$B$3:$B$40,'Dash Board'!$B32)</f>
        <v>24</v>
      </c>
    </row>
    <row r="33" spans="2:7" ht="21" customHeight="1" x14ac:dyDescent="0.25">
      <c r="B33" s="5" t="s">
        <v>43</v>
      </c>
      <c r="C33" s="11">
        <f>SUMIFS(INDEX('Line downtime'!$C$3:$N$40,,MATCH('Dash Board'!C$28,'Line downtime'!$C$2:$N$2,0)),'Line downtime'!$B$3:$B$40,'Dash Board'!$B33)</f>
        <v>15</v>
      </c>
      <c r="D33" s="11">
        <f>SUMIFS(INDEX('Line downtime'!$C$3:$N$40,,MATCH('Dash Board'!D$28,'Line downtime'!$C$2:$N$2,0)),'Line downtime'!$B$3:$B$40,'Dash Board'!$B33)</f>
        <v>45</v>
      </c>
      <c r="E33" s="11">
        <f>SUMIFS(INDEX('Line downtime'!$C$3:$N$40,,MATCH('Dash Board'!E$28,'Line downtime'!$C$2:$N$2,0)),'Line downtime'!$B$3:$B$40,'Dash Board'!$B33)</f>
        <v>80</v>
      </c>
      <c r="F33" s="11">
        <f>SUMIFS(INDEX('Line downtime'!$C$3:$N$40,,MATCH('Dash Board'!F$28,'Line downtime'!$C$2:$N$2,0)),'Line downtime'!$B$3:$B$40,'Dash Board'!$B33)</f>
        <v>130</v>
      </c>
      <c r="G33" s="11">
        <f>SUMIFS(INDEX('Line downtime'!$C$3:$N$40,,MATCH('Dash Board'!G$28,'Line downtime'!$C$2:$N$2,0)),'Line downtime'!$B$3:$B$40,'Dash Board'!$B33)</f>
        <v>47</v>
      </c>
    </row>
  </sheetData>
  <conditionalFormatting sqref="C30:G33">
    <cfRule type="colorScale" priority="1">
      <colorScale>
        <cfvo type="min"/>
        <cfvo type="percentile" val="50"/>
        <cfvo type="max"/>
        <color theme="0"/>
        <color theme="0"/>
        <color theme="4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 productivity</vt:lpstr>
      <vt:lpstr>Products</vt:lpstr>
      <vt:lpstr>Downtime factors</vt:lpstr>
      <vt:lpstr>Line downtime</vt:lpstr>
      <vt:lpstr>Dash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BS TECH</cp:lastModifiedBy>
  <dcterms:created xsi:type="dcterms:W3CDTF">2024-08-19T19:52:48Z</dcterms:created>
  <dcterms:modified xsi:type="dcterms:W3CDTF">2025-06-11T12:13:11Z</dcterms:modified>
</cp:coreProperties>
</file>