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Work\ASOFT\Du lieu du an\Du an Hoang Tran\Nhan thong tin\Bao cao\"/>
    </mc:Choice>
  </mc:AlternateContent>
  <bookViews>
    <workbookView xWindow="0" yWindow="0" windowWidth="20490" windowHeight="7755" tabRatio="743" firstSheet="4" activeTab="10"/>
  </bookViews>
  <sheets>
    <sheet name="Danh sach" sheetId="1" r:id="rId1"/>
    <sheet name="tong hop BH theo mat hang - CN" sheetId="4" r:id="rId2"/>
    <sheet name="Tổng hợp bán hàng theo KH" sheetId="5" r:id="rId3"/>
    <sheet name="KH NGUNG SD" sheetId="6" r:id="rId4"/>
    <sheet name="KH theo NV" sheetId="7" r:id="rId5"/>
    <sheet name="Hoa hong NV" sheetId="8" r:id="rId6"/>
    <sheet name="cong no vo" sheetId="9" r:id="rId7"/>
    <sheet name="cong no tien" sheetId="10" r:id="rId8"/>
    <sheet name="tong hop chi phi" sheetId="11" r:id="rId9"/>
    <sheet name="tong hop quy trinh" sheetId="12" r:id="rId10"/>
    <sheet name="Sheet1" sheetId="13" r:id="rId11"/>
  </sheets>
  <externalReferences>
    <externalReference r:id="rId12"/>
  </externalReferences>
  <definedNames>
    <definedName name="_xlnm._FilterDatabase" localSheetId="3" hidden="1">'KH NGUNG SD'!$A$7:$AC$43</definedName>
    <definedName name="_xlnm._FilterDatabase" localSheetId="4" hidden="1">'KH theo NV'!#REF!</definedName>
    <definedName name="_xlnm._FilterDatabase" localSheetId="2" hidden="1">'Tổng hợp bán hàng theo KH'!$A$8:$L$13</definedName>
    <definedName name="_xlnm.Print_Area" localSheetId="8">'tong hop chi phi'!$A$1:$P$59</definedName>
  </definedNames>
  <calcPr calcId="152511"/>
</workbook>
</file>

<file path=xl/calcChain.xml><?xml version="1.0" encoding="utf-8"?>
<calcChain xmlns="http://schemas.openxmlformats.org/spreadsheetml/2006/main">
  <c r="G10" i="9" l="1"/>
  <c r="F14" i="9"/>
  <c r="G14" i="9" s="1"/>
  <c r="F13" i="9"/>
  <c r="G13" i="9" s="1"/>
  <c r="F12" i="9"/>
  <c r="G12" i="9" s="1"/>
  <c r="F11" i="9"/>
  <c r="G11" i="9" s="1"/>
  <c r="F10" i="9"/>
  <c r="E9" i="9"/>
  <c r="D9" i="9"/>
  <c r="C9" i="9"/>
  <c r="G9" i="9" l="1"/>
  <c r="F9" i="9"/>
  <c r="C15" i="9"/>
  <c r="F20" i="9" l="1"/>
  <c r="F18" i="9"/>
  <c r="E19" i="9"/>
  <c r="C21" i="9"/>
  <c r="C19" i="9"/>
  <c r="C17" i="9"/>
  <c r="G7" i="9"/>
  <c r="C6" i="9"/>
  <c r="D13" i="10"/>
  <c r="C13" i="10"/>
  <c r="C7" i="10" s="1"/>
  <c r="F12" i="10"/>
  <c r="F11" i="10"/>
  <c r="I11" i="10" s="1"/>
  <c r="C10" i="10"/>
  <c r="F10" i="10" s="1"/>
  <c r="I10" i="10" s="1"/>
  <c r="C9" i="10"/>
  <c r="F9" i="10" s="1"/>
  <c r="I9" i="10" s="1"/>
  <c r="G8" i="10"/>
  <c r="E7" i="10"/>
  <c r="E6" i="10"/>
  <c r="D17" i="9"/>
  <c r="E16" i="9"/>
  <c r="E5" i="9" s="1"/>
  <c r="D16" i="9"/>
  <c r="E15" i="9"/>
  <c r="D15" i="9"/>
  <c r="D6" i="9" s="1"/>
  <c r="F16" i="9" l="1"/>
  <c r="F15" i="9"/>
  <c r="G15" i="9" s="1"/>
  <c r="E6" i="9"/>
  <c r="F6" i="9" s="1"/>
  <c r="G6" i="9" s="1"/>
  <c r="F17" i="9"/>
  <c r="G17" i="9" s="1"/>
  <c r="G16" i="9" s="1"/>
  <c r="H16" i="9" s="1"/>
  <c r="F19" i="9"/>
  <c r="G19" i="9" s="1"/>
  <c r="G18" i="9"/>
  <c r="H18" i="9" s="1"/>
  <c r="F21" i="9"/>
  <c r="G21" i="9" s="1"/>
  <c r="G20" i="9" s="1"/>
  <c r="H20" i="9" s="1"/>
  <c r="I20" i="9" s="1"/>
  <c r="C6" i="10"/>
  <c r="D6" i="10"/>
  <c r="F6" i="10" s="1"/>
  <c r="D7" i="10"/>
  <c r="F7" i="10" s="1"/>
  <c r="F13" i="10"/>
  <c r="D5" i="9"/>
  <c r="I16" i="9" l="1"/>
  <c r="H14" i="9"/>
  <c r="H13" i="9" s="1"/>
  <c r="H12" i="9" s="1"/>
  <c r="H11" i="9" s="1"/>
  <c r="H10" i="9" s="1"/>
  <c r="H9" i="9" s="1"/>
  <c r="I9" i="9" s="1"/>
  <c r="F5" i="9"/>
  <c r="G5" i="9"/>
  <c r="H5" i="9" s="1"/>
  <c r="I5" i="9" s="1"/>
  <c r="F8" i="10"/>
  <c r="I8" i="10" l="1"/>
  <c r="H11" i="10"/>
  <c r="H10" i="10"/>
  <c r="H9" i="10"/>
  <c r="N21" i="8" l="1"/>
  <c r="N20" i="8"/>
  <c r="N19" i="8"/>
  <c r="N18" i="8"/>
  <c r="N17" i="8"/>
  <c r="N16" i="8"/>
  <c r="N15" i="8"/>
  <c r="N14" i="8"/>
  <c r="N13" i="8"/>
  <c r="N12" i="8"/>
  <c r="N7" i="8"/>
  <c r="A5" i="8"/>
  <c r="I17" i="7"/>
  <c r="I13" i="7"/>
  <c r="F63" i="6"/>
  <c r="F62" i="6"/>
  <c r="F61" i="6"/>
  <c r="F60" i="6"/>
  <c r="F59" i="6"/>
  <c r="F58" i="6"/>
  <c r="F57" i="6"/>
  <c r="F56" i="6"/>
  <c r="F55" i="6"/>
  <c r="F54" i="6"/>
  <c r="F53" i="6"/>
  <c r="F52" i="6"/>
  <c r="F51" i="6"/>
  <c r="F50" i="6"/>
  <c r="F49" i="6"/>
  <c r="F48" i="6"/>
  <c r="F47" i="6"/>
  <c r="F46"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N22" i="8" l="1"/>
  <c r="G60" i="6"/>
  <c r="F64" i="6"/>
  <c r="G63" i="6"/>
  <c r="G46" i="6"/>
  <c r="G50" i="6"/>
  <c r="G54" i="6"/>
  <c r="G58" i="6"/>
  <c r="G62" i="6"/>
  <c r="G47" i="6"/>
  <c r="G49" i="6"/>
  <c r="G51" i="6"/>
  <c r="G53" i="6"/>
  <c r="G55" i="6"/>
  <c r="G57" i="6"/>
  <c r="G59" i="6"/>
  <c r="G61" i="6"/>
  <c r="G48" i="6"/>
  <c r="G52" i="6"/>
  <c r="G56" i="6"/>
  <c r="G64" i="6" l="1"/>
  <c r="L54" i="4" l="1"/>
  <c r="K54" i="4"/>
  <c r="D54" i="4"/>
  <c r="E54" i="4"/>
  <c r="G54" i="4" l="1"/>
  <c r="O54" i="4"/>
  <c r="M54" i="4" l="1"/>
</calcChain>
</file>

<file path=xl/comments1.xml><?xml version="1.0" encoding="utf-8"?>
<comments xmlns="http://schemas.openxmlformats.org/spreadsheetml/2006/main">
  <authors>
    <author>Mr.Peter</author>
  </authors>
  <commentList>
    <comment ref="G6" authorId="0" shapeId="0">
      <text>
        <r>
          <rPr>
            <b/>
            <sz val="9"/>
            <color indexed="81"/>
            <rFont val="Tahoma"/>
            <family val="2"/>
          </rPr>
          <t>sản phẩm kh sử dụng, có thể lấy đại diện sản phẩm sd nhiều nhất</t>
        </r>
      </text>
    </comment>
    <comment ref="H6" authorId="0" shapeId="0">
      <text>
        <r>
          <rPr>
            <b/>
            <sz val="9"/>
            <color indexed="81"/>
            <rFont val="Tahoma"/>
            <family val="2"/>
          </rPr>
          <t>lấy trung bình 3 tháng gần nhất= sum(sl)/thang</t>
        </r>
      </text>
    </comment>
    <comment ref="E45" authorId="0" shapeId="0">
      <text>
        <r>
          <rPr>
            <b/>
            <sz val="9"/>
            <color indexed="81"/>
            <rFont val="Tahoma"/>
            <family val="2"/>
          </rPr>
          <t>thong ke ly do</t>
        </r>
      </text>
    </comment>
  </commentList>
</comments>
</file>

<file path=xl/comments2.xml><?xml version="1.0" encoding="utf-8"?>
<comments xmlns="http://schemas.openxmlformats.org/spreadsheetml/2006/main">
  <authors>
    <author>Admins</author>
  </authors>
  <commentList>
    <comment ref="H11" authorId="0" shapeId="0">
      <text>
        <r>
          <rPr>
            <b/>
            <sz val="9"/>
            <color indexed="81"/>
            <rFont val="Tahoma"/>
            <family val="2"/>
          </rPr>
          <t>Admins:</t>
        </r>
        <r>
          <rPr>
            <sz val="9"/>
            <color indexed="81"/>
            <rFont val="Tahoma"/>
            <family val="2"/>
          </rPr>
          <t xml:space="preserve">
Khai bao gia trong danh muc sp</t>
        </r>
      </text>
    </comment>
    <comment ref="L11" authorId="0" shapeId="0">
      <text>
        <r>
          <rPr>
            <b/>
            <sz val="9"/>
            <color indexed="81"/>
            <rFont val="Tahoma"/>
            <family val="2"/>
          </rPr>
          <t>Admins:</t>
        </r>
        <r>
          <rPr>
            <sz val="9"/>
            <color indexed="81"/>
            <rFont val="Tahoma"/>
            <family val="2"/>
          </rPr>
          <t xml:space="preserve">
Bao cao xuat kho cho khach hang thue: Bc theo ma phan tich nhan vien, pt hang cho thue khi xuat kho</t>
        </r>
      </text>
    </comment>
  </commentList>
</comments>
</file>

<file path=xl/comments3.xml><?xml version="1.0" encoding="utf-8"?>
<comments xmlns="http://schemas.openxmlformats.org/spreadsheetml/2006/main">
  <authors>
    <author>Admins</author>
  </authors>
  <commentList>
    <comment ref="C4" authorId="0" shapeId="0">
      <text>
        <r>
          <rPr>
            <b/>
            <sz val="9"/>
            <color indexed="81"/>
            <rFont val="Tahoma"/>
            <family val="2"/>
          </rPr>
          <t>Admins:</t>
        </r>
        <r>
          <rPr>
            <sz val="9"/>
            <color indexed="81"/>
            <rFont val="Tahoma"/>
            <family val="2"/>
          </rPr>
          <t xml:space="preserve">
Theoi doi vo binh theo tung ma vo binh (bao cao tong + bao cao chi tiet theo nhom vo binh)</t>
        </r>
      </text>
    </comment>
  </commentList>
</comments>
</file>

<file path=xl/comments4.xml><?xml version="1.0" encoding="utf-8"?>
<comments xmlns="http://schemas.openxmlformats.org/spreadsheetml/2006/main">
  <authors>
    <author>Admins</author>
  </authors>
  <commentList>
    <comment ref="B5" authorId="0" shapeId="0">
      <text>
        <r>
          <rPr>
            <b/>
            <sz val="9"/>
            <color indexed="81"/>
            <rFont val="Tahoma"/>
            <family val="2"/>
          </rPr>
          <t>Admins:</t>
        </r>
        <r>
          <rPr>
            <sz val="9"/>
            <color indexed="81"/>
            <rFont val="Tahoma"/>
            <family val="2"/>
          </rPr>
          <t xml:space="preserve">
Tu tao nhom doi tuong cong no</t>
        </r>
      </text>
    </comment>
  </commentList>
</comments>
</file>

<file path=xl/sharedStrings.xml><?xml version="1.0" encoding="utf-8"?>
<sst xmlns="http://schemas.openxmlformats.org/spreadsheetml/2006/main" count="549" uniqueCount="467">
  <si>
    <t>STT</t>
  </si>
  <si>
    <t>TÊN BÁO CÁO</t>
  </si>
  <si>
    <t>Bán hàng</t>
  </si>
  <si>
    <t>Tổng hợp bán hàng theo mặt hàng</t>
  </si>
  <si>
    <t>DNTN Thương Mại Hoàng Trần</t>
  </si>
  <si>
    <t>25 Mê Linh, Phường 19, Q. Bình Thạnh, TP.HCM</t>
  </si>
  <si>
    <t>TỔNG HỢP BÁN HÀNG THEO MẶT HÀNG THÁNG 8</t>
  </si>
  <si>
    <t>TỔNG CÔNG TY</t>
  </si>
  <si>
    <t>Mã hàng</t>
  </si>
  <si>
    <t>Tên hàng</t>
  </si>
  <si>
    <t>Số lượng bán</t>
  </si>
  <si>
    <t>Doanh thu</t>
  </si>
  <si>
    <t>Giảm giá</t>
  </si>
  <si>
    <t>Hàng bán trả lại</t>
  </si>
  <si>
    <t>SL bán</t>
  </si>
  <si>
    <t>Giá vốn 1sp</t>
  </si>
  <si>
    <t>Số lượng</t>
  </si>
  <si>
    <t>SL khuyến mại</t>
  </si>
  <si>
    <t>DTT /1 sp</t>
  </si>
  <si>
    <t>Doanh thu thuần</t>
  </si>
  <si>
    <t>AQ0.35</t>
  </si>
  <si>
    <t>AQ0.5</t>
  </si>
  <si>
    <t>AQUAFINA 0.35</t>
  </si>
  <si>
    <t>AQ1.5</t>
  </si>
  <si>
    <t>AQUAFINA 0.5L</t>
  </si>
  <si>
    <t>AQ5</t>
  </si>
  <si>
    <t>AQUAFINA 1.5L</t>
  </si>
  <si>
    <t>LV0.35</t>
  </si>
  <si>
    <t>AQ-2B</t>
  </si>
  <si>
    <t>Máy nóng lạnh Aquarius AQ-2B</t>
  </si>
  <si>
    <t>LV0.5</t>
  </si>
  <si>
    <t>AQUAFINA 5L</t>
  </si>
  <si>
    <t>LV1.5</t>
  </si>
  <si>
    <t>Bi21</t>
  </si>
  <si>
    <t>Bidrico 21L</t>
  </si>
  <si>
    <t>LV19</t>
  </si>
  <si>
    <t>BS</t>
  </si>
  <si>
    <t>BÌNH SỨ</t>
  </si>
  <si>
    <t>CK</t>
  </si>
  <si>
    <t>CHÂN KỆ 3 CHÂN - XANH</t>
  </si>
  <si>
    <t>VH0.5</t>
  </si>
  <si>
    <t>CKG</t>
  </si>
  <si>
    <t>CHÂN KỆ GỖ</t>
  </si>
  <si>
    <t>VH0.5gas</t>
  </si>
  <si>
    <t>EV0.5</t>
  </si>
  <si>
    <t>EVIAN 0.5L</t>
  </si>
  <si>
    <t>VH1.5</t>
  </si>
  <si>
    <t>EV1.5</t>
  </si>
  <si>
    <t>EVIAN 1.5L</t>
  </si>
  <si>
    <t>VH20</t>
  </si>
  <si>
    <t>EV330</t>
  </si>
  <si>
    <t>Evian 330ml</t>
  </si>
  <si>
    <t>VI20</t>
  </si>
  <si>
    <t>IL 0.45</t>
  </si>
  <si>
    <t>Ion Life 0.45L</t>
  </si>
  <si>
    <t>wa0.14</t>
  </si>
  <si>
    <t>IL 1.25</t>
  </si>
  <si>
    <t>Ion Life 1.25L</t>
  </si>
  <si>
    <t>WA330</t>
  </si>
  <si>
    <t>IL19</t>
  </si>
  <si>
    <t>Ion Life 19L</t>
  </si>
  <si>
    <t>WA500</t>
  </si>
  <si>
    <t>KS LAVIE</t>
  </si>
  <si>
    <t>Kệ sắt lavie</t>
  </si>
  <si>
    <t>LAVIE 0.35L</t>
  </si>
  <si>
    <t>LAVIE 0.5L</t>
  </si>
  <si>
    <t>VKD20</t>
  </si>
  <si>
    <t>LAVIE 1.5L</t>
  </si>
  <si>
    <t>LAVIE19L</t>
  </si>
  <si>
    <t>P0.33</t>
  </si>
  <si>
    <t>Petal 0.33ml</t>
  </si>
  <si>
    <t>P0.5(HH)</t>
  </si>
  <si>
    <t>Petals 500ml (HH)</t>
  </si>
  <si>
    <t>P18.9</t>
  </si>
  <si>
    <t>NƯỚC UỐNG PETALS</t>
  </si>
  <si>
    <t>RIUS</t>
  </si>
  <si>
    <t>MÁY NƯỚC NÓNG LẠNH AQUARIUS</t>
  </si>
  <si>
    <t>SPW</t>
  </si>
  <si>
    <t>Sapuwa 18.9L</t>
  </si>
  <si>
    <t>VĨNH HẢO 0.5L</t>
  </si>
  <si>
    <t>Vĩnh hảo 0.5lit gas</t>
  </si>
  <si>
    <t>VOI-BS</t>
  </si>
  <si>
    <t>VĨNH HẢO 1.5L</t>
  </si>
  <si>
    <t>VĨNH HẢO 20L</t>
  </si>
  <si>
    <t>VIHAWA 20L</t>
  </si>
  <si>
    <t>VIKODA 20L</t>
  </si>
  <si>
    <t>VÒI BÌNH SỨ</t>
  </si>
  <si>
    <t>VOI-NL</t>
  </si>
  <si>
    <t>VÒI - MÁY NL</t>
  </si>
  <si>
    <t>Wami 0.14</t>
  </si>
  <si>
    <t>Wami 330ml</t>
  </si>
  <si>
    <t>Wami 500ml</t>
  </si>
  <si>
    <t>Cộng</t>
  </si>
  <si>
    <t>tong hop BH theo mat hang'!A1</t>
  </si>
  <si>
    <t>Tổng doanh thu thuần</t>
  </si>
  <si>
    <t>LN gộp 1 sp</t>
  </si>
  <si>
    <t>BỘ PHẬN</t>
  </si>
  <si>
    <t>ĐƯỜNG DẪN</t>
  </si>
  <si>
    <t>Chi tiết theo</t>
  </si>
  <si>
    <t>Tổng giá vốn</t>
  </si>
  <si>
    <t>Tổng Lợi nhuận gộp</t>
  </si>
  <si>
    <t xml:space="preserve"> - Tổng hợp khách hàng
 - Khách hàng mới trong tháng
 - Quận
 - Nhóm khách hàng ( thu ngay, cuối tháng,…)</t>
  </si>
  <si>
    <t>Tổng hợp bán hàng theo khách hàng</t>
  </si>
  <si>
    <t>TỔNG HỢP BÁN HÀNG THEO KHÁCH HÀNG</t>
  </si>
  <si>
    <t>Tháng 8 năm 2015</t>
  </si>
  <si>
    <t>Mã khách hàng</t>
  </si>
  <si>
    <t>Tên khách hàng</t>
  </si>
  <si>
    <t>Chiết khấu</t>
  </si>
  <si>
    <t>Giá trị trả lại</t>
  </si>
  <si>
    <t>Giá trị giảm giá</t>
  </si>
  <si>
    <t>VĂN PHÒNG BÌNH THẠNH</t>
  </si>
  <si>
    <t>22820-A.2*AP</t>
  </si>
  <si>
    <t>CH Cross</t>
  </si>
  <si>
    <t>22821-B.BT*19</t>
  </si>
  <si>
    <t>Anh Lai</t>
  </si>
  <si>
    <t>22824-B.3*14</t>
  </si>
  <si>
    <t>Chi Hau</t>
  </si>
  <si>
    <t>22825-A.GV*5</t>
  </si>
  <si>
    <t>Cty An Loc</t>
  </si>
  <si>
    <t>Anh Hieu</t>
  </si>
  <si>
    <t>Chi Thu</t>
  </si>
  <si>
    <t>Tổng cộng</t>
  </si>
  <si>
    <t>Giá vốn</t>
  </si>
  <si>
    <t>Lợi nhuận gộp</t>
  </si>
  <si>
    <t>Tổng hợp bán hàng theo kh'!A1</t>
  </si>
  <si>
    <t>DANH SÁCH KH NGƯNG SỬ DỤNG THÁNG 8/2015</t>
  </si>
  <si>
    <t>Ngày</t>
  </si>
  <si>
    <t>MÃ</t>
  </si>
  <si>
    <t>TÊN KH</t>
  </si>
  <si>
    <t>ĐỊA CHỈ</t>
  </si>
  <si>
    <t>ĐT</t>
  </si>
  <si>
    <t>SP</t>
  </si>
  <si>
    <t>LÝ DO</t>
  </si>
  <si>
    <t>XỬ LÝ</t>
  </si>
  <si>
    <t>KS An Hòa</t>
  </si>
  <si>
    <t>343A Tân Thới Hiệp 21, F Tân Thới Hiệp, Q12</t>
  </si>
  <si>
    <t>6256 1419</t>
  </si>
  <si>
    <t>Bidrico</t>
  </si>
  <si>
    <t>chỉ gọi 1 lần, ko có nhu cầu sử dụng nước bình nữa</t>
  </si>
  <si>
    <t>Thu</t>
  </si>
  <si>
    <t>K</t>
  </si>
  <si>
    <t>Cty Tan Thanh</t>
  </si>
  <si>
    <t>KCX Linh Trung 2, duong 15, FLinh Trung, QThu Duc</t>
  </si>
  <si>
    <t>vi</t>
  </si>
  <si>
    <t>KH tim dc NCC khac re hon</t>
  </si>
  <si>
    <t>chau</t>
  </si>
  <si>
    <t>B</t>
  </si>
  <si>
    <t>Cty Luu Gia</t>
  </si>
  <si>
    <t>66 Nguyen Ngoc Phuong,F19, QBinh Thanh</t>
  </si>
  <si>
    <t>KH chuyen VP</t>
  </si>
  <si>
    <t>a</t>
  </si>
  <si>
    <t>Anh Hoang-Chi Hai Anh</t>
  </si>
  <si>
    <t>243A Nguyen Thuong Hien,P.10,Lau4,Lo B,F6, QBinh Thanh</t>
  </si>
  <si>
    <t>pts</t>
  </si>
  <si>
    <t>KH chuyen nha</t>
  </si>
  <si>
    <t>c</t>
  </si>
  <si>
    <t>q</t>
  </si>
  <si>
    <t>o</t>
  </si>
  <si>
    <t>e</t>
  </si>
  <si>
    <t>d</t>
  </si>
  <si>
    <t>k</t>
  </si>
  <si>
    <t>13/8/2015</t>
  </si>
  <si>
    <t>l</t>
  </si>
  <si>
    <t>j</t>
  </si>
  <si>
    <t>f</t>
  </si>
  <si>
    <t>Lavie</t>
  </si>
  <si>
    <t>p</t>
  </si>
  <si>
    <t>Wami</t>
  </si>
  <si>
    <t>b</t>
  </si>
  <si>
    <t>NGUYÊN NHÂN</t>
  </si>
  <si>
    <t>SL KH</t>
  </si>
  <si>
    <t>SL SP</t>
  </si>
  <si>
    <t>KH chuyển địa chỉ</t>
  </si>
  <si>
    <t>Giá cao</t>
  </si>
  <si>
    <t>Không còn nhu cầu</t>
  </si>
  <si>
    <t>Đặt nước người quen</t>
  </si>
  <si>
    <t>Giao hàng chậm</t>
  </si>
  <si>
    <t>KH không đặt cọc</t>
  </si>
  <si>
    <t>Không rõ lý do</t>
  </si>
  <si>
    <t>g</t>
  </si>
  <si>
    <t>Cắt giảm Chi phí</t>
  </si>
  <si>
    <t>i</t>
  </si>
  <si>
    <t>Chỉ sử dụng 1 lần</t>
  </si>
  <si>
    <t>Đặt nước gần nhà</t>
  </si>
  <si>
    <t>Không đủ số lượng theo khu vực</t>
  </si>
  <si>
    <t>Đặt nước đại lý khác</t>
  </si>
  <si>
    <t xml:space="preserve">Chất lượng dịch vụ ko tốt </t>
  </si>
  <si>
    <t>m</t>
  </si>
  <si>
    <t>Không đáp ứng thời gian giao hàng</t>
  </si>
  <si>
    <t>n</t>
  </si>
  <si>
    <t>Sử dụng sp khác</t>
  </si>
  <si>
    <t>h</t>
  </si>
  <si>
    <t>Chất lượng sản phẩm không tốt</t>
  </si>
  <si>
    <t>Lý do khác</t>
  </si>
  <si>
    <t>Không có CT khuyến mãi</t>
  </si>
  <si>
    <t>x</t>
  </si>
  <si>
    <t>KH NGUNG SD'!A1</t>
  </si>
  <si>
    <t>Khách hàng ngưng sử dụng</t>
  </si>
  <si>
    <t>Khách hàng theo nhân viên bán hàng</t>
  </si>
  <si>
    <t>NGÀY</t>
  </si>
  <si>
    <t>ĐiỆN THOẠI</t>
  </si>
  <si>
    <t>QUAN TÂM</t>
  </si>
  <si>
    <t>ĐẶT HÀNG</t>
  </si>
  <si>
    <t>CỌC VỎ</t>
  </si>
  <si>
    <t>KH KHÔNG ĐẶT HÀNG</t>
  </si>
  <si>
    <t>25/8/2015</t>
  </si>
  <si>
    <t>Chị Trang</t>
  </si>
  <si>
    <t>133/1 Ngô Ddức Kế,F.11,Q.Bình Thạnh</t>
  </si>
  <si>
    <t>Nhi</t>
  </si>
  <si>
    <t>KH về quê khi nào gọi lại thì giao</t>
  </si>
  <si>
    <t>KH ĐÃ ĐẶT HÀNG</t>
  </si>
  <si>
    <t>213 Nguyen Trai,F2, Q5</t>
  </si>
  <si>
    <t>coc 3 vo</t>
  </si>
  <si>
    <t>48/2/5 Me Linh, F19, Q.Binh Thanh</t>
  </si>
  <si>
    <t>coc 5 vo</t>
  </si>
  <si>
    <t>Thin</t>
  </si>
  <si>
    <t>Chị Oanh</t>
  </si>
  <si>
    <t>81/21 Võ Duy Ninh, F22, Bình Thạnh</t>
  </si>
  <si>
    <t>coc 2 vo</t>
  </si>
  <si>
    <t>Chị Ngọ</t>
  </si>
  <si>
    <t>c/c K300,P.302B,F.12,Q.Tân Bình</t>
  </si>
  <si>
    <t>14/8/2015</t>
  </si>
  <si>
    <t>NV GIAO DỊCH</t>
  </si>
  <si>
    <r>
      <t xml:space="preserve">Nhân viên: Đặng Ngọc Thanh </t>
    </r>
    <r>
      <rPr>
        <b/>
        <sz val="9"/>
        <color rgb="FFC00000"/>
        <rFont val="Arial"/>
        <family val="2"/>
      </rPr>
      <t>( nhân viên hưởng hoa hồng )</t>
    </r>
  </si>
  <si>
    <r>
      <t xml:space="preserve">Nhân viên: Nguyễn Thiên Bảo </t>
    </r>
    <r>
      <rPr>
        <b/>
        <sz val="9"/>
        <color rgb="FFC00000"/>
        <rFont val="Arial"/>
        <family val="2"/>
      </rPr>
      <t>( nhân viên hưởng hoa hồng )</t>
    </r>
  </si>
  <si>
    <t>MÃ KH</t>
  </si>
  <si>
    <t>KH theo NV'!A1</t>
  </si>
  <si>
    <t xml:space="preserve"> - Khách hàng mới
 - Tổng hợp khách hàng</t>
  </si>
  <si>
    <t>HOA HỒNG BÁN HÀNG</t>
  </si>
  <si>
    <t>NVBH</t>
  </si>
  <si>
    <t>Lê Thị Yến Nhi</t>
  </si>
  <si>
    <t xml:space="preserve">Ngày </t>
  </si>
  <si>
    <t>I. Sản phẩm và dịch vụ hỗ trợ:</t>
  </si>
  <si>
    <t>Stt</t>
  </si>
  <si>
    <t>Hàng hóa, dịch vụ</t>
  </si>
  <si>
    <t>Thành tiền</t>
  </si>
  <si>
    <t>Máy nóng lạnh / MNL Aquarius AQ-1A</t>
  </si>
  <si>
    <t>Bình sứ</t>
  </si>
  <si>
    <t>Chân kệ lavie</t>
  </si>
  <si>
    <t>Chân kệ gỗ</t>
  </si>
  <si>
    <t>Thay vòi máy nóng - lạnh</t>
  </si>
  <si>
    <t>Thay vòi bình sứ</t>
  </si>
  <si>
    <t>Thuê máy nóng - lạnh</t>
  </si>
  <si>
    <t>Vệ sinh máy nóng lạnh</t>
  </si>
  <si>
    <t>Bộ vòi pakistan</t>
  </si>
  <si>
    <t>Khoản mục</t>
  </si>
  <si>
    <t>Hoa hồng 1 sp, dv</t>
  </si>
  <si>
    <t>Call center</t>
  </si>
  <si>
    <t xml:space="preserve"> - Nhân viên</t>
  </si>
  <si>
    <t>Hoa hồng sản phẩm</t>
  </si>
  <si>
    <t xml:space="preserve"> - Nhân viên
 - Gọi vào, gọi ra</t>
  </si>
  <si>
    <t>Hoa hong NV'!A1</t>
  </si>
  <si>
    <t>Danh sách đơn hàng được duyệt</t>
  </si>
  <si>
    <t>Tháng 8- 2015</t>
  </si>
  <si>
    <t>TT</t>
  </si>
  <si>
    <t>SL Vỏ giao KH
( KH cọc vỏ )</t>
  </si>
  <si>
    <t>SL Vỏ KH trả
( Trả cọc cho KH )</t>
  </si>
  <si>
    <t>SL vỏ phát sinh thêm trong kỳ
( Tiền cọc trong kỳ)</t>
  </si>
  <si>
    <t>SL Vỏ không nhận được cọc</t>
  </si>
  <si>
    <t>Quỹ vỏ ( bồi thường, ko TVTC )</t>
  </si>
  <si>
    <t>KH công nợ cuối tháng</t>
  </si>
  <si>
    <t>Cọc vỏ</t>
  </si>
  <si>
    <t>KH thu ngay</t>
  </si>
  <si>
    <t>Nhóm khác (chưa điều chỉnh)</t>
  </si>
  <si>
    <t>Nhân viên, Công ty</t>
  </si>
  <si>
    <t>Công nợ đầu kỳ</t>
  </si>
  <si>
    <t>Phát sinh trong kỳ</t>
  </si>
  <si>
    <t>Thanh toán trong kỳ</t>
  </si>
  <si>
    <t>Công nợ cuối kỳ</t>
  </si>
  <si>
    <t>Doanh số</t>
  </si>
  <si>
    <t>Tỷ lệ công nợ cuối kỳ/ Tổng công nợ</t>
  </si>
  <si>
    <t>Tỷ lệ công nợ cuối kỳ/ Doanh Thu theo nhóm</t>
  </si>
  <si>
    <t>Ghi chú</t>
  </si>
  <si>
    <t>Tổng công nợ</t>
  </si>
  <si>
    <t>Công nợ Nhân viên, nhà cung cấp</t>
  </si>
  <si>
    <t>Tổng công (1) - (2)</t>
  </si>
  <si>
    <t>Nhà cung cấp</t>
  </si>
  <si>
    <t>Cấn trừ lương nhân viên vào đầu tháng sau</t>
  </si>
  <si>
    <t>Kế toán</t>
  </si>
  <si>
    <t>cong no vo'!A1</t>
  </si>
  <si>
    <t>cong no tien'!A1</t>
  </si>
  <si>
    <t xml:space="preserve">Tổng cộng vỏ </t>
  </si>
  <si>
    <t>Tổng cộng tiền cọc</t>
  </si>
  <si>
    <t>SL Vỏ tồn cuối kỳ tại KH</t>
  </si>
  <si>
    <t>SL Vỏ tồn đầu kỳ tại KH</t>
  </si>
  <si>
    <t>Chi tiết theo nhóm khách hàng</t>
  </si>
  <si>
    <t>KH ngưng sử dụng</t>
  </si>
  <si>
    <t>Nhân viên công ty</t>
  </si>
  <si>
    <t>CHỈ TIÊU CÔNG NỢ TiỀN</t>
  </si>
  <si>
    <t xml:space="preserve"> - Nhóm khách hàng
 - Quận</t>
  </si>
  <si>
    <t>mã KH, tên KH, địa chỉ, thời gian gọi (vào, ra), số phút gọi (vào, ra)</t>
  </si>
  <si>
    <r>
      <t xml:space="preserve">mã KH, tên KH, địa chỉ, nội dung đơn hàng duyệt, thời gian duyệt đơn hàng </t>
    </r>
    <r>
      <rPr>
        <sz val="11"/>
        <color rgb="FFFF0000"/>
        <rFont val="Arial"/>
        <family val="2"/>
      </rPr>
      <t>( tính từ lúc nhận đơn hàng đến lúc duyệt )</t>
    </r>
  </si>
  <si>
    <t>Giao hàng</t>
  </si>
  <si>
    <t>Báo cáo cuộc gọi</t>
  </si>
  <si>
    <t xml:space="preserve">Báo cáo thời gian giao hàng </t>
  </si>
  <si>
    <t xml:space="preserve">Mã KH, tên KH, địa chỉ, thời gian về nhập kho ( tính từ lúc duyệt đơn hàng đến lúc về thủ quỹ nộp phiếu ) </t>
  </si>
  <si>
    <t xml:space="preserve">Báo cáo sản lượng </t>
  </si>
  <si>
    <t xml:space="preserve"> - Nhân viên giao hàng</t>
  </si>
  <si>
    <t>loại hàng hóa, loại vỏ, số lượng giao, số lượng trả về, số lượng đơn hàng, khu vực</t>
  </si>
  <si>
    <t>Báo cáo khách hàng 15 / 30 / 45 / 60 / &gt;60 ngày chưa đặt hàng lại</t>
  </si>
  <si>
    <t xml:space="preserve"> - Tổng hợp
 - Nhóm khách hàng
 - quận</t>
  </si>
  <si>
    <t>mã KH, tên KH, địa chỉ, số điện thoại, người liên hệ,công nợ tiền, công nợ vỏ, vật tư mượn, số tiền đặt cọc vỏ (máy nóng lạnh, chân kệ,…)</t>
  </si>
  <si>
    <t>mã KH, tên KH, địa chỉ, số điện thoại, người liên hệ, loại hàng hóa, đơn giá bán, công nợ tiền, công nợ vỏ, vật tư mượn, số tiền đặt cọc vỏ (máy nóng lạnh, chân kệ,…)</t>
  </si>
  <si>
    <t>Tổng hợp công nợ tiền phải thu</t>
  </si>
  <si>
    <t>Tổng hợp công nợ vỏ phải thu</t>
  </si>
  <si>
    <t>Công nợ phải thu quá hạn ( 15 / 30 / 45 / 60 / &gt;60 ngày)</t>
  </si>
  <si>
    <t>Báo cáo các đơn hàng chưa về nộp phiếu</t>
  </si>
  <si>
    <t xml:space="preserve"> - Tổng hợp
 - Nhân viên giao hàng
 - Vùng
 - Quận</t>
  </si>
  <si>
    <t>Tổng hợp chi phí theo bộ phận và khoản mục chi phí</t>
  </si>
  <si>
    <t xml:space="preserve"> - Tháng
 - Năm ( mỗi tháng là 1 cột )</t>
  </si>
  <si>
    <t>Lấy số liệu theo tài khoản chi phí</t>
  </si>
  <si>
    <t>DNTN TM HOÀNG TRÂN</t>
  </si>
  <si>
    <t>25 Mê Linh, P.19, Q.Bình Thạnh. Tp.HCM</t>
  </si>
  <si>
    <t>Báo cáo tổng hợp chi phí</t>
  </si>
  <si>
    <t>Văn phòng Bình Thạnh; Tháng 8 Năm 2015</t>
  </si>
  <si>
    <t>Tên khoản mục CP</t>
  </si>
  <si>
    <t>Kỳ trước</t>
  </si>
  <si>
    <t>Kỳ này</t>
  </si>
  <si>
    <t>Lũy kế từ đầu năm</t>
  </si>
  <si>
    <t>Tên đơn vị: Ban Giám Đốc</t>
  </si>
  <si>
    <t>CÔNG CỤ DỤNG CỤ</t>
  </si>
  <si>
    <t>ĐIỆN THOẠI + INTERNET</t>
  </si>
  <si>
    <t>BỒI DƯỠNG CÁN BỘ</t>
  </si>
  <si>
    <t>SỬA CHỮA</t>
  </si>
  <si>
    <t>CHI PHÍ KHÁC</t>
  </si>
  <si>
    <t>TỔNG CỘNG</t>
  </si>
  <si>
    <t>Tên đơn vị: Giao Hàng</t>
  </si>
  <si>
    <t>VĂN PHÒNG PHẨM</t>
  </si>
  <si>
    <t>XE TẢI (DẦU, CẦU ĐƯỜNG, SỬA CHỮA, THUÊ XE...)</t>
  </si>
  <si>
    <t>TUYỂN DỤNG</t>
  </si>
  <si>
    <t>ĐỒNG PHỤC</t>
  </si>
  <si>
    <t>LƯƠNG</t>
  </si>
  <si>
    <t>KHẤU HAO</t>
  </si>
  <si>
    <t>THUẾ TNDN</t>
  </si>
  <si>
    <t>Tên đơn vị: Marketing</t>
  </si>
  <si>
    <t>QUẢNG CÁO</t>
  </si>
  <si>
    <t>Tên đơn vị: Nhân sự</t>
  </si>
  <si>
    <t>BẢO HIỂM</t>
  </si>
  <si>
    <t>CÔNG ĐOÀN</t>
  </si>
  <si>
    <t>Tên đơn vị: Phòng Kế toán</t>
  </si>
  <si>
    <t>Tên đơn vị: Xử lý Bán hàng</t>
  </si>
  <si>
    <t>Ngày ..... tháng ..... năm ..........</t>
  </si>
  <si>
    <t>(Ký, họ tên)</t>
  </si>
  <si>
    <t>(Ký, họ tên, đóng dấu)</t>
  </si>
  <si>
    <t>tong hop chi phi'!A1</t>
  </si>
  <si>
    <t>Lập ngân sách</t>
  </si>
  <si>
    <t>Các báo cáo phân tích tài chính</t>
  </si>
  <si>
    <t>Số phiếu phát sinh</t>
  </si>
  <si>
    <t>≤15'</t>
  </si>
  <si>
    <t>16' - ≤ 30'</t>
  </si>
  <si>
    <t>&gt; 4h</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</si>
  <si>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</si>
  <si>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</si>
  <si>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</si>
  <si>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</si>
  <si>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</si>
  <si>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</si>
  <si>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</si>
  <si>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</si>
  <si>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</si>
  <si>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</si>
  <si>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</si>
  <si>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</si>
  <si>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</si>
  <si>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</si>
  <si>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</si>
  <si>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</si>
  <si>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</si>
  <si>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</si>
  <si>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</si>
  <si>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</si>
  <si>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</si>
  <si>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</si>
  <si>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</si>
  <si>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</si>
  <si>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</si>
  <si>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</si>
  <si>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</si>
  <si>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</si>
  <si>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</si>
  <si>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</si>
  <si>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</si>
  <si>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TC</t>
  </si>
  <si>
    <t>%</t>
  </si>
  <si>
    <t xml:space="preserve">Phiếu về trong 30' </t>
  </si>
  <si>
    <t xml:space="preserve">Đơn hàng giao trong 30' </t>
  </si>
  <si>
    <t xml:space="preserve">Phiếu về từ &gt; 30' đến 1h </t>
  </si>
  <si>
    <t xml:space="preserve">Đơn hàng giao từ &gt; 30' đến 1h </t>
  </si>
  <si>
    <t>Xử lý từ &gt; 1h đến 2h</t>
  </si>
  <si>
    <t>Phiếu về từ &gt; 1h đến 2h</t>
  </si>
  <si>
    <t>Đơn hàng giao từ &gt; 1h đến 2h</t>
  </si>
  <si>
    <t>Phiếu về từ &gt; 2h đến 3h</t>
  </si>
  <si>
    <t>Đơn hàng giao từ &gt; 2h đến 3h</t>
  </si>
  <si>
    <t>Phiếu về từ &gt; 3h đến 4h</t>
  </si>
  <si>
    <t>Đơn hàng giao từ &gt; 3h đến 4h</t>
  </si>
  <si>
    <t>Phiếu về &gt; 4h</t>
  </si>
  <si>
    <t>Đơn hàng giao &gt; 4h</t>
  </si>
  <si>
    <t>Chưa xử lý trong ngày</t>
  </si>
  <si>
    <t>Đơn hàng chưa đi giao / chưa về trong ngày</t>
  </si>
  <si>
    <t>31' - ≤ 1h</t>
  </si>
  <si>
    <t>Thời gian duyệt đơn hàng ( tính từ lúc nhận đơn hàng )</t>
  </si>
  <si>
    <t xml:space="preserve">Xử lý trong 15' </t>
  </si>
  <si>
    <t xml:space="preserve">Xử lý từ &gt; 15' đến 30' </t>
  </si>
  <si>
    <t>Xử lý từ &gt; 30' đến 1h</t>
  </si>
  <si>
    <t xml:space="preserve">Xử lý từ &gt; 2h </t>
  </si>
  <si>
    <t>1h  ≤ 2h</t>
  </si>
  <si>
    <t>&gt; 2h</t>
  </si>
  <si>
    <t>≤ 30</t>
  </si>
  <si>
    <t>1h1' - ≤ 2h</t>
  </si>
  <si>
    <t>2h1' - ≤ 3h</t>
  </si>
  <si>
    <t>3h1'- ≤ 4h</t>
  </si>
  <si>
    <t>Thời gian giao hàng ( từ lúc NVGH nhận phiếu đến khi phiếu về nộp thủ quỹ)</t>
  </si>
  <si>
    <t>Thời gian chỉ tiêu giao hàng ( từ lúc duyệt đơn hàng đến khi phiếu về thủ quỹ )</t>
  </si>
  <si>
    <t>Tổng cộng thời gian giao hàng theo đơn hàng ( từ lúc nhận đơn hàng đến lúc phiếu về thủ quỹ )</t>
  </si>
  <si>
    <t>Báo cáo tổng hợp thời gian của các quy trình</t>
  </si>
  <si>
    <t>tong hop quy trinh'!A1</t>
  </si>
  <si>
    <t>Nội dung</t>
  </si>
  <si>
    <t>MẪU BiỂU BÁO CÁO</t>
  </si>
  <si>
    <t>Lưu ý</t>
  </si>
  <si>
    <t>Ngoài những báo cáo trên, phần mềm vẫn đáp ứng những báo cáo chi tiết theo đối tượng</t>
  </si>
  <si>
    <t>SL/THÁNG</t>
  </si>
  <si>
    <t>Theo doi so luong cho thue:</t>
  </si>
  <si>
    <t>Xuat kho N</t>
  </si>
  <si>
    <t xml:space="preserve">Binh may nong lanh: </t>
  </si>
  <si>
    <t>hàng hóa</t>
  </si>
  <si>
    <t>CCDC</t>
  </si>
  <si>
    <t>Khach hang thue</t>
  </si>
  <si>
    <t>Kho khach thue</t>
  </si>
  <si>
    <t>Chuyen kho từ kho cong ty =&gt; khach hang thue =&gt; chi tiet cho ong a</t>
  </si>
  <si>
    <t>MPT 1:</t>
  </si>
  <si>
    <t>NV1</t>
  </si>
  <si>
    <t>3tr</t>
  </si>
  <si>
    <t>Chi Nhanh A</t>
  </si>
  <si>
    <t xml:space="preserve">Don hang </t>
  </si>
  <si>
    <t>chi nhan A khong co hang chi B giao ho</t>
  </si>
  <si>
    <t>Xuat kho o chi nhanh B</t>
  </si>
  <si>
    <t>Doanh thu ghi nhan chi nhanh?</t>
  </si>
  <si>
    <t>chi nhánh A</t>
  </si>
  <si>
    <t>Nợ 131</t>
  </si>
  <si>
    <t>Có 5111</t>
  </si>
  <si>
    <t>Kh ABC</t>
  </si>
  <si>
    <t xml:space="preserve">Chi nhánh B </t>
  </si>
  <si>
    <t>Chi nhánh A</t>
  </si>
  <si>
    <t>Nợ 5111</t>
  </si>
  <si>
    <t>Có 336</t>
  </si>
  <si>
    <t>Nợ 1368</t>
  </si>
  <si>
    <t>Có 131</t>
  </si>
  <si>
    <t>Doi phoi chi nhanh nao chi lien quan den chi nhanh do</t>
  </si>
  <si>
    <t>Chi nhánh 1</t>
  </si>
  <si>
    <t>Chi nhánh 2</t>
  </si>
  <si>
    <t xml:space="preserve">                         Khách hàng A</t>
  </si>
  <si>
    <t xml:space="preserve">                         Khách hàng B</t>
  </si>
  <si>
    <t xml:space="preserve">                         Khách hàng C</t>
  </si>
  <si>
    <t xml:space="preserve">                         Khách hàng D</t>
  </si>
  <si>
    <t xml:space="preserve">Ghi chú: </t>
  </si>
  <si>
    <t>Có nhân viên sẽ chọn khách hàng và đánh dấu trạng thái cho kh</t>
  </si>
  <si>
    <t>BÁO CÁO KHÁCH HÀNG MỚI THEO NHÂN VIÊN THÁNG 8/2015</t>
  </si>
  <si>
    <t>Ghi chú:</t>
  </si>
  <si>
    <t xml:space="preserve"> - Khách hàng mới là khách hàng phát sinh  giao dịch lần đầu tiên với công ty và trong tháng 8
- Thông tin số lượng đơn hàng: Đơn hàng phát sinh đầu tiên của khách hàng mới</t>
  </si>
  <si>
    <t>Bình A</t>
  </si>
  <si>
    <t>Bình B</t>
  </si>
  <si>
    <t>Bình C</t>
  </si>
  <si>
    <t>Bình D</t>
  </si>
  <si>
    <t>Bình E</t>
  </si>
  <si>
    <t>BÁO CÁO TỔNG HỢP CÔNG NỢ VỎ THEO KHÁCH HÀNG</t>
  </si>
  <si>
    <t>Ghi chú: - Vỏ bình thống kê theo mặt hàng, một bình nước sẽ tương ứng với một vỏ bình. 
                 Khai báo giá bán trong danh mục khi lên báo cáo này tiền vỏ bình = Số lượng * Giá khai báo mặt định
              - Theo chi nhánh</t>
  </si>
  <si>
    <t>Ghi chú:  - Tự định nghĩa nhóm trong danh mục nhà cung cấp
                - Theo chi nhánh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</si>
</sst>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_(* \(#,##0\);_(* &quot;-&quot;??_);_(@_)"/>
    <numFmt numFmtId="165" formatCode="#,##0;\(#,##0\);"/>
    <numFmt numFmtId="166" formatCode="mm/dd"/>
    <numFmt numFmtId="167" formatCode="m/d/yyyy;@"/>
    <numFmt numFmtId="168" formatCode="_-* #,##0\ _₫_-;\-* #,##0\ _₫_-;_-* &quot;-&quot;??\ _₫_-;_-@_-"/>
    <numFmt numFmtId="169" formatCode="h:mm;@"/>
  </numFmts>
  <fonts count="71" x14ac:knownFonts="1">
    <font>
      <sz val="11"/>
      <color theme="1"/>
      <name val="Calibri"/>
      <family val="2"/>
      <scheme val="minor"/>
    </font>
    <font>
      <sz val="11"/>
      <color theme="1"/>
      <name val="Arial"/>
      <family val="2"/>
    </font>
    <font>
      <sz val="11"/>
      <color theme="1"/>
      <name val="Calibri"/>
      <family val="2"/>
      <scheme val="minor"/>
    </font>
    <font>
      <sz val="11"/>
      <color theme="0"/>
      <name val="Calibri"/>
      <family val="2"/>
      <scheme val="minor"/>
    </font>
    <font>
      <sz val="8"/>
      <color indexed="8"/>
      <name val="Arial"/>
      <family val="2"/>
    </font>
    <font>
      <sz val="9"/>
      <color indexed="8"/>
      <name val="Arial"/>
      <family val="2"/>
    </font>
    <font>
      <sz val="10"/>
      <color indexed="8"/>
      <name val="Arial"/>
      <family val="2"/>
    </font>
    <font>
      <sz val="9"/>
      <color indexed="8"/>
      <name val="Times New Roman"/>
      <family val="1"/>
    </font>
    <font>
      <b/>
      <sz val="10"/>
      <color indexed="8"/>
      <name val="Times New Roman"/>
      <family val="1"/>
    </font>
    <font>
      <b/>
      <i/>
      <sz val="10"/>
      <color indexed="8"/>
      <name val="Times New Roman"/>
      <family val="1"/>
    </font>
    <font>
      <b/>
      <sz val="9"/>
      <name val="Times New Roman"/>
      <family val="1"/>
    </font>
    <font>
      <b/>
      <sz val="9"/>
      <color indexed="8"/>
      <name val="Times New Roman"/>
      <family val="1"/>
    </font>
    <font>
      <sz val="12"/>
      <name val="Times New Roman"/>
      <family val="1"/>
    </font>
    <font>
      <sz val="9"/>
      <name val="Arial"/>
      <family val="2"/>
    </font>
    <font>
      <sz val="9"/>
      <color rgb="FF000000"/>
      <name val="Times New Roman"/>
      <family val="1"/>
    </font>
    <font>
      <sz val="9"/>
      <name val="Times New Roman"/>
      <family val="1"/>
    </font>
    <font>
      <sz val="10"/>
      <name val="Times New Roman"/>
      <family val="1"/>
    </font>
    <font>
      <sz val="10"/>
      <name val="Arial"/>
      <family val="2"/>
    </font>
    <font>
      <b/>
      <sz val="12"/>
      <name val="Times New Roman"/>
      <family val="1"/>
    </font>
    <font>
      <b/>
      <sz val="10"/>
      <name val="Arial"/>
      <family val="2"/>
    </font>
    <font>
      <b/>
      <sz val="9"/>
      <color indexed="8"/>
      <name val="Arial Narrow"/>
      <family val="2"/>
    </font>
    <font>
      <i/>
      <sz val="9"/>
      <color indexed="8"/>
      <name val="Times New Roman"/>
      <family val="1"/>
    </font>
    <font>
      <i/>
      <sz val="9"/>
      <color indexed="8"/>
      <name val="Arial"/>
      <family val="2"/>
    </font>
    <font>
      <u/>
      <sz val="11"/>
      <color theme="10"/>
      <name val="Calibri"/>
      <family val="2"/>
    </font>
    <font>
      <sz val="11"/>
      <name val="Times New Roman"/>
      <family val="1"/>
    </font>
    <font>
      <b/>
      <sz val="16"/>
      <name val="Times New Roman"/>
      <family val="1"/>
    </font>
    <font>
      <b/>
      <i/>
      <sz val="12"/>
      <name val="Times New Roman"/>
      <family val="1"/>
    </font>
    <font>
      <b/>
      <sz val="10"/>
      <name val="Times New Roman"/>
      <family val="1"/>
    </font>
    <font>
      <b/>
      <sz val="11"/>
      <name val="Times New Roman"/>
      <family val="1"/>
    </font>
    <font>
      <b/>
      <sz val="11"/>
      <color indexed="8"/>
      <name val="Times New Roman"/>
      <family val="1"/>
    </font>
    <font>
      <sz val="11"/>
      <color rgb="FF000000"/>
      <name val="Times New Roman"/>
      <family val="1"/>
    </font>
    <font>
      <sz val="10"/>
      <color rgb="FF000000"/>
      <name val="Microsoft Sans Serif"/>
      <family val="2"/>
    </font>
    <font>
      <b/>
      <sz val="12"/>
      <color indexed="8"/>
      <name val="Times New Roman"/>
      <family val="1"/>
    </font>
    <font>
      <sz val="8"/>
      <name val="Arial"/>
      <family val="2"/>
    </font>
    <font>
      <b/>
      <sz val="12"/>
      <color indexed="12"/>
      <name val="Arial"/>
      <family val="2"/>
    </font>
    <font>
      <b/>
      <sz val="10"/>
      <color rgb="FF0000FF"/>
      <name val="Arial"/>
      <family val="2"/>
    </font>
    <font>
      <sz val="10"/>
      <color theme="1"/>
      <name val="Arial"/>
      <family val="2"/>
    </font>
    <font>
      <sz val="12.1"/>
      <color theme="1"/>
      <name val="Arial"/>
      <family val="2"/>
    </font>
    <font>
      <sz val="10"/>
      <color rgb="FF000000"/>
      <name val="Arial"/>
      <family val="2"/>
    </font>
    <font>
      <sz val="9"/>
      <color theme="1"/>
      <name val="Arial"/>
      <family val="2"/>
    </font>
    <font>
      <sz val="11"/>
      <name val="Calibri"/>
      <family val="2"/>
      <scheme val="minor"/>
    </font>
    <font>
      <sz val="8"/>
      <color theme="0"/>
      <name val="Arial"/>
      <family val="2"/>
    </font>
    <font>
      <sz val="10"/>
      <color theme="0"/>
      <name val="Arial"/>
      <family val="2"/>
    </font>
    <font>
      <b/>
      <sz val="12"/>
      <color theme="0"/>
      <name val="Times New Roman"/>
      <family val="1"/>
    </font>
    <font>
      <sz val="8"/>
      <color theme="1"/>
      <name val="Arial"/>
      <family val="2"/>
    </font>
    <font>
      <b/>
      <sz val="10"/>
      <color rgb="FF0070C0"/>
      <name val="Arial"/>
      <family val="2"/>
    </font>
    <font>
      <b/>
      <sz val="10"/>
      <color indexed="12"/>
      <name val="Arial"/>
      <family val="2"/>
    </font>
    <font>
      <sz val="10"/>
      <color indexed="12"/>
      <name val="Arial"/>
      <family val="2"/>
    </font>
    <font>
      <b/>
      <sz val="10"/>
      <color theme="1"/>
      <name val="Arial"/>
      <family val="2"/>
    </font>
    <font>
      <b/>
      <sz val="9"/>
      <name val="Arial"/>
      <family val="2"/>
    </font>
    <font>
      <b/>
      <sz val="9"/>
      <color rgb="FFC00000"/>
      <name val="Arial"/>
      <family val="2"/>
    </font>
    <font>
      <i/>
      <sz val="12"/>
      <name val="Times New Roman"/>
      <family val="1"/>
    </font>
    <font>
      <sz val="11"/>
      <color rgb="FFFF0000"/>
      <name val="Arial"/>
      <family val="2"/>
    </font>
    <font>
      <sz val="12"/>
      <color rgb="FF000000"/>
      <name val="Times New Roman"/>
      <family val="1"/>
    </font>
    <font>
      <b/>
      <sz val="16"/>
      <color rgb="FF000000"/>
      <name val="Times New Roman"/>
      <family val="1"/>
    </font>
    <font>
      <b/>
      <i/>
      <sz val="12"/>
      <color rgb="FF000000"/>
      <name val="Times New Roman"/>
      <family val="1"/>
    </font>
    <font>
      <b/>
      <sz val="11"/>
      <color rgb="FF000000"/>
      <name val="Times New Roman"/>
      <family val="1"/>
    </font>
    <font>
      <b/>
      <sz val="12"/>
      <color rgb="FF000000"/>
      <name val="Times New Roman"/>
      <family val="1"/>
    </font>
    <font>
      <sz val="8"/>
      <color rgb="FF000000"/>
      <name val="Arial"/>
      <family val="2"/>
    </font>
    <font>
      <b/>
      <sz val="10"/>
      <color rgb="FF000000"/>
      <name val="Microsoft Sans Serif"/>
      <family val="2"/>
    </font>
    <font>
      <b/>
      <sz val="10"/>
      <color rgb="FF000000"/>
      <name val="Arial"/>
      <family val="2"/>
    </font>
    <font>
      <i/>
      <sz val="11"/>
      <color rgb="FF000000"/>
      <name val="Times New Roman"/>
      <family val="1"/>
    </font>
    <font>
      <b/>
      <sz val="12"/>
      <color rgb="FF000000"/>
      <name val="Arial"/>
      <family val="2"/>
    </font>
    <font>
      <b/>
      <sz val="12"/>
      <name val="Arial"/>
      <family val="2"/>
    </font>
    <font>
      <b/>
      <i/>
      <u/>
      <sz val="10"/>
      <color rgb="FF000000"/>
      <name val="Arial"/>
      <family val="2"/>
    </font>
    <font>
      <sz val="9"/>
      <color indexed="81"/>
      <name val="Tahoma"/>
      <family val="2"/>
    </font>
    <font>
      <b/>
      <sz val="11"/>
      <color theme="1"/>
      <name val="Arial"/>
      <family val="2"/>
    </font>
    <font>
      <b/>
      <sz val="14"/>
      <color theme="1"/>
      <name val="Arial"/>
      <family val="2"/>
    </font>
    <font>
      <b/>
      <sz val="11"/>
      <color rgb="FFFF0000"/>
      <name val="Arial"/>
      <family val="2"/>
    </font>
    <font>
      <b/>
      <sz val="9"/>
      <color indexed="81"/>
      <name val="Tahoma"/>
      <family val="2"/>
    </font>
    <font>
      <b/>
      <sz val="8"/>
      <name val="Arial"/>
      <family val="2"/>
    </font>
  </fonts>
  <fills count="18">
    <fill>
      <patternFill patternType="none"/>
    </fill>
    <fill>
      <patternFill patternType="gray125"/>
    </fill>
    <fill>
      <patternFill patternType="solid">
        <fgColor indexed="1"/>
        <bgColor indexed="0"/>
      </patternFill>
    </fill>
    <fill>
      <patternFill patternType="solid">
        <fgColor indexed="9"/>
        <bgColor indexed="0"/>
      </patternFill>
    </fill>
    <fill>
      <patternFill patternType="solid">
        <fgColor theme="0"/>
        <bgColor indexed="0"/>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00B0F0"/>
        <bgColor indexed="64"/>
      </patternFill>
    </fill>
    <fill>
      <patternFill patternType="solid">
        <fgColor theme="6" tint="0.39997558519241921"/>
        <bgColor indexed="64"/>
      </patternFill>
    </fill>
    <fill>
      <patternFill patternType="solid">
        <fgColor indexed="43"/>
        <bgColor indexed="64"/>
      </patternFill>
    </fill>
    <fill>
      <patternFill patternType="solid">
        <fgColor rgb="FFD3D3D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0000"/>
        <bgColor indexed="64"/>
      </patternFill>
    </fill>
  </fills>
  <borders count="4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8"/>
      </left>
      <right/>
      <top style="thin">
        <color indexed="8"/>
      </top>
      <bottom/>
      <diagonal/>
    </border>
    <border>
      <left style="thin">
        <color rgb="FF000000"/>
      </left>
      <right style="thin">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style="thin">
        <color rgb="FF000000"/>
      </right>
      <top/>
      <bottom style="hair">
        <color indexed="8"/>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style="thin">
        <color indexed="8"/>
      </left>
      <right style="thin">
        <color rgb="FF000000"/>
      </right>
      <top style="hair">
        <color indexed="8"/>
      </top>
      <bottom style="hair">
        <color indexed="8"/>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top/>
      <bottom/>
      <diagonal/>
    </border>
    <border>
      <left/>
      <right style="thin">
        <color rgb="FF000000"/>
      </right>
      <top/>
      <bottom/>
      <diagonal/>
    </border>
    <border>
      <left style="double">
        <color indexed="8"/>
      </left>
      <right style="hair">
        <color indexed="8"/>
      </right>
      <top style="double">
        <color indexed="8"/>
      </top>
      <bottom style="hair">
        <color indexed="8"/>
      </bottom>
      <diagonal/>
    </border>
    <border>
      <left style="hair">
        <color indexed="8"/>
      </left>
      <right style="hair">
        <color indexed="8"/>
      </right>
      <top style="double">
        <color indexed="8"/>
      </top>
      <bottom style="hair">
        <color indexed="8"/>
      </bottom>
      <diagonal/>
    </border>
    <border>
      <left style="hair">
        <color indexed="8"/>
      </left>
      <right style="double">
        <color indexed="8"/>
      </right>
      <top style="double">
        <color indexed="8"/>
      </top>
      <bottom style="hair">
        <color indexed="8"/>
      </bottom>
      <diagonal/>
    </border>
    <border>
      <left style="double">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double">
        <color indexed="8"/>
      </right>
      <top style="hair">
        <color indexed="8"/>
      </top>
      <bottom style="hair">
        <color indexed="8"/>
      </bottom>
      <diagonal/>
    </border>
    <border>
      <left style="double">
        <color indexed="8"/>
      </left>
      <right style="hair">
        <color indexed="8"/>
      </right>
      <top style="hair">
        <color indexed="8"/>
      </top>
      <bottom style="double">
        <color indexed="8"/>
      </bottom>
      <diagonal/>
    </border>
    <border>
      <left style="hair">
        <color indexed="8"/>
      </left>
      <right style="hair">
        <color indexed="8"/>
      </right>
      <top style="hair">
        <color indexed="8"/>
      </top>
      <bottom style="double">
        <color indexed="8"/>
      </bottom>
      <diagonal/>
    </border>
    <border>
      <left style="hair">
        <color indexed="8"/>
      </left>
      <right style="double">
        <color indexed="8"/>
      </right>
      <top style="hair">
        <color indexed="8"/>
      </top>
      <bottom style="double">
        <color indexed="8"/>
      </bottom>
      <diagonal/>
    </border>
    <border>
      <left style="double">
        <color indexed="8"/>
      </left>
      <right/>
      <top style="hair">
        <color indexed="8"/>
      </top>
      <bottom style="hair">
        <color indexed="8"/>
      </bottom>
      <diagonal/>
    </border>
    <border>
      <left/>
      <right style="hair">
        <color indexed="8"/>
      </right>
      <top style="hair">
        <color indexed="8"/>
      </top>
      <bottom style="hair">
        <color indexed="8"/>
      </bottom>
      <diagonal/>
    </border>
    <border>
      <left/>
      <right style="thin">
        <color indexed="64"/>
      </right>
      <top/>
      <bottom/>
      <diagonal/>
    </border>
  </borders>
  <cellStyleXfs count="17">
    <xf numFmtId="0" fontId="0" fillId="0" borderId="0"/>
    <xf numFmtId="43" fontId="2"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alignment vertical="top"/>
    </xf>
    <xf numFmtId="0" fontId="4" fillId="0" borderId="0" applyNumberFormat="0" applyFill="0" applyBorder="0" applyAlignment="0" applyProtection="0">
      <alignment vertical="top"/>
    </xf>
    <xf numFmtId="43" fontId="17" fillId="0" borderId="0" applyFont="0" applyFill="0" applyBorder="0" applyAlignment="0" applyProtection="0"/>
    <xf numFmtId="0" fontId="4" fillId="0" borderId="0" applyNumberFormat="0" applyFill="0" applyBorder="0" applyAlignment="0" applyProtection="0">
      <alignment vertical="top"/>
    </xf>
    <xf numFmtId="0" fontId="23" fillId="0" borderId="0" applyNumberFormat="0" applyFill="0" applyBorder="0" applyAlignment="0" applyProtection="0">
      <alignment vertical="top"/>
      <protection locked="0"/>
    </xf>
    <xf numFmtId="0" fontId="4" fillId="0" borderId="0" applyNumberFormat="0" applyFill="0" applyBorder="0" applyAlignment="0" applyProtection="0">
      <alignment vertical="top"/>
    </xf>
    <xf numFmtId="0" fontId="17" fillId="0" borderId="0"/>
    <xf numFmtId="43" fontId="17" fillId="0" borderId="0" applyFont="0" applyFill="0" applyBorder="0" applyAlignment="0" applyProtection="0"/>
    <xf numFmtId="0" fontId="17" fillId="0" borderId="0"/>
    <xf numFmtId="164" fontId="2" fillId="0" borderId="0" applyFont="0" applyFill="0" applyBorder="0" applyAlignment="0" applyProtection="0"/>
    <xf numFmtId="0" fontId="4" fillId="0" borderId="0" applyNumberFormat="0" applyFill="0" applyBorder="0" applyAlignment="0" applyProtection="0">
      <alignment vertical="top"/>
    </xf>
    <xf numFmtId="0" fontId="38" fillId="0" borderId="0"/>
    <xf numFmtId="43" fontId="38" fillId="0" borderId="0" applyFont="0" applyFill="0" applyBorder="0" applyAlignment="0" applyProtection="0"/>
    <xf numFmtId="9" fontId="38" fillId="0" borderId="0" applyFont="0" applyFill="0" applyBorder="0" applyAlignment="0" applyProtection="0"/>
  </cellStyleXfs>
  <cellXfs count="438">
    <xf numFmtId="0" fontId="0" fillId="0" borderId="0" xfId="0"/>
    <xf numFmtId="0" fontId="5" fillId="0" borderId="0" xfId="3" applyNumberFormat="1" applyFont="1" applyFill="1" applyBorder="1" applyAlignment="1" applyProtection="1">
      <alignment horizontal="left"/>
      <protection locked="0"/>
    </xf>
    <xf numFmtId="0" fontId="6" fillId="0" borderId="0" xfId="4" applyNumberFormat="1" applyFont="1" applyFill="1" applyBorder="1" applyAlignment="1" applyProtection="1">
      <alignment horizontal="center"/>
      <protection locked="0"/>
    </xf>
    <xf numFmtId="0" fontId="13" fillId="0" borderId="0" xfId="3" applyNumberFormat="1" applyFont="1" applyFill="1" applyBorder="1" applyAlignment="1" applyProtection="1">
      <alignment horizontal="left"/>
      <protection locked="0"/>
    </xf>
    <xf numFmtId="0" fontId="17" fillId="0" borderId="0" xfId="4" applyNumberFormat="1" applyFont="1" applyFill="1" applyBorder="1" applyAlignment="1" applyProtection="1">
      <alignment horizontal="center"/>
      <protection locked="0"/>
    </xf>
    <xf numFmtId="0" fontId="11" fillId="3" borderId="0" xfId="3" applyFont="1" applyFill="1" applyAlignment="1" applyProtection="1">
      <alignment horizontal="center" vertical="center" wrapText="1" shrinkToFit="1"/>
      <protection locked="0"/>
    </xf>
    <xf numFmtId="3" fontId="11" fillId="3" borderId="0" xfId="3" applyNumberFormat="1" applyFont="1" applyFill="1" applyAlignment="1" applyProtection="1">
      <alignment horizontal="center" vertical="center" wrapText="1" shrinkToFit="1"/>
      <protection locked="0"/>
    </xf>
    <xf numFmtId="0" fontId="21" fillId="3" borderId="0" xfId="3" applyFont="1" applyFill="1" applyAlignment="1" applyProtection="1">
      <alignment horizontal="center" vertical="center" wrapText="1" shrinkToFit="1"/>
      <protection locked="0"/>
    </xf>
    <xf numFmtId="0" fontId="11" fillId="3" borderId="0" xfId="3" applyFont="1" applyFill="1" applyAlignment="1" applyProtection="1">
      <alignment horizontal="center" vertical="top" wrapText="1" shrinkToFit="1"/>
      <protection locked="0"/>
    </xf>
    <xf numFmtId="164" fontId="5" fillId="0" borderId="0" xfId="1" applyNumberFormat="1" applyFont="1" applyFill="1" applyBorder="1" applyAlignment="1" applyProtection="1">
      <alignment horizontal="left"/>
      <protection locked="0"/>
    </xf>
    <xf numFmtId="1" fontId="17" fillId="2" borderId="0" xfId="0" applyNumberFormat="1" applyFont="1" applyFill="1" applyAlignment="1" applyProtection="1">
      <alignment horizontal="center" vertical="center" wrapText="1" shrinkToFit="1"/>
      <protection locked="0"/>
    </xf>
    <xf numFmtId="0" fontId="17" fillId="0" borderId="0" xfId="0" applyNumberFormat="1" applyFont="1" applyFill="1" applyBorder="1" applyAlignment="1" applyProtection="1">
      <alignment horizontal="left"/>
      <protection locked="0"/>
    </xf>
    <xf numFmtId="0" fontId="27" fillId="0" borderId="9" xfId="0" applyNumberFormat="1" applyFont="1" applyFill="1" applyBorder="1" applyAlignment="1" applyProtection="1">
      <alignment horizontal="center" vertical="center"/>
      <protection locked="0"/>
    </xf>
    <xf numFmtId="0" fontId="28" fillId="3" borderId="5" xfId="0" applyFont="1" applyFill="1" applyBorder="1" applyAlignment="1" applyProtection="1">
      <alignment horizontal="center" vertical="center" wrapText="1" shrinkToFit="1"/>
      <protection locked="0"/>
    </xf>
    <xf numFmtId="164" fontId="28" fillId="3" borderId="6" xfId="1" applyNumberFormat="1" applyFont="1" applyFill="1" applyBorder="1" applyAlignment="1" applyProtection="1">
      <alignment horizontal="center" vertical="center" wrapText="1" shrinkToFit="1"/>
      <protection locked="0"/>
    </xf>
    <xf numFmtId="0" fontId="29" fillId="0" borderId="9" xfId="0" applyNumberFormat="1" applyFont="1" applyFill="1" applyBorder="1" applyAlignment="1" applyProtection="1">
      <alignment horizontal="center" vertical="center" wrapText="1"/>
    </xf>
    <xf numFmtId="0" fontId="29" fillId="0" borderId="9" xfId="0" applyNumberFormat="1" applyFont="1" applyFill="1" applyBorder="1" applyAlignment="1" applyProtection="1">
      <alignment horizontal="center" vertical="center" wrapText="1" readingOrder="1"/>
    </xf>
    <xf numFmtId="0" fontId="16" fillId="0" borderId="11" xfId="0" applyNumberFormat="1" applyFont="1" applyFill="1" applyBorder="1" applyAlignment="1" applyProtection="1">
      <alignment horizontal="center" vertical="center"/>
      <protection locked="0"/>
    </xf>
    <xf numFmtId="0" fontId="30" fillId="0" borderId="12" xfId="0" applyFont="1" applyFill="1" applyBorder="1" applyAlignment="1">
      <alignment vertical="center" wrapText="1"/>
    </xf>
    <xf numFmtId="165" fontId="31" fillId="0" borderId="12" xfId="0" applyNumberFormat="1" applyFont="1" applyFill="1" applyBorder="1" applyAlignment="1">
      <alignment horizontal="right" vertical="center" wrapText="1"/>
    </xf>
    <xf numFmtId="0" fontId="16" fillId="0" borderId="14" xfId="0" applyNumberFormat="1" applyFont="1" applyFill="1" applyBorder="1" applyAlignment="1" applyProtection="1">
      <alignment horizontal="center" vertical="center"/>
      <protection locked="0"/>
    </xf>
    <xf numFmtId="0" fontId="30" fillId="0" borderId="7" xfId="0" applyFont="1" applyFill="1" applyBorder="1" applyAlignment="1">
      <alignment vertical="center" wrapText="1"/>
    </xf>
    <xf numFmtId="165" fontId="31" fillId="0" borderId="7" xfId="0" applyNumberFormat="1" applyFont="1" applyFill="1" applyBorder="1" applyAlignment="1">
      <alignment horizontal="right" vertical="center" wrapText="1"/>
    </xf>
    <xf numFmtId="0" fontId="16" fillId="0" borderId="4" xfId="0" applyNumberFormat="1" applyFont="1" applyFill="1" applyBorder="1" applyAlignment="1" applyProtection="1">
      <alignment horizontal="center" vertical="center"/>
      <protection locked="0"/>
    </xf>
    <xf numFmtId="164" fontId="20" fillId="3" borderId="4" xfId="1" applyNumberFormat="1" applyFont="1" applyFill="1" applyBorder="1" applyAlignment="1" applyProtection="1">
      <alignment horizontal="right" vertical="center" wrapText="1" shrinkToFit="1"/>
      <protection locked="0"/>
    </xf>
    <xf numFmtId="0" fontId="16" fillId="0" borderId="0" xfId="0" applyNumberFormat="1" applyFont="1" applyFill="1" applyBorder="1" applyAlignment="1" applyProtection="1">
      <alignment horizontal="center" vertical="center"/>
      <protection locked="0"/>
    </xf>
    <xf numFmtId="0" fontId="27" fillId="3" borderId="0" xfId="0" applyFont="1" applyFill="1" applyBorder="1" applyAlignment="1" applyProtection="1">
      <alignment horizontal="left" vertical="center" wrapText="1" shrinkToFit="1"/>
      <protection locked="0"/>
    </xf>
    <xf numFmtId="164" fontId="20" fillId="3" borderId="0" xfId="1" applyNumberFormat="1" applyFont="1" applyFill="1" applyBorder="1" applyAlignment="1" applyProtection="1">
      <alignment horizontal="right" vertical="center" wrapText="1" shrinkToFit="1"/>
      <protection locked="0"/>
    </xf>
    <xf numFmtId="164" fontId="17" fillId="0" borderId="0" xfId="1" applyNumberFormat="1" applyFont="1" applyFill="1" applyBorder="1" applyAlignment="1" applyProtection="1">
      <alignment horizontal="left"/>
      <protection locked="0"/>
    </xf>
    <xf numFmtId="0" fontId="17" fillId="0" borderId="0" xfId="0" applyNumberFormat="1" applyFont="1" applyFill="1" applyBorder="1" applyAlignment="1" applyProtection="1">
      <alignment horizontal="left" wrapText="1"/>
      <protection locked="0"/>
    </xf>
    <xf numFmtId="164" fontId="6" fillId="0" borderId="0" xfId="1" applyNumberFormat="1" applyFont="1" applyFill="1" applyBorder="1" applyAlignment="1" applyProtection="1">
      <alignment horizontal="center" wrapText="1"/>
      <protection locked="0"/>
    </xf>
    <xf numFmtId="164" fontId="6" fillId="0" borderId="0" xfId="1" applyNumberFormat="1" applyFont="1" applyFill="1" applyBorder="1" applyAlignment="1" applyProtection="1">
      <alignment horizontal="left" wrapText="1"/>
      <protection locked="0"/>
    </xf>
    <xf numFmtId="164" fontId="17" fillId="0" borderId="0" xfId="1" applyNumberFormat="1" applyFont="1" applyFill="1" applyBorder="1" applyAlignment="1" applyProtection="1">
      <alignment horizontal="left" wrapText="1"/>
      <protection locked="0"/>
    </xf>
    <xf numFmtId="0" fontId="33" fillId="0" borderId="0" xfId="0" applyFont="1" applyFill="1" applyBorder="1" applyAlignment="1">
      <alignment horizontal="center" vertical="center" wrapText="1"/>
    </xf>
    <xf numFmtId="0" fontId="33" fillId="0" borderId="0" xfId="0" applyFont="1" applyFill="1" applyBorder="1" applyAlignment="1">
      <alignment horizontal="left" vertical="center" wrapText="1"/>
    </xf>
    <xf numFmtId="0" fontId="33" fillId="0" borderId="0" xfId="0" applyFont="1" applyFill="1" applyBorder="1" applyAlignment="1">
      <alignment vertical="center" wrapText="1"/>
    </xf>
    <xf numFmtId="0" fontId="33" fillId="0" borderId="2" xfId="0" applyFont="1" applyFill="1" applyBorder="1" applyAlignment="1">
      <alignment horizontal="center" vertical="center" wrapText="1"/>
    </xf>
    <xf numFmtId="0" fontId="33" fillId="0" borderId="15" xfId="0" applyFont="1" applyFill="1" applyBorder="1" applyAlignment="1">
      <alignment horizontal="center" vertical="center" wrapText="1"/>
    </xf>
    <xf numFmtId="0" fontId="33" fillId="0" borderId="15" xfId="0" applyFont="1" applyFill="1" applyBorder="1" applyAlignment="1">
      <alignment horizontal="left" vertical="center" wrapText="1"/>
    </xf>
    <xf numFmtId="0" fontId="33" fillId="0" borderId="0" xfId="0" applyFont="1" applyAlignment="1">
      <alignment horizontal="center" vertical="center" wrapText="1"/>
    </xf>
    <xf numFmtId="0" fontId="33" fillId="0" borderId="0" xfId="0" applyFont="1" applyAlignment="1">
      <alignment vertical="center" wrapText="1"/>
    </xf>
    <xf numFmtId="0" fontId="35" fillId="5" borderId="4" xfId="0" applyFont="1" applyFill="1" applyBorder="1" applyAlignment="1">
      <alignment horizontal="center" vertical="center" wrapText="1"/>
    </xf>
    <xf numFmtId="0" fontId="35" fillId="5" borderId="9" xfId="0" applyFont="1" applyFill="1" applyBorder="1" applyAlignment="1">
      <alignment horizontal="center" vertical="center" wrapText="1"/>
    </xf>
    <xf numFmtId="0" fontId="17" fillId="0" borderId="0" xfId="0" applyFont="1" applyAlignment="1">
      <alignment horizontal="center" vertical="center" wrapText="1"/>
    </xf>
    <xf numFmtId="0" fontId="13" fillId="0" borderId="1" xfId="0" applyFont="1" applyBorder="1" applyAlignment="1">
      <alignment horizontal="center" vertical="center" wrapText="1"/>
    </xf>
    <xf numFmtId="14" fontId="36" fillId="0" borderId="4" xfId="0" applyNumberFormat="1" applyFont="1" applyBorder="1" applyAlignment="1">
      <alignment horizontal="left" vertical="center" wrapText="1"/>
    </xf>
    <xf numFmtId="0" fontId="36" fillId="0" borderId="4" xfId="0" applyFont="1" applyBorder="1" applyAlignment="1">
      <alignment horizontal="left" vertical="center" wrapText="1"/>
    </xf>
    <xf numFmtId="0" fontId="36" fillId="0" borderId="0" xfId="0" applyFont="1" applyAlignment="1">
      <alignment vertical="center" wrapText="1"/>
    </xf>
    <xf numFmtId="0" fontId="6" fillId="0" borderId="0" xfId="0" applyFont="1" applyAlignment="1">
      <alignment vertical="center" wrapText="1"/>
    </xf>
    <xf numFmtId="0" fontId="36" fillId="0" borderId="0" xfId="0" applyFont="1" applyAlignment="1">
      <alignment horizontal="center" vertical="center" wrapText="1"/>
    </xf>
    <xf numFmtId="0" fontId="36" fillId="0" borderId="16" xfId="0" applyFont="1" applyBorder="1" applyAlignment="1">
      <alignment horizontal="center" wrapText="1"/>
    </xf>
    <xf numFmtId="0" fontId="36" fillId="0" borderId="16" xfId="0" applyFont="1" applyBorder="1" applyAlignment="1">
      <alignment wrapText="1"/>
    </xf>
    <xf numFmtId="0" fontId="36" fillId="0" borderId="4" xfId="0" applyFont="1" applyBorder="1" applyAlignment="1">
      <alignment horizontal="center" wrapText="1"/>
    </xf>
    <xf numFmtId="0" fontId="36" fillId="0" borderId="4" xfId="0" applyFont="1" applyBorder="1" applyAlignment="1">
      <alignment wrapText="1"/>
    </xf>
    <xf numFmtId="0" fontId="37" fillId="7" borderId="4" xfId="0" applyFont="1" applyFill="1" applyBorder="1" applyAlignment="1">
      <alignment horizontal="center" wrapText="1"/>
    </xf>
    <xf numFmtId="0" fontId="38" fillId="0" borderId="16" xfId="0" applyFont="1" applyBorder="1" applyAlignment="1">
      <alignment horizontal="center" wrapText="1" readingOrder="1"/>
    </xf>
    <xf numFmtId="0" fontId="38" fillId="0" borderId="16" xfId="0" applyFont="1" applyBorder="1" applyAlignment="1">
      <alignment horizontal="right" wrapText="1"/>
    </xf>
    <xf numFmtId="0" fontId="38" fillId="0" borderId="16" xfId="0" applyFont="1" applyBorder="1" applyAlignment="1">
      <alignment horizontal="left" wrapText="1" readingOrder="1"/>
    </xf>
    <xf numFmtId="0" fontId="38" fillId="0" borderId="16" xfId="0" applyFont="1" applyBorder="1" applyAlignment="1">
      <alignment horizontal="center" wrapText="1"/>
    </xf>
    <xf numFmtId="0" fontId="17" fillId="0" borderId="16" xfId="0" applyFont="1" applyBorder="1" applyAlignment="1">
      <alignment horizontal="center" wrapText="1"/>
    </xf>
    <xf numFmtId="0" fontId="38" fillId="0" borderId="16" xfId="0" applyFont="1" applyBorder="1" applyAlignment="1">
      <alignment horizontal="left" wrapText="1"/>
    </xf>
    <xf numFmtId="14" fontId="38" fillId="0" borderId="4" xfId="0" applyNumberFormat="1" applyFont="1" applyBorder="1" applyAlignment="1">
      <alignment horizontal="center" wrapText="1"/>
    </xf>
    <xf numFmtId="0" fontId="38" fillId="0" borderId="4" xfId="0" applyFont="1" applyBorder="1" applyAlignment="1">
      <alignment horizontal="right" wrapText="1"/>
    </xf>
    <xf numFmtId="0" fontId="38" fillId="0" borderId="4" xfId="0" applyFont="1" applyBorder="1" applyAlignment="1">
      <alignment horizontal="left" wrapText="1" readingOrder="1"/>
    </xf>
    <xf numFmtId="0" fontId="38" fillId="0" borderId="4" xfId="0" applyFont="1" applyBorder="1" applyAlignment="1">
      <alignment horizontal="center" wrapText="1" readingOrder="1"/>
    </xf>
    <xf numFmtId="0" fontId="17" fillId="0" borderId="4" xfId="0" applyFont="1" applyBorder="1" applyAlignment="1">
      <alignment horizontal="center" wrapText="1"/>
    </xf>
    <xf numFmtId="0" fontId="38" fillId="0" borderId="4" xfId="0" applyFont="1" applyBorder="1" applyAlignment="1">
      <alignment horizontal="left" wrapText="1"/>
    </xf>
    <xf numFmtId="0" fontId="38" fillId="0" borderId="4" xfId="0" applyFont="1" applyBorder="1" applyAlignment="1">
      <alignment horizontal="center" wrapText="1"/>
    </xf>
    <xf numFmtId="14" fontId="39" fillId="0" borderId="16" xfId="0" quotePrefix="1" applyNumberFormat="1" applyFont="1" applyBorder="1" applyAlignment="1">
      <alignment horizontal="center" vertical="center" wrapText="1"/>
    </xf>
    <xf numFmtId="0" fontId="39" fillId="0" borderId="16" xfId="0" applyFont="1" applyBorder="1" applyAlignment="1">
      <alignment horizontal="center" vertical="center" wrapText="1"/>
    </xf>
    <xf numFmtId="0" fontId="13" fillId="0" borderId="16" xfId="0" applyFont="1" applyBorder="1" applyAlignment="1">
      <alignment horizontal="center" vertical="center" wrapText="1"/>
    </xf>
    <xf numFmtId="0" fontId="33" fillId="0" borderId="0" xfId="0" applyFont="1" applyAlignment="1">
      <alignment horizontal="left" vertical="center" wrapText="1"/>
    </xf>
    <xf numFmtId="0" fontId="19" fillId="0" borderId="4" xfId="0" applyFont="1" applyBorder="1" applyAlignment="1">
      <alignment horizontal="center" wrapText="1"/>
    </xf>
    <xf numFmtId="0" fontId="19" fillId="0" borderId="4" xfId="0" applyFont="1" applyBorder="1" applyAlignment="1">
      <alignment horizontal="left" wrapText="1"/>
    </xf>
    <xf numFmtId="0" fontId="40" fillId="5" borderId="0" xfId="0" applyFont="1" applyFill="1" applyAlignment="1">
      <alignment horizontal="center" wrapText="1"/>
    </xf>
    <xf numFmtId="0" fontId="17" fillId="0" borderId="4" xfId="0" applyFont="1" applyBorder="1" applyAlignment="1">
      <alignment horizontal="left" wrapText="1"/>
    </xf>
    <xf numFmtId="0" fontId="3" fillId="5" borderId="0" xfId="0" applyFont="1" applyFill="1" applyAlignment="1">
      <alignment horizontal="center" wrapText="1"/>
    </xf>
    <xf numFmtId="0" fontId="17" fillId="0" borderId="0" xfId="0" applyFont="1" applyAlignment="1">
      <alignment horizontal="left" wrapText="1"/>
    </xf>
    <xf numFmtId="49" fontId="17" fillId="0" borderId="4" xfId="0" applyNumberFormat="1" applyFont="1" applyBorder="1" applyAlignment="1">
      <alignment horizontal="left" wrapText="1"/>
    </xf>
    <xf numFmtId="0" fontId="41" fillId="5" borderId="0" xfId="0" applyFont="1" applyFill="1" applyAlignment="1">
      <alignment horizontal="center" vertical="center" wrapText="1"/>
    </xf>
    <xf numFmtId="0" fontId="17" fillId="0" borderId="4" xfId="0" applyFont="1" applyBorder="1" applyAlignment="1">
      <alignment horizontal="left" vertical="center" wrapText="1"/>
    </xf>
    <xf numFmtId="0" fontId="42" fillId="5" borderId="0" xfId="0" applyFont="1" applyFill="1" applyAlignment="1">
      <alignment horizontal="center" vertical="center" wrapText="1"/>
    </xf>
    <xf numFmtId="0" fontId="19" fillId="0" borderId="4" xfId="0" applyFont="1" applyBorder="1" applyAlignment="1">
      <alignment horizontal="center" vertical="center" wrapText="1"/>
    </xf>
    <xf numFmtId="0" fontId="43" fillId="4" borderId="17" xfId="4" applyFont="1" applyFill="1" applyBorder="1" applyAlignment="1" applyProtection="1">
      <alignment horizontal="center" vertical="center" wrapText="1" shrinkToFit="1"/>
      <protection locked="0"/>
    </xf>
    <xf numFmtId="0" fontId="18" fillId="3" borderId="0" xfId="4" applyFont="1" applyFill="1" applyAlignment="1" applyProtection="1">
      <alignment horizontal="center" vertical="center" wrapText="1" shrinkToFit="1"/>
      <protection locked="0"/>
    </xf>
    <xf numFmtId="0" fontId="17" fillId="0" borderId="0" xfId="0" applyFont="1" applyAlignment="1">
      <alignment horizontal="left" vertical="center" wrapText="1"/>
    </xf>
    <xf numFmtId="0" fontId="41" fillId="0" borderId="0" xfId="0" applyFont="1" applyAlignment="1">
      <alignment horizontal="center" vertical="center" wrapText="1"/>
    </xf>
    <xf numFmtId="0" fontId="44" fillId="0" borderId="0" xfId="0" applyFont="1" applyAlignment="1">
      <alignment horizontal="center" vertical="center" wrapText="1"/>
    </xf>
    <xf numFmtId="0" fontId="44" fillId="0" borderId="0" xfId="0" applyFont="1" applyAlignment="1">
      <alignment vertical="center" wrapText="1"/>
    </xf>
    <xf numFmtId="0" fontId="44" fillId="0" borderId="0" xfId="0" applyFont="1" applyAlignment="1">
      <alignment horizontal="left" vertical="center" wrapText="1"/>
    </xf>
    <xf numFmtId="0" fontId="32" fillId="3" borderId="0" xfId="4" applyFont="1" applyFill="1" applyAlignment="1" applyProtection="1">
      <alignment vertical="center" wrapText="1" shrinkToFit="1"/>
      <protection locked="0"/>
    </xf>
    <xf numFmtId="0" fontId="41" fillId="0" borderId="0" xfId="0" applyFont="1" applyFill="1" applyBorder="1" applyAlignment="1">
      <alignment horizontal="center" vertical="center" wrapText="1"/>
    </xf>
    <xf numFmtId="0" fontId="41" fillId="0" borderId="0" xfId="0" applyFont="1" applyAlignment="1">
      <alignment vertical="center" wrapText="1"/>
    </xf>
    <xf numFmtId="0" fontId="42" fillId="0" borderId="0" xfId="0" applyFont="1" applyAlignment="1">
      <alignment horizontal="center" vertical="center" wrapText="1"/>
    </xf>
    <xf numFmtId="0" fontId="42" fillId="0" borderId="0" xfId="0" applyFont="1" applyAlignment="1">
      <alignment vertical="center" wrapText="1"/>
    </xf>
    <xf numFmtId="0" fontId="45" fillId="5" borderId="9" xfId="0" applyFont="1" applyFill="1" applyBorder="1" applyAlignment="1">
      <alignment horizontal="center" vertical="center" wrapText="1"/>
    </xf>
    <xf numFmtId="0" fontId="17" fillId="0" borderId="0" xfId="0" applyFont="1" applyFill="1" applyBorder="1" applyAlignment="1">
      <alignment horizontal="center" vertical="center" wrapText="1"/>
    </xf>
    <xf numFmtId="166" fontId="17" fillId="0" borderId="0" xfId="0" applyNumberFormat="1" applyFont="1" applyFill="1" applyBorder="1" applyAlignment="1">
      <alignment horizontal="center" vertical="center" wrapText="1"/>
    </xf>
    <xf numFmtId="0" fontId="17" fillId="0" borderId="0" xfId="0" applyFont="1" applyFill="1" applyBorder="1" applyAlignment="1">
      <alignment horizontal="left" vertical="center" wrapText="1"/>
    </xf>
    <xf numFmtId="0" fontId="17" fillId="0" borderId="0" xfId="0" applyFont="1" applyFill="1" applyBorder="1" applyAlignment="1">
      <alignment vertical="center" wrapText="1"/>
    </xf>
    <xf numFmtId="0" fontId="17" fillId="0" borderId="18" xfId="0" applyFont="1" applyFill="1" applyBorder="1" applyAlignment="1">
      <alignment horizontal="center" vertical="center" wrapText="1"/>
    </xf>
    <xf numFmtId="166" fontId="17" fillId="0" borderId="18" xfId="0" applyNumberFormat="1" applyFont="1" applyFill="1" applyBorder="1" applyAlignment="1">
      <alignment horizontal="center" vertical="center" wrapText="1"/>
    </xf>
    <xf numFmtId="0" fontId="17" fillId="0" borderId="18" xfId="0" applyFont="1" applyFill="1" applyBorder="1" applyAlignment="1">
      <alignment horizontal="left" vertical="center" wrapText="1"/>
    </xf>
    <xf numFmtId="0" fontId="17" fillId="0" borderId="18" xfId="0" applyFont="1" applyFill="1" applyBorder="1" applyAlignment="1">
      <alignment vertical="center" wrapText="1"/>
    </xf>
    <xf numFmtId="0" fontId="47" fillId="0" borderId="0" xfId="0" applyFont="1" applyBorder="1" applyAlignment="1">
      <alignment vertical="center" wrapText="1"/>
    </xf>
    <xf numFmtId="0" fontId="46" fillId="0" borderId="4" xfId="0" applyFont="1" applyBorder="1" applyAlignment="1">
      <alignment horizontal="center" vertical="center" wrapText="1"/>
    </xf>
    <xf numFmtId="166" fontId="46" fillId="0" borderId="4" xfId="0" applyNumberFormat="1" applyFont="1" applyBorder="1" applyAlignment="1">
      <alignment horizontal="center" vertical="center" wrapText="1"/>
    </xf>
    <xf numFmtId="0" fontId="35" fillId="0" borderId="4" xfId="0" applyFont="1" applyFill="1" applyBorder="1" applyAlignment="1">
      <alignment horizontal="center" vertical="center" wrapText="1"/>
    </xf>
    <xf numFmtId="0" fontId="46" fillId="0" borderId="0" xfId="0" applyFont="1" applyBorder="1" applyAlignment="1">
      <alignment horizontal="center" vertical="center" wrapText="1"/>
    </xf>
    <xf numFmtId="0" fontId="36" fillId="0" borderId="4" xfId="0" applyFont="1" applyBorder="1" applyAlignment="1">
      <alignment horizontal="center" vertical="center" wrapText="1"/>
    </xf>
    <xf numFmtId="0" fontId="0" fillId="0" borderId="4" xfId="0" applyBorder="1" applyAlignment="1">
      <alignment horizontal="center" vertical="center" wrapText="1"/>
    </xf>
    <xf numFmtId="0" fontId="0" fillId="0" borderId="17" xfId="0" applyBorder="1" applyAlignment="1">
      <alignment vertical="center" wrapText="1"/>
    </xf>
    <xf numFmtId="0" fontId="36" fillId="0" borderId="1" xfId="0" applyFont="1" applyBorder="1" applyAlignment="1">
      <alignment horizontal="center" vertical="center" wrapText="1"/>
    </xf>
    <xf numFmtId="167" fontId="0" fillId="0" borderId="4" xfId="0" applyNumberFormat="1" applyBorder="1" applyAlignment="1">
      <alignment horizontal="center" vertical="center" wrapText="1"/>
    </xf>
    <xf numFmtId="0" fontId="0" fillId="0" borderId="17" xfId="0" applyBorder="1" applyAlignment="1">
      <alignment wrapText="1"/>
    </xf>
    <xf numFmtId="0" fontId="0" fillId="0" borderId="0" xfId="0" applyBorder="1" applyAlignment="1">
      <alignment wrapText="1"/>
    </xf>
    <xf numFmtId="167" fontId="0" fillId="0" borderId="0" xfId="0" applyNumberFormat="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166" fontId="36" fillId="0" borderId="0" xfId="0" applyNumberFormat="1" applyFont="1" applyAlignment="1">
      <alignment horizontal="center" vertical="center" wrapText="1"/>
    </xf>
    <xf numFmtId="0" fontId="36" fillId="0" borderId="0" xfId="0" applyFont="1" applyAlignment="1">
      <alignment horizontal="left" vertical="center" wrapText="1"/>
    </xf>
    <xf numFmtId="164" fontId="32" fillId="3" borderId="0" xfId="1" applyNumberFormat="1" applyFont="1" applyFill="1" applyAlignment="1" applyProtection="1">
      <alignment horizontal="center" vertical="center" wrapText="1" shrinkToFit="1"/>
      <protection locked="0"/>
    </xf>
    <xf numFmtId="0" fontId="6" fillId="0" borderId="0" xfId="4" applyNumberFormat="1" applyFont="1" applyFill="1" applyBorder="1" applyAlignment="1" applyProtection="1">
      <alignment horizontal="center" vertical="center"/>
      <protection locked="0"/>
    </xf>
    <xf numFmtId="0" fontId="6" fillId="0" borderId="0" xfId="4" applyNumberFormat="1" applyFont="1" applyFill="1" applyBorder="1" applyAlignment="1" applyProtection="1">
      <alignment horizontal="left" vertical="center"/>
      <protection locked="0"/>
    </xf>
    <xf numFmtId="0" fontId="16" fillId="0" borderId="0" xfId="9" applyFont="1"/>
    <xf numFmtId="164" fontId="16" fillId="0" borderId="0" xfId="5" applyNumberFormat="1" applyFont="1" applyAlignment="1">
      <alignment horizontal="center"/>
    </xf>
    <xf numFmtId="164" fontId="16" fillId="0" borderId="0" xfId="5" applyNumberFormat="1" applyFont="1" applyAlignment="1">
      <alignment horizontal="center" wrapText="1"/>
    </xf>
    <xf numFmtId="164" fontId="16" fillId="0" borderId="0" xfId="5" applyNumberFormat="1" applyFont="1"/>
    <xf numFmtId="0" fontId="16" fillId="0" borderId="0" xfId="9" applyFont="1" applyFill="1"/>
    <xf numFmtId="164" fontId="16" fillId="0" borderId="0" xfId="5" applyNumberFormat="1" applyFont="1" applyFill="1"/>
    <xf numFmtId="164" fontId="16" fillId="0" borderId="0" xfId="5" applyNumberFormat="1" applyFont="1" applyBorder="1"/>
    <xf numFmtId="0" fontId="16" fillId="0" borderId="15" xfId="9" applyFont="1" applyBorder="1"/>
    <xf numFmtId="164" fontId="16" fillId="0" borderId="15" xfId="5" applyNumberFormat="1" applyFont="1" applyBorder="1" applyAlignment="1">
      <alignment horizontal="center"/>
    </xf>
    <xf numFmtId="164" fontId="16" fillId="0" borderId="15" xfId="5" applyNumberFormat="1" applyFont="1" applyBorder="1" applyAlignment="1">
      <alignment horizontal="center" wrapText="1"/>
    </xf>
    <xf numFmtId="164" fontId="16" fillId="0" borderId="15" xfId="5" applyNumberFormat="1" applyFont="1" applyBorder="1"/>
    <xf numFmtId="0" fontId="16" fillId="0" borderId="15" xfId="9" applyFont="1" applyFill="1" applyBorder="1"/>
    <xf numFmtId="164" fontId="16" fillId="0" borderId="15" xfId="5" applyNumberFormat="1" applyFont="1" applyFill="1" applyBorder="1"/>
    <xf numFmtId="0" fontId="18" fillId="0" borderId="0" xfId="9" applyFont="1" applyAlignment="1">
      <alignment horizontal="center"/>
    </xf>
    <xf numFmtId="0" fontId="18" fillId="0" borderId="0" xfId="9" applyFont="1" applyAlignment="1"/>
    <xf numFmtId="0" fontId="12" fillId="0" borderId="0" xfId="9" applyFont="1" applyFill="1"/>
    <xf numFmtId="164" fontId="12" fillId="0" borderId="0" xfId="5" applyNumberFormat="1" applyFont="1" applyFill="1"/>
    <xf numFmtId="0" fontId="12" fillId="0" borderId="0" xfId="9" applyFont="1"/>
    <xf numFmtId="0" fontId="12" fillId="0" borderId="0" xfId="9" applyFont="1" applyBorder="1" applyAlignment="1"/>
    <xf numFmtId="0" fontId="12" fillId="0" borderId="0" xfId="9" applyFont="1" applyAlignment="1"/>
    <xf numFmtId="0" fontId="18" fillId="0" borderId="0" xfId="9" applyFont="1" applyAlignment="1">
      <alignment horizontal="left"/>
    </xf>
    <xf numFmtId="0" fontId="12" fillId="0" borderId="0" xfId="9" applyFont="1" applyAlignment="1">
      <alignment horizontal="center"/>
    </xf>
    <xf numFmtId="0" fontId="18" fillId="0" borderId="0" xfId="9" applyFont="1"/>
    <xf numFmtId="164" fontId="18" fillId="0" borderId="0" xfId="5" applyNumberFormat="1" applyFont="1" applyAlignment="1">
      <alignment horizontal="center"/>
    </xf>
    <xf numFmtId="164" fontId="18" fillId="0" borderId="0" xfId="5" applyNumberFormat="1" applyFont="1" applyAlignment="1">
      <alignment horizontal="center" wrapText="1"/>
    </xf>
    <xf numFmtId="164" fontId="18" fillId="0" borderId="0" xfId="5" applyNumberFormat="1" applyFont="1"/>
    <xf numFmtId="0" fontId="18" fillId="0" borderId="0" xfId="9" applyFont="1" applyFill="1"/>
    <xf numFmtId="164" fontId="18" fillId="0" borderId="0" xfId="5" applyNumberFormat="1" applyFont="1" applyFill="1"/>
    <xf numFmtId="164" fontId="12" fillId="0" borderId="0" xfId="5" applyNumberFormat="1" applyFont="1" applyAlignment="1">
      <alignment horizontal="center"/>
    </xf>
    <xf numFmtId="164" fontId="12" fillId="0" borderId="0" xfId="5" applyNumberFormat="1" applyFont="1" applyAlignment="1">
      <alignment horizontal="center" wrapText="1"/>
    </xf>
    <xf numFmtId="164" fontId="12" fillId="0" borderId="0" xfId="5" applyNumberFormat="1" applyFont="1"/>
    <xf numFmtId="0" fontId="18" fillId="0" borderId="4" xfId="9" applyFont="1" applyBorder="1" applyAlignment="1">
      <alignment horizontal="center" vertical="center"/>
    </xf>
    <xf numFmtId="0" fontId="12" fillId="0" borderId="0" xfId="9" applyFont="1" applyFill="1" applyAlignment="1">
      <alignment vertical="center"/>
    </xf>
    <xf numFmtId="0" fontId="12" fillId="0" borderId="0" xfId="9" applyFont="1" applyAlignment="1">
      <alignment vertical="center"/>
    </xf>
    <xf numFmtId="0" fontId="12" fillId="0" borderId="4" xfId="9" applyFont="1" applyBorder="1" applyAlignment="1">
      <alignment horizontal="center" vertical="center"/>
    </xf>
    <xf numFmtId="164" fontId="12" fillId="0" borderId="0" xfId="5" applyNumberFormat="1" applyFont="1" applyFill="1" applyBorder="1" applyAlignment="1">
      <alignment horizontal="center" vertical="center"/>
    </xf>
    <xf numFmtId="164" fontId="12" fillId="0" borderId="0" xfId="5" applyNumberFormat="1" applyFont="1" applyBorder="1" applyAlignment="1">
      <alignment horizontal="left"/>
    </xf>
    <xf numFmtId="0" fontId="16" fillId="0" borderId="0" xfId="11" applyFont="1" applyFill="1" applyAlignment="1">
      <alignment horizontal="left"/>
    </xf>
    <xf numFmtId="0" fontId="16" fillId="0" borderId="0" xfId="11" applyFont="1" applyFill="1" applyAlignment="1">
      <alignment horizontal="left" wrapText="1"/>
    </xf>
    <xf numFmtId="10" fontId="16" fillId="0" borderId="0" xfId="2" applyNumberFormat="1" applyFont="1" applyFill="1" applyAlignment="1">
      <alignment horizontal="center"/>
    </xf>
    <xf numFmtId="0" fontId="16" fillId="0" borderId="0" xfId="11" applyFont="1" applyFill="1" applyAlignment="1">
      <alignment horizontal="center"/>
    </xf>
    <xf numFmtId="0" fontId="16" fillId="0" borderId="0" xfId="11" applyFont="1" applyFill="1"/>
    <xf numFmtId="0" fontId="16" fillId="0" borderId="0" xfId="11" applyFont="1"/>
    <xf numFmtId="0" fontId="16" fillId="0" borderId="0" xfId="11" applyFont="1" applyFill="1" applyBorder="1" applyAlignment="1">
      <alignment horizontal="center"/>
    </xf>
    <xf numFmtId="10" fontId="16" fillId="0" borderId="0" xfId="2" applyNumberFormat="1" applyFont="1" applyFill="1" applyBorder="1" applyAlignment="1">
      <alignment horizontal="center"/>
    </xf>
    <xf numFmtId="0" fontId="16" fillId="0" borderId="0" xfId="11" applyFont="1" applyFill="1" applyBorder="1"/>
    <xf numFmtId="164" fontId="16" fillId="0" borderId="0" xfId="5" applyNumberFormat="1" applyFont="1" applyFill="1" applyBorder="1" applyAlignment="1">
      <alignment horizontal="center"/>
    </xf>
    <xf numFmtId="168" fontId="16" fillId="0" borderId="0" xfId="12" applyNumberFormat="1" applyFont="1" applyFill="1" applyAlignment="1">
      <alignment horizontal="center"/>
    </xf>
    <xf numFmtId="0" fontId="18" fillId="0" borderId="4" xfId="11" applyFont="1" applyFill="1" applyBorder="1" applyAlignment="1">
      <alignment horizontal="center" vertical="center" wrapText="1"/>
    </xf>
    <xf numFmtId="164" fontId="18" fillId="0" borderId="4" xfId="5" applyNumberFormat="1" applyFont="1" applyFill="1" applyBorder="1" applyAlignment="1">
      <alignment horizontal="center" vertical="center" wrapText="1"/>
    </xf>
    <xf numFmtId="168" fontId="18" fillId="0" borderId="4" xfId="12" applyNumberFormat="1" applyFont="1" applyFill="1" applyBorder="1" applyAlignment="1">
      <alignment horizontal="center" vertical="center" wrapText="1"/>
    </xf>
    <xf numFmtId="10" fontId="18" fillId="0" borderId="4" xfId="2" applyNumberFormat="1" applyFont="1" applyFill="1" applyBorder="1" applyAlignment="1">
      <alignment horizontal="center" vertical="center" wrapText="1"/>
    </xf>
    <xf numFmtId="0" fontId="18" fillId="0" borderId="0" xfId="11" applyFont="1" applyFill="1" applyAlignment="1">
      <alignment horizontal="center" vertical="center" wrapText="1"/>
    </xf>
    <xf numFmtId="0" fontId="12" fillId="0" borderId="4" xfId="11" applyFont="1" applyFill="1" applyBorder="1" applyAlignment="1">
      <alignment horizontal="center"/>
    </xf>
    <xf numFmtId="164" fontId="12" fillId="0" borderId="4" xfId="5" applyNumberFormat="1" applyFont="1" applyFill="1" applyBorder="1"/>
    <xf numFmtId="164" fontId="12" fillId="0" borderId="4" xfId="12" applyFont="1" applyFill="1" applyBorder="1"/>
    <xf numFmtId="164" fontId="12" fillId="0" borderId="4" xfId="12" applyFont="1" applyFill="1" applyBorder="1" applyAlignment="1">
      <alignment horizontal="center"/>
    </xf>
    <xf numFmtId="10" fontId="12" fillId="0" borderId="4" xfId="2" applyNumberFormat="1" applyFont="1" applyFill="1" applyBorder="1" applyAlignment="1">
      <alignment horizontal="center"/>
    </xf>
    <xf numFmtId="0" fontId="12" fillId="0" borderId="0" xfId="11" applyFont="1" applyFill="1" applyAlignment="1">
      <alignment horizontal="center"/>
    </xf>
    <xf numFmtId="0" fontId="12" fillId="0" borderId="0" xfId="11" applyFont="1" applyFill="1"/>
    <xf numFmtId="164" fontId="12" fillId="5" borderId="4" xfId="12" applyFont="1" applyFill="1" applyBorder="1"/>
    <xf numFmtId="0" fontId="12" fillId="0" borderId="4" xfId="11" applyFont="1" applyFill="1" applyBorder="1" applyAlignment="1"/>
    <xf numFmtId="164" fontId="12" fillId="0" borderId="3" xfId="12" applyFont="1" applyFill="1" applyBorder="1" applyAlignment="1">
      <alignment horizontal="center"/>
    </xf>
    <xf numFmtId="0" fontId="12" fillId="0" borderId="0" xfId="11" applyFont="1"/>
    <xf numFmtId="0" fontId="12" fillId="0" borderId="4" xfId="11" applyFont="1" applyFill="1" applyBorder="1" applyAlignment="1">
      <alignment horizontal="left"/>
    </xf>
    <xf numFmtId="164" fontId="12" fillId="0" borderId="4" xfId="12" applyFont="1" applyFill="1" applyBorder="1" applyAlignment="1">
      <alignment horizontal="left"/>
    </xf>
    <xf numFmtId="0" fontId="12" fillId="9" borderId="4" xfId="11" applyFont="1" applyFill="1" applyBorder="1" applyAlignment="1">
      <alignment horizontal="center"/>
    </xf>
    <xf numFmtId="0" fontId="51" fillId="9" borderId="4" xfId="11" applyFont="1" applyFill="1" applyBorder="1" applyAlignment="1">
      <alignment horizontal="right"/>
    </xf>
    <xf numFmtId="164" fontId="12" fillId="9" borderId="4" xfId="12" applyFont="1" applyFill="1" applyBorder="1" applyAlignment="1">
      <alignment horizontal="left"/>
    </xf>
    <xf numFmtId="164" fontId="12" fillId="9" borderId="4" xfId="12" applyFont="1" applyFill="1" applyBorder="1" applyAlignment="1">
      <alignment horizontal="center"/>
    </xf>
    <xf numFmtId="10" fontId="12" fillId="0" borderId="0" xfId="2" applyNumberFormat="1" applyFont="1" applyFill="1" applyAlignment="1">
      <alignment horizontal="center"/>
    </xf>
    <xf numFmtId="164" fontId="12" fillId="9" borderId="4" xfId="12" applyFont="1" applyFill="1" applyBorder="1"/>
    <xf numFmtId="0" fontId="12" fillId="0" borderId="0" xfId="11" applyFont="1" applyFill="1" applyBorder="1" applyAlignment="1">
      <alignment horizontal="center"/>
    </xf>
    <xf numFmtId="0" fontId="51" fillId="0" borderId="0" xfId="11" applyFont="1" applyFill="1" applyBorder="1" applyAlignment="1">
      <alignment horizontal="right"/>
    </xf>
    <xf numFmtId="164" fontId="12" fillId="0" borderId="0" xfId="12" applyFont="1" applyFill="1" applyBorder="1" applyAlignment="1">
      <alignment horizontal="left"/>
    </xf>
    <xf numFmtId="164" fontId="12" fillId="0" borderId="0" xfId="12" applyFont="1" applyFill="1" applyBorder="1" applyAlignment="1">
      <alignment horizontal="center"/>
    </xf>
    <xf numFmtId="0" fontId="12" fillId="0" borderId="0" xfId="11" applyFont="1" applyFill="1" applyBorder="1" applyAlignment="1">
      <alignment horizontal="left"/>
    </xf>
    <xf numFmtId="168" fontId="12" fillId="0" borderId="0" xfId="12" applyNumberFormat="1" applyFont="1" applyFill="1" applyBorder="1" applyAlignment="1">
      <alignment horizontal="center"/>
    </xf>
    <xf numFmtId="164" fontId="16" fillId="0" borderId="0" xfId="5" applyNumberFormat="1" applyFont="1" applyFill="1" applyAlignment="1">
      <alignment horizontal="center"/>
    </xf>
    <xf numFmtId="0" fontId="16" fillId="0" borderId="0" xfId="11" applyFont="1" applyAlignment="1">
      <alignment horizontal="center"/>
    </xf>
    <xf numFmtId="0" fontId="16" fillId="0" borderId="0" xfId="11" applyFont="1" applyAlignment="1">
      <alignment horizontal="left" wrapText="1"/>
    </xf>
    <xf numFmtId="0" fontId="16" fillId="10" borderId="0" xfId="11" applyFont="1" applyFill="1" applyAlignment="1">
      <alignment horizontal="center"/>
    </xf>
    <xf numFmtId="10" fontId="16" fillId="10" borderId="0" xfId="2" applyNumberFormat="1" applyFont="1" applyFill="1" applyAlignment="1">
      <alignment horizontal="center"/>
    </xf>
    <xf numFmtId="168" fontId="12" fillId="0" borderId="4" xfId="12" applyNumberFormat="1" applyFont="1" applyFill="1" applyBorder="1" applyAlignment="1">
      <alignment horizontal="center"/>
    </xf>
    <xf numFmtId="9" fontId="12" fillId="0" borderId="4" xfId="2" applyFont="1" applyFill="1" applyBorder="1"/>
    <xf numFmtId="0" fontId="12" fillId="0" borderId="4" xfId="11" applyFont="1" applyFill="1" applyBorder="1"/>
    <xf numFmtId="0" fontId="12" fillId="0" borderId="4" xfId="11" applyFont="1" applyFill="1" applyBorder="1" applyAlignment="1">
      <alignment wrapText="1"/>
    </xf>
    <xf numFmtId="164" fontId="18" fillId="0" borderId="3" xfId="12" applyFont="1" applyFill="1" applyBorder="1" applyAlignment="1">
      <alignment horizontal="center"/>
    </xf>
    <xf numFmtId="164" fontId="18" fillId="0" borderId="4" xfId="12" applyFont="1" applyFill="1" applyBorder="1" applyAlignment="1">
      <alignment horizontal="center"/>
    </xf>
    <xf numFmtId="168" fontId="18" fillId="0" borderId="4" xfId="12" applyNumberFormat="1" applyFont="1" applyFill="1" applyBorder="1" applyAlignment="1">
      <alignment horizontal="center"/>
    </xf>
    <xf numFmtId="10" fontId="18" fillId="0" borderId="4" xfId="2" applyNumberFormat="1" applyFont="1" applyFill="1" applyBorder="1"/>
    <xf numFmtId="0" fontId="18" fillId="0" borderId="4" xfId="11" applyFont="1" applyFill="1" applyBorder="1" applyAlignment="1">
      <alignment horizontal="center"/>
    </xf>
    <xf numFmtId="164" fontId="12" fillId="0" borderId="1" xfId="12" applyFont="1" applyFill="1" applyBorder="1" applyAlignment="1">
      <alignment wrapText="1"/>
    </xf>
    <xf numFmtId="10" fontId="12" fillId="0" borderId="0" xfId="2" applyNumberFormat="1" applyFont="1" applyFill="1" applyBorder="1"/>
    <xf numFmtId="168" fontId="16" fillId="10" borderId="0" xfId="12" applyNumberFormat="1" applyFont="1" applyFill="1" applyAlignment="1">
      <alignment horizontal="center"/>
    </xf>
    <xf numFmtId="0" fontId="1" fillId="0" borderId="0" xfId="0" applyFont="1" applyAlignment="1">
      <alignment vertical="center" wrapText="1"/>
    </xf>
    <xf numFmtId="0" fontId="38" fillId="0" borderId="0" xfId="14"/>
    <xf numFmtId="0" fontId="56" fillId="11" borderId="20" xfId="14" applyFont="1" applyFill="1" applyBorder="1" applyAlignment="1">
      <alignment horizontal="center" vertical="center" wrapText="1"/>
    </xf>
    <xf numFmtId="165" fontId="31" fillId="0" borderId="28" xfId="14" applyNumberFormat="1" applyFont="1" applyFill="1" applyBorder="1" applyAlignment="1">
      <alignment horizontal="right" vertical="center" wrapText="1"/>
    </xf>
    <xf numFmtId="165" fontId="31" fillId="0" borderId="7" xfId="14" applyNumberFormat="1" applyFont="1" applyFill="1" applyBorder="1" applyAlignment="1">
      <alignment horizontal="right" vertical="center" wrapText="1"/>
    </xf>
    <xf numFmtId="165" fontId="31" fillId="0" borderId="32" xfId="14" applyNumberFormat="1" applyFont="1" applyFill="1" applyBorder="1" applyAlignment="1">
      <alignment horizontal="right" vertical="center" wrapText="1"/>
    </xf>
    <xf numFmtId="165" fontId="31" fillId="0" borderId="4" xfId="14" applyNumberFormat="1" applyFont="1" applyFill="1" applyBorder="1" applyAlignment="1">
      <alignment horizontal="right" vertical="center" wrapText="1"/>
    </xf>
    <xf numFmtId="165" fontId="59" fillId="12" borderId="4" xfId="14" applyNumberFormat="1" applyFont="1" applyFill="1" applyBorder="1" applyAlignment="1">
      <alignment horizontal="right" vertical="center" wrapText="1"/>
    </xf>
    <xf numFmtId="0" fontId="60" fillId="0" borderId="0" xfId="14" applyFont="1"/>
    <xf numFmtId="0" fontId="62" fillId="0" borderId="0" xfId="14" applyFont="1" applyFill="1" applyAlignment="1">
      <alignment horizontal="center" vertical="center" wrapText="1"/>
    </xf>
    <xf numFmtId="169" fontId="60" fillId="14" borderId="4" xfId="14" applyNumberFormat="1" applyFont="1" applyFill="1" applyBorder="1" applyAlignment="1">
      <alignment horizontal="center" vertical="center" wrapText="1"/>
    </xf>
    <xf numFmtId="0" fontId="60" fillId="0" borderId="0" xfId="14" applyFont="1" applyFill="1" applyAlignment="1">
      <alignment horizontal="center" vertical="center" wrapText="1"/>
    </xf>
    <xf numFmtId="49" fontId="38" fillId="0" borderId="4" xfId="14" applyNumberFormat="1" applyBorder="1" applyAlignment="1">
      <alignment horizontal="center" vertical="center" wrapText="1"/>
    </xf>
    <xf numFmtId="0" fontId="38" fillId="0" borderId="4" xfId="14" applyBorder="1" applyAlignment="1">
      <alignment horizontal="center" vertical="center" wrapText="1"/>
    </xf>
    <xf numFmtId="1" fontId="38" fillId="0" borderId="4" xfId="14" applyNumberFormat="1" applyBorder="1" applyAlignment="1">
      <alignment horizontal="center" vertical="center" wrapText="1"/>
    </xf>
    <xf numFmtId="1" fontId="38" fillId="0" borderId="0" xfId="14" applyNumberFormat="1" applyAlignment="1">
      <alignment horizontal="center" vertical="center" wrapText="1"/>
    </xf>
    <xf numFmtId="0" fontId="38" fillId="0" borderId="0" xfId="14" applyAlignment="1">
      <alignment horizontal="center" vertical="center" wrapText="1"/>
    </xf>
    <xf numFmtId="49" fontId="38" fillId="0" borderId="4" xfId="14" applyNumberFormat="1" applyFill="1" applyBorder="1" applyAlignment="1">
      <alignment horizontal="center" vertical="center" wrapText="1"/>
    </xf>
    <xf numFmtId="49" fontId="17" fillId="0" borderId="4" xfId="14" applyNumberFormat="1" applyFont="1" applyFill="1" applyBorder="1" applyAlignment="1">
      <alignment horizontal="center" vertical="center" wrapText="1"/>
    </xf>
    <xf numFmtId="0" fontId="17" fillId="0" borderId="4" xfId="14" applyFont="1" applyFill="1" applyBorder="1" applyAlignment="1">
      <alignment horizontal="center" vertical="center" wrapText="1"/>
    </xf>
    <xf numFmtId="1" fontId="17" fillId="0" borderId="4" xfId="14" applyNumberFormat="1" applyFont="1" applyFill="1" applyBorder="1" applyAlignment="1">
      <alignment horizontal="center" vertical="center" wrapText="1"/>
    </xf>
    <xf numFmtId="1" fontId="17" fillId="0" borderId="0" xfId="14" applyNumberFormat="1" applyFont="1" applyFill="1" applyAlignment="1">
      <alignment horizontal="center" vertical="center" wrapText="1"/>
    </xf>
    <xf numFmtId="0" fontId="17" fillId="0" borderId="0" xfId="14" applyFont="1" applyFill="1" applyAlignment="1">
      <alignment horizontal="center" vertical="center" wrapText="1"/>
    </xf>
    <xf numFmtId="0" fontId="38" fillId="0" borderId="4" xfId="14" applyFill="1" applyBorder="1" applyAlignment="1">
      <alignment horizontal="center" vertical="center" wrapText="1"/>
    </xf>
    <xf numFmtId="1" fontId="38" fillId="0" borderId="4" xfId="14" applyNumberFormat="1" applyFill="1" applyBorder="1" applyAlignment="1">
      <alignment horizontal="center" vertical="center" wrapText="1"/>
    </xf>
    <xf numFmtId="1" fontId="38" fillId="0" borderId="0" xfId="14" applyNumberFormat="1" applyFill="1" applyAlignment="1">
      <alignment horizontal="center" vertical="center" wrapText="1"/>
    </xf>
    <xf numFmtId="0" fontId="38" fillId="0" borderId="0" xfId="14" applyFill="1" applyAlignment="1">
      <alignment horizontal="center" vertical="center" wrapText="1"/>
    </xf>
    <xf numFmtId="164" fontId="60" fillId="13" borderId="4" xfId="15" applyNumberFormat="1" applyFont="1" applyFill="1" applyBorder="1" applyAlignment="1">
      <alignment horizontal="center" vertical="center" wrapText="1"/>
    </xf>
    <xf numFmtId="164" fontId="60" fillId="14" borderId="4" xfId="15" applyNumberFormat="1" applyFont="1" applyFill="1" applyBorder="1" applyAlignment="1">
      <alignment horizontal="center" vertical="center" wrapText="1"/>
    </xf>
    <xf numFmtId="164" fontId="60" fillId="15" borderId="4" xfId="15" applyNumberFormat="1" applyFont="1" applyFill="1" applyBorder="1" applyAlignment="1">
      <alignment horizontal="center" vertical="center" wrapText="1"/>
    </xf>
    <xf numFmtId="164" fontId="60" fillId="0" borderId="0" xfId="15" applyNumberFormat="1" applyFont="1" applyAlignment="1">
      <alignment horizontal="center" vertical="center" wrapText="1"/>
    </xf>
    <xf numFmtId="9" fontId="60" fillId="13" borderId="4" xfId="16" applyFont="1" applyFill="1" applyBorder="1" applyAlignment="1">
      <alignment horizontal="center" vertical="center" wrapText="1"/>
    </xf>
    <xf numFmtId="10" fontId="60" fillId="14" borderId="4" xfId="16" applyNumberFormat="1" applyFont="1" applyFill="1" applyBorder="1" applyAlignment="1">
      <alignment horizontal="center" vertical="center" wrapText="1"/>
    </xf>
    <xf numFmtId="10" fontId="60" fillId="15" borderId="4" xfId="16" applyNumberFormat="1" applyFont="1" applyFill="1" applyBorder="1" applyAlignment="1">
      <alignment horizontal="center" vertical="center" wrapText="1"/>
    </xf>
    <xf numFmtId="9" fontId="60" fillId="0" borderId="0" xfId="16" applyFont="1" applyAlignment="1">
      <alignment horizontal="center" vertical="center" wrapText="1"/>
    </xf>
    <xf numFmtId="49" fontId="60" fillId="0" borderId="0" xfId="14" applyNumberFormat="1" applyFont="1" applyAlignment="1">
      <alignment wrapText="1"/>
    </xf>
    <xf numFmtId="0" fontId="60" fillId="0" borderId="0" xfId="14" applyFont="1" applyAlignment="1">
      <alignment wrapText="1"/>
    </xf>
    <xf numFmtId="10" fontId="60" fillId="16" borderId="4" xfId="16" applyNumberFormat="1" applyFont="1" applyFill="1" applyBorder="1" applyAlignment="1">
      <alignment wrapText="1"/>
    </xf>
    <xf numFmtId="164" fontId="60" fillId="0" borderId="0" xfId="14" applyNumberFormat="1" applyFont="1" applyAlignment="1">
      <alignment wrapText="1"/>
    </xf>
    <xf numFmtId="10" fontId="60" fillId="16" borderId="4" xfId="14" applyNumberFormat="1" applyFont="1" applyFill="1" applyBorder="1" applyAlignment="1">
      <alignment wrapText="1"/>
    </xf>
    <xf numFmtId="10" fontId="60" fillId="6" borderId="4" xfId="14" applyNumberFormat="1" applyFont="1" applyFill="1" applyBorder="1" applyAlignment="1">
      <alignment wrapText="1"/>
    </xf>
    <xf numFmtId="49" fontId="38" fillId="0" borderId="0" xfId="14" applyNumberFormat="1" applyAlignment="1">
      <alignment wrapText="1"/>
    </xf>
    <xf numFmtId="0" fontId="38" fillId="0" borderId="0" xfId="14" applyAlignment="1">
      <alignment wrapText="1"/>
    </xf>
    <xf numFmtId="0" fontId="1" fillId="0" borderId="4" xfId="0" applyFont="1" applyBorder="1" applyAlignment="1">
      <alignment vertical="center" wrapText="1"/>
    </xf>
    <xf numFmtId="0" fontId="23" fillId="0" borderId="4" xfId="7" quotePrefix="1" applyBorder="1" applyAlignment="1" applyProtection="1">
      <alignment vertical="center" wrapText="1"/>
    </xf>
    <xf numFmtId="0" fontId="66" fillId="0" borderId="0" xfId="0" applyFont="1" applyAlignment="1">
      <alignment horizontal="center" vertical="center" wrapText="1"/>
    </xf>
    <xf numFmtId="0" fontId="66" fillId="12" borderId="4" xfId="0" applyFont="1" applyFill="1" applyBorder="1" applyAlignment="1">
      <alignment horizontal="center" vertical="center" wrapText="1"/>
    </xf>
    <xf numFmtId="0" fontId="1" fillId="12" borderId="4" xfId="0" applyFont="1" applyFill="1" applyBorder="1" applyAlignment="1">
      <alignment vertical="center" wrapText="1"/>
    </xf>
    <xf numFmtId="0" fontId="66" fillId="0" borderId="4" xfId="0" applyFont="1" applyFill="1" applyBorder="1" applyAlignment="1">
      <alignment vertical="center" wrapText="1"/>
    </xf>
    <xf numFmtId="0" fontId="68" fillId="6" borderId="0" xfId="0" applyFont="1" applyFill="1" applyAlignment="1">
      <alignment vertical="center" wrapText="1"/>
    </xf>
    <xf numFmtId="0" fontId="11" fillId="3" borderId="41" xfId="3" applyFont="1" applyFill="1" applyBorder="1" applyAlignment="1" applyProtection="1">
      <alignment horizontal="center" vertical="center" wrapText="1" shrinkToFit="1"/>
      <protection locked="0"/>
    </xf>
    <xf numFmtId="0" fontId="14" fillId="0" borderId="40" xfId="0" applyFont="1" applyFill="1" applyBorder="1" applyAlignment="1">
      <alignment vertical="center" wrapText="1"/>
    </xf>
    <xf numFmtId="0" fontId="14" fillId="0" borderId="41" xfId="0" applyFont="1" applyFill="1" applyBorder="1" applyAlignment="1">
      <alignment vertical="center" wrapText="1"/>
    </xf>
    <xf numFmtId="165" fontId="14" fillId="0" borderId="41" xfId="0" applyNumberFormat="1" applyFont="1" applyFill="1" applyBorder="1" applyAlignment="1">
      <alignment horizontal="right" vertical="center" wrapText="1"/>
    </xf>
    <xf numFmtId="3" fontId="15" fillId="3" borderId="41" xfId="3" applyNumberFormat="1" applyFont="1" applyFill="1" applyBorder="1" applyAlignment="1" applyProtection="1">
      <alignment horizontal="right" vertical="center" wrapText="1" shrinkToFit="1"/>
      <protection locked="0"/>
    </xf>
    <xf numFmtId="3" fontId="15" fillId="0" borderId="41" xfId="3" applyNumberFormat="1" applyFont="1" applyFill="1" applyBorder="1" applyAlignment="1" applyProtection="1">
      <alignment horizontal="right" vertical="center" wrapText="1" shrinkToFit="1"/>
      <protection locked="0"/>
    </xf>
    <xf numFmtId="3" fontId="15" fillId="0" borderId="42" xfId="3" applyNumberFormat="1" applyFont="1" applyFill="1" applyBorder="1" applyAlignment="1" applyProtection="1">
      <alignment horizontal="right" vertical="center" wrapText="1" shrinkToFit="1"/>
      <protection locked="0"/>
    </xf>
    <xf numFmtId="0" fontId="15" fillId="3" borderId="40" xfId="3" applyFont="1" applyFill="1" applyBorder="1" applyAlignment="1" applyProtection="1">
      <alignment horizontal="left" vertical="center" wrapText="1" shrinkToFit="1"/>
      <protection locked="0"/>
    </xf>
    <xf numFmtId="0" fontId="7" fillId="3" borderId="41" xfId="3" applyFont="1" applyFill="1" applyBorder="1" applyAlignment="1" applyProtection="1">
      <alignment horizontal="left" vertical="center" wrapText="1" shrinkToFit="1"/>
      <protection locked="0"/>
    </xf>
    <xf numFmtId="3" fontId="7" fillId="3" borderId="41" xfId="3" applyNumberFormat="1" applyFont="1" applyFill="1" applyBorder="1" applyAlignment="1" applyProtection="1">
      <alignment horizontal="right" vertical="center" wrapText="1" shrinkToFit="1"/>
      <protection locked="0"/>
    </xf>
    <xf numFmtId="3" fontId="7" fillId="0" borderId="41" xfId="3" applyNumberFormat="1" applyFont="1" applyFill="1" applyBorder="1" applyAlignment="1" applyProtection="1">
      <alignment horizontal="right" vertical="center" wrapText="1" shrinkToFit="1"/>
      <protection locked="0"/>
    </xf>
    <xf numFmtId="3" fontId="7" fillId="0" borderId="42" xfId="3" applyNumberFormat="1" applyFont="1" applyFill="1" applyBorder="1" applyAlignment="1" applyProtection="1">
      <alignment horizontal="right" vertical="center" wrapText="1" shrinkToFit="1"/>
      <protection locked="0"/>
    </xf>
    <xf numFmtId="3" fontId="20" fillId="3" borderId="44" xfId="3" applyNumberFormat="1" applyFont="1" applyFill="1" applyBorder="1" applyAlignment="1" applyProtection="1">
      <alignment horizontal="center" vertical="center" wrapText="1" shrinkToFit="1"/>
      <protection locked="0"/>
    </xf>
    <xf numFmtId="3" fontId="20" fillId="0" borderId="44" xfId="3" applyNumberFormat="1" applyFont="1" applyFill="1" applyBorder="1" applyAlignment="1" applyProtection="1">
      <alignment horizontal="center" vertical="center" wrapText="1" shrinkToFit="1"/>
      <protection locked="0"/>
    </xf>
    <xf numFmtId="3" fontId="20" fillId="0" borderId="45" xfId="3" applyNumberFormat="1" applyFont="1" applyFill="1" applyBorder="1" applyAlignment="1" applyProtection="1">
      <alignment horizontal="center" vertical="center" wrapText="1" shrinkToFit="1"/>
      <protection locked="0"/>
    </xf>
    <xf numFmtId="164" fontId="18" fillId="17" borderId="4" xfId="5" applyNumberFormat="1" applyFont="1" applyFill="1" applyBorder="1" applyAlignment="1">
      <alignment horizontal="center" vertical="center" wrapText="1"/>
    </xf>
    <xf numFmtId="0" fontId="5" fillId="0" borderId="0" xfId="3" applyNumberFormat="1" applyFont="1" applyFill="1" applyBorder="1" applyAlignment="1" applyProtection="1">
      <alignment horizontal="left"/>
      <protection locked="0"/>
    </xf>
    <xf numFmtId="165" fontId="14" fillId="0" borderId="41" xfId="0" applyNumberFormat="1" applyFont="1" applyFill="1" applyBorder="1" applyAlignment="1">
      <alignment horizontal="right" vertical="center" wrapText="1"/>
    </xf>
    <xf numFmtId="0" fontId="11" fillId="0" borderId="41" xfId="3" applyFont="1" applyFill="1" applyBorder="1" applyAlignment="1" applyProtection="1">
      <alignment horizontal="center" vertical="center" wrapText="1" shrinkToFit="1"/>
      <protection locked="0"/>
    </xf>
    <xf numFmtId="0" fontId="11" fillId="0" borderId="42" xfId="3" applyFont="1" applyFill="1" applyBorder="1" applyAlignment="1" applyProtection="1">
      <alignment horizontal="center" vertical="center" wrapText="1" shrinkToFit="1"/>
      <protection locked="0"/>
    </xf>
    <xf numFmtId="0" fontId="11" fillId="3" borderId="41" xfId="3" applyFont="1" applyFill="1" applyBorder="1" applyAlignment="1" applyProtection="1">
      <alignment horizontal="center" vertical="center" wrapText="1" shrinkToFit="1"/>
      <protection locked="0"/>
    </xf>
    <xf numFmtId="164" fontId="11" fillId="3" borderId="41" xfId="1" applyNumberFormat="1" applyFont="1" applyFill="1" applyBorder="1" applyAlignment="1" applyProtection="1">
      <alignment horizontal="center" vertical="center" wrapText="1" shrinkToFit="1"/>
      <protection locked="0"/>
    </xf>
    <xf numFmtId="0" fontId="70" fillId="0" borderId="0" xfId="0" applyFont="1" applyAlignment="1">
      <alignment horizontal="center" vertical="center" wrapText="1"/>
    </xf>
    <xf numFmtId="0" fontId="70" fillId="0" borderId="0" xfId="0" applyFont="1" applyAlignment="1">
      <alignment horizontal="left" vertical="center" wrapText="1"/>
    </xf>
    <xf numFmtId="166" fontId="48" fillId="0" borderId="0" xfId="0" applyNumberFormat="1" applyFont="1" applyAlignment="1">
      <alignment horizontal="center" vertical="center" wrapText="1"/>
    </xf>
    <xf numFmtId="0" fontId="12" fillId="0" borderId="4" xfId="11" applyFont="1" applyFill="1" applyBorder="1" applyAlignment="1">
      <alignment horizontal="right"/>
    </xf>
    <xf numFmtId="0" fontId="66" fillId="0" borderId="4" xfId="0" applyFont="1" applyBorder="1" applyAlignment="1">
      <alignment horizontal="left" vertical="center" wrapText="1"/>
    </xf>
    <xf numFmtId="0" fontId="67" fillId="0" borderId="0" xfId="0" applyFont="1" applyAlignment="1">
      <alignment horizontal="center" vertical="center" wrapText="1"/>
    </xf>
    <xf numFmtId="0" fontId="10" fillId="3" borderId="46" xfId="3" applyFont="1" applyFill="1" applyBorder="1" applyAlignment="1" applyProtection="1">
      <alignment horizontal="center" vertical="center" wrapText="1" shrinkToFit="1"/>
      <protection locked="0"/>
    </xf>
    <xf numFmtId="0" fontId="10" fillId="3" borderId="47" xfId="3" applyFont="1" applyFill="1" applyBorder="1" applyAlignment="1" applyProtection="1">
      <alignment horizontal="center" vertical="center" wrapText="1" shrinkToFit="1"/>
      <protection locked="0"/>
    </xf>
    <xf numFmtId="0" fontId="5" fillId="0" borderId="0" xfId="3" applyNumberFormat="1" applyFont="1" applyFill="1" applyBorder="1" applyAlignment="1" applyProtection="1">
      <alignment horizontal="left"/>
      <protection locked="0"/>
    </xf>
    <xf numFmtId="0" fontId="22" fillId="3" borderId="0" xfId="3" applyFont="1" applyFill="1" applyAlignment="1" applyProtection="1">
      <alignment horizontal="left" vertical="center" wrapText="1" shrinkToFit="1"/>
      <protection locked="0"/>
    </xf>
    <xf numFmtId="0" fontId="7" fillId="0" borderId="0" xfId="3" applyFont="1" applyFill="1" applyAlignment="1" applyProtection="1">
      <alignment horizontal="right" vertical="center" wrapText="1" shrinkToFit="1"/>
      <protection locked="0"/>
    </xf>
    <xf numFmtId="165" fontId="14" fillId="0" borderId="41" xfId="0" applyNumberFormat="1" applyFont="1" applyFill="1" applyBorder="1" applyAlignment="1">
      <alignment horizontal="center" vertical="center" wrapText="1"/>
    </xf>
    <xf numFmtId="0" fontId="11" fillId="3" borderId="43" xfId="3" applyFont="1" applyFill="1" applyBorder="1" applyAlignment="1" applyProtection="1">
      <alignment horizontal="center" vertical="center" wrapText="1" shrinkToFit="1"/>
      <protection locked="0"/>
    </xf>
    <xf numFmtId="0" fontId="11" fillId="3" borderId="44" xfId="3" applyFont="1" applyFill="1" applyBorder="1" applyAlignment="1" applyProtection="1">
      <alignment horizontal="center" vertical="center" wrapText="1" shrinkToFit="1"/>
      <protection locked="0"/>
    </xf>
    <xf numFmtId="3" fontId="20" fillId="3" borderId="44" xfId="3" applyNumberFormat="1" applyFont="1" applyFill="1" applyBorder="1" applyAlignment="1" applyProtection="1">
      <alignment horizontal="center" vertical="center" wrapText="1" shrinkToFit="1"/>
      <protection locked="0"/>
    </xf>
    <xf numFmtId="164" fontId="20" fillId="3" borderId="44" xfId="1" applyNumberFormat="1" applyFont="1" applyFill="1" applyBorder="1" applyAlignment="1" applyProtection="1">
      <alignment horizontal="center" vertical="center" wrapText="1" shrinkToFit="1"/>
      <protection locked="0"/>
    </xf>
    <xf numFmtId="0" fontId="11" fillId="3" borderId="0" xfId="3" applyFont="1" applyFill="1" applyAlignment="1" applyProtection="1">
      <alignment horizontal="center" vertical="center" wrapText="1" shrinkToFit="1"/>
      <protection locked="0"/>
    </xf>
    <xf numFmtId="0" fontId="21" fillId="3" borderId="0" xfId="3" applyFont="1" applyFill="1" applyAlignment="1" applyProtection="1">
      <alignment horizontal="center" vertical="center" wrapText="1" shrinkToFit="1"/>
      <protection locked="0"/>
    </xf>
    <xf numFmtId="0" fontId="11" fillId="3" borderId="0" xfId="3" applyFont="1" applyFill="1" applyAlignment="1" applyProtection="1">
      <alignment horizontal="center" vertical="top" wrapText="1" shrinkToFit="1"/>
      <protection locked="0"/>
    </xf>
    <xf numFmtId="165" fontId="14" fillId="0" borderId="41" xfId="0" applyNumberFormat="1" applyFont="1" applyFill="1" applyBorder="1" applyAlignment="1">
      <alignment horizontal="right" vertical="center" wrapText="1"/>
    </xf>
    <xf numFmtId="0" fontId="11" fillId="3" borderId="38" xfId="3" applyFont="1" applyFill="1" applyBorder="1" applyAlignment="1" applyProtection="1">
      <alignment horizontal="center" vertical="center" wrapText="1" shrinkToFit="1"/>
      <protection locked="0"/>
    </xf>
    <xf numFmtId="0" fontId="11" fillId="0" borderId="38" xfId="3" applyFont="1" applyFill="1" applyBorder="1" applyAlignment="1" applyProtection="1">
      <alignment horizontal="center" vertical="center" wrapText="1" shrinkToFit="1"/>
      <protection locked="0"/>
    </xf>
    <xf numFmtId="0" fontId="11" fillId="0" borderId="41" xfId="3" applyFont="1" applyFill="1" applyBorder="1" applyAlignment="1" applyProtection="1">
      <alignment horizontal="center" vertical="center" wrapText="1" shrinkToFit="1"/>
      <protection locked="0"/>
    </xf>
    <xf numFmtId="0" fontId="11" fillId="0" borderId="39" xfId="3" applyFont="1" applyFill="1" applyBorder="1" applyAlignment="1" applyProtection="1">
      <alignment horizontal="center" vertical="center" wrapText="1" shrinkToFit="1"/>
      <protection locked="0"/>
    </xf>
    <xf numFmtId="0" fontId="11" fillId="0" borderId="42" xfId="3" applyFont="1" applyFill="1" applyBorder="1" applyAlignment="1" applyProtection="1">
      <alignment horizontal="center" vertical="center" wrapText="1" shrinkToFit="1"/>
      <protection locked="0"/>
    </xf>
    <xf numFmtId="0" fontId="11" fillId="3" borderId="41" xfId="3" applyFont="1" applyFill="1" applyBorder="1" applyAlignment="1" applyProtection="1">
      <alignment horizontal="center" vertical="center" wrapText="1" shrinkToFit="1"/>
      <protection locked="0"/>
    </xf>
    <xf numFmtId="0" fontId="10" fillId="3" borderId="37" xfId="3" applyFont="1" applyFill="1" applyBorder="1" applyAlignment="1" applyProtection="1">
      <alignment horizontal="center" vertical="center" wrapText="1" shrinkToFit="1"/>
      <protection locked="0"/>
    </xf>
    <xf numFmtId="0" fontId="10" fillId="3" borderId="40" xfId="3" applyFont="1" applyFill="1" applyBorder="1" applyAlignment="1" applyProtection="1">
      <alignment horizontal="center" vertical="center" wrapText="1" shrinkToFit="1"/>
      <protection locked="0"/>
    </xf>
    <xf numFmtId="164" fontId="11" fillId="3" borderId="38" xfId="1" applyNumberFormat="1" applyFont="1" applyFill="1" applyBorder="1" applyAlignment="1" applyProtection="1">
      <alignment horizontal="center" vertical="center" wrapText="1" shrinkToFit="1"/>
      <protection locked="0"/>
    </xf>
    <xf numFmtId="164" fontId="11" fillId="3" borderId="41" xfId="1" applyNumberFormat="1" applyFont="1" applyFill="1" applyBorder="1" applyAlignment="1" applyProtection="1">
      <alignment horizontal="center" vertical="center" wrapText="1" shrinkToFit="1"/>
      <protection locked="0"/>
    </xf>
    <xf numFmtId="0" fontId="9" fillId="3" borderId="0" xfId="3" applyFont="1" applyFill="1" applyAlignment="1" applyProtection="1">
      <alignment horizontal="center" vertical="center" wrapText="1" shrinkToFit="1"/>
      <protection locked="0"/>
    </xf>
    <xf numFmtId="0" fontId="7" fillId="3" borderId="0" xfId="3" applyFont="1" applyFill="1" applyAlignment="1" applyProtection="1">
      <alignment horizontal="left" vertical="top" wrapText="1" shrinkToFit="1"/>
      <protection locked="0"/>
    </xf>
    <xf numFmtId="0" fontId="8" fillId="3" borderId="0" xfId="3" applyFont="1" applyFill="1" applyAlignment="1" applyProtection="1">
      <alignment horizontal="center" vertical="center" wrapText="1" shrinkToFit="1"/>
      <protection locked="0"/>
    </xf>
    <xf numFmtId="0" fontId="27" fillId="3" borderId="4" xfId="0" applyFont="1" applyFill="1" applyBorder="1" applyAlignment="1" applyProtection="1">
      <alignment horizontal="left" vertical="center" wrapText="1" shrinkToFit="1"/>
      <protection locked="0"/>
    </xf>
    <xf numFmtId="164" fontId="32" fillId="3" borderId="0" xfId="1" applyNumberFormat="1" applyFont="1" applyFill="1" applyAlignment="1" applyProtection="1">
      <alignment horizontal="center" vertical="center" wrapText="1" shrinkToFit="1"/>
      <protection locked="0"/>
    </xf>
    <xf numFmtId="0" fontId="30" fillId="0" borderId="7" xfId="0" applyFont="1" applyFill="1" applyBorder="1" applyAlignment="1">
      <alignment vertical="center" wrapText="1"/>
    </xf>
    <xf numFmtId="0" fontId="30" fillId="0" borderId="8" xfId="0" applyFont="1" applyFill="1" applyBorder="1" applyAlignment="1">
      <alignment vertical="center" wrapText="1"/>
    </xf>
    <xf numFmtId="0" fontId="30" fillId="0" borderId="12" xfId="0" applyFont="1" applyFill="1" applyBorder="1" applyAlignment="1">
      <alignment vertical="center" wrapText="1"/>
    </xf>
    <xf numFmtId="0" fontId="30" fillId="0" borderId="13" xfId="0" applyFont="1" applyFill="1" applyBorder="1" applyAlignment="1">
      <alignment vertical="center" wrapText="1"/>
    </xf>
    <xf numFmtId="0" fontId="17" fillId="0" borderId="0" xfId="0" applyNumberFormat="1" applyFont="1" applyFill="1" applyBorder="1" applyAlignment="1" applyProtection="1">
      <alignment horizontal="left"/>
      <protection locked="0"/>
    </xf>
    <xf numFmtId="0" fontId="24" fillId="3" borderId="0" xfId="0" applyFont="1" applyFill="1" applyAlignment="1" applyProtection="1">
      <alignment horizontal="left" vertical="top" wrapText="1" shrinkToFit="1"/>
      <protection locked="0"/>
    </xf>
    <xf numFmtId="0" fontId="25" fillId="3" borderId="0" xfId="0" applyFont="1" applyFill="1" applyAlignment="1" applyProtection="1">
      <alignment horizontal="center" vertical="center" wrapText="1" shrinkToFit="1"/>
      <protection locked="0"/>
    </xf>
    <xf numFmtId="0" fontId="26" fillId="3" borderId="0" xfId="0" applyFont="1" applyFill="1" applyAlignment="1" applyProtection="1">
      <alignment horizontal="center" vertical="center" wrapText="1" shrinkToFit="1"/>
      <protection locked="0"/>
    </xf>
    <xf numFmtId="0" fontId="28" fillId="3" borderId="10" xfId="0" applyFont="1" applyFill="1" applyBorder="1" applyAlignment="1" applyProtection="1">
      <alignment horizontal="center" vertical="center" wrapText="1" shrinkToFit="1"/>
      <protection locked="0"/>
    </xf>
    <xf numFmtId="0" fontId="27" fillId="6" borderId="1" xfId="0" applyNumberFormat="1" applyFont="1" applyFill="1" applyBorder="1" applyAlignment="1" applyProtection="1">
      <alignment horizontal="left" vertical="center"/>
      <protection locked="0"/>
    </xf>
    <xf numFmtId="0" fontId="27" fillId="6" borderId="2" xfId="0" applyNumberFormat="1" applyFont="1" applyFill="1" applyBorder="1" applyAlignment="1" applyProtection="1">
      <alignment horizontal="left" vertical="center"/>
      <protection locked="0"/>
    </xf>
    <xf numFmtId="0" fontId="27" fillId="6" borderId="3" xfId="0" applyNumberFormat="1" applyFont="1" applyFill="1" applyBorder="1" applyAlignment="1" applyProtection="1">
      <alignment horizontal="left" vertical="center"/>
      <protection locked="0"/>
    </xf>
    <xf numFmtId="0" fontId="34" fillId="0" borderId="4" xfId="0" applyFont="1" applyBorder="1" applyAlignment="1">
      <alignment horizontal="center" vertical="center" wrapText="1"/>
    </xf>
    <xf numFmtId="0" fontId="70" fillId="0" borderId="0" xfId="0" applyFont="1" applyAlignment="1">
      <alignment horizontal="left" vertical="center" wrapText="1"/>
    </xf>
    <xf numFmtId="0" fontId="70" fillId="0" borderId="48" xfId="0" applyFont="1" applyBorder="1" applyAlignment="1">
      <alignment horizontal="left" vertical="center" wrapText="1"/>
    </xf>
    <xf numFmtId="0" fontId="32" fillId="3" borderId="0" xfId="4" applyFont="1" applyFill="1" applyAlignment="1" applyProtection="1">
      <alignment horizontal="center" vertical="center" wrapText="1" shrinkToFit="1"/>
      <protection locked="0"/>
    </xf>
    <xf numFmtId="0" fontId="49" fillId="0" borderId="4" xfId="0" applyFont="1" applyFill="1" applyBorder="1" applyAlignment="1">
      <alignment horizontal="left" vertical="center" wrapText="1"/>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0" xfId="0" applyFont="1" applyAlignment="1">
      <alignment horizontal="center" vertical="center" wrapText="1"/>
    </xf>
    <xf numFmtId="0" fontId="19" fillId="0" borderId="0" xfId="0" applyFont="1" applyAlignment="1">
      <alignment horizontal="left" vertical="center" wrapText="1"/>
    </xf>
    <xf numFmtId="0" fontId="46" fillId="0" borderId="4" xfId="0" applyFont="1" applyFill="1" applyBorder="1" applyAlignment="1">
      <alignment horizontal="center" vertical="center" wrapText="1"/>
    </xf>
    <xf numFmtId="0" fontId="48" fillId="8" borderId="9" xfId="0" applyFont="1" applyFill="1" applyBorder="1" applyAlignment="1">
      <alignment horizontal="center" vertical="center" wrapText="1"/>
    </xf>
    <xf numFmtId="0" fontId="0" fillId="0" borderId="4" xfId="0" applyBorder="1" applyAlignment="1">
      <alignment horizontal="center" vertical="center" wrapText="1"/>
    </xf>
    <xf numFmtId="0" fontId="49" fillId="8" borderId="4" xfId="0" applyFont="1" applyFill="1" applyBorder="1" applyAlignment="1">
      <alignment horizontal="center" vertical="center" wrapText="1"/>
    </xf>
    <xf numFmtId="164" fontId="12" fillId="0" borderId="1" xfId="5" applyNumberFormat="1" applyFont="1" applyBorder="1" applyAlignment="1">
      <alignment horizontal="left" vertical="center"/>
    </xf>
    <xf numFmtId="164" fontId="12" fillId="0" borderId="2" xfId="5" applyNumberFormat="1" applyFont="1" applyBorder="1" applyAlignment="1">
      <alignment horizontal="left" vertical="center"/>
    </xf>
    <xf numFmtId="164" fontId="12" fillId="0" borderId="3" xfId="5" applyNumberFormat="1" applyFont="1" applyBorder="1" applyAlignment="1">
      <alignment horizontal="left" vertical="center"/>
    </xf>
    <xf numFmtId="164" fontId="12" fillId="0" borderId="1" xfId="5" applyNumberFormat="1" applyFont="1" applyBorder="1" applyAlignment="1">
      <alignment horizontal="center" vertical="center"/>
    </xf>
    <xf numFmtId="164" fontId="12" fillId="0" borderId="2" xfId="5" applyNumberFormat="1" applyFont="1" applyBorder="1" applyAlignment="1">
      <alignment horizontal="center" vertical="center"/>
    </xf>
    <xf numFmtId="164" fontId="12" fillId="0" borderId="3" xfId="5" applyNumberFormat="1" applyFont="1" applyBorder="1" applyAlignment="1">
      <alignment horizontal="center" vertical="center"/>
    </xf>
    <xf numFmtId="164" fontId="12" fillId="0" borderId="1" xfId="5" applyNumberFormat="1" applyFont="1" applyFill="1" applyBorder="1" applyAlignment="1">
      <alignment horizontal="center" vertical="center"/>
    </xf>
    <xf numFmtId="164" fontId="12" fillId="0" borderId="3" xfId="5" applyNumberFormat="1" applyFont="1" applyFill="1" applyBorder="1" applyAlignment="1">
      <alignment horizontal="center" vertical="center"/>
    </xf>
    <xf numFmtId="164" fontId="12" fillId="0" borderId="4" xfId="5" applyNumberFormat="1" applyFont="1" applyFill="1" applyBorder="1" applyAlignment="1">
      <alignment horizontal="center" vertical="center"/>
    </xf>
    <xf numFmtId="0" fontId="18" fillId="0" borderId="4" xfId="9" applyFont="1" applyBorder="1" applyAlignment="1">
      <alignment horizontal="center" vertical="center"/>
    </xf>
    <xf numFmtId="164" fontId="18" fillId="0" borderId="4" xfId="5" applyNumberFormat="1" applyFont="1" applyFill="1" applyBorder="1" applyAlignment="1">
      <alignment horizontal="center" vertical="center"/>
    </xf>
    <xf numFmtId="164" fontId="12" fillId="0" borderId="4" xfId="5" applyNumberFormat="1" applyFont="1" applyBorder="1" applyAlignment="1">
      <alignment horizontal="left" vertical="center"/>
    </xf>
    <xf numFmtId="164" fontId="12" fillId="0" borderId="4" xfId="5" applyNumberFormat="1" applyFont="1" applyBorder="1" applyAlignment="1">
      <alignment horizontal="center" vertical="center"/>
    </xf>
    <xf numFmtId="164" fontId="12" fillId="5" borderId="4" xfId="5" applyNumberFormat="1" applyFont="1" applyFill="1" applyBorder="1" applyAlignment="1">
      <alignment horizontal="center" vertical="center"/>
    </xf>
    <xf numFmtId="164" fontId="18" fillId="0" borderId="4" xfId="5" applyNumberFormat="1" applyFont="1" applyBorder="1" applyAlignment="1">
      <alignment horizontal="center" vertical="center"/>
    </xf>
    <xf numFmtId="0" fontId="18" fillId="0" borderId="4" xfId="9" applyFont="1" applyFill="1" applyBorder="1" applyAlignment="1">
      <alignment horizontal="center" vertical="center"/>
    </xf>
    <xf numFmtId="0" fontId="25" fillId="0" borderId="0" xfId="9" applyFont="1" applyAlignment="1">
      <alignment horizontal="center"/>
    </xf>
    <xf numFmtId="0" fontId="18" fillId="0" borderId="0" xfId="9" applyFont="1" applyAlignment="1">
      <alignment horizontal="center"/>
    </xf>
    <xf numFmtId="0" fontId="12" fillId="0" borderId="1" xfId="9" applyFont="1" applyBorder="1" applyAlignment="1">
      <alignment horizontal="center"/>
    </xf>
    <xf numFmtId="0" fontId="12" fillId="0" borderId="2" xfId="9" applyFont="1" applyBorder="1" applyAlignment="1">
      <alignment horizontal="center"/>
    </xf>
    <xf numFmtId="0" fontId="12" fillId="0" borderId="3" xfId="9" applyFont="1" applyBorder="1" applyAlignment="1">
      <alignment horizontal="center"/>
    </xf>
    <xf numFmtId="164" fontId="12" fillId="0" borderId="0" xfId="5" applyNumberFormat="1" applyFont="1" applyFill="1" applyAlignment="1">
      <alignment horizontal="center"/>
    </xf>
    <xf numFmtId="14" fontId="12" fillId="0" borderId="1" xfId="9" applyNumberFormat="1" applyFont="1" applyFill="1" applyBorder="1" applyAlignment="1">
      <alignment horizontal="center"/>
    </xf>
    <xf numFmtId="14" fontId="12" fillId="0" borderId="2" xfId="9" applyNumberFormat="1" applyFont="1" applyFill="1" applyBorder="1" applyAlignment="1">
      <alignment horizontal="center"/>
    </xf>
    <xf numFmtId="14" fontId="12" fillId="0" borderId="3" xfId="9" applyNumberFormat="1" applyFont="1" applyFill="1" applyBorder="1" applyAlignment="1">
      <alignment horizontal="center"/>
    </xf>
    <xf numFmtId="0" fontId="51" fillId="0" borderId="15" xfId="11" applyFont="1" applyFill="1" applyBorder="1" applyAlignment="1">
      <alignment horizontal="left" wrapText="1"/>
    </xf>
    <xf numFmtId="0" fontId="51" fillId="0" borderId="15" xfId="11" applyFont="1" applyFill="1" applyBorder="1" applyAlignment="1">
      <alignment horizontal="left"/>
    </xf>
    <xf numFmtId="0" fontId="25" fillId="0" borderId="0" xfId="4" applyFont="1" applyAlignment="1">
      <alignment horizontal="center"/>
    </xf>
    <xf numFmtId="0" fontId="18" fillId="0" borderId="0" xfId="4" applyFont="1" applyAlignment="1">
      <alignment horizontal="center"/>
    </xf>
    <xf numFmtId="0" fontId="18" fillId="0" borderId="1" xfId="11" applyFont="1" applyFill="1" applyBorder="1" applyAlignment="1">
      <alignment horizontal="center"/>
    </xf>
    <xf numFmtId="0" fontId="18" fillId="0" borderId="3" xfId="11" applyFont="1" applyFill="1" applyBorder="1" applyAlignment="1">
      <alignment horizontal="center"/>
    </xf>
    <xf numFmtId="0" fontId="18" fillId="0" borderId="0" xfId="11" applyFont="1" applyFill="1" applyBorder="1" applyAlignment="1">
      <alignment horizontal="left" wrapText="1"/>
    </xf>
    <xf numFmtId="0" fontId="18" fillId="0" borderId="0" xfId="11" applyFont="1" applyFill="1" applyAlignment="1">
      <alignment horizontal="center"/>
    </xf>
    <xf numFmtId="164" fontId="12" fillId="0" borderId="1" xfId="12" applyFont="1" applyFill="1" applyBorder="1" applyAlignment="1">
      <alignment horizontal="center" wrapText="1"/>
    </xf>
    <xf numFmtId="164" fontId="12" fillId="0" borderId="2" xfId="12" applyFont="1" applyFill="1" applyBorder="1" applyAlignment="1">
      <alignment horizontal="center" wrapText="1"/>
    </xf>
    <xf numFmtId="164" fontId="12" fillId="0" borderId="3" xfId="12" applyFont="1" applyFill="1" applyBorder="1" applyAlignment="1">
      <alignment horizontal="center" wrapText="1"/>
    </xf>
    <xf numFmtId="0" fontId="53" fillId="0" borderId="0" xfId="14" applyFont="1" applyFill="1" applyAlignment="1">
      <alignment vertical="top" wrapText="1"/>
    </xf>
    <xf numFmtId="0" fontId="54" fillId="0" borderId="0" xfId="14" applyFont="1" applyFill="1" applyAlignment="1">
      <alignment horizontal="center" vertical="center" wrapText="1"/>
    </xf>
    <xf numFmtId="0" fontId="55" fillId="0" borderId="19" xfId="14" applyFont="1" applyFill="1" applyBorder="1" applyAlignment="1">
      <alignment horizontal="center" vertical="top" wrapText="1"/>
    </xf>
    <xf numFmtId="0" fontId="56" fillId="11" borderId="20" xfId="14" applyFont="1" applyFill="1" applyBorder="1" applyAlignment="1">
      <alignment horizontal="center" vertical="center" wrapText="1"/>
    </xf>
    <xf numFmtId="0" fontId="56" fillId="11" borderId="21" xfId="14" applyFont="1" applyFill="1" applyBorder="1" applyAlignment="1">
      <alignment horizontal="center" vertical="center" wrapText="1"/>
    </xf>
    <xf numFmtId="0" fontId="56" fillId="11" borderId="22" xfId="14" applyFont="1" applyFill="1" applyBorder="1" applyAlignment="1">
      <alignment horizontal="center" vertical="center" wrapText="1"/>
    </xf>
    <xf numFmtId="0" fontId="30" fillId="0" borderId="7" xfId="14" applyFont="1" applyFill="1" applyBorder="1" applyAlignment="1">
      <alignment vertical="center" wrapText="1"/>
    </xf>
    <xf numFmtId="0" fontId="30" fillId="0" borderId="31" xfId="14" applyFont="1" applyFill="1" applyBorder="1" applyAlignment="1">
      <alignment vertical="center" wrapText="1"/>
    </xf>
    <xf numFmtId="0" fontId="30" fillId="0" borderId="8" xfId="14" applyFont="1" applyFill="1" applyBorder="1" applyAlignment="1">
      <alignment vertical="center" wrapText="1"/>
    </xf>
    <xf numFmtId="165" fontId="31" fillId="0" borderId="7" xfId="14" applyNumberFormat="1" applyFont="1" applyFill="1" applyBorder="1" applyAlignment="1">
      <alignment horizontal="right" vertical="center" wrapText="1"/>
    </xf>
    <xf numFmtId="165" fontId="31" fillId="0" borderId="31" xfId="14" applyNumberFormat="1" applyFont="1" applyFill="1" applyBorder="1" applyAlignment="1">
      <alignment horizontal="right" vertical="center" wrapText="1"/>
    </xf>
    <xf numFmtId="165" fontId="31" fillId="0" borderId="8" xfId="14" applyNumberFormat="1" applyFont="1" applyFill="1" applyBorder="1" applyAlignment="1">
      <alignment horizontal="right" vertical="center" wrapText="1"/>
    </xf>
    <xf numFmtId="0" fontId="57" fillId="0" borderId="23" xfId="14" applyFont="1" applyFill="1" applyBorder="1" applyAlignment="1">
      <alignment vertical="center"/>
    </xf>
    <xf numFmtId="0" fontId="57" fillId="0" borderId="24" xfId="14" applyFont="1" applyFill="1" applyBorder="1" applyAlignment="1">
      <alignment vertical="center"/>
    </xf>
    <xf numFmtId="0" fontId="58" fillId="0" borderId="25" xfId="14" applyFont="1" applyFill="1" applyBorder="1" applyAlignment="1">
      <alignment vertical="top"/>
    </xf>
    <xf numFmtId="0" fontId="58" fillId="0" borderId="24" xfId="14" applyFont="1" applyFill="1" applyBorder="1" applyAlignment="1">
      <alignment vertical="top"/>
    </xf>
    <xf numFmtId="0" fontId="58" fillId="0" borderId="26" xfId="14" applyFont="1" applyFill="1" applyBorder="1" applyAlignment="1">
      <alignment vertical="top"/>
    </xf>
    <xf numFmtId="0" fontId="58" fillId="0" borderId="19" xfId="14" applyFont="1" applyFill="1" applyBorder="1" applyAlignment="1">
      <alignment vertical="top"/>
    </xf>
    <xf numFmtId="0" fontId="58" fillId="0" borderId="27" xfId="14" applyFont="1" applyFill="1" applyBorder="1" applyAlignment="1">
      <alignment vertical="top"/>
    </xf>
    <xf numFmtId="0" fontId="30" fillId="0" borderId="28" xfId="14" applyFont="1" applyFill="1" applyBorder="1" applyAlignment="1">
      <alignment vertical="center" wrapText="1"/>
    </xf>
    <xf numFmtId="0" fontId="30" fillId="0" borderId="29" xfId="14" applyFont="1" applyFill="1" applyBorder="1" applyAlignment="1">
      <alignment vertical="center" wrapText="1"/>
    </xf>
    <xf numFmtId="0" fontId="30" fillId="0" borderId="30" xfId="14" applyFont="1" applyFill="1" applyBorder="1" applyAlignment="1">
      <alignment vertical="center" wrapText="1"/>
    </xf>
    <xf numFmtId="165" fontId="31" fillId="0" borderId="28" xfId="14" applyNumberFormat="1" applyFont="1" applyFill="1" applyBorder="1" applyAlignment="1">
      <alignment horizontal="right" vertical="center" wrapText="1"/>
    </xf>
    <xf numFmtId="165" fontId="31" fillId="0" borderId="29" xfId="14" applyNumberFormat="1" applyFont="1" applyFill="1" applyBorder="1" applyAlignment="1">
      <alignment horizontal="right" vertical="center" wrapText="1"/>
    </xf>
    <xf numFmtId="165" fontId="31" fillId="0" borderId="30" xfId="14" applyNumberFormat="1" applyFont="1" applyFill="1" applyBorder="1" applyAlignment="1">
      <alignment horizontal="right" vertical="center" wrapText="1"/>
    </xf>
    <xf numFmtId="0" fontId="30" fillId="0" borderId="4" xfId="14" applyFont="1" applyFill="1" applyBorder="1" applyAlignment="1">
      <alignment vertical="center" wrapText="1"/>
    </xf>
    <xf numFmtId="165" fontId="31" fillId="0" borderId="4" xfId="14" applyNumberFormat="1" applyFont="1" applyFill="1" applyBorder="1" applyAlignment="1">
      <alignment horizontal="right" vertical="center" wrapText="1"/>
    </xf>
    <xf numFmtId="0" fontId="30" fillId="0" borderId="32" xfId="14" applyFont="1" applyFill="1" applyBorder="1" applyAlignment="1">
      <alignment vertical="center" wrapText="1"/>
    </xf>
    <xf numFmtId="0" fontId="30" fillId="0" borderId="33" xfId="14" applyFont="1" applyFill="1" applyBorder="1" applyAlignment="1">
      <alignment vertical="center" wrapText="1"/>
    </xf>
    <xf numFmtId="0" fontId="30" fillId="0" borderId="34" xfId="14" applyFont="1" applyFill="1" applyBorder="1" applyAlignment="1">
      <alignment vertical="center" wrapText="1"/>
    </xf>
    <xf numFmtId="165" fontId="31" fillId="0" borderId="32" xfId="14" applyNumberFormat="1" applyFont="1" applyFill="1" applyBorder="1" applyAlignment="1">
      <alignment horizontal="right" vertical="center" wrapText="1"/>
    </xf>
    <xf numFmtId="165" fontId="31" fillId="0" borderId="33" xfId="14" applyNumberFormat="1" applyFont="1" applyFill="1" applyBorder="1" applyAlignment="1">
      <alignment horizontal="right" vertical="center" wrapText="1"/>
    </xf>
    <xf numFmtId="165" fontId="31" fillId="0" borderId="34" xfId="14" applyNumberFormat="1" applyFont="1" applyFill="1" applyBorder="1" applyAlignment="1">
      <alignment horizontal="right" vertical="center" wrapText="1"/>
    </xf>
    <xf numFmtId="0" fontId="57" fillId="0" borderId="35" xfId="14" applyFont="1" applyFill="1" applyBorder="1" applyAlignment="1">
      <alignment vertical="center"/>
    </xf>
    <xf numFmtId="0" fontId="57" fillId="0" borderId="0" xfId="14" applyFont="1" applyFill="1" applyBorder="1" applyAlignment="1">
      <alignment vertical="center"/>
    </xf>
    <xf numFmtId="0" fontId="58" fillId="0" borderId="36" xfId="14" applyFont="1" applyFill="1" applyBorder="1" applyAlignment="1">
      <alignment vertical="top"/>
    </xf>
    <xf numFmtId="0" fontId="58" fillId="0" borderId="0" xfId="14" applyFont="1" applyFill="1" applyBorder="1" applyAlignment="1">
      <alignment vertical="top"/>
    </xf>
    <xf numFmtId="0" fontId="61" fillId="0" borderId="0" xfId="14" applyFont="1" applyFill="1" applyAlignment="1">
      <alignment horizontal="center" vertical="center" wrapText="1"/>
    </xf>
    <xf numFmtId="0" fontId="56" fillId="12" borderId="4" xfId="14" applyFont="1" applyFill="1" applyBorder="1" applyAlignment="1">
      <alignment vertical="center" wrapText="1"/>
    </xf>
    <xf numFmtId="165" fontId="59" fillId="12" borderId="4" xfId="14" applyNumberFormat="1" applyFont="1" applyFill="1" applyBorder="1" applyAlignment="1">
      <alignment horizontal="right" vertical="center" wrapText="1"/>
    </xf>
    <xf numFmtId="49" fontId="60" fillId="13" borderId="4" xfId="14" applyNumberFormat="1" applyFont="1" applyFill="1" applyBorder="1" applyAlignment="1">
      <alignment horizontal="center" vertical="center" wrapText="1"/>
    </xf>
    <xf numFmtId="0" fontId="60" fillId="13" borderId="4" xfId="14" applyFont="1" applyFill="1" applyBorder="1" applyAlignment="1">
      <alignment horizontal="center" vertical="center" wrapText="1"/>
    </xf>
    <xf numFmtId="169" fontId="62" fillId="14" borderId="4" xfId="14" applyNumberFormat="1" applyFont="1" applyFill="1" applyBorder="1" applyAlignment="1">
      <alignment horizontal="center" vertical="center" wrapText="1"/>
    </xf>
    <xf numFmtId="169" fontId="63" fillId="6" borderId="4" xfId="14" applyNumberFormat="1" applyFont="1" applyFill="1" applyBorder="1" applyAlignment="1">
      <alignment horizontal="center" vertical="center" wrapText="1"/>
    </xf>
    <xf numFmtId="0" fontId="60" fillId="16" borderId="4" xfId="14" applyFont="1" applyFill="1" applyBorder="1" applyAlignment="1">
      <alignment horizontal="left" wrapText="1"/>
    </xf>
    <xf numFmtId="49" fontId="38" fillId="0" borderId="0" xfId="14" applyNumberFormat="1" applyAlignment="1">
      <alignment horizontal="left" wrapText="1"/>
    </xf>
    <xf numFmtId="0" fontId="60" fillId="6" borderId="4" xfId="14" applyFont="1" applyFill="1" applyBorder="1" applyAlignment="1">
      <alignment horizontal="left" wrapText="1"/>
    </xf>
    <xf numFmtId="49" fontId="64" fillId="0" borderId="0" xfId="14" applyNumberFormat="1" applyFont="1" applyAlignment="1">
      <alignment horizontal="left" wrapText="1"/>
    </xf>
    <xf numFmtId="0" fontId="60" fillId="0" borderId="0" xfId="14" applyFont="1" applyAlignment="1">
      <alignment horizontal="left" wrapText="1"/>
    </xf>
    <xf numFmtId="49" fontId="60" fillId="0" borderId="0" xfId="14" applyNumberFormat="1" applyFont="1" applyAlignment="1">
      <alignment horizontal="left" wrapText="1"/>
    </xf>
  </cellXfs>
  <cellStyles count="17">
    <cellStyle name="Comma" xfId="1" builtinId="3"/>
    <cellStyle name="Comma 2" xfId="5"/>
    <cellStyle name="Comma 3" xfId="10"/>
    <cellStyle name="Comma 4" xfId="12"/>
    <cellStyle name="Comma 5" xfId="15"/>
    <cellStyle name="Hyperlink" xfId="7" builtinId="8"/>
    <cellStyle name="Normal" xfId="0" builtinId="0"/>
    <cellStyle name="Normal 2" xfId="6"/>
    <cellStyle name="Normal 2 2" xfId="11"/>
    <cellStyle name="Normal 3" xfId="4"/>
    <cellStyle name="Normal 3 2" xfId="13"/>
    <cellStyle name="Normal 4" xfId="3"/>
    <cellStyle name="Normal 5" xfId="8"/>
    <cellStyle name="Normal 6" xfId="9"/>
    <cellStyle name="Normal 7" xfId="14"/>
    <cellStyle name="Percent" xfId="2" builtinId="5"/>
    <cellStyle name="Percent 2"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2</xdr:col>
      <xdr:colOff>190500</xdr:colOff>
      <xdr:row>3</xdr:row>
      <xdr:rowOff>19050</xdr:rowOff>
    </xdr:to>
    <xdr:pic>
      <xdr:nvPicPr>
        <xdr:cNvPr id="2" name="Picture 1" descr="logo final ngang"/>
        <xdr:cNvPicPr>
          <a:picLocks noChangeAspect="1" noChangeArrowheads="1"/>
        </xdr:cNvPicPr>
      </xdr:nvPicPr>
      <xdr:blipFill>
        <a:blip xmlns:r="http://schemas.openxmlformats.org/officeDocument/2006/relationships" r:embed="rId1" cstate="print"/>
        <a:srcRect/>
        <a:stretch>
          <a:fillRect/>
        </a:stretch>
      </xdr:blipFill>
      <xdr:spPr bwMode="auto">
        <a:xfrm>
          <a:off x="28575" y="28575"/>
          <a:ext cx="1790700"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895350</xdr:colOff>
      <xdr:row>2</xdr:row>
      <xdr:rowOff>57150</xdr:rowOff>
    </xdr:from>
    <xdr:to>
      <xdr:col>9</xdr:col>
      <xdr:colOff>590550</xdr:colOff>
      <xdr:row>2</xdr:row>
      <xdr:rowOff>304800</xdr:rowOff>
    </xdr:to>
    <xdr:sp macro="" textlink="">
      <xdr:nvSpPr>
        <xdr:cNvPr id="2" name="Rectangle 1"/>
        <xdr:cNvSpPr/>
      </xdr:nvSpPr>
      <xdr:spPr>
        <a:xfrm>
          <a:off x="7810500" y="342900"/>
          <a:ext cx="1743075" cy="24765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latin typeface="Arial" pitchFamily="34" charset="0"/>
              <a:cs typeface="Arial" pitchFamily="34" charset="0"/>
            </a:rPr>
            <a:t>PHÒNG BÁN HÀNG</a:t>
          </a:r>
        </a:p>
      </xdr:txBody>
    </xdr:sp>
    <xdr:clientData/>
  </xdr:twoCellAnchor>
  <xdr:twoCellAnchor>
    <xdr:from>
      <xdr:col>0</xdr:col>
      <xdr:colOff>38100</xdr:colOff>
      <xdr:row>0</xdr:row>
      <xdr:rowOff>19050</xdr:rowOff>
    </xdr:from>
    <xdr:to>
      <xdr:col>3</xdr:col>
      <xdr:colOff>361950</xdr:colOff>
      <xdr:row>2</xdr:row>
      <xdr:rowOff>304800</xdr:rowOff>
    </xdr:to>
    <xdr:pic>
      <xdr:nvPicPr>
        <xdr:cNvPr id="3" name="Picture 1" descr="logo final ngang"/>
        <xdr:cNvPicPr>
          <a:picLocks noChangeAspect="1" noChangeArrowheads="1"/>
        </xdr:cNvPicPr>
      </xdr:nvPicPr>
      <xdr:blipFill>
        <a:blip xmlns:r="http://schemas.openxmlformats.org/officeDocument/2006/relationships" r:embed="rId1" cstate="print"/>
        <a:srcRect/>
        <a:stretch>
          <a:fillRect/>
        </a:stretch>
      </xdr:blipFill>
      <xdr:spPr bwMode="auto">
        <a:xfrm>
          <a:off x="38100" y="19050"/>
          <a:ext cx="1828800" cy="5715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238126</xdr:colOff>
      <xdr:row>1</xdr:row>
      <xdr:rowOff>114300</xdr:rowOff>
    </xdr:from>
    <xdr:to>
      <xdr:col>10</xdr:col>
      <xdr:colOff>1</xdr:colOff>
      <xdr:row>2</xdr:row>
      <xdr:rowOff>219075</xdr:rowOff>
    </xdr:to>
    <xdr:sp macro="" textlink="">
      <xdr:nvSpPr>
        <xdr:cNvPr id="2" name="Rectangle 1"/>
        <xdr:cNvSpPr/>
      </xdr:nvSpPr>
      <xdr:spPr>
        <a:xfrm>
          <a:off x="6391276" y="276225"/>
          <a:ext cx="1866900" cy="2667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latin typeface="Arial" pitchFamily="34" charset="0"/>
              <a:cs typeface="Arial" pitchFamily="34" charset="0"/>
            </a:rPr>
            <a:t>PHÒNG BÁN HÀNG</a:t>
          </a:r>
        </a:p>
      </xdr:txBody>
    </xdr:sp>
    <xdr:clientData/>
  </xdr:twoCellAnchor>
  <xdr:twoCellAnchor>
    <xdr:from>
      <xdr:col>0</xdr:col>
      <xdr:colOff>38100</xdr:colOff>
      <xdr:row>0</xdr:row>
      <xdr:rowOff>95250</xdr:rowOff>
    </xdr:from>
    <xdr:to>
      <xdr:col>3</xdr:col>
      <xdr:colOff>276225</xdr:colOff>
      <xdr:row>2</xdr:row>
      <xdr:rowOff>342900</xdr:rowOff>
    </xdr:to>
    <xdr:pic>
      <xdr:nvPicPr>
        <xdr:cNvPr id="3" name="Picture 1" descr="logo final ngang"/>
        <xdr:cNvPicPr>
          <a:picLocks noChangeAspect="1" noChangeArrowheads="1"/>
        </xdr:cNvPicPr>
      </xdr:nvPicPr>
      <xdr:blipFill>
        <a:blip xmlns:r="http://schemas.openxmlformats.org/officeDocument/2006/relationships" r:embed="rId1" cstate="print"/>
        <a:srcRect/>
        <a:stretch>
          <a:fillRect/>
        </a:stretch>
      </xdr:blipFill>
      <xdr:spPr bwMode="auto">
        <a:xfrm>
          <a:off x="38100" y="95250"/>
          <a:ext cx="1828800" cy="571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257175</xdr:colOff>
      <xdr:row>0</xdr:row>
      <xdr:rowOff>123826</xdr:rowOff>
    </xdr:from>
    <xdr:to>
      <xdr:col>15</xdr:col>
      <xdr:colOff>504825</xdr:colOff>
      <xdr:row>1</xdr:row>
      <xdr:rowOff>304801</xdr:rowOff>
    </xdr:to>
    <xdr:sp macro="" textlink="">
      <xdr:nvSpPr>
        <xdr:cNvPr id="2" name="Rectangle 2"/>
        <xdr:cNvSpPr>
          <a:spLocks noChangeArrowheads="1"/>
        </xdr:cNvSpPr>
      </xdr:nvSpPr>
      <xdr:spPr bwMode="auto">
        <a:xfrm>
          <a:off x="4171950" y="123826"/>
          <a:ext cx="2295525" cy="457200"/>
        </a:xfrm>
        <a:prstGeom prst="rect">
          <a:avLst/>
        </a:prstGeom>
        <a:solidFill>
          <a:srgbClr val="FFFFFF"/>
        </a:solidFill>
        <a:ln w="9525" algn="ctr">
          <a:noFill/>
          <a:miter lim="800000"/>
          <a:headEnd/>
          <a:tailEnd/>
        </a:ln>
        <a:effectLst/>
      </xdr:spPr>
      <xdr:txBody>
        <a:bodyPr vertOverflow="clip" wrap="square" lIns="91440" tIns="45720" rIns="91440" bIns="45720" anchor="t" upright="1"/>
        <a:lstStyle/>
        <a:p>
          <a:pPr algn="ctr" rtl="1">
            <a:defRPr sz="1000"/>
          </a:pPr>
          <a:r>
            <a:rPr lang="en-US" sz="1200" b="0" i="0" strike="noStrike">
              <a:solidFill>
                <a:srgbClr val="000000"/>
              </a:solidFill>
              <a:latin typeface="Times New Roman"/>
              <a:cs typeface="Times New Roman"/>
            </a:rPr>
            <a:t>DNTN TM HOÀNG TRẦN</a:t>
          </a:r>
        </a:p>
        <a:p>
          <a:pPr algn="ctr" rtl="1">
            <a:defRPr sz="1000"/>
          </a:pPr>
          <a:r>
            <a:rPr lang="en-US" sz="1200" b="0" i="0" strike="noStrike">
              <a:solidFill>
                <a:srgbClr val="000000"/>
              </a:solidFill>
              <a:latin typeface="Times New Roman"/>
              <a:cs typeface="Times New Roman"/>
            </a:rPr>
            <a:t>25 Mê Linh, P.19, Q.Bình Thạnh</a:t>
          </a:r>
          <a:endParaRPr lang="en-US" sz="1300" b="0" i="0" strike="noStrike">
            <a:solidFill>
              <a:srgbClr val="000000"/>
            </a:solidFill>
            <a:latin typeface="Times New Roman"/>
            <a:cs typeface="Times New Roman"/>
          </a:endParaRPr>
        </a:p>
        <a:p>
          <a:pPr algn="ctr" rtl="1">
            <a:defRPr sz="1000"/>
          </a:pPr>
          <a:endParaRPr lang="en-US" sz="1300" b="0" i="0" strike="noStrike">
            <a:solidFill>
              <a:srgbClr val="000000"/>
            </a:solidFill>
            <a:latin typeface="Times New Roman"/>
            <a:cs typeface="Times New Roman"/>
          </a:endParaRPr>
        </a:p>
      </xdr:txBody>
    </xdr:sp>
    <xdr:clientData/>
  </xdr:twoCellAnchor>
  <xdr:twoCellAnchor>
    <xdr:from>
      <xdr:col>0</xdr:col>
      <xdr:colOff>47625</xdr:colOff>
      <xdr:row>0</xdr:row>
      <xdr:rowOff>47625</xdr:rowOff>
    </xdr:from>
    <xdr:to>
      <xdr:col>4</xdr:col>
      <xdr:colOff>209550</xdr:colOff>
      <xdr:row>1</xdr:row>
      <xdr:rowOff>342900</xdr:rowOff>
    </xdr:to>
    <xdr:pic>
      <xdr:nvPicPr>
        <xdr:cNvPr id="3" name="Picture 1302" descr="logo final ngang"/>
        <xdr:cNvPicPr>
          <a:picLocks noChangeAspect="1" noChangeArrowheads="1"/>
        </xdr:cNvPicPr>
      </xdr:nvPicPr>
      <xdr:blipFill>
        <a:blip xmlns:r="http://schemas.openxmlformats.org/officeDocument/2006/relationships" r:embed="rId1" cstate="print"/>
        <a:srcRect/>
        <a:stretch>
          <a:fillRect/>
        </a:stretch>
      </xdr:blipFill>
      <xdr:spPr bwMode="auto">
        <a:xfrm>
          <a:off x="47625" y="47625"/>
          <a:ext cx="1828800" cy="5715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y%20Hang\Ban%20hang\2015\Bao%20cao\HH\HH%20T8-20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ượng"/>
      <sheetName val="Nhi"/>
      <sheetName val="Thin"/>
      <sheetName val="Thoa"/>
      <sheetName val="Hoa"/>
      <sheetName val="TH"/>
      <sheetName val="Chau"/>
      <sheetName val="Tran"/>
      <sheetName val="Nhung"/>
      <sheetName val="Minh"/>
      <sheetName val="HH Ngoc"/>
      <sheetName val="Tong"/>
      <sheetName val="Hang"/>
    </sheetNames>
    <sheetDataSet>
      <sheetData sheetId="0">
        <row r="5">
          <cell r="A5" t="str">
            <v>Tháng 8/2015</v>
          </cell>
        </row>
        <row r="7">
          <cell r="N7">
            <v>42347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8"/>
  <sheetViews>
    <sheetView workbookViewId="0">
      <pane ySplit="4" topLeftCell="A11" activePane="bottomLeft" state="frozen"/>
      <selection pane="bottomLeft" activeCell="C8" sqref="C8"/>
    </sheetView>
  </sheetViews>
  <sheetFormatPr defaultRowHeight="14.25" x14ac:dyDescent="0.25"/>
  <cols>
    <col min="1" max="1" width="24.28515625" style="219" customWidth="1"/>
    <col min="2" max="2" width="50.140625" style="219" customWidth="1"/>
    <col min="3" max="3" width="28.7109375" style="219" customWidth="1"/>
    <col min="4" max="4" width="33" style="219" customWidth="1"/>
    <col min="5" max="5" width="44" style="219" customWidth="1"/>
    <col min="6" max="16384" width="9.140625" style="219"/>
  </cols>
  <sheetData>
    <row r="2" spans="1:5" ht="18" x14ac:dyDescent="0.25">
      <c r="A2" s="296" t="s">
        <v>417</v>
      </c>
      <c r="B2" s="296"/>
      <c r="C2" s="296"/>
      <c r="D2" s="296"/>
      <c r="E2" s="296"/>
    </row>
    <row r="4" spans="1:5" s="264" customFormat="1" ht="20.25" customHeight="1" x14ac:dyDescent="0.25">
      <c r="A4" s="265" t="s">
        <v>96</v>
      </c>
      <c r="B4" s="265" t="s">
        <v>1</v>
      </c>
      <c r="C4" s="265" t="s">
        <v>98</v>
      </c>
      <c r="D4" s="265" t="s">
        <v>97</v>
      </c>
      <c r="E4" s="265" t="s">
        <v>416</v>
      </c>
    </row>
    <row r="5" spans="1:5" ht="28.5" x14ac:dyDescent="0.25">
      <c r="A5" s="295" t="s">
        <v>247</v>
      </c>
      <c r="B5" s="262" t="s">
        <v>293</v>
      </c>
      <c r="C5" s="262" t="s">
        <v>250</v>
      </c>
      <c r="D5" s="262"/>
      <c r="E5" s="262" t="s">
        <v>290</v>
      </c>
    </row>
    <row r="6" spans="1:5" ht="57" x14ac:dyDescent="0.25">
      <c r="A6" s="295"/>
      <c r="B6" s="262" t="s">
        <v>299</v>
      </c>
      <c r="C6" s="262" t="s">
        <v>289</v>
      </c>
      <c r="D6" s="262"/>
      <c r="E6" s="262" t="s">
        <v>302</v>
      </c>
    </row>
    <row r="7" spans="1:5" x14ac:dyDescent="0.25">
      <c r="A7" s="266"/>
      <c r="B7" s="266"/>
      <c r="C7" s="266"/>
      <c r="D7" s="266"/>
      <c r="E7" s="266"/>
    </row>
    <row r="8" spans="1:5" ht="42.75" x14ac:dyDescent="0.25">
      <c r="A8" s="295" t="s">
        <v>2</v>
      </c>
      <c r="B8" s="262" t="s">
        <v>252</v>
      </c>
      <c r="C8" s="262" t="s">
        <v>248</v>
      </c>
      <c r="D8" s="262"/>
      <c r="E8" s="262" t="s">
        <v>291</v>
      </c>
    </row>
    <row r="9" spans="1:5" ht="85.5" x14ac:dyDescent="0.25">
      <c r="A9" s="295"/>
      <c r="B9" s="262" t="s">
        <v>3</v>
      </c>
      <c r="C9" s="262" t="s">
        <v>101</v>
      </c>
      <c r="D9" s="263" t="s">
        <v>93</v>
      </c>
      <c r="E9" s="262"/>
    </row>
    <row r="10" spans="1:5" ht="15" x14ac:dyDescent="0.25">
      <c r="A10" s="295"/>
      <c r="B10" s="262" t="s">
        <v>102</v>
      </c>
      <c r="C10" s="262"/>
      <c r="D10" s="263" t="s">
        <v>124</v>
      </c>
      <c r="E10" s="262"/>
    </row>
    <row r="11" spans="1:5" ht="15" x14ac:dyDescent="0.25">
      <c r="A11" s="295"/>
      <c r="B11" s="262" t="s">
        <v>197</v>
      </c>
      <c r="C11" s="262"/>
      <c r="D11" s="263" t="s">
        <v>196</v>
      </c>
      <c r="E11" s="262"/>
    </row>
    <row r="12" spans="1:5" ht="28.5" x14ac:dyDescent="0.25">
      <c r="A12" s="295"/>
      <c r="B12" s="262" t="s">
        <v>198</v>
      </c>
      <c r="C12" s="262" t="s">
        <v>227</v>
      </c>
      <c r="D12" s="263" t="s">
        <v>226</v>
      </c>
      <c r="E12" s="262"/>
    </row>
    <row r="13" spans="1:5" ht="15" x14ac:dyDescent="0.25">
      <c r="A13" s="295"/>
      <c r="B13" s="262" t="s">
        <v>249</v>
      </c>
      <c r="C13" s="262" t="s">
        <v>248</v>
      </c>
      <c r="D13" s="263" t="s">
        <v>251</v>
      </c>
      <c r="E13" s="262"/>
    </row>
    <row r="14" spans="1:5" x14ac:dyDescent="0.25">
      <c r="A14" s="266"/>
      <c r="B14" s="266"/>
      <c r="C14" s="266"/>
      <c r="D14" s="266"/>
      <c r="E14" s="266"/>
    </row>
    <row r="15" spans="1:5" ht="57" x14ac:dyDescent="0.25">
      <c r="A15" s="295" t="s">
        <v>292</v>
      </c>
      <c r="B15" s="262" t="s">
        <v>294</v>
      </c>
      <c r="C15" s="262" t="s">
        <v>307</v>
      </c>
      <c r="D15" s="262"/>
      <c r="E15" s="262" t="s">
        <v>295</v>
      </c>
    </row>
    <row r="16" spans="1:5" ht="28.5" x14ac:dyDescent="0.25">
      <c r="A16" s="295"/>
      <c r="B16" s="262" t="s">
        <v>296</v>
      </c>
      <c r="C16" s="262" t="s">
        <v>297</v>
      </c>
      <c r="D16" s="262"/>
      <c r="E16" s="262" t="s">
        <v>298</v>
      </c>
    </row>
    <row r="17" spans="1:5" x14ac:dyDescent="0.25">
      <c r="A17" s="295"/>
      <c r="B17" s="262" t="s">
        <v>306</v>
      </c>
      <c r="C17" s="262" t="s">
        <v>248</v>
      </c>
      <c r="D17" s="262"/>
      <c r="E17" s="262"/>
    </row>
    <row r="18" spans="1:5" x14ac:dyDescent="0.25">
      <c r="A18" s="266"/>
      <c r="B18" s="266"/>
      <c r="C18" s="266"/>
      <c r="D18" s="266"/>
      <c r="E18" s="266"/>
    </row>
    <row r="19" spans="1:5" ht="15" x14ac:dyDescent="0.25">
      <c r="A19" s="295" t="s">
        <v>278</v>
      </c>
      <c r="B19" s="262" t="s">
        <v>304</v>
      </c>
      <c r="C19" s="263"/>
      <c r="D19" s="263" t="s">
        <v>279</v>
      </c>
      <c r="E19" s="262"/>
    </row>
    <row r="20" spans="1:5" ht="15" x14ac:dyDescent="0.25">
      <c r="A20" s="295"/>
      <c r="B20" s="262" t="s">
        <v>303</v>
      </c>
      <c r="C20" s="263"/>
      <c r="D20" s="263" t="s">
        <v>280</v>
      </c>
      <c r="E20" s="262"/>
    </row>
    <row r="21" spans="1:5" ht="57" x14ac:dyDescent="0.25">
      <c r="A21" s="295"/>
      <c r="B21" s="262" t="s">
        <v>305</v>
      </c>
      <c r="C21" s="262" t="s">
        <v>300</v>
      </c>
      <c r="D21" s="262"/>
      <c r="E21" s="262" t="s">
        <v>301</v>
      </c>
    </row>
    <row r="22" spans="1:5" ht="28.5" x14ac:dyDescent="0.25">
      <c r="A22" s="295"/>
      <c r="B22" s="262" t="s">
        <v>308</v>
      </c>
      <c r="C22" s="262" t="s">
        <v>309</v>
      </c>
      <c r="D22" s="263" t="s">
        <v>344</v>
      </c>
      <c r="E22" s="262" t="s">
        <v>310</v>
      </c>
    </row>
    <row r="23" spans="1:5" x14ac:dyDescent="0.25">
      <c r="A23" s="295"/>
      <c r="B23" s="262" t="s">
        <v>345</v>
      </c>
      <c r="C23" s="262"/>
      <c r="D23" s="262"/>
      <c r="E23" s="262"/>
    </row>
    <row r="24" spans="1:5" x14ac:dyDescent="0.25">
      <c r="A24" s="295"/>
      <c r="B24" s="262" t="s">
        <v>346</v>
      </c>
      <c r="C24" s="262"/>
      <c r="D24" s="262"/>
      <c r="E24" s="262"/>
    </row>
    <row r="25" spans="1:5" x14ac:dyDescent="0.25">
      <c r="A25" s="266"/>
      <c r="B25" s="266"/>
      <c r="C25" s="266"/>
      <c r="D25" s="266"/>
      <c r="E25" s="266"/>
    </row>
    <row r="26" spans="1:5" ht="15" x14ac:dyDescent="0.25">
      <c r="A26" s="262"/>
      <c r="B26" s="267" t="s">
        <v>414</v>
      </c>
      <c r="C26" s="262"/>
      <c r="D26" s="263" t="s">
        <v>415</v>
      </c>
      <c r="E26" s="262"/>
    </row>
    <row r="28" spans="1:5" ht="30" x14ac:dyDescent="0.25">
      <c r="A28" s="268" t="s">
        <v>418</v>
      </c>
      <c r="B28" s="268" t="s">
        <v>419</v>
      </c>
    </row>
  </sheetData>
  <mergeCells count="5">
    <mergeCell ref="A19:A24"/>
    <mergeCell ref="A2:E2"/>
    <mergeCell ref="A5:A6"/>
    <mergeCell ref="A8:A13"/>
    <mergeCell ref="A15:A17"/>
  </mergeCells>
  <hyperlinks>
    <hyperlink ref="D9" location="'tong hop BH theo mat hang'!A1" display="'tong hop BH theo mat hang'!A1"/>
    <hyperlink ref="D10" location="'Tổng hợp bán hàng theo KH'!A1" display="Tổng hợp bán hàng theo khác'!A1"/>
    <hyperlink ref="D11" location="'KH NGUNG SD'!A1" display="'KH NGUNG SD'!A1"/>
    <hyperlink ref="D12" location="'KH theo NV'!A1" display="'KH theo NV'!A1"/>
    <hyperlink ref="D13" location="'Hoa hong NV'!A1" display="'Hoa hong NV'!A1"/>
    <hyperlink ref="D19" location="'cong no vo'!A1" display="'cong no vo'!A1"/>
    <hyperlink ref="D20" location="'cong no tien'!A1" display="'cong no tien'!A1"/>
    <hyperlink ref="D22" location="'tong hop chi phi'!A1" display="'tong hop chi phi'!A1"/>
    <hyperlink ref="D26" location="'tong hop quy trinh'!A1" display="'tong hop quy trinh'!A1"/>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workbookViewId="0">
      <pane xSplit="2" ySplit="2" topLeftCell="C21" activePane="bottomRight" state="frozen"/>
      <selection pane="topRight" activeCell="E1" sqref="E1"/>
      <selection pane="bottomLeft" activeCell="A3" sqref="A3"/>
      <selection pane="bottomRight" activeCell="R27" sqref="R27"/>
    </sheetView>
  </sheetViews>
  <sheetFormatPr defaultRowHeight="12.75" x14ac:dyDescent="0.2"/>
  <cols>
    <col min="1" max="1" width="5.140625" style="260" customWidth="1"/>
    <col min="2" max="2" width="7.140625" style="261" customWidth="1"/>
    <col min="3" max="3" width="6" style="261" bestFit="1" customWidth="1"/>
    <col min="4" max="5" width="7" style="261" bestFit="1" customWidth="1"/>
    <col min="6" max="6" width="8" style="261" bestFit="1" customWidth="1"/>
    <col min="7" max="7" width="7" style="261" bestFit="1" customWidth="1"/>
    <col min="8" max="8" width="3.7109375" style="261" customWidth="1"/>
    <col min="9" max="9" width="6" style="261" bestFit="1" customWidth="1"/>
    <col min="10" max="10" width="7" style="261" bestFit="1" customWidth="1"/>
    <col min="11" max="12" width="7.28515625" style="261" bestFit="1" customWidth="1"/>
    <col min="13" max="13" width="7" style="261" bestFit="1" customWidth="1"/>
    <col min="14" max="15" width="6" style="261" bestFit="1" customWidth="1"/>
    <col min="16" max="16" width="8.85546875" style="261" bestFit="1" customWidth="1"/>
    <col min="17" max="18" width="10" style="261" bestFit="1" customWidth="1"/>
    <col min="19" max="19" width="9.42578125" style="261" bestFit="1" customWidth="1"/>
    <col min="20" max="21" width="6" style="261" bestFit="1" customWidth="1"/>
    <col min="22" max="22" width="6.140625" style="261" bestFit="1" customWidth="1"/>
    <col min="23" max="24" width="7.28515625" style="261" bestFit="1" customWidth="1"/>
    <col min="25" max="26" width="7" style="261" bestFit="1" customWidth="1"/>
    <col min="27" max="16384" width="9.140625" style="261"/>
  </cols>
  <sheetData>
    <row r="1" spans="1:27" s="228" customFormat="1" ht="51" customHeight="1" x14ac:dyDescent="0.25">
      <c r="A1" s="428" t="s">
        <v>126</v>
      </c>
      <c r="B1" s="429" t="s">
        <v>347</v>
      </c>
      <c r="C1" s="430" t="s">
        <v>400</v>
      </c>
      <c r="D1" s="430"/>
      <c r="E1" s="430"/>
      <c r="F1" s="430"/>
      <c r="G1" s="430"/>
      <c r="H1" s="430"/>
      <c r="I1" s="430" t="s">
        <v>411</v>
      </c>
      <c r="J1" s="430"/>
      <c r="K1" s="430"/>
      <c r="L1" s="430"/>
      <c r="M1" s="430"/>
      <c r="N1" s="430"/>
      <c r="O1" s="431" t="s">
        <v>412</v>
      </c>
      <c r="P1" s="431"/>
      <c r="Q1" s="431"/>
      <c r="R1" s="431"/>
      <c r="S1" s="431"/>
      <c r="T1" s="431"/>
      <c r="U1" s="430" t="s">
        <v>413</v>
      </c>
      <c r="V1" s="430"/>
      <c r="W1" s="430"/>
      <c r="X1" s="430"/>
      <c r="Y1" s="430"/>
      <c r="Z1" s="430"/>
    </row>
    <row r="2" spans="1:27" s="230" customFormat="1" ht="31.5" customHeight="1" x14ac:dyDescent="0.25">
      <c r="A2" s="428"/>
      <c r="B2" s="429"/>
      <c r="C2" s="229" t="s">
        <v>348</v>
      </c>
      <c r="D2" s="229" t="s">
        <v>349</v>
      </c>
      <c r="E2" s="229" t="s">
        <v>399</v>
      </c>
      <c r="F2" s="229" t="s">
        <v>405</v>
      </c>
      <c r="G2" s="229" t="s">
        <v>406</v>
      </c>
      <c r="H2" s="229"/>
      <c r="I2" s="229" t="s">
        <v>407</v>
      </c>
      <c r="J2" s="229" t="s">
        <v>399</v>
      </c>
      <c r="K2" s="229" t="s">
        <v>408</v>
      </c>
      <c r="L2" s="229" t="s">
        <v>409</v>
      </c>
      <c r="M2" s="229" t="s">
        <v>410</v>
      </c>
      <c r="N2" s="229" t="s">
        <v>350</v>
      </c>
      <c r="O2" s="229" t="s">
        <v>407</v>
      </c>
      <c r="P2" s="229" t="s">
        <v>399</v>
      </c>
      <c r="Q2" s="229" t="s">
        <v>408</v>
      </c>
      <c r="R2" s="229" t="s">
        <v>409</v>
      </c>
      <c r="S2" s="229" t="s">
        <v>410</v>
      </c>
      <c r="T2" s="229" t="s">
        <v>350</v>
      </c>
      <c r="U2" s="229" t="s">
        <v>407</v>
      </c>
      <c r="V2" s="229" t="s">
        <v>399</v>
      </c>
      <c r="W2" s="229" t="s">
        <v>408</v>
      </c>
      <c r="X2" s="229" t="s">
        <v>409</v>
      </c>
      <c r="Y2" s="229" t="s">
        <v>410</v>
      </c>
      <c r="Z2" s="229" t="s">
        <v>350</v>
      </c>
    </row>
    <row r="3" spans="1:27" s="235" customFormat="1" x14ac:dyDescent="0.25">
      <c r="A3" s="231" t="s">
        <v>351</v>
      </c>
      <c r="B3" s="232">
        <v>183</v>
      </c>
      <c r="C3" s="233">
        <v>21</v>
      </c>
      <c r="D3" s="233">
        <v>15</v>
      </c>
      <c r="E3" s="233">
        <v>16</v>
      </c>
      <c r="F3" s="233">
        <v>23</v>
      </c>
      <c r="G3" s="233">
        <v>40</v>
      </c>
      <c r="H3" s="233"/>
      <c r="I3" s="233">
        <v>0</v>
      </c>
      <c r="J3" s="233">
        <v>8</v>
      </c>
      <c r="K3" s="233">
        <v>35</v>
      </c>
      <c r="L3" s="233">
        <v>16</v>
      </c>
      <c r="M3" s="233">
        <v>7</v>
      </c>
      <c r="N3" s="233">
        <v>10</v>
      </c>
      <c r="O3" s="233">
        <v>2</v>
      </c>
      <c r="P3" s="233">
        <v>3</v>
      </c>
      <c r="Q3" s="233"/>
      <c r="R3" s="233">
        <v>3</v>
      </c>
      <c r="S3" s="233">
        <v>8</v>
      </c>
      <c r="T3" s="233">
        <v>19</v>
      </c>
      <c r="U3" s="233">
        <v>4</v>
      </c>
      <c r="V3" s="233">
        <v>2</v>
      </c>
      <c r="W3" s="233">
        <v>4</v>
      </c>
      <c r="X3" s="233">
        <v>1</v>
      </c>
      <c r="Y3" s="233">
        <v>12</v>
      </c>
      <c r="Z3" s="233">
        <v>74</v>
      </c>
      <c r="AA3" s="234"/>
    </row>
    <row r="4" spans="1:27" s="235" customFormat="1" x14ac:dyDescent="0.25">
      <c r="A4" s="236" t="s">
        <v>352</v>
      </c>
      <c r="B4" s="232">
        <v>108</v>
      </c>
      <c r="C4" s="233">
        <v>1</v>
      </c>
      <c r="D4" s="233">
        <v>14</v>
      </c>
      <c r="E4" s="233">
        <v>18</v>
      </c>
      <c r="F4" s="233">
        <v>11</v>
      </c>
      <c r="G4" s="233">
        <v>20</v>
      </c>
      <c r="H4" s="233"/>
      <c r="I4" s="233">
        <v>0</v>
      </c>
      <c r="J4" s="233">
        <v>1</v>
      </c>
      <c r="K4" s="233">
        <v>3</v>
      </c>
      <c r="L4" s="233">
        <v>7</v>
      </c>
      <c r="M4" s="233">
        <v>5</v>
      </c>
      <c r="N4" s="233">
        <v>4</v>
      </c>
      <c r="O4" s="233">
        <v>1</v>
      </c>
      <c r="P4" s="233">
        <v>0</v>
      </c>
      <c r="Q4" s="233"/>
      <c r="R4" s="233">
        <v>2</v>
      </c>
      <c r="S4" s="233">
        <v>2</v>
      </c>
      <c r="T4" s="233">
        <v>4</v>
      </c>
      <c r="U4" s="233">
        <v>3</v>
      </c>
      <c r="V4" s="233">
        <v>1</v>
      </c>
      <c r="W4" s="233">
        <v>0</v>
      </c>
      <c r="X4" s="233">
        <v>2</v>
      </c>
      <c r="Y4" s="233">
        <v>3</v>
      </c>
      <c r="Z4" s="233">
        <v>53</v>
      </c>
      <c r="AA4" s="234"/>
    </row>
    <row r="5" spans="1:27" s="235" customFormat="1" x14ac:dyDescent="0.25">
      <c r="A5" s="236" t="s">
        <v>353</v>
      </c>
      <c r="B5" s="232">
        <v>290</v>
      </c>
      <c r="C5" s="233">
        <v>24</v>
      </c>
      <c r="D5" s="233">
        <v>30</v>
      </c>
      <c r="E5" s="233">
        <v>38</v>
      </c>
      <c r="F5" s="233">
        <v>48</v>
      </c>
      <c r="G5" s="233">
        <v>61</v>
      </c>
      <c r="H5" s="233"/>
      <c r="I5" s="233">
        <v>1</v>
      </c>
      <c r="J5" s="233">
        <v>49</v>
      </c>
      <c r="K5" s="233">
        <v>59</v>
      </c>
      <c r="L5" s="233">
        <v>13</v>
      </c>
      <c r="M5" s="233">
        <v>11</v>
      </c>
      <c r="N5" s="233">
        <v>10</v>
      </c>
      <c r="O5" s="233">
        <v>4</v>
      </c>
      <c r="P5" s="233">
        <v>1</v>
      </c>
      <c r="Q5" s="233"/>
      <c r="R5" s="233">
        <v>2</v>
      </c>
      <c r="S5" s="233">
        <v>29</v>
      </c>
      <c r="T5" s="233">
        <v>24</v>
      </c>
      <c r="U5" s="233">
        <v>7</v>
      </c>
      <c r="V5" s="233">
        <v>2</v>
      </c>
      <c r="W5" s="233">
        <v>4</v>
      </c>
      <c r="X5" s="233">
        <v>1</v>
      </c>
      <c r="Y5" s="233">
        <v>22</v>
      </c>
      <c r="Z5" s="233">
        <v>100</v>
      </c>
      <c r="AA5" s="234"/>
    </row>
    <row r="6" spans="1:27" s="235" customFormat="1" x14ac:dyDescent="0.25">
      <c r="A6" s="236" t="s">
        <v>354</v>
      </c>
      <c r="B6" s="232">
        <v>268</v>
      </c>
      <c r="C6" s="233">
        <v>12</v>
      </c>
      <c r="D6" s="233">
        <v>10</v>
      </c>
      <c r="E6" s="233">
        <v>19</v>
      </c>
      <c r="F6" s="233">
        <v>38</v>
      </c>
      <c r="G6" s="233">
        <v>82</v>
      </c>
      <c r="H6" s="233"/>
      <c r="I6" s="233">
        <v>1</v>
      </c>
      <c r="J6" s="233">
        <v>35</v>
      </c>
      <c r="K6" s="233">
        <v>54</v>
      </c>
      <c r="L6" s="233">
        <v>38</v>
      </c>
      <c r="M6" s="233">
        <v>20</v>
      </c>
      <c r="N6" s="233">
        <v>7</v>
      </c>
      <c r="O6" s="233">
        <v>4</v>
      </c>
      <c r="P6" s="233">
        <v>5</v>
      </c>
      <c r="Q6" s="233"/>
      <c r="R6" s="233">
        <v>2</v>
      </c>
      <c r="S6" s="233">
        <v>34</v>
      </c>
      <c r="T6" s="233">
        <v>23</v>
      </c>
      <c r="U6" s="233">
        <v>1</v>
      </c>
      <c r="V6" s="233">
        <v>3</v>
      </c>
      <c r="W6" s="233">
        <v>2</v>
      </c>
      <c r="X6" s="233">
        <v>4</v>
      </c>
      <c r="Y6" s="233">
        <v>12</v>
      </c>
      <c r="Z6" s="233">
        <v>109</v>
      </c>
      <c r="AA6" s="234"/>
    </row>
    <row r="7" spans="1:27" s="235" customFormat="1" x14ac:dyDescent="0.25">
      <c r="A7" s="236" t="s">
        <v>355</v>
      </c>
      <c r="B7" s="232">
        <v>252</v>
      </c>
      <c r="C7" s="233">
        <v>24</v>
      </c>
      <c r="D7" s="233">
        <v>32</v>
      </c>
      <c r="E7" s="233">
        <v>50</v>
      </c>
      <c r="F7" s="233">
        <v>40</v>
      </c>
      <c r="G7" s="233">
        <v>51</v>
      </c>
      <c r="H7" s="233"/>
      <c r="I7" s="233">
        <v>3</v>
      </c>
      <c r="J7" s="233">
        <v>43</v>
      </c>
      <c r="K7" s="233">
        <v>51</v>
      </c>
      <c r="L7" s="233">
        <v>39</v>
      </c>
      <c r="M7" s="233">
        <v>17</v>
      </c>
      <c r="N7" s="233">
        <v>11</v>
      </c>
      <c r="O7" s="233">
        <v>2</v>
      </c>
      <c r="P7" s="233">
        <v>4</v>
      </c>
      <c r="Q7" s="233"/>
      <c r="R7" s="233">
        <v>4</v>
      </c>
      <c r="S7" s="233">
        <v>40</v>
      </c>
      <c r="T7" s="233">
        <v>31</v>
      </c>
      <c r="U7" s="233">
        <v>1</v>
      </c>
      <c r="V7" s="233">
        <v>0</v>
      </c>
      <c r="W7" s="233">
        <v>4</v>
      </c>
      <c r="X7" s="233">
        <v>4</v>
      </c>
      <c r="Y7" s="233">
        <v>29</v>
      </c>
      <c r="Z7" s="233">
        <v>86</v>
      </c>
      <c r="AA7" s="234"/>
    </row>
    <row r="8" spans="1:27" s="235" customFormat="1" x14ac:dyDescent="0.25">
      <c r="A8" s="236" t="s">
        <v>356</v>
      </c>
      <c r="B8" s="232">
        <v>271</v>
      </c>
      <c r="C8" s="233">
        <v>16</v>
      </c>
      <c r="D8" s="233">
        <v>22</v>
      </c>
      <c r="E8" s="233">
        <v>25</v>
      </c>
      <c r="F8" s="233">
        <v>36</v>
      </c>
      <c r="G8" s="233">
        <v>74</v>
      </c>
      <c r="H8" s="233"/>
      <c r="I8" s="233">
        <v>4</v>
      </c>
      <c r="J8" s="233">
        <v>18</v>
      </c>
      <c r="K8" s="233">
        <v>40</v>
      </c>
      <c r="L8" s="233">
        <v>31</v>
      </c>
      <c r="M8" s="233">
        <v>15</v>
      </c>
      <c r="N8" s="233">
        <v>1</v>
      </c>
      <c r="O8" s="233">
        <v>2</v>
      </c>
      <c r="P8" s="233">
        <v>1</v>
      </c>
      <c r="Q8" s="233"/>
      <c r="R8" s="233">
        <v>4</v>
      </c>
      <c r="S8" s="233">
        <v>20</v>
      </c>
      <c r="T8" s="233">
        <v>23</v>
      </c>
      <c r="U8" s="233">
        <v>5</v>
      </c>
      <c r="V8" s="233">
        <v>1</v>
      </c>
      <c r="W8" s="233">
        <v>3</v>
      </c>
      <c r="X8" s="233">
        <v>2</v>
      </c>
      <c r="Y8" s="233">
        <v>11</v>
      </c>
      <c r="Z8" s="233">
        <v>99</v>
      </c>
      <c r="AA8" s="234"/>
    </row>
    <row r="9" spans="1:27" s="235" customFormat="1" x14ac:dyDescent="0.25">
      <c r="A9" s="236" t="s">
        <v>357</v>
      </c>
      <c r="B9" s="232">
        <v>234</v>
      </c>
      <c r="C9" s="233">
        <v>16</v>
      </c>
      <c r="D9" s="233">
        <v>30</v>
      </c>
      <c r="E9" s="233">
        <v>32</v>
      </c>
      <c r="F9" s="233">
        <v>28</v>
      </c>
      <c r="G9" s="233">
        <v>52</v>
      </c>
      <c r="H9" s="233"/>
      <c r="I9" s="233">
        <v>0</v>
      </c>
      <c r="J9" s="233">
        <v>35</v>
      </c>
      <c r="K9" s="233">
        <v>47</v>
      </c>
      <c r="L9" s="233">
        <v>20</v>
      </c>
      <c r="M9" s="233">
        <v>11</v>
      </c>
      <c r="N9" s="233">
        <v>2</v>
      </c>
      <c r="O9" s="233">
        <v>1</v>
      </c>
      <c r="P9" s="233">
        <v>1</v>
      </c>
      <c r="Q9" s="233"/>
      <c r="R9" s="233">
        <v>2</v>
      </c>
      <c r="S9" s="233">
        <v>34</v>
      </c>
      <c r="T9" s="233">
        <v>21</v>
      </c>
      <c r="U9" s="233">
        <v>5</v>
      </c>
      <c r="V9" s="233">
        <v>1</v>
      </c>
      <c r="W9" s="233">
        <v>1</v>
      </c>
      <c r="X9" s="233">
        <v>3</v>
      </c>
      <c r="Y9" s="233">
        <v>16</v>
      </c>
      <c r="Z9" s="233">
        <v>82</v>
      </c>
      <c r="AA9" s="234"/>
    </row>
    <row r="10" spans="1:27" s="235" customFormat="1" x14ac:dyDescent="0.25">
      <c r="A10" s="236" t="s">
        <v>358</v>
      </c>
      <c r="B10" s="232">
        <v>156</v>
      </c>
      <c r="C10" s="233">
        <v>20</v>
      </c>
      <c r="D10" s="233">
        <v>18</v>
      </c>
      <c r="E10" s="233">
        <v>30</v>
      </c>
      <c r="F10" s="233">
        <v>32</v>
      </c>
      <c r="G10" s="233">
        <v>32</v>
      </c>
      <c r="H10" s="233"/>
      <c r="I10" s="233">
        <v>1</v>
      </c>
      <c r="J10" s="233">
        <v>24</v>
      </c>
      <c r="K10" s="233">
        <v>20</v>
      </c>
      <c r="L10" s="233">
        <v>18</v>
      </c>
      <c r="M10" s="233">
        <v>7</v>
      </c>
      <c r="N10" s="233">
        <v>7</v>
      </c>
      <c r="O10" s="233">
        <v>0</v>
      </c>
      <c r="P10" s="233">
        <v>1</v>
      </c>
      <c r="Q10" s="233"/>
      <c r="R10" s="233">
        <v>0</v>
      </c>
      <c r="S10" s="233">
        <v>16</v>
      </c>
      <c r="T10" s="233">
        <v>14</v>
      </c>
      <c r="U10" s="233">
        <v>1</v>
      </c>
      <c r="V10" s="233">
        <v>0</v>
      </c>
      <c r="W10" s="233">
        <v>2</v>
      </c>
      <c r="X10" s="233">
        <v>1</v>
      </c>
      <c r="Y10" s="233">
        <v>13</v>
      </c>
      <c r="Z10" s="233">
        <v>51</v>
      </c>
      <c r="AA10" s="234"/>
    </row>
    <row r="11" spans="1:27" s="235" customFormat="1" x14ac:dyDescent="0.25">
      <c r="A11" s="236" t="s">
        <v>359</v>
      </c>
      <c r="B11" s="232">
        <v>96</v>
      </c>
      <c r="C11" s="233">
        <v>27</v>
      </c>
      <c r="D11" s="233">
        <v>22</v>
      </c>
      <c r="E11" s="233">
        <v>14</v>
      </c>
      <c r="F11" s="233">
        <v>10</v>
      </c>
      <c r="G11" s="233">
        <v>8</v>
      </c>
      <c r="H11" s="233"/>
      <c r="I11" s="233">
        <v>0</v>
      </c>
      <c r="J11" s="233">
        <v>2</v>
      </c>
      <c r="K11" s="233">
        <v>6</v>
      </c>
      <c r="L11" s="233">
        <v>5</v>
      </c>
      <c r="M11" s="233">
        <v>5</v>
      </c>
      <c r="N11" s="233">
        <v>7</v>
      </c>
      <c r="O11" s="233">
        <v>4</v>
      </c>
      <c r="P11" s="233">
        <v>2</v>
      </c>
      <c r="Q11" s="233"/>
      <c r="R11" s="233">
        <v>0</v>
      </c>
      <c r="S11" s="233">
        <v>5</v>
      </c>
      <c r="T11" s="233">
        <v>2</v>
      </c>
      <c r="U11" s="233">
        <v>5</v>
      </c>
      <c r="V11" s="233">
        <v>2</v>
      </c>
      <c r="W11" s="233">
        <v>1</v>
      </c>
      <c r="X11" s="233">
        <v>1</v>
      </c>
      <c r="Y11" s="233">
        <v>2</v>
      </c>
      <c r="Z11" s="233">
        <v>33</v>
      </c>
      <c r="AA11" s="234"/>
    </row>
    <row r="12" spans="1:27" s="235" customFormat="1" x14ac:dyDescent="0.25">
      <c r="A12" s="236" t="s">
        <v>360</v>
      </c>
      <c r="B12" s="232">
        <v>265</v>
      </c>
      <c r="C12" s="233">
        <v>13</v>
      </c>
      <c r="D12" s="233">
        <v>11</v>
      </c>
      <c r="E12" s="233">
        <v>37</v>
      </c>
      <c r="F12" s="233">
        <v>32</v>
      </c>
      <c r="G12" s="233">
        <v>59</v>
      </c>
      <c r="H12" s="233"/>
      <c r="I12" s="233">
        <v>1</v>
      </c>
      <c r="J12" s="233">
        <v>26</v>
      </c>
      <c r="K12" s="233">
        <v>47</v>
      </c>
      <c r="L12" s="233">
        <v>28</v>
      </c>
      <c r="M12" s="233">
        <v>8</v>
      </c>
      <c r="N12" s="233">
        <v>5</v>
      </c>
      <c r="O12" s="233">
        <v>4</v>
      </c>
      <c r="P12" s="233">
        <v>2</v>
      </c>
      <c r="Q12" s="233"/>
      <c r="R12" s="233">
        <v>2</v>
      </c>
      <c r="S12" s="233">
        <v>21</v>
      </c>
      <c r="T12" s="233">
        <v>25</v>
      </c>
      <c r="U12" s="233">
        <v>4</v>
      </c>
      <c r="V12" s="233">
        <v>4</v>
      </c>
      <c r="W12" s="233">
        <v>2</v>
      </c>
      <c r="X12" s="233">
        <v>3</v>
      </c>
      <c r="Y12" s="233">
        <v>14</v>
      </c>
      <c r="Z12" s="233">
        <v>111</v>
      </c>
      <c r="AA12" s="234"/>
    </row>
    <row r="13" spans="1:27" s="235" customFormat="1" x14ac:dyDescent="0.25">
      <c r="A13" s="236" t="s">
        <v>361</v>
      </c>
      <c r="B13" s="232">
        <v>257</v>
      </c>
      <c r="C13" s="233">
        <v>16</v>
      </c>
      <c r="D13" s="233">
        <v>26</v>
      </c>
      <c r="E13" s="233">
        <v>22</v>
      </c>
      <c r="F13" s="233">
        <v>15</v>
      </c>
      <c r="G13" s="233">
        <v>41</v>
      </c>
      <c r="H13" s="233"/>
      <c r="I13" s="233">
        <v>3</v>
      </c>
      <c r="J13" s="233">
        <v>30</v>
      </c>
      <c r="K13" s="233">
        <v>46</v>
      </c>
      <c r="L13" s="233">
        <v>34</v>
      </c>
      <c r="M13" s="233">
        <v>12</v>
      </c>
      <c r="N13" s="233">
        <v>8</v>
      </c>
      <c r="O13" s="233">
        <v>1</v>
      </c>
      <c r="P13" s="233">
        <v>1</v>
      </c>
      <c r="Q13" s="233"/>
      <c r="R13" s="233">
        <v>4</v>
      </c>
      <c r="S13" s="233">
        <v>25</v>
      </c>
      <c r="T13" s="233">
        <v>15</v>
      </c>
      <c r="U13" s="233">
        <v>2</v>
      </c>
      <c r="V13" s="233">
        <v>4</v>
      </c>
      <c r="W13" s="233">
        <v>3</v>
      </c>
      <c r="X13" s="233">
        <v>5</v>
      </c>
      <c r="Y13" s="233">
        <v>14</v>
      </c>
      <c r="Z13" s="233">
        <v>108</v>
      </c>
      <c r="AA13" s="234"/>
    </row>
    <row r="14" spans="1:27" s="235" customFormat="1" x14ac:dyDescent="0.25">
      <c r="A14" s="236" t="s">
        <v>362</v>
      </c>
      <c r="B14" s="232">
        <v>268</v>
      </c>
      <c r="C14" s="233">
        <v>13</v>
      </c>
      <c r="D14" s="233">
        <v>10</v>
      </c>
      <c r="E14" s="233">
        <v>11</v>
      </c>
      <c r="F14" s="233">
        <v>12</v>
      </c>
      <c r="G14" s="233">
        <v>47</v>
      </c>
      <c r="H14" s="233"/>
      <c r="I14" s="233">
        <v>2</v>
      </c>
      <c r="J14" s="233">
        <v>31</v>
      </c>
      <c r="K14" s="233">
        <v>34</v>
      </c>
      <c r="L14" s="233">
        <v>27</v>
      </c>
      <c r="M14" s="233">
        <v>17</v>
      </c>
      <c r="N14" s="233">
        <v>3</v>
      </c>
      <c r="O14" s="233">
        <v>1</v>
      </c>
      <c r="P14" s="233">
        <v>2</v>
      </c>
      <c r="Q14" s="233"/>
      <c r="R14" s="233">
        <v>4</v>
      </c>
      <c r="S14" s="233">
        <v>24</v>
      </c>
      <c r="T14" s="233">
        <v>21</v>
      </c>
      <c r="U14" s="233">
        <v>3</v>
      </c>
      <c r="V14" s="233">
        <v>1</v>
      </c>
      <c r="W14" s="233">
        <v>1</v>
      </c>
      <c r="X14" s="233">
        <v>2</v>
      </c>
      <c r="Y14" s="233">
        <v>8</v>
      </c>
      <c r="Z14" s="233">
        <v>110</v>
      </c>
      <c r="AA14" s="234"/>
    </row>
    <row r="15" spans="1:27" s="235" customFormat="1" x14ac:dyDescent="0.25">
      <c r="A15" s="236" t="s">
        <v>363</v>
      </c>
      <c r="B15" s="232">
        <v>237</v>
      </c>
      <c r="C15" s="233">
        <v>14</v>
      </c>
      <c r="D15" s="233">
        <v>8</v>
      </c>
      <c r="E15" s="233">
        <v>27</v>
      </c>
      <c r="F15" s="233">
        <v>26</v>
      </c>
      <c r="G15" s="233">
        <v>58</v>
      </c>
      <c r="H15" s="233"/>
      <c r="I15" s="233">
        <v>6</v>
      </c>
      <c r="J15" s="233">
        <v>26</v>
      </c>
      <c r="K15" s="233">
        <v>38</v>
      </c>
      <c r="L15" s="233">
        <v>19</v>
      </c>
      <c r="M15" s="233">
        <v>12</v>
      </c>
      <c r="N15" s="233">
        <v>21</v>
      </c>
      <c r="O15" s="233">
        <v>2</v>
      </c>
      <c r="P15" s="233">
        <v>8</v>
      </c>
      <c r="Q15" s="233"/>
      <c r="R15" s="233">
        <v>7</v>
      </c>
      <c r="S15" s="233">
        <v>22</v>
      </c>
      <c r="T15" s="233">
        <v>27</v>
      </c>
      <c r="U15" s="233">
        <v>2</v>
      </c>
      <c r="V15" s="233">
        <v>3</v>
      </c>
      <c r="W15" s="233">
        <v>3</v>
      </c>
      <c r="X15" s="233">
        <v>1</v>
      </c>
      <c r="Y15" s="233">
        <v>11</v>
      </c>
      <c r="Z15" s="233">
        <v>92</v>
      </c>
      <c r="AA15" s="234"/>
    </row>
    <row r="16" spans="1:27" s="235" customFormat="1" x14ac:dyDescent="0.25">
      <c r="A16" s="236" t="s">
        <v>364</v>
      </c>
      <c r="B16" s="232">
        <v>237</v>
      </c>
      <c r="C16" s="233">
        <v>30</v>
      </c>
      <c r="D16" s="233">
        <v>44</v>
      </c>
      <c r="E16" s="233">
        <v>33</v>
      </c>
      <c r="F16" s="233">
        <v>37</v>
      </c>
      <c r="G16" s="233">
        <v>39</v>
      </c>
      <c r="H16" s="233"/>
      <c r="I16" s="233">
        <v>6</v>
      </c>
      <c r="J16" s="233">
        <v>18</v>
      </c>
      <c r="K16" s="233">
        <v>24</v>
      </c>
      <c r="L16" s="233">
        <v>36</v>
      </c>
      <c r="M16" s="233">
        <v>21</v>
      </c>
      <c r="N16" s="233">
        <v>14</v>
      </c>
      <c r="O16" s="233">
        <v>1</v>
      </c>
      <c r="P16" s="233">
        <v>3</v>
      </c>
      <c r="Q16" s="233"/>
      <c r="R16" s="233">
        <v>5</v>
      </c>
      <c r="S16" s="233">
        <v>18</v>
      </c>
      <c r="T16" s="233">
        <v>21</v>
      </c>
      <c r="U16" s="233">
        <v>3</v>
      </c>
      <c r="V16" s="233">
        <v>0</v>
      </c>
      <c r="W16" s="233">
        <v>1</v>
      </c>
      <c r="X16" s="233">
        <v>4</v>
      </c>
      <c r="Y16" s="233">
        <v>20</v>
      </c>
      <c r="Z16" s="233">
        <v>86</v>
      </c>
      <c r="AA16" s="234"/>
    </row>
    <row r="17" spans="1:27" s="235" customFormat="1" x14ac:dyDescent="0.25">
      <c r="A17" s="236" t="s">
        <v>365</v>
      </c>
      <c r="B17" s="232">
        <v>142</v>
      </c>
      <c r="C17" s="233">
        <v>14</v>
      </c>
      <c r="D17" s="233">
        <v>25</v>
      </c>
      <c r="E17" s="233">
        <v>33</v>
      </c>
      <c r="F17" s="233">
        <v>26</v>
      </c>
      <c r="G17" s="233">
        <v>23</v>
      </c>
      <c r="H17" s="233"/>
      <c r="I17" s="233">
        <v>2</v>
      </c>
      <c r="J17" s="233">
        <v>6</v>
      </c>
      <c r="K17" s="233">
        <v>20</v>
      </c>
      <c r="L17" s="233">
        <v>18</v>
      </c>
      <c r="M17" s="233">
        <v>8</v>
      </c>
      <c r="N17" s="233">
        <v>1</v>
      </c>
      <c r="O17" s="233">
        <v>3</v>
      </c>
      <c r="P17" s="233">
        <v>1</v>
      </c>
      <c r="Q17" s="233"/>
      <c r="R17" s="233">
        <v>2</v>
      </c>
      <c r="S17" s="233">
        <v>14</v>
      </c>
      <c r="T17" s="233">
        <v>10</v>
      </c>
      <c r="U17" s="233">
        <v>1</v>
      </c>
      <c r="V17" s="233">
        <v>6</v>
      </c>
      <c r="W17" s="233">
        <v>1</v>
      </c>
      <c r="X17" s="233">
        <v>0</v>
      </c>
      <c r="Y17" s="233">
        <v>11</v>
      </c>
      <c r="Z17" s="233">
        <v>49</v>
      </c>
      <c r="AA17" s="234"/>
    </row>
    <row r="18" spans="1:27" s="235" customFormat="1" x14ac:dyDescent="0.25">
      <c r="A18" s="236" t="s">
        <v>366</v>
      </c>
      <c r="B18" s="232">
        <v>95</v>
      </c>
      <c r="C18" s="233">
        <v>21</v>
      </c>
      <c r="D18" s="233">
        <v>27</v>
      </c>
      <c r="E18" s="233">
        <v>13</v>
      </c>
      <c r="F18" s="233">
        <v>11</v>
      </c>
      <c r="G18" s="233">
        <v>12</v>
      </c>
      <c r="H18" s="233"/>
      <c r="I18" s="233">
        <v>0</v>
      </c>
      <c r="J18" s="233">
        <v>2</v>
      </c>
      <c r="K18" s="233">
        <v>3</v>
      </c>
      <c r="L18" s="233">
        <v>3</v>
      </c>
      <c r="M18" s="233">
        <v>1</v>
      </c>
      <c r="N18" s="233">
        <v>5</v>
      </c>
      <c r="O18" s="233">
        <v>2</v>
      </c>
      <c r="P18" s="233">
        <v>4</v>
      </c>
      <c r="Q18" s="233"/>
      <c r="R18" s="233">
        <v>1</v>
      </c>
      <c r="S18" s="233">
        <v>2</v>
      </c>
      <c r="T18" s="233">
        <v>2</v>
      </c>
      <c r="U18" s="233">
        <v>3</v>
      </c>
      <c r="V18" s="233">
        <v>3</v>
      </c>
      <c r="W18" s="233">
        <v>1</v>
      </c>
      <c r="X18" s="233">
        <v>6</v>
      </c>
      <c r="Y18" s="233">
        <v>2</v>
      </c>
      <c r="Z18" s="233">
        <v>33</v>
      </c>
      <c r="AA18" s="234"/>
    </row>
    <row r="19" spans="1:27" s="235" customFormat="1" x14ac:dyDescent="0.25">
      <c r="A19" s="236" t="s">
        <v>367</v>
      </c>
      <c r="B19" s="232">
        <v>295</v>
      </c>
      <c r="C19" s="233">
        <v>26</v>
      </c>
      <c r="D19" s="233">
        <v>40</v>
      </c>
      <c r="E19" s="233">
        <v>33</v>
      </c>
      <c r="F19" s="233">
        <v>21</v>
      </c>
      <c r="G19" s="233">
        <v>79</v>
      </c>
      <c r="H19" s="233"/>
      <c r="I19" s="233">
        <v>6</v>
      </c>
      <c r="J19" s="233">
        <v>21</v>
      </c>
      <c r="K19" s="233">
        <v>53</v>
      </c>
      <c r="L19" s="233">
        <v>27</v>
      </c>
      <c r="M19" s="233">
        <v>15</v>
      </c>
      <c r="N19" s="233">
        <v>11</v>
      </c>
      <c r="O19" s="233">
        <v>7</v>
      </c>
      <c r="P19" s="233">
        <v>4</v>
      </c>
      <c r="Q19" s="233"/>
      <c r="R19" s="233">
        <v>2</v>
      </c>
      <c r="S19" s="233">
        <v>15</v>
      </c>
      <c r="T19" s="233">
        <v>23</v>
      </c>
      <c r="U19" s="233">
        <v>9</v>
      </c>
      <c r="V19" s="233">
        <v>4</v>
      </c>
      <c r="W19" s="233">
        <v>7</v>
      </c>
      <c r="X19" s="233">
        <v>5</v>
      </c>
      <c r="Y19" s="233">
        <v>11</v>
      </c>
      <c r="Z19" s="233">
        <v>137</v>
      </c>
      <c r="AA19" s="234"/>
    </row>
    <row r="20" spans="1:27" s="241" customFormat="1" x14ac:dyDescent="0.25">
      <c r="A20" s="237" t="s">
        <v>368</v>
      </c>
      <c r="B20" s="238">
        <v>260</v>
      </c>
      <c r="C20" s="239">
        <v>9</v>
      </c>
      <c r="D20" s="239">
        <v>21</v>
      </c>
      <c r="E20" s="239">
        <v>35</v>
      </c>
      <c r="F20" s="239">
        <v>31</v>
      </c>
      <c r="G20" s="239">
        <v>63</v>
      </c>
      <c r="H20" s="239"/>
      <c r="I20" s="239">
        <v>10</v>
      </c>
      <c r="J20" s="239">
        <v>29</v>
      </c>
      <c r="K20" s="239">
        <v>16</v>
      </c>
      <c r="L20" s="239">
        <v>10</v>
      </c>
      <c r="M20" s="239">
        <v>7</v>
      </c>
      <c r="N20" s="239">
        <v>8</v>
      </c>
      <c r="O20" s="239">
        <v>2</v>
      </c>
      <c r="P20" s="239">
        <v>6</v>
      </c>
      <c r="Q20" s="239"/>
      <c r="R20" s="239">
        <v>5</v>
      </c>
      <c r="S20" s="239">
        <v>30</v>
      </c>
      <c r="T20" s="239">
        <v>20</v>
      </c>
      <c r="U20" s="239">
        <v>2</v>
      </c>
      <c r="V20" s="239">
        <v>4</v>
      </c>
      <c r="W20" s="239">
        <v>4</v>
      </c>
      <c r="X20" s="239">
        <v>2</v>
      </c>
      <c r="Y20" s="239">
        <v>18</v>
      </c>
      <c r="Z20" s="239">
        <v>109</v>
      </c>
      <c r="AA20" s="240"/>
    </row>
    <row r="21" spans="1:27" s="241" customFormat="1" x14ac:dyDescent="0.25">
      <c r="A21" s="237" t="s">
        <v>369</v>
      </c>
      <c r="B21" s="238">
        <v>264</v>
      </c>
      <c r="C21" s="239">
        <v>41</v>
      </c>
      <c r="D21" s="239">
        <v>55</v>
      </c>
      <c r="E21" s="239">
        <v>50</v>
      </c>
      <c r="F21" s="239">
        <v>38</v>
      </c>
      <c r="G21" s="239">
        <v>50</v>
      </c>
      <c r="H21" s="239"/>
      <c r="I21" s="239">
        <v>3</v>
      </c>
      <c r="J21" s="239">
        <v>23</v>
      </c>
      <c r="K21" s="239">
        <v>34</v>
      </c>
      <c r="L21" s="239">
        <v>26</v>
      </c>
      <c r="M21" s="239">
        <v>18</v>
      </c>
      <c r="N21" s="239">
        <v>13</v>
      </c>
      <c r="O21" s="239">
        <v>1</v>
      </c>
      <c r="P21" s="239">
        <v>4</v>
      </c>
      <c r="Q21" s="239"/>
      <c r="R21" s="239">
        <v>4</v>
      </c>
      <c r="S21" s="239">
        <v>21</v>
      </c>
      <c r="T21" s="239">
        <v>22</v>
      </c>
      <c r="U21" s="239">
        <v>3</v>
      </c>
      <c r="V21" s="239">
        <v>3</v>
      </c>
      <c r="W21" s="239">
        <v>2</v>
      </c>
      <c r="X21" s="239">
        <v>4</v>
      </c>
      <c r="Y21" s="239">
        <v>18</v>
      </c>
      <c r="Z21" s="239">
        <v>100</v>
      </c>
      <c r="AA21" s="240"/>
    </row>
    <row r="22" spans="1:27" s="241" customFormat="1" x14ac:dyDescent="0.25">
      <c r="A22" s="237" t="s">
        <v>370</v>
      </c>
      <c r="B22" s="238">
        <v>232</v>
      </c>
      <c r="C22" s="239">
        <v>26</v>
      </c>
      <c r="D22" s="239">
        <v>32</v>
      </c>
      <c r="E22" s="239">
        <v>38</v>
      </c>
      <c r="F22" s="239">
        <v>25</v>
      </c>
      <c r="G22" s="239">
        <v>38</v>
      </c>
      <c r="H22" s="239"/>
      <c r="I22" s="239">
        <v>0</v>
      </c>
      <c r="J22" s="239">
        <v>21</v>
      </c>
      <c r="K22" s="239">
        <v>21</v>
      </c>
      <c r="L22" s="239">
        <v>25</v>
      </c>
      <c r="M22" s="239">
        <v>8</v>
      </c>
      <c r="N22" s="239">
        <v>4</v>
      </c>
      <c r="O22" s="239">
        <v>3</v>
      </c>
      <c r="P22" s="239">
        <v>0</v>
      </c>
      <c r="Q22" s="239"/>
      <c r="R22" s="239">
        <v>2</v>
      </c>
      <c r="S22" s="239">
        <v>18</v>
      </c>
      <c r="T22" s="239">
        <v>17</v>
      </c>
      <c r="U22" s="239">
        <v>3</v>
      </c>
      <c r="V22" s="239">
        <v>3</v>
      </c>
      <c r="W22" s="239">
        <v>7</v>
      </c>
      <c r="X22" s="239">
        <v>0</v>
      </c>
      <c r="Y22" s="239">
        <v>13</v>
      </c>
      <c r="Z22" s="239">
        <v>99</v>
      </c>
      <c r="AA22" s="240"/>
    </row>
    <row r="23" spans="1:27" s="241" customFormat="1" x14ac:dyDescent="0.25">
      <c r="A23" s="237" t="s">
        <v>371</v>
      </c>
      <c r="B23" s="238">
        <v>235</v>
      </c>
      <c r="C23" s="239">
        <v>17</v>
      </c>
      <c r="D23" s="239">
        <v>28</v>
      </c>
      <c r="E23" s="239">
        <v>41</v>
      </c>
      <c r="F23" s="239">
        <v>47</v>
      </c>
      <c r="G23" s="239">
        <v>62</v>
      </c>
      <c r="H23" s="239"/>
      <c r="I23" s="239">
        <v>2</v>
      </c>
      <c r="J23" s="239">
        <v>19</v>
      </c>
      <c r="K23" s="239">
        <v>25</v>
      </c>
      <c r="L23" s="239">
        <v>21</v>
      </c>
      <c r="M23" s="239">
        <v>8</v>
      </c>
      <c r="N23" s="239">
        <v>14</v>
      </c>
      <c r="O23" s="239">
        <v>7</v>
      </c>
      <c r="P23" s="239">
        <v>5</v>
      </c>
      <c r="Q23" s="239"/>
      <c r="R23" s="239">
        <v>2</v>
      </c>
      <c r="S23" s="239">
        <v>13</v>
      </c>
      <c r="T23" s="239">
        <v>14</v>
      </c>
      <c r="U23" s="239">
        <v>4</v>
      </c>
      <c r="V23" s="239">
        <v>3</v>
      </c>
      <c r="W23" s="239">
        <v>3</v>
      </c>
      <c r="X23" s="239">
        <v>5</v>
      </c>
      <c r="Y23" s="239">
        <v>7</v>
      </c>
      <c r="Z23" s="239">
        <v>115</v>
      </c>
      <c r="AA23" s="240"/>
    </row>
    <row r="24" spans="1:27" s="241" customFormat="1" x14ac:dyDescent="0.25">
      <c r="A24" s="237" t="s">
        <v>372</v>
      </c>
      <c r="B24" s="238">
        <v>171</v>
      </c>
      <c r="C24" s="239">
        <v>62</v>
      </c>
      <c r="D24" s="239">
        <v>57</v>
      </c>
      <c r="E24" s="239">
        <v>28</v>
      </c>
      <c r="F24" s="239">
        <v>7</v>
      </c>
      <c r="G24" s="239">
        <v>8</v>
      </c>
      <c r="H24" s="239"/>
      <c r="I24" s="239">
        <v>0</v>
      </c>
      <c r="J24" s="239">
        <v>22</v>
      </c>
      <c r="K24" s="239">
        <v>17</v>
      </c>
      <c r="L24" s="239">
        <v>14</v>
      </c>
      <c r="M24" s="239">
        <v>6</v>
      </c>
      <c r="N24" s="239">
        <v>5</v>
      </c>
      <c r="O24" s="239">
        <v>5</v>
      </c>
      <c r="P24" s="239">
        <v>0</v>
      </c>
      <c r="Q24" s="239"/>
      <c r="R24" s="239">
        <v>2</v>
      </c>
      <c r="S24" s="239">
        <v>11</v>
      </c>
      <c r="T24" s="239">
        <v>11</v>
      </c>
      <c r="U24" s="239">
        <v>7</v>
      </c>
      <c r="V24" s="239">
        <v>3</v>
      </c>
      <c r="W24" s="239">
        <v>0</v>
      </c>
      <c r="X24" s="239">
        <v>1</v>
      </c>
      <c r="Y24" s="239">
        <v>9</v>
      </c>
      <c r="Z24" s="239">
        <v>63</v>
      </c>
      <c r="AA24" s="240"/>
    </row>
    <row r="25" spans="1:27" s="241" customFormat="1" x14ac:dyDescent="0.25">
      <c r="A25" s="237" t="s">
        <v>373</v>
      </c>
      <c r="B25" s="238">
        <v>117</v>
      </c>
      <c r="C25" s="239">
        <v>12</v>
      </c>
      <c r="D25" s="239">
        <v>15</v>
      </c>
      <c r="E25" s="239">
        <v>15</v>
      </c>
      <c r="F25" s="239">
        <v>21</v>
      </c>
      <c r="G25" s="239">
        <v>23</v>
      </c>
      <c r="H25" s="239"/>
      <c r="I25" s="239">
        <v>0</v>
      </c>
      <c r="J25" s="239">
        <v>0</v>
      </c>
      <c r="K25" s="239">
        <v>1</v>
      </c>
      <c r="L25" s="239">
        <v>0</v>
      </c>
      <c r="M25" s="239">
        <v>11</v>
      </c>
      <c r="N25" s="239">
        <v>1</v>
      </c>
      <c r="O25" s="239">
        <v>0</v>
      </c>
      <c r="P25" s="239">
        <v>1</v>
      </c>
      <c r="Q25" s="239"/>
      <c r="R25" s="239">
        <v>2</v>
      </c>
      <c r="S25" s="239">
        <v>2</v>
      </c>
      <c r="T25" s="239">
        <v>3</v>
      </c>
      <c r="U25" s="239">
        <v>2</v>
      </c>
      <c r="V25" s="239">
        <v>2</v>
      </c>
      <c r="W25" s="239">
        <v>1</v>
      </c>
      <c r="X25" s="239">
        <v>6</v>
      </c>
      <c r="Y25" s="239">
        <v>4</v>
      </c>
      <c r="Z25" s="239">
        <v>66</v>
      </c>
      <c r="AA25" s="240"/>
    </row>
    <row r="26" spans="1:27" s="245" customFormat="1" x14ac:dyDescent="0.25">
      <c r="A26" s="236" t="s">
        <v>374</v>
      </c>
      <c r="B26" s="242">
        <v>292</v>
      </c>
      <c r="C26" s="243">
        <v>24</v>
      </c>
      <c r="D26" s="243">
        <v>27</v>
      </c>
      <c r="E26" s="243">
        <v>48</v>
      </c>
      <c r="F26" s="243">
        <v>52</v>
      </c>
      <c r="G26" s="243">
        <v>63</v>
      </c>
      <c r="H26" s="243"/>
      <c r="I26" s="243">
        <v>0</v>
      </c>
      <c r="J26" s="243">
        <v>37</v>
      </c>
      <c r="K26" s="243">
        <v>56</v>
      </c>
      <c r="L26" s="243">
        <v>32</v>
      </c>
      <c r="M26" s="243">
        <v>23</v>
      </c>
      <c r="N26" s="243">
        <v>8</v>
      </c>
      <c r="O26" s="243">
        <v>2</v>
      </c>
      <c r="P26" s="243">
        <v>3</v>
      </c>
      <c r="Q26" s="243"/>
      <c r="R26" s="243">
        <v>5</v>
      </c>
      <c r="S26" s="243">
        <v>30</v>
      </c>
      <c r="T26" s="243">
        <v>30</v>
      </c>
      <c r="U26" s="243">
        <v>3</v>
      </c>
      <c r="V26" s="243">
        <v>2</v>
      </c>
      <c r="W26" s="243">
        <v>2</v>
      </c>
      <c r="X26" s="243">
        <v>3</v>
      </c>
      <c r="Y26" s="243">
        <v>21</v>
      </c>
      <c r="Z26" s="243">
        <v>129</v>
      </c>
      <c r="AA26" s="244"/>
    </row>
    <row r="27" spans="1:27" s="235" customFormat="1" x14ac:dyDescent="0.25">
      <c r="A27" s="236" t="s">
        <v>375</v>
      </c>
      <c r="B27" s="232">
        <v>219</v>
      </c>
      <c r="C27" s="233">
        <v>14</v>
      </c>
      <c r="D27" s="233">
        <v>39</v>
      </c>
      <c r="E27" s="233">
        <v>48</v>
      </c>
      <c r="F27" s="233">
        <v>28</v>
      </c>
      <c r="G27" s="233">
        <v>44</v>
      </c>
      <c r="H27" s="233"/>
      <c r="I27" s="233">
        <v>3</v>
      </c>
      <c r="J27" s="233">
        <v>14</v>
      </c>
      <c r="K27" s="233">
        <v>55</v>
      </c>
      <c r="L27" s="233">
        <v>33</v>
      </c>
      <c r="M27" s="233">
        <v>17</v>
      </c>
      <c r="N27" s="233">
        <v>6</v>
      </c>
      <c r="O27" s="233">
        <v>0</v>
      </c>
      <c r="P27" s="233">
        <v>2</v>
      </c>
      <c r="Q27" s="233">
        <v>17</v>
      </c>
      <c r="R27" s="233">
        <v>2</v>
      </c>
      <c r="S27" s="233">
        <v>31</v>
      </c>
      <c r="T27" s="233">
        <v>21</v>
      </c>
      <c r="U27" s="233">
        <v>0</v>
      </c>
      <c r="V27" s="233">
        <v>1</v>
      </c>
      <c r="W27" s="233">
        <v>2</v>
      </c>
      <c r="X27" s="233">
        <v>1</v>
      </c>
      <c r="Y27" s="233">
        <v>20</v>
      </c>
      <c r="Z27" s="233">
        <v>89</v>
      </c>
      <c r="AA27" s="234"/>
    </row>
    <row r="28" spans="1:27" s="235" customFormat="1" x14ac:dyDescent="0.25">
      <c r="A28" s="236" t="s">
        <v>376</v>
      </c>
      <c r="B28" s="232">
        <v>234</v>
      </c>
      <c r="C28" s="233">
        <v>19</v>
      </c>
      <c r="D28" s="233">
        <v>43</v>
      </c>
      <c r="E28" s="233">
        <v>36</v>
      </c>
      <c r="F28" s="233">
        <v>29</v>
      </c>
      <c r="G28" s="233">
        <v>56</v>
      </c>
      <c r="H28" s="233"/>
      <c r="I28" s="233">
        <v>3</v>
      </c>
      <c r="J28" s="233">
        <v>23</v>
      </c>
      <c r="K28" s="233">
        <v>45</v>
      </c>
      <c r="L28" s="233">
        <v>23</v>
      </c>
      <c r="M28" s="233">
        <v>7</v>
      </c>
      <c r="N28" s="233">
        <v>4</v>
      </c>
      <c r="O28" s="233">
        <v>2</v>
      </c>
      <c r="P28" s="233">
        <v>2</v>
      </c>
      <c r="Q28" s="233">
        <v>13</v>
      </c>
      <c r="R28" s="233">
        <v>10</v>
      </c>
      <c r="S28" s="233">
        <v>22</v>
      </c>
      <c r="T28" s="233">
        <v>18</v>
      </c>
      <c r="U28" s="233">
        <v>0</v>
      </c>
      <c r="V28" s="233">
        <v>0</v>
      </c>
      <c r="W28" s="233">
        <v>2</v>
      </c>
      <c r="X28" s="233">
        <v>1</v>
      </c>
      <c r="Y28" s="233">
        <v>23</v>
      </c>
      <c r="Z28" s="233">
        <v>69</v>
      </c>
      <c r="AA28" s="234"/>
    </row>
    <row r="29" spans="1:27" s="235" customFormat="1" x14ac:dyDescent="0.25">
      <c r="A29" s="236" t="s">
        <v>377</v>
      </c>
      <c r="B29" s="232">
        <v>283</v>
      </c>
      <c r="C29" s="233">
        <v>17</v>
      </c>
      <c r="D29" s="233">
        <v>16</v>
      </c>
      <c r="E29" s="233">
        <v>30</v>
      </c>
      <c r="F29" s="233">
        <v>32</v>
      </c>
      <c r="G29" s="233">
        <v>51</v>
      </c>
      <c r="H29" s="233"/>
      <c r="I29" s="233">
        <v>4</v>
      </c>
      <c r="J29" s="233">
        <v>27</v>
      </c>
      <c r="K29" s="233">
        <v>32</v>
      </c>
      <c r="L29" s="233">
        <v>30</v>
      </c>
      <c r="M29" s="233">
        <v>14</v>
      </c>
      <c r="N29" s="233">
        <v>5</v>
      </c>
      <c r="O29" s="233">
        <v>0</v>
      </c>
      <c r="P29" s="233">
        <v>2</v>
      </c>
      <c r="Q29" s="233">
        <v>21</v>
      </c>
      <c r="R29" s="233">
        <v>4</v>
      </c>
      <c r="S29" s="233">
        <v>27</v>
      </c>
      <c r="T29" s="233">
        <v>24</v>
      </c>
      <c r="U29" s="233">
        <v>2</v>
      </c>
      <c r="V29" s="233">
        <v>6</v>
      </c>
      <c r="W29" s="233">
        <v>1</v>
      </c>
      <c r="X29" s="233">
        <v>2</v>
      </c>
      <c r="Y29" s="233">
        <v>21</v>
      </c>
      <c r="Z29" s="233">
        <v>108</v>
      </c>
      <c r="AA29" s="234"/>
    </row>
    <row r="30" spans="1:27" s="235" customFormat="1" x14ac:dyDescent="0.25">
      <c r="A30" s="231" t="s">
        <v>378</v>
      </c>
      <c r="B30" s="232">
        <v>227</v>
      </c>
      <c r="C30" s="233">
        <v>6</v>
      </c>
      <c r="D30" s="233">
        <v>3</v>
      </c>
      <c r="E30" s="233">
        <v>15</v>
      </c>
      <c r="F30" s="233">
        <v>11</v>
      </c>
      <c r="G30" s="233">
        <v>46</v>
      </c>
      <c r="H30" s="233"/>
      <c r="I30" s="233">
        <v>0</v>
      </c>
      <c r="J30" s="233">
        <v>24</v>
      </c>
      <c r="K30" s="233">
        <v>33</v>
      </c>
      <c r="L30" s="233">
        <v>24</v>
      </c>
      <c r="M30" s="233">
        <v>11</v>
      </c>
      <c r="N30" s="233">
        <v>3</v>
      </c>
      <c r="O30" s="233">
        <v>1</v>
      </c>
      <c r="P30" s="233">
        <v>0</v>
      </c>
      <c r="Q30" s="233">
        <v>21</v>
      </c>
      <c r="R30" s="233">
        <v>0</v>
      </c>
      <c r="S30" s="233">
        <v>23</v>
      </c>
      <c r="T30" s="233">
        <v>18</v>
      </c>
      <c r="U30" s="233">
        <v>4</v>
      </c>
      <c r="V30" s="233">
        <v>4</v>
      </c>
      <c r="W30" s="233">
        <v>4</v>
      </c>
      <c r="X30" s="233">
        <v>0</v>
      </c>
      <c r="Y30" s="233">
        <v>6</v>
      </c>
      <c r="Z30" s="233">
        <v>120</v>
      </c>
      <c r="AA30" s="234"/>
    </row>
    <row r="31" spans="1:27" s="235" customFormat="1" x14ac:dyDescent="0.25">
      <c r="A31" s="231" t="s">
        <v>379</v>
      </c>
      <c r="B31" s="232">
        <v>182</v>
      </c>
      <c r="C31" s="233">
        <v>29</v>
      </c>
      <c r="D31" s="233">
        <v>29</v>
      </c>
      <c r="E31" s="233">
        <v>30</v>
      </c>
      <c r="F31" s="233">
        <v>30</v>
      </c>
      <c r="G31" s="233">
        <v>34</v>
      </c>
      <c r="H31" s="233"/>
      <c r="I31" s="233">
        <v>6</v>
      </c>
      <c r="J31" s="233">
        <v>20</v>
      </c>
      <c r="K31" s="233">
        <v>27</v>
      </c>
      <c r="L31" s="233">
        <v>9</v>
      </c>
      <c r="M31" s="233">
        <v>9</v>
      </c>
      <c r="N31" s="233">
        <v>5</v>
      </c>
      <c r="O31" s="233">
        <v>6</v>
      </c>
      <c r="P31" s="233">
        <v>4</v>
      </c>
      <c r="Q31" s="233">
        <v>8</v>
      </c>
      <c r="R31" s="233">
        <v>4</v>
      </c>
      <c r="S31" s="233">
        <v>9</v>
      </c>
      <c r="T31" s="233">
        <v>13</v>
      </c>
      <c r="U31" s="233">
        <v>6</v>
      </c>
      <c r="V31" s="233">
        <v>4</v>
      </c>
      <c r="W31" s="233">
        <v>2</v>
      </c>
      <c r="X31" s="233">
        <v>3</v>
      </c>
      <c r="Y31" s="233">
        <v>16</v>
      </c>
      <c r="Z31" s="233">
        <v>63</v>
      </c>
      <c r="AA31" s="234"/>
    </row>
    <row r="32" spans="1:27" s="235" customFormat="1" x14ac:dyDescent="0.25">
      <c r="A32" s="231" t="s">
        <v>380</v>
      </c>
      <c r="B32" s="232">
        <v>118</v>
      </c>
      <c r="C32" s="233">
        <v>3</v>
      </c>
      <c r="D32" s="233">
        <v>25</v>
      </c>
      <c r="E32" s="233">
        <v>28</v>
      </c>
      <c r="F32" s="233">
        <v>33</v>
      </c>
      <c r="G32" s="233">
        <v>13</v>
      </c>
      <c r="H32" s="233"/>
      <c r="I32" s="233">
        <v>0</v>
      </c>
      <c r="J32" s="233">
        <v>0</v>
      </c>
      <c r="K32" s="233">
        <v>0</v>
      </c>
      <c r="L32" s="233">
        <v>8</v>
      </c>
      <c r="M32" s="233">
        <v>2</v>
      </c>
      <c r="N32" s="233">
        <v>5</v>
      </c>
      <c r="O32" s="233">
        <v>4</v>
      </c>
      <c r="P32" s="233">
        <v>4</v>
      </c>
      <c r="Q32" s="233">
        <v>5</v>
      </c>
      <c r="R32" s="233">
        <v>4</v>
      </c>
      <c r="S32" s="233">
        <v>1</v>
      </c>
      <c r="T32" s="233">
        <v>6</v>
      </c>
      <c r="U32" s="233">
        <v>2</v>
      </c>
      <c r="V32" s="233">
        <v>2</v>
      </c>
      <c r="W32" s="233">
        <v>0</v>
      </c>
      <c r="X32" s="233">
        <v>2</v>
      </c>
      <c r="Y32" s="233">
        <v>2</v>
      </c>
      <c r="Z32" s="233">
        <v>53</v>
      </c>
      <c r="AA32" s="234"/>
    </row>
    <row r="33" spans="1:27" s="235" customFormat="1" x14ac:dyDescent="0.25">
      <c r="A33" s="236" t="s">
        <v>381</v>
      </c>
      <c r="B33" s="232">
        <v>330</v>
      </c>
      <c r="C33" s="233">
        <v>13</v>
      </c>
      <c r="D33" s="233">
        <v>23</v>
      </c>
      <c r="E33" s="233">
        <v>30</v>
      </c>
      <c r="F33" s="233">
        <v>31</v>
      </c>
      <c r="G33" s="233">
        <v>64</v>
      </c>
      <c r="H33" s="233"/>
      <c r="I33" s="233">
        <v>3</v>
      </c>
      <c r="J33" s="233">
        <v>51</v>
      </c>
      <c r="K33" s="233">
        <v>62</v>
      </c>
      <c r="L33" s="233">
        <v>24</v>
      </c>
      <c r="M33" s="233">
        <v>17</v>
      </c>
      <c r="N33" s="233">
        <v>6</v>
      </c>
      <c r="O33" s="233">
        <v>3</v>
      </c>
      <c r="P33" s="233">
        <v>1</v>
      </c>
      <c r="Q33" s="233">
        <v>19</v>
      </c>
      <c r="R33" s="233">
        <v>3</v>
      </c>
      <c r="S33" s="233">
        <v>44</v>
      </c>
      <c r="T33" s="233">
        <v>29</v>
      </c>
      <c r="U33" s="233">
        <v>4</v>
      </c>
      <c r="V33" s="233">
        <v>2</v>
      </c>
      <c r="W33" s="233">
        <v>2</v>
      </c>
      <c r="X33" s="233">
        <v>5</v>
      </c>
      <c r="Y33" s="233">
        <v>17</v>
      </c>
      <c r="Z33" s="233">
        <v>143</v>
      </c>
      <c r="AA33" s="234"/>
    </row>
    <row r="34" spans="1:27" s="249" customFormat="1" x14ac:dyDescent="0.25">
      <c r="A34" s="246" t="s">
        <v>382</v>
      </c>
      <c r="B34" s="246">
        <v>6818</v>
      </c>
      <c r="C34" s="247">
        <v>600</v>
      </c>
      <c r="D34" s="247">
        <v>797</v>
      </c>
      <c r="E34" s="247">
        <v>923</v>
      </c>
      <c r="F34" s="247">
        <v>861</v>
      </c>
      <c r="G34" s="247">
        <v>1393</v>
      </c>
      <c r="H34" s="247"/>
      <c r="I34" s="247">
        <v>70</v>
      </c>
      <c r="J34" s="247">
        <v>685</v>
      </c>
      <c r="K34" s="247">
        <v>1004</v>
      </c>
      <c r="L34" s="247">
        <v>658</v>
      </c>
      <c r="M34" s="247">
        <v>350</v>
      </c>
      <c r="N34" s="247">
        <v>214</v>
      </c>
      <c r="O34" s="248">
        <v>77</v>
      </c>
      <c r="P34" s="248">
        <v>77</v>
      </c>
      <c r="Q34" s="248">
        <v>488</v>
      </c>
      <c r="R34" s="248">
        <v>95</v>
      </c>
      <c r="S34" s="248">
        <v>611</v>
      </c>
      <c r="T34" s="248">
        <v>551</v>
      </c>
      <c r="U34" s="247">
        <v>101</v>
      </c>
      <c r="V34" s="247">
        <v>76</v>
      </c>
      <c r="W34" s="247">
        <v>72</v>
      </c>
      <c r="X34" s="247">
        <v>80</v>
      </c>
      <c r="Y34" s="247">
        <v>406</v>
      </c>
      <c r="Z34" s="247">
        <v>2739</v>
      </c>
    </row>
    <row r="35" spans="1:27" s="253" customFormat="1" x14ac:dyDescent="0.25">
      <c r="A35" s="250" t="s">
        <v>383</v>
      </c>
      <c r="B35" s="250"/>
      <c r="C35" s="251">
        <v>8.8002346729246117E-2</v>
      </c>
      <c r="D35" s="251">
        <v>0.11689645057201525</v>
      </c>
      <c r="E35" s="251">
        <v>0.13537694338515693</v>
      </c>
      <c r="F35" s="251">
        <v>0.12628336755646818</v>
      </c>
      <c r="G35" s="251">
        <v>0.20431211498973306</v>
      </c>
      <c r="H35" s="251"/>
      <c r="I35" s="251">
        <v>1.0266940451745379E-2</v>
      </c>
      <c r="J35" s="251">
        <v>0.10046934584922265</v>
      </c>
      <c r="K35" s="251">
        <v>0.14725726019360516</v>
      </c>
      <c r="L35" s="251">
        <v>9.6509240246406572E-2</v>
      </c>
      <c r="M35" s="251">
        <v>5.1334702258726897E-2</v>
      </c>
      <c r="N35" s="251">
        <v>3.1387503666764446E-2</v>
      </c>
      <c r="O35" s="252">
        <v>1.1293634496919919E-2</v>
      </c>
      <c r="P35" s="252">
        <v>1.1293634496919919E-2</v>
      </c>
      <c r="Q35" s="252">
        <v>7.1575242006453502E-2</v>
      </c>
      <c r="R35" s="252">
        <v>1.3933704898797302E-2</v>
      </c>
      <c r="S35" s="252">
        <v>8.9615723085948965E-2</v>
      </c>
      <c r="T35" s="252">
        <v>8.0815488413024342E-2</v>
      </c>
      <c r="U35" s="251">
        <v>1.4813728366089763E-2</v>
      </c>
      <c r="V35" s="251">
        <v>1.1146963919037842E-2</v>
      </c>
      <c r="W35" s="251">
        <v>1.0560281607509533E-2</v>
      </c>
      <c r="X35" s="251">
        <v>1.1733646230566148E-2</v>
      </c>
      <c r="Y35" s="251">
        <v>5.9548254620123205E-2</v>
      </c>
      <c r="Z35" s="251">
        <v>0.40173071281900852</v>
      </c>
    </row>
    <row r="36" spans="1:27" s="255" customFormat="1" ht="21" customHeight="1" x14ac:dyDescent="0.2">
      <c r="A36" s="254"/>
      <c r="C36" s="432" t="s">
        <v>401</v>
      </c>
      <c r="D36" s="432"/>
      <c r="E36" s="432"/>
      <c r="F36" s="432"/>
      <c r="G36" s="256">
        <v>0.20489879730126137</v>
      </c>
      <c r="H36" s="257"/>
      <c r="I36" s="432" t="s">
        <v>384</v>
      </c>
      <c r="J36" s="432"/>
      <c r="K36" s="432"/>
      <c r="L36" s="432"/>
      <c r="M36" s="256">
        <v>3.681431504840129E-2</v>
      </c>
      <c r="O36" s="432" t="s">
        <v>385</v>
      </c>
      <c r="P36" s="432"/>
      <c r="Q36" s="432"/>
      <c r="R36" s="432"/>
      <c r="S36" s="256">
        <v>2.2587268993839837E-2</v>
      </c>
      <c r="U36" s="432" t="s">
        <v>385</v>
      </c>
      <c r="V36" s="432"/>
      <c r="W36" s="432"/>
      <c r="X36" s="432"/>
      <c r="Y36" s="256">
        <v>2.5960692285127603E-2</v>
      </c>
    </row>
    <row r="37" spans="1:27" s="255" customFormat="1" ht="21" customHeight="1" x14ac:dyDescent="0.2">
      <c r="A37" s="254"/>
      <c r="C37" s="432" t="s">
        <v>402</v>
      </c>
      <c r="D37" s="432"/>
      <c r="E37" s="432"/>
      <c r="F37" s="432"/>
      <c r="G37" s="258">
        <v>0.26166031094162512</v>
      </c>
      <c r="I37" s="432" t="s">
        <v>386</v>
      </c>
      <c r="J37" s="432"/>
      <c r="K37" s="432"/>
      <c r="L37" s="432"/>
      <c r="M37" s="258">
        <v>0.16397770607216194</v>
      </c>
      <c r="O37" s="432" t="s">
        <v>387</v>
      </c>
      <c r="P37" s="432"/>
      <c r="Q37" s="432"/>
      <c r="R37" s="432"/>
      <c r="S37" s="258">
        <v>4.0187738339689055E-2</v>
      </c>
      <c r="U37" s="432" t="s">
        <v>387</v>
      </c>
      <c r="V37" s="432"/>
      <c r="W37" s="432"/>
      <c r="X37" s="432"/>
      <c r="Y37" s="258">
        <v>2.2293927838075683E-2</v>
      </c>
    </row>
    <row r="38" spans="1:27" s="255" customFormat="1" ht="21" customHeight="1" x14ac:dyDescent="0.2">
      <c r="A38" s="254"/>
      <c r="C38" s="432" t="s">
        <v>403</v>
      </c>
      <c r="D38" s="432"/>
      <c r="E38" s="432"/>
      <c r="F38" s="432"/>
      <c r="G38" s="258">
        <v>0.32062188325022001</v>
      </c>
      <c r="I38" s="432" t="s">
        <v>389</v>
      </c>
      <c r="J38" s="432"/>
      <c r="K38" s="432"/>
      <c r="L38" s="432"/>
      <c r="M38" s="258">
        <v>0.24376650044001175</v>
      </c>
      <c r="O38" s="432" t="s">
        <v>390</v>
      </c>
      <c r="P38" s="432"/>
      <c r="Q38" s="432"/>
      <c r="R38" s="432"/>
      <c r="S38" s="258">
        <v>0.18803168084482252</v>
      </c>
      <c r="U38" s="432" t="s">
        <v>390</v>
      </c>
      <c r="V38" s="432"/>
      <c r="W38" s="432"/>
      <c r="X38" s="432"/>
      <c r="Y38" s="258">
        <v>7.8762100322675277E-2</v>
      </c>
    </row>
    <row r="39" spans="1:27" s="255" customFormat="1" ht="21" customHeight="1" x14ac:dyDescent="0.2">
      <c r="A39" s="254"/>
      <c r="C39" s="432" t="s">
        <v>388</v>
      </c>
      <c r="D39" s="432"/>
      <c r="E39" s="432"/>
      <c r="F39" s="432"/>
      <c r="G39" s="258">
        <v>0.11425638017013787</v>
      </c>
      <c r="I39" s="432" t="s">
        <v>391</v>
      </c>
      <c r="J39" s="432"/>
      <c r="K39" s="432"/>
      <c r="L39" s="432"/>
      <c r="M39" s="258">
        <v>8.2722205925491343E-2</v>
      </c>
      <c r="O39" s="432" t="s">
        <v>392</v>
      </c>
      <c r="P39" s="432"/>
      <c r="Q39" s="432"/>
      <c r="R39" s="432"/>
      <c r="S39" s="258">
        <v>0.17043121149897331</v>
      </c>
      <c r="U39" s="432" t="s">
        <v>392</v>
      </c>
      <c r="V39" s="432"/>
      <c r="W39" s="432"/>
      <c r="X39" s="432"/>
      <c r="Y39" s="258">
        <v>0.13200352009386918</v>
      </c>
    </row>
    <row r="40" spans="1:27" s="255" customFormat="1" ht="21" customHeight="1" x14ac:dyDescent="0.2">
      <c r="A40" s="254"/>
      <c r="C40" s="432" t="s">
        <v>404</v>
      </c>
      <c r="D40" s="432"/>
      <c r="E40" s="432"/>
      <c r="F40" s="432"/>
      <c r="G40" s="258">
        <v>3.4174244646523903E-2</v>
      </c>
      <c r="I40" s="432" t="s">
        <v>393</v>
      </c>
      <c r="J40" s="432"/>
      <c r="K40" s="432"/>
      <c r="L40" s="432"/>
      <c r="M40" s="258">
        <v>3.6227632736872989E-2</v>
      </c>
      <c r="O40" s="432" t="s">
        <v>394</v>
      </c>
      <c r="P40" s="432"/>
      <c r="Q40" s="432"/>
      <c r="R40" s="432"/>
      <c r="S40" s="258">
        <v>0.12833675564681724</v>
      </c>
      <c r="U40" s="432" t="s">
        <v>394</v>
      </c>
      <c r="V40" s="432"/>
      <c r="W40" s="432"/>
      <c r="X40" s="432"/>
      <c r="Y40" s="258">
        <v>0.12863009680258142</v>
      </c>
    </row>
    <row r="41" spans="1:27" s="255" customFormat="1" ht="21" customHeight="1" x14ac:dyDescent="0.2">
      <c r="A41" s="254"/>
      <c r="C41" s="432"/>
      <c r="D41" s="432"/>
      <c r="E41" s="432"/>
      <c r="F41" s="432"/>
      <c r="G41" s="258"/>
      <c r="I41" s="432" t="s">
        <v>395</v>
      </c>
      <c r="J41" s="432"/>
      <c r="K41" s="432"/>
      <c r="L41" s="432"/>
      <c r="M41" s="258">
        <v>0.17160457612202992</v>
      </c>
      <c r="O41" s="434" t="s">
        <v>396</v>
      </c>
      <c r="P41" s="434"/>
      <c r="Q41" s="434"/>
      <c r="R41" s="434"/>
      <c r="S41" s="259">
        <v>0.21120563215019067</v>
      </c>
      <c r="U41" s="432" t="s">
        <v>396</v>
      </c>
      <c r="V41" s="432"/>
      <c r="W41" s="432"/>
      <c r="X41" s="432"/>
      <c r="Y41" s="258">
        <v>0.40173071281900852</v>
      </c>
    </row>
    <row r="42" spans="1:27" ht="28.5" customHeight="1" x14ac:dyDescent="0.2">
      <c r="C42" s="434" t="s">
        <v>397</v>
      </c>
      <c r="D42" s="434"/>
      <c r="E42" s="434"/>
      <c r="F42" s="434"/>
      <c r="G42" s="259">
        <v>1.7747139923731337E-2</v>
      </c>
      <c r="O42" s="434" t="s">
        <v>398</v>
      </c>
      <c r="P42" s="434"/>
      <c r="Q42" s="434"/>
      <c r="R42" s="434"/>
      <c r="S42" s="259">
        <v>0.23921971252566743</v>
      </c>
    </row>
    <row r="43" spans="1:27" ht="18.75" customHeight="1" x14ac:dyDescent="0.2"/>
    <row r="44" spans="1:27" ht="19.5" customHeight="1" x14ac:dyDescent="0.2">
      <c r="A44" s="435"/>
      <c r="B44" s="435"/>
      <c r="C44" s="435"/>
      <c r="D44" s="435"/>
      <c r="E44" s="435"/>
      <c r="F44" s="435"/>
      <c r="G44" s="435"/>
    </row>
    <row r="45" spans="1:27" ht="19.5" customHeight="1" x14ac:dyDescent="0.2">
      <c r="A45" s="436"/>
      <c r="B45" s="436"/>
      <c r="C45" s="436"/>
      <c r="D45" s="436"/>
      <c r="E45" s="436"/>
      <c r="F45" s="436"/>
      <c r="G45" s="436"/>
    </row>
    <row r="46" spans="1:27" ht="19.5" customHeight="1" x14ac:dyDescent="0.2">
      <c r="A46" s="437"/>
      <c r="B46" s="437"/>
      <c r="C46" s="437"/>
      <c r="D46" s="437"/>
      <c r="E46" s="437"/>
      <c r="F46" s="437"/>
      <c r="G46" s="437"/>
    </row>
    <row r="47" spans="1:27" ht="48" customHeight="1" x14ac:dyDescent="0.2">
      <c r="A47" s="437"/>
      <c r="B47" s="437"/>
      <c r="C47" s="437"/>
      <c r="D47" s="437"/>
      <c r="E47" s="437"/>
      <c r="F47" s="437"/>
      <c r="G47" s="437"/>
    </row>
    <row r="48" spans="1:27" ht="19.5" customHeight="1" x14ac:dyDescent="0.2">
      <c r="A48" s="433"/>
      <c r="B48" s="433"/>
      <c r="C48" s="433"/>
      <c r="D48" s="433"/>
      <c r="E48" s="433"/>
      <c r="F48" s="433"/>
      <c r="G48" s="433"/>
    </row>
    <row r="49" spans="1:7" ht="19.5" customHeight="1" x14ac:dyDescent="0.2">
      <c r="A49" s="433"/>
      <c r="B49" s="433"/>
      <c r="C49" s="433"/>
      <c r="D49" s="433"/>
      <c r="E49" s="433"/>
      <c r="F49" s="433"/>
      <c r="G49" s="433"/>
    </row>
  </sheetData>
  <mergeCells count="38">
    <mergeCell ref="A49:G49"/>
    <mergeCell ref="C41:F41"/>
    <mergeCell ref="I41:L41"/>
    <mergeCell ref="O41:R41"/>
    <mergeCell ref="U41:X41"/>
    <mergeCell ref="C42:F42"/>
    <mergeCell ref="O42:R42"/>
    <mergeCell ref="A44:G44"/>
    <mergeCell ref="A45:G45"/>
    <mergeCell ref="A46:G46"/>
    <mergeCell ref="A47:G47"/>
    <mergeCell ref="A48:G48"/>
    <mergeCell ref="C39:F39"/>
    <mergeCell ref="I39:L39"/>
    <mergeCell ref="O39:R39"/>
    <mergeCell ref="U39:X39"/>
    <mergeCell ref="C40:F40"/>
    <mergeCell ref="I40:L40"/>
    <mergeCell ref="O40:R40"/>
    <mergeCell ref="U40:X40"/>
    <mergeCell ref="C37:F37"/>
    <mergeCell ref="I37:L37"/>
    <mergeCell ref="O37:R37"/>
    <mergeCell ref="U37:X37"/>
    <mergeCell ref="C38:F38"/>
    <mergeCell ref="I38:L38"/>
    <mergeCell ref="O38:R38"/>
    <mergeCell ref="U38:X38"/>
    <mergeCell ref="U1:Z1"/>
    <mergeCell ref="C36:F36"/>
    <mergeCell ref="I36:L36"/>
    <mergeCell ref="O36:R36"/>
    <mergeCell ref="U36:X36"/>
    <mergeCell ref="A1:A2"/>
    <mergeCell ref="B1:B2"/>
    <mergeCell ref="C1:H1"/>
    <mergeCell ref="I1:N1"/>
    <mergeCell ref="O1:T1"/>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
  <sheetViews>
    <sheetView tabSelected="1" workbookViewId="0">
      <selection activeCell="G17" sqref="G17"/>
    </sheetView>
  </sheetViews>
  <sheetFormatPr defaultRowHeight="15" x14ac:dyDescent="0.25"/>
  <cols>
    <col min="1" max="1" width="9.7109375" bestFit="1" customWidth="1"/>
    <col min="2" max="2" width="11.85546875" bestFit="1" customWidth="1"/>
    <col min="3" max="3" width="36" customWidth="1"/>
    <col min="7" max="7" width="15.85546875" customWidth="1"/>
    <col min="8" max="8" width="12" customWidth="1"/>
    <col min="10" max="10" width="11.5703125" bestFit="1" customWidth="1"/>
  </cols>
  <sheetData>
    <row r="2" spans="1:13" x14ac:dyDescent="0.25">
      <c r="A2" t="s">
        <v>433</v>
      </c>
      <c r="B2" t="s">
        <v>432</v>
      </c>
      <c r="C2" t="s">
        <v>434</v>
      </c>
    </row>
    <row r="4" spans="1:13" x14ac:dyDescent="0.25">
      <c r="B4" t="s">
        <v>435</v>
      </c>
      <c r="G4" t="s">
        <v>437</v>
      </c>
      <c r="H4" t="s">
        <v>438</v>
      </c>
      <c r="I4" t="s">
        <v>439</v>
      </c>
      <c r="J4" t="s">
        <v>440</v>
      </c>
      <c r="L4" t="s">
        <v>443</v>
      </c>
      <c r="M4" t="s">
        <v>444</v>
      </c>
    </row>
    <row r="5" spans="1:13" x14ac:dyDescent="0.25">
      <c r="B5" t="s">
        <v>436</v>
      </c>
    </row>
    <row r="6" spans="1:13" x14ac:dyDescent="0.25">
      <c r="G6" t="s">
        <v>441</v>
      </c>
      <c r="H6" t="s">
        <v>438</v>
      </c>
      <c r="I6" t="s">
        <v>439</v>
      </c>
      <c r="J6" t="s">
        <v>442</v>
      </c>
      <c r="L6" t="s">
        <v>445</v>
      </c>
      <c r="M6" t="s">
        <v>446</v>
      </c>
    </row>
    <row r="8" spans="1:13" x14ac:dyDescent="0.25">
      <c r="G8" t="s">
        <v>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showGridLines="0" workbookViewId="0">
      <selection activeCell="K16" sqref="K16"/>
    </sheetView>
  </sheetViews>
  <sheetFormatPr defaultColWidth="8.42578125" defaultRowHeight="12" x14ac:dyDescent="0.2"/>
  <cols>
    <col min="1" max="1" width="1.140625" style="1" customWidth="1"/>
    <col min="2" max="2" width="8.5703125" style="3" bestFit="1" customWidth="1"/>
    <col min="3" max="3" width="31.5703125" style="1" bestFit="1" customWidth="1"/>
    <col min="4" max="4" width="9.28515625" style="1" bestFit="1" customWidth="1"/>
    <col min="5" max="5" width="7.7109375" style="1" customWidth="1"/>
    <col min="6" max="6" width="5.28515625" style="1" hidden="1" customWidth="1"/>
    <col min="7" max="7" width="10.5703125" style="9" customWidth="1"/>
    <col min="8" max="8" width="6" style="9" hidden="1" customWidth="1"/>
    <col min="9" max="9" width="1" style="9" hidden="1" customWidth="1"/>
    <col min="10" max="11" width="7.85546875" style="1" bestFit="1" customWidth="1"/>
    <col min="12" max="12" width="6" style="1" bestFit="1" customWidth="1"/>
    <col min="13" max="13" width="7.85546875" style="1" bestFit="1" customWidth="1"/>
    <col min="14" max="14" width="8.28515625" style="1" bestFit="1" customWidth="1"/>
    <col min="15" max="15" width="12.85546875" style="1" bestFit="1" customWidth="1"/>
    <col min="16" max="16" width="10.5703125" style="1" bestFit="1" customWidth="1"/>
    <col min="17" max="17" width="16.28515625" style="1" bestFit="1" customWidth="1"/>
    <col min="18" max="19" width="9.5703125" style="1" bestFit="1" customWidth="1"/>
    <col min="20" max="242" width="8.42578125" style="1"/>
    <col min="243" max="243" width="8.42578125" style="1" customWidth="1"/>
    <col min="244" max="244" width="7.42578125" style="1" customWidth="1"/>
    <col min="245" max="245" width="16.28515625" style="1" customWidth="1"/>
    <col min="246" max="246" width="6" style="1" customWidth="1"/>
    <col min="247" max="247" width="6.140625" style="1" customWidth="1"/>
    <col min="248" max="248" width="0.85546875" style="1" customWidth="1"/>
    <col min="249" max="250" width="8.42578125" style="1" customWidth="1"/>
    <col min="251" max="251" width="1" style="1" customWidth="1"/>
    <col min="252" max="252" width="7.85546875" style="1" bestFit="1" customWidth="1"/>
    <col min="253" max="253" width="3.140625" style="1" bestFit="1" customWidth="1"/>
    <col min="254" max="254" width="7.5703125" style="1" bestFit="1" customWidth="1"/>
    <col min="255" max="255" width="3.140625" style="1" bestFit="1" customWidth="1"/>
    <col min="256" max="256" width="6.85546875" style="1" bestFit="1" customWidth="1"/>
    <col min="257" max="257" width="7.85546875" style="1" bestFit="1" customWidth="1"/>
    <col min="258" max="258" width="6.85546875" style="1" bestFit="1" customWidth="1"/>
    <col min="259" max="259" width="7.85546875" style="1" bestFit="1" customWidth="1"/>
    <col min="260" max="260" width="8.28515625" style="1" bestFit="1" customWidth="1"/>
    <col min="261" max="261" width="9.42578125" style="1" bestFit="1" customWidth="1"/>
    <col min="262" max="262" width="9.5703125" style="1" bestFit="1" customWidth="1"/>
    <col min="263" max="263" width="6.85546875" style="1" bestFit="1" customWidth="1"/>
    <col min="264" max="264" width="9.85546875" style="1" customWidth="1"/>
    <col min="265" max="498" width="8.42578125" style="1"/>
    <col min="499" max="499" width="8.42578125" style="1" customWidth="1"/>
    <col min="500" max="500" width="7.42578125" style="1" customWidth="1"/>
    <col min="501" max="501" width="16.28515625" style="1" customWidth="1"/>
    <col min="502" max="502" width="6" style="1" customWidth="1"/>
    <col min="503" max="503" width="6.140625" style="1" customWidth="1"/>
    <col min="504" max="504" width="0.85546875" style="1" customWidth="1"/>
    <col min="505" max="506" width="8.42578125" style="1" customWidth="1"/>
    <col min="507" max="507" width="1" style="1" customWidth="1"/>
    <col min="508" max="508" width="7.85546875" style="1" bestFit="1" customWidth="1"/>
    <col min="509" max="509" width="3.140625" style="1" bestFit="1" customWidth="1"/>
    <col min="510" max="510" width="7.5703125" style="1" bestFit="1" customWidth="1"/>
    <col min="511" max="511" width="3.140625" style="1" bestFit="1" customWidth="1"/>
    <col min="512" max="512" width="6.85546875" style="1" bestFit="1" customWidth="1"/>
    <col min="513" max="513" width="7.85546875" style="1" bestFit="1" customWidth="1"/>
    <col min="514" max="514" width="6.85546875" style="1" bestFit="1" customWidth="1"/>
    <col min="515" max="515" width="7.85546875" style="1" bestFit="1" customWidth="1"/>
    <col min="516" max="516" width="8.28515625" style="1" bestFit="1" customWidth="1"/>
    <col min="517" max="517" width="9.42578125" style="1" bestFit="1" customWidth="1"/>
    <col min="518" max="518" width="9.5703125" style="1" bestFit="1" customWidth="1"/>
    <col min="519" max="519" width="6.85546875" style="1" bestFit="1" customWidth="1"/>
    <col min="520" max="520" width="9.85546875" style="1" customWidth="1"/>
    <col min="521" max="754" width="8.42578125" style="1"/>
    <col min="755" max="755" width="8.42578125" style="1" customWidth="1"/>
    <col min="756" max="756" width="7.42578125" style="1" customWidth="1"/>
    <col min="757" max="757" width="16.28515625" style="1" customWidth="1"/>
    <col min="758" max="758" width="6" style="1" customWidth="1"/>
    <col min="759" max="759" width="6.140625" style="1" customWidth="1"/>
    <col min="760" max="760" width="0.85546875" style="1" customWidth="1"/>
    <col min="761" max="762" width="8.42578125" style="1" customWidth="1"/>
    <col min="763" max="763" width="1" style="1" customWidth="1"/>
    <col min="764" max="764" width="7.85546875" style="1" bestFit="1" customWidth="1"/>
    <col min="765" max="765" width="3.140625" style="1" bestFit="1" customWidth="1"/>
    <col min="766" max="766" width="7.5703125" style="1" bestFit="1" customWidth="1"/>
    <col min="767" max="767" width="3.140625" style="1" bestFit="1" customWidth="1"/>
    <col min="768" max="768" width="6.85546875" style="1" bestFit="1" customWidth="1"/>
    <col min="769" max="769" width="7.85546875" style="1" bestFit="1" customWidth="1"/>
    <col min="770" max="770" width="6.85546875" style="1" bestFit="1" customWidth="1"/>
    <col min="771" max="771" width="7.85546875" style="1" bestFit="1" customWidth="1"/>
    <col min="772" max="772" width="8.28515625" style="1" bestFit="1" customWidth="1"/>
    <col min="773" max="773" width="9.42578125" style="1" bestFit="1" customWidth="1"/>
    <col min="774" max="774" width="9.5703125" style="1" bestFit="1" customWidth="1"/>
    <col min="775" max="775" width="6.85546875" style="1" bestFit="1" customWidth="1"/>
    <col min="776" max="776" width="9.85546875" style="1" customWidth="1"/>
    <col min="777" max="1010" width="8.42578125" style="1"/>
    <col min="1011" max="1011" width="8.42578125" style="1" customWidth="1"/>
    <col min="1012" max="1012" width="7.42578125" style="1" customWidth="1"/>
    <col min="1013" max="1013" width="16.28515625" style="1" customWidth="1"/>
    <col min="1014" max="1014" width="6" style="1" customWidth="1"/>
    <col min="1015" max="1015" width="6.140625" style="1" customWidth="1"/>
    <col min="1016" max="1016" width="0.85546875" style="1" customWidth="1"/>
    <col min="1017" max="1018" width="8.42578125" style="1" customWidth="1"/>
    <col min="1019" max="1019" width="1" style="1" customWidth="1"/>
    <col min="1020" max="1020" width="7.85546875" style="1" bestFit="1" customWidth="1"/>
    <col min="1021" max="1021" width="3.140625" style="1" bestFit="1" customWidth="1"/>
    <col min="1022" max="1022" width="7.5703125" style="1" bestFit="1" customWidth="1"/>
    <col min="1023" max="1023" width="3.140625" style="1" bestFit="1" customWidth="1"/>
    <col min="1024" max="1024" width="6.85546875" style="1" bestFit="1" customWidth="1"/>
    <col min="1025" max="1025" width="7.85546875" style="1" bestFit="1" customWidth="1"/>
    <col min="1026" max="1026" width="6.85546875" style="1" bestFit="1" customWidth="1"/>
    <col min="1027" max="1027" width="7.85546875" style="1" bestFit="1" customWidth="1"/>
    <col min="1028" max="1028" width="8.28515625" style="1" bestFit="1" customWidth="1"/>
    <col min="1029" max="1029" width="9.42578125" style="1" bestFit="1" customWidth="1"/>
    <col min="1030" max="1030" width="9.5703125" style="1" bestFit="1" customWidth="1"/>
    <col min="1031" max="1031" width="6.85546875" style="1" bestFit="1" customWidth="1"/>
    <col min="1032" max="1032" width="9.85546875" style="1" customWidth="1"/>
    <col min="1033" max="1266" width="8.42578125" style="1"/>
    <col min="1267" max="1267" width="8.42578125" style="1" customWidth="1"/>
    <col min="1268" max="1268" width="7.42578125" style="1" customWidth="1"/>
    <col min="1269" max="1269" width="16.28515625" style="1" customWidth="1"/>
    <col min="1270" max="1270" width="6" style="1" customWidth="1"/>
    <col min="1271" max="1271" width="6.140625" style="1" customWidth="1"/>
    <col min="1272" max="1272" width="0.85546875" style="1" customWidth="1"/>
    <col min="1273" max="1274" width="8.42578125" style="1" customWidth="1"/>
    <col min="1275" max="1275" width="1" style="1" customWidth="1"/>
    <col min="1276" max="1276" width="7.85546875" style="1" bestFit="1" customWidth="1"/>
    <col min="1277" max="1277" width="3.140625" style="1" bestFit="1" customWidth="1"/>
    <col min="1278" max="1278" width="7.5703125" style="1" bestFit="1" customWidth="1"/>
    <col min="1279" max="1279" width="3.140625" style="1" bestFit="1" customWidth="1"/>
    <col min="1280" max="1280" width="6.85546875" style="1" bestFit="1" customWidth="1"/>
    <col min="1281" max="1281" width="7.85546875" style="1" bestFit="1" customWidth="1"/>
    <col min="1282" max="1282" width="6.85546875" style="1" bestFit="1" customWidth="1"/>
    <col min="1283" max="1283" width="7.85546875" style="1" bestFit="1" customWidth="1"/>
    <col min="1284" max="1284" width="8.28515625" style="1" bestFit="1" customWidth="1"/>
    <col min="1285" max="1285" width="9.42578125" style="1" bestFit="1" customWidth="1"/>
    <col min="1286" max="1286" width="9.5703125" style="1" bestFit="1" customWidth="1"/>
    <col min="1287" max="1287" width="6.85546875" style="1" bestFit="1" customWidth="1"/>
    <col min="1288" max="1288" width="9.85546875" style="1" customWidth="1"/>
    <col min="1289" max="1522" width="8.42578125" style="1"/>
    <col min="1523" max="1523" width="8.42578125" style="1" customWidth="1"/>
    <col min="1524" max="1524" width="7.42578125" style="1" customWidth="1"/>
    <col min="1525" max="1525" width="16.28515625" style="1" customWidth="1"/>
    <col min="1526" max="1526" width="6" style="1" customWidth="1"/>
    <col min="1527" max="1527" width="6.140625" style="1" customWidth="1"/>
    <col min="1528" max="1528" width="0.85546875" style="1" customWidth="1"/>
    <col min="1529" max="1530" width="8.42578125" style="1" customWidth="1"/>
    <col min="1531" max="1531" width="1" style="1" customWidth="1"/>
    <col min="1532" max="1532" width="7.85546875" style="1" bestFit="1" customWidth="1"/>
    <col min="1533" max="1533" width="3.140625" style="1" bestFit="1" customWidth="1"/>
    <col min="1534" max="1534" width="7.5703125" style="1" bestFit="1" customWidth="1"/>
    <col min="1535" max="1535" width="3.140625" style="1" bestFit="1" customWidth="1"/>
    <col min="1536" max="1536" width="6.85546875" style="1" bestFit="1" customWidth="1"/>
    <col min="1537" max="1537" width="7.85546875" style="1" bestFit="1" customWidth="1"/>
    <col min="1538" max="1538" width="6.85546875" style="1" bestFit="1" customWidth="1"/>
    <col min="1539" max="1539" width="7.85546875" style="1" bestFit="1" customWidth="1"/>
    <col min="1540" max="1540" width="8.28515625" style="1" bestFit="1" customWidth="1"/>
    <col min="1541" max="1541" width="9.42578125" style="1" bestFit="1" customWidth="1"/>
    <col min="1542" max="1542" width="9.5703125" style="1" bestFit="1" customWidth="1"/>
    <col min="1543" max="1543" width="6.85546875" style="1" bestFit="1" customWidth="1"/>
    <col min="1544" max="1544" width="9.85546875" style="1" customWidth="1"/>
    <col min="1545" max="1778" width="8.42578125" style="1"/>
    <col min="1779" max="1779" width="8.42578125" style="1" customWidth="1"/>
    <col min="1780" max="1780" width="7.42578125" style="1" customWidth="1"/>
    <col min="1781" max="1781" width="16.28515625" style="1" customWidth="1"/>
    <col min="1782" max="1782" width="6" style="1" customWidth="1"/>
    <col min="1783" max="1783" width="6.140625" style="1" customWidth="1"/>
    <col min="1784" max="1784" width="0.85546875" style="1" customWidth="1"/>
    <col min="1785" max="1786" width="8.42578125" style="1" customWidth="1"/>
    <col min="1787" max="1787" width="1" style="1" customWidth="1"/>
    <col min="1788" max="1788" width="7.85546875" style="1" bestFit="1" customWidth="1"/>
    <col min="1789" max="1789" width="3.140625" style="1" bestFit="1" customWidth="1"/>
    <col min="1790" max="1790" width="7.5703125" style="1" bestFit="1" customWidth="1"/>
    <col min="1791" max="1791" width="3.140625" style="1" bestFit="1" customWidth="1"/>
    <col min="1792" max="1792" width="6.85546875" style="1" bestFit="1" customWidth="1"/>
    <col min="1793" max="1793" width="7.85546875" style="1" bestFit="1" customWidth="1"/>
    <col min="1794" max="1794" width="6.85546875" style="1" bestFit="1" customWidth="1"/>
    <col min="1795" max="1795" width="7.85546875" style="1" bestFit="1" customWidth="1"/>
    <col min="1796" max="1796" width="8.28515625" style="1" bestFit="1" customWidth="1"/>
    <col min="1797" max="1797" width="9.42578125" style="1" bestFit="1" customWidth="1"/>
    <col min="1798" max="1798" width="9.5703125" style="1" bestFit="1" customWidth="1"/>
    <col min="1799" max="1799" width="6.85546875" style="1" bestFit="1" customWidth="1"/>
    <col min="1800" max="1800" width="9.85546875" style="1" customWidth="1"/>
    <col min="1801" max="2034" width="8.42578125" style="1"/>
    <col min="2035" max="2035" width="8.42578125" style="1" customWidth="1"/>
    <col min="2036" max="2036" width="7.42578125" style="1" customWidth="1"/>
    <col min="2037" max="2037" width="16.28515625" style="1" customWidth="1"/>
    <col min="2038" max="2038" width="6" style="1" customWidth="1"/>
    <col min="2039" max="2039" width="6.140625" style="1" customWidth="1"/>
    <col min="2040" max="2040" width="0.85546875" style="1" customWidth="1"/>
    <col min="2041" max="2042" width="8.42578125" style="1" customWidth="1"/>
    <col min="2043" max="2043" width="1" style="1" customWidth="1"/>
    <col min="2044" max="2044" width="7.85546875" style="1" bestFit="1" customWidth="1"/>
    <col min="2045" max="2045" width="3.140625" style="1" bestFit="1" customWidth="1"/>
    <col min="2046" max="2046" width="7.5703125" style="1" bestFit="1" customWidth="1"/>
    <col min="2047" max="2047" width="3.140625" style="1" bestFit="1" customWidth="1"/>
    <col min="2048" max="2048" width="6.85546875" style="1" bestFit="1" customWidth="1"/>
    <col min="2049" max="2049" width="7.85546875" style="1" bestFit="1" customWidth="1"/>
    <col min="2050" max="2050" width="6.85546875" style="1" bestFit="1" customWidth="1"/>
    <col min="2051" max="2051" width="7.85546875" style="1" bestFit="1" customWidth="1"/>
    <col min="2052" max="2052" width="8.28515625" style="1" bestFit="1" customWidth="1"/>
    <col min="2053" max="2053" width="9.42578125" style="1" bestFit="1" customWidth="1"/>
    <col min="2054" max="2054" width="9.5703125" style="1" bestFit="1" customWidth="1"/>
    <col min="2055" max="2055" width="6.85546875" style="1" bestFit="1" customWidth="1"/>
    <col min="2056" max="2056" width="9.85546875" style="1" customWidth="1"/>
    <col min="2057" max="2290" width="8.42578125" style="1"/>
    <col min="2291" max="2291" width="8.42578125" style="1" customWidth="1"/>
    <col min="2292" max="2292" width="7.42578125" style="1" customWidth="1"/>
    <col min="2293" max="2293" width="16.28515625" style="1" customWidth="1"/>
    <col min="2294" max="2294" width="6" style="1" customWidth="1"/>
    <col min="2295" max="2295" width="6.140625" style="1" customWidth="1"/>
    <col min="2296" max="2296" width="0.85546875" style="1" customWidth="1"/>
    <col min="2297" max="2298" width="8.42578125" style="1" customWidth="1"/>
    <col min="2299" max="2299" width="1" style="1" customWidth="1"/>
    <col min="2300" max="2300" width="7.85546875" style="1" bestFit="1" customWidth="1"/>
    <col min="2301" max="2301" width="3.140625" style="1" bestFit="1" customWidth="1"/>
    <col min="2302" max="2302" width="7.5703125" style="1" bestFit="1" customWidth="1"/>
    <col min="2303" max="2303" width="3.140625" style="1" bestFit="1" customWidth="1"/>
    <col min="2304" max="2304" width="6.85546875" style="1" bestFit="1" customWidth="1"/>
    <col min="2305" max="2305" width="7.85546875" style="1" bestFit="1" customWidth="1"/>
    <col min="2306" max="2306" width="6.85546875" style="1" bestFit="1" customWidth="1"/>
    <col min="2307" max="2307" width="7.85546875" style="1" bestFit="1" customWidth="1"/>
    <col min="2308" max="2308" width="8.28515625" style="1" bestFit="1" customWidth="1"/>
    <col min="2309" max="2309" width="9.42578125" style="1" bestFit="1" customWidth="1"/>
    <col min="2310" max="2310" width="9.5703125" style="1" bestFit="1" customWidth="1"/>
    <col min="2311" max="2311" width="6.85546875" style="1" bestFit="1" customWidth="1"/>
    <col min="2312" max="2312" width="9.85546875" style="1" customWidth="1"/>
    <col min="2313" max="2546" width="8.42578125" style="1"/>
    <col min="2547" max="2547" width="8.42578125" style="1" customWidth="1"/>
    <col min="2548" max="2548" width="7.42578125" style="1" customWidth="1"/>
    <col min="2549" max="2549" width="16.28515625" style="1" customWidth="1"/>
    <col min="2550" max="2550" width="6" style="1" customWidth="1"/>
    <col min="2551" max="2551" width="6.140625" style="1" customWidth="1"/>
    <col min="2552" max="2552" width="0.85546875" style="1" customWidth="1"/>
    <col min="2553" max="2554" width="8.42578125" style="1" customWidth="1"/>
    <col min="2555" max="2555" width="1" style="1" customWidth="1"/>
    <col min="2556" max="2556" width="7.85546875" style="1" bestFit="1" customWidth="1"/>
    <col min="2557" max="2557" width="3.140625" style="1" bestFit="1" customWidth="1"/>
    <col min="2558" max="2558" width="7.5703125" style="1" bestFit="1" customWidth="1"/>
    <col min="2559" max="2559" width="3.140625" style="1" bestFit="1" customWidth="1"/>
    <col min="2560" max="2560" width="6.85546875" style="1" bestFit="1" customWidth="1"/>
    <col min="2561" max="2561" width="7.85546875" style="1" bestFit="1" customWidth="1"/>
    <col min="2562" max="2562" width="6.85546875" style="1" bestFit="1" customWidth="1"/>
    <col min="2563" max="2563" width="7.85546875" style="1" bestFit="1" customWidth="1"/>
    <col min="2564" max="2564" width="8.28515625" style="1" bestFit="1" customWidth="1"/>
    <col min="2565" max="2565" width="9.42578125" style="1" bestFit="1" customWidth="1"/>
    <col min="2566" max="2566" width="9.5703125" style="1" bestFit="1" customWidth="1"/>
    <col min="2567" max="2567" width="6.85546875" style="1" bestFit="1" customWidth="1"/>
    <col min="2568" max="2568" width="9.85546875" style="1" customWidth="1"/>
    <col min="2569" max="2802" width="8.42578125" style="1"/>
    <col min="2803" max="2803" width="8.42578125" style="1" customWidth="1"/>
    <col min="2804" max="2804" width="7.42578125" style="1" customWidth="1"/>
    <col min="2805" max="2805" width="16.28515625" style="1" customWidth="1"/>
    <col min="2806" max="2806" width="6" style="1" customWidth="1"/>
    <col min="2807" max="2807" width="6.140625" style="1" customWidth="1"/>
    <col min="2808" max="2808" width="0.85546875" style="1" customWidth="1"/>
    <col min="2809" max="2810" width="8.42578125" style="1" customWidth="1"/>
    <col min="2811" max="2811" width="1" style="1" customWidth="1"/>
    <col min="2812" max="2812" width="7.85546875" style="1" bestFit="1" customWidth="1"/>
    <col min="2813" max="2813" width="3.140625" style="1" bestFit="1" customWidth="1"/>
    <col min="2814" max="2814" width="7.5703125" style="1" bestFit="1" customWidth="1"/>
    <col min="2815" max="2815" width="3.140625" style="1" bestFit="1" customWidth="1"/>
    <col min="2816" max="2816" width="6.85546875" style="1" bestFit="1" customWidth="1"/>
    <col min="2817" max="2817" width="7.85546875" style="1" bestFit="1" customWidth="1"/>
    <col min="2818" max="2818" width="6.85546875" style="1" bestFit="1" customWidth="1"/>
    <col min="2819" max="2819" width="7.85546875" style="1" bestFit="1" customWidth="1"/>
    <col min="2820" max="2820" width="8.28515625" style="1" bestFit="1" customWidth="1"/>
    <col min="2821" max="2821" width="9.42578125" style="1" bestFit="1" customWidth="1"/>
    <col min="2822" max="2822" width="9.5703125" style="1" bestFit="1" customWidth="1"/>
    <col min="2823" max="2823" width="6.85546875" style="1" bestFit="1" customWidth="1"/>
    <col min="2824" max="2824" width="9.85546875" style="1" customWidth="1"/>
    <col min="2825" max="3058" width="8.42578125" style="1"/>
    <col min="3059" max="3059" width="8.42578125" style="1" customWidth="1"/>
    <col min="3060" max="3060" width="7.42578125" style="1" customWidth="1"/>
    <col min="3061" max="3061" width="16.28515625" style="1" customWidth="1"/>
    <col min="3062" max="3062" width="6" style="1" customWidth="1"/>
    <col min="3063" max="3063" width="6.140625" style="1" customWidth="1"/>
    <col min="3064" max="3064" width="0.85546875" style="1" customWidth="1"/>
    <col min="3065" max="3066" width="8.42578125" style="1" customWidth="1"/>
    <col min="3067" max="3067" width="1" style="1" customWidth="1"/>
    <col min="3068" max="3068" width="7.85546875" style="1" bestFit="1" customWidth="1"/>
    <col min="3069" max="3069" width="3.140625" style="1" bestFit="1" customWidth="1"/>
    <col min="3070" max="3070" width="7.5703125" style="1" bestFit="1" customWidth="1"/>
    <col min="3071" max="3071" width="3.140625" style="1" bestFit="1" customWidth="1"/>
    <col min="3072" max="3072" width="6.85546875" style="1" bestFit="1" customWidth="1"/>
    <col min="3073" max="3073" width="7.85546875" style="1" bestFit="1" customWidth="1"/>
    <col min="3074" max="3074" width="6.85546875" style="1" bestFit="1" customWidth="1"/>
    <col min="3075" max="3075" width="7.85546875" style="1" bestFit="1" customWidth="1"/>
    <col min="3076" max="3076" width="8.28515625" style="1" bestFit="1" customWidth="1"/>
    <col min="3077" max="3077" width="9.42578125" style="1" bestFit="1" customWidth="1"/>
    <col min="3078" max="3078" width="9.5703125" style="1" bestFit="1" customWidth="1"/>
    <col min="3079" max="3079" width="6.85546875" style="1" bestFit="1" customWidth="1"/>
    <col min="3080" max="3080" width="9.85546875" style="1" customWidth="1"/>
    <col min="3081" max="3314" width="8.42578125" style="1"/>
    <col min="3315" max="3315" width="8.42578125" style="1" customWidth="1"/>
    <col min="3316" max="3316" width="7.42578125" style="1" customWidth="1"/>
    <col min="3317" max="3317" width="16.28515625" style="1" customWidth="1"/>
    <col min="3318" max="3318" width="6" style="1" customWidth="1"/>
    <col min="3319" max="3319" width="6.140625" style="1" customWidth="1"/>
    <col min="3320" max="3320" width="0.85546875" style="1" customWidth="1"/>
    <col min="3321" max="3322" width="8.42578125" style="1" customWidth="1"/>
    <col min="3323" max="3323" width="1" style="1" customWidth="1"/>
    <col min="3324" max="3324" width="7.85546875" style="1" bestFit="1" customWidth="1"/>
    <col min="3325" max="3325" width="3.140625" style="1" bestFit="1" customWidth="1"/>
    <col min="3326" max="3326" width="7.5703125" style="1" bestFit="1" customWidth="1"/>
    <col min="3327" max="3327" width="3.140625" style="1" bestFit="1" customWidth="1"/>
    <col min="3328" max="3328" width="6.85546875" style="1" bestFit="1" customWidth="1"/>
    <col min="3329" max="3329" width="7.85546875" style="1" bestFit="1" customWidth="1"/>
    <col min="3330" max="3330" width="6.85546875" style="1" bestFit="1" customWidth="1"/>
    <col min="3331" max="3331" width="7.85546875" style="1" bestFit="1" customWidth="1"/>
    <col min="3332" max="3332" width="8.28515625" style="1" bestFit="1" customWidth="1"/>
    <col min="3333" max="3333" width="9.42578125" style="1" bestFit="1" customWidth="1"/>
    <col min="3334" max="3334" width="9.5703125" style="1" bestFit="1" customWidth="1"/>
    <col min="3335" max="3335" width="6.85546875" style="1" bestFit="1" customWidth="1"/>
    <col min="3336" max="3336" width="9.85546875" style="1" customWidth="1"/>
    <col min="3337" max="3570" width="8.42578125" style="1"/>
    <col min="3571" max="3571" width="8.42578125" style="1" customWidth="1"/>
    <col min="3572" max="3572" width="7.42578125" style="1" customWidth="1"/>
    <col min="3573" max="3573" width="16.28515625" style="1" customWidth="1"/>
    <col min="3574" max="3574" width="6" style="1" customWidth="1"/>
    <col min="3575" max="3575" width="6.140625" style="1" customWidth="1"/>
    <col min="3576" max="3576" width="0.85546875" style="1" customWidth="1"/>
    <col min="3577" max="3578" width="8.42578125" style="1" customWidth="1"/>
    <col min="3579" max="3579" width="1" style="1" customWidth="1"/>
    <col min="3580" max="3580" width="7.85546875" style="1" bestFit="1" customWidth="1"/>
    <col min="3581" max="3581" width="3.140625" style="1" bestFit="1" customWidth="1"/>
    <col min="3582" max="3582" width="7.5703125" style="1" bestFit="1" customWidth="1"/>
    <col min="3583" max="3583" width="3.140625" style="1" bestFit="1" customWidth="1"/>
    <col min="3584" max="3584" width="6.85546875" style="1" bestFit="1" customWidth="1"/>
    <col min="3585" max="3585" width="7.85546875" style="1" bestFit="1" customWidth="1"/>
    <col min="3586" max="3586" width="6.85546875" style="1" bestFit="1" customWidth="1"/>
    <col min="3587" max="3587" width="7.85546875" style="1" bestFit="1" customWidth="1"/>
    <col min="3588" max="3588" width="8.28515625" style="1" bestFit="1" customWidth="1"/>
    <col min="3589" max="3589" width="9.42578125" style="1" bestFit="1" customWidth="1"/>
    <col min="3590" max="3590" width="9.5703125" style="1" bestFit="1" customWidth="1"/>
    <col min="3591" max="3591" width="6.85546875" style="1" bestFit="1" customWidth="1"/>
    <col min="3592" max="3592" width="9.85546875" style="1" customWidth="1"/>
    <col min="3593" max="3826" width="8.42578125" style="1"/>
    <col min="3827" max="3827" width="8.42578125" style="1" customWidth="1"/>
    <col min="3828" max="3828" width="7.42578125" style="1" customWidth="1"/>
    <col min="3829" max="3829" width="16.28515625" style="1" customWidth="1"/>
    <col min="3830" max="3830" width="6" style="1" customWidth="1"/>
    <col min="3831" max="3831" width="6.140625" style="1" customWidth="1"/>
    <col min="3832" max="3832" width="0.85546875" style="1" customWidth="1"/>
    <col min="3833" max="3834" width="8.42578125" style="1" customWidth="1"/>
    <col min="3835" max="3835" width="1" style="1" customWidth="1"/>
    <col min="3836" max="3836" width="7.85546875" style="1" bestFit="1" customWidth="1"/>
    <col min="3837" max="3837" width="3.140625" style="1" bestFit="1" customWidth="1"/>
    <col min="3838" max="3838" width="7.5703125" style="1" bestFit="1" customWidth="1"/>
    <col min="3839" max="3839" width="3.140625" style="1" bestFit="1" customWidth="1"/>
    <col min="3840" max="3840" width="6.85546875" style="1" bestFit="1" customWidth="1"/>
    <col min="3841" max="3841" width="7.85546875" style="1" bestFit="1" customWidth="1"/>
    <col min="3842" max="3842" width="6.85546875" style="1" bestFit="1" customWidth="1"/>
    <col min="3843" max="3843" width="7.85546875" style="1" bestFit="1" customWidth="1"/>
    <col min="3844" max="3844" width="8.28515625" style="1" bestFit="1" customWidth="1"/>
    <col min="3845" max="3845" width="9.42578125" style="1" bestFit="1" customWidth="1"/>
    <col min="3846" max="3846" width="9.5703125" style="1" bestFit="1" customWidth="1"/>
    <col min="3847" max="3847" width="6.85546875" style="1" bestFit="1" customWidth="1"/>
    <col min="3848" max="3848" width="9.85546875" style="1" customWidth="1"/>
    <col min="3849" max="4082" width="8.42578125" style="1"/>
    <col min="4083" max="4083" width="8.42578125" style="1" customWidth="1"/>
    <col min="4084" max="4084" width="7.42578125" style="1" customWidth="1"/>
    <col min="4085" max="4085" width="16.28515625" style="1" customWidth="1"/>
    <col min="4086" max="4086" width="6" style="1" customWidth="1"/>
    <col min="4087" max="4087" width="6.140625" style="1" customWidth="1"/>
    <col min="4088" max="4088" width="0.85546875" style="1" customWidth="1"/>
    <col min="4089" max="4090" width="8.42578125" style="1" customWidth="1"/>
    <col min="4091" max="4091" width="1" style="1" customWidth="1"/>
    <col min="4092" max="4092" width="7.85546875" style="1" bestFit="1" customWidth="1"/>
    <col min="4093" max="4093" width="3.140625" style="1" bestFit="1" customWidth="1"/>
    <col min="4094" max="4094" width="7.5703125" style="1" bestFit="1" customWidth="1"/>
    <col min="4095" max="4095" width="3.140625" style="1" bestFit="1" customWidth="1"/>
    <col min="4096" max="4096" width="6.85546875" style="1" bestFit="1" customWidth="1"/>
    <col min="4097" max="4097" width="7.85546875" style="1" bestFit="1" customWidth="1"/>
    <col min="4098" max="4098" width="6.85546875" style="1" bestFit="1" customWidth="1"/>
    <col min="4099" max="4099" width="7.85546875" style="1" bestFit="1" customWidth="1"/>
    <col min="4100" max="4100" width="8.28515625" style="1" bestFit="1" customWidth="1"/>
    <col min="4101" max="4101" width="9.42578125" style="1" bestFit="1" customWidth="1"/>
    <col min="4102" max="4102" width="9.5703125" style="1" bestFit="1" customWidth="1"/>
    <col min="4103" max="4103" width="6.85546875" style="1" bestFit="1" customWidth="1"/>
    <col min="4104" max="4104" width="9.85546875" style="1" customWidth="1"/>
    <col min="4105" max="4338" width="8.42578125" style="1"/>
    <col min="4339" max="4339" width="8.42578125" style="1" customWidth="1"/>
    <col min="4340" max="4340" width="7.42578125" style="1" customWidth="1"/>
    <col min="4341" max="4341" width="16.28515625" style="1" customWidth="1"/>
    <col min="4342" max="4342" width="6" style="1" customWidth="1"/>
    <col min="4343" max="4343" width="6.140625" style="1" customWidth="1"/>
    <col min="4344" max="4344" width="0.85546875" style="1" customWidth="1"/>
    <col min="4345" max="4346" width="8.42578125" style="1" customWidth="1"/>
    <col min="4347" max="4347" width="1" style="1" customWidth="1"/>
    <col min="4348" max="4348" width="7.85546875" style="1" bestFit="1" customWidth="1"/>
    <col min="4349" max="4349" width="3.140625" style="1" bestFit="1" customWidth="1"/>
    <col min="4350" max="4350" width="7.5703125" style="1" bestFit="1" customWidth="1"/>
    <col min="4351" max="4351" width="3.140625" style="1" bestFit="1" customWidth="1"/>
    <col min="4352" max="4352" width="6.85546875" style="1" bestFit="1" customWidth="1"/>
    <col min="4353" max="4353" width="7.85546875" style="1" bestFit="1" customWidth="1"/>
    <col min="4354" max="4354" width="6.85546875" style="1" bestFit="1" customWidth="1"/>
    <col min="4355" max="4355" width="7.85546875" style="1" bestFit="1" customWidth="1"/>
    <col min="4356" max="4356" width="8.28515625" style="1" bestFit="1" customWidth="1"/>
    <col min="4357" max="4357" width="9.42578125" style="1" bestFit="1" customWidth="1"/>
    <col min="4358" max="4358" width="9.5703125" style="1" bestFit="1" customWidth="1"/>
    <col min="4359" max="4359" width="6.85546875" style="1" bestFit="1" customWidth="1"/>
    <col min="4360" max="4360" width="9.85546875" style="1" customWidth="1"/>
    <col min="4361" max="4594" width="8.42578125" style="1"/>
    <col min="4595" max="4595" width="8.42578125" style="1" customWidth="1"/>
    <col min="4596" max="4596" width="7.42578125" style="1" customWidth="1"/>
    <col min="4597" max="4597" width="16.28515625" style="1" customWidth="1"/>
    <col min="4598" max="4598" width="6" style="1" customWidth="1"/>
    <col min="4599" max="4599" width="6.140625" style="1" customWidth="1"/>
    <col min="4600" max="4600" width="0.85546875" style="1" customWidth="1"/>
    <col min="4601" max="4602" width="8.42578125" style="1" customWidth="1"/>
    <col min="4603" max="4603" width="1" style="1" customWidth="1"/>
    <col min="4604" max="4604" width="7.85546875" style="1" bestFit="1" customWidth="1"/>
    <col min="4605" max="4605" width="3.140625" style="1" bestFit="1" customWidth="1"/>
    <col min="4606" max="4606" width="7.5703125" style="1" bestFit="1" customWidth="1"/>
    <col min="4607" max="4607" width="3.140625" style="1" bestFit="1" customWidth="1"/>
    <col min="4608" max="4608" width="6.85546875" style="1" bestFit="1" customWidth="1"/>
    <col min="4609" max="4609" width="7.85546875" style="1" bestFit="1" customWidth="1"/>
    <col min="4610" max="4610" width="6.85546875" style="1" bestFit="1" customWidth="1"/>
    <col min="4611" max="4611" width="7.85546875" style="1" bestFit="1" customWidth="1"/>
    <col min="4612" max="4612" width="8.28515625" style="1" bestFit="1" customWidth="1"/>
    <col min="4613" max="4613" width="9.42578125" style="1" bestFit="1" customWidth="1"/>
    <col min="4614" max="4614" width="9.5703125" style="1" bestFit="1" customWidth="1"/>
    <col min="4615" max="4615" width="6.85546875" style="1" bestFit="1" customWidth="1"/>
    <col min="4616" max="4616" width="9.85546875" style="1" customWidth="1"/>
    <col min="4617" max="4850" width="8.42578125" style="1"/>
    <col min="4851" max="4851" width="8.42578125" style="1" customWidth="1"/>
    <col min="4852" max="4852" width="7.42578125" style="1" customWidth="1"/>
    <col min="4853" max="4853" width="16.28515625" style="1" customWidth="1"/>
    <col min="4854" max="4854" width="6" style="1" customWidth="1"/>
    <col min="4855" max="4855" width="6.140625" style="1" customWidth="1"/>
    <col min="4856" max="4856" width="0.85546875" style="1" customWidth="1"/>
    <col min="4857" max="4858" width="8.42578125" style="1" customWidth="1"/>
    <col min="4859" max="4859" width="1" style="1" customWidth="1"/>
    <col min="4860" max="4860" width="7.85546875" style="1" bestFit="1" customWidth="1"/>
    <col min="4861" max="4861" width="3.140625" style="1" bestFit="1" customWidth="1"/>
    <col min="4862" max="4862" width="7.5703125" style="1" bestFit="1" customWidth="1"/>
    <col min="4863" max="4863" width="3.140625" style="1" bestFit="1" customWidth="1"/>
    <col min="4864" max="4864" width="6.85546875" style="1" bestFit="1" customWidth="1"/>
    <col min="4865" max="4865" width="7.85546875" style="1" bestFit="1" customWidth="1"/>
    <col min="4866" max="4866" width="6.85546875" style="1" bestFit="1" customWidth="1"/>
    <col min="4867" max="4867" width="7.85546875" style="1" bestFit="1" customWidth="1"/>
    <col min="4868" max="4868" width="8.28515625" style="1" bestFit="1" customWidth="1"/>
    <col min="4869" max="4869" width="9.42578125" style="1" bestFit="1" customWidth="1"/>
    <col min="4870" max="4870" width="9.5703125" style="1" bestFit="1" customWidth="1"/>
    <col min="4871" max="4871" width="6.85546875" style="1" bestFit="1" customWidth="1"/>
    <col min="4872" max="4872" width="9.85546875" style="1" customWidth="1"/>
    <col min="4873" max="5106" width="8.42578125" style="1"/>
    <col min="5107" max="5107" width="8.42578125" style="1" customWidth="1"/>
    <col min="5108" max="5108" width="7.42578125" style="1" customWidth="1"/>
    <col min="5109" max="5109" width="16.28515625" style="1" customWidth="1"/>
    <col min="5110" max="5110" width="6" style="1" customWidth="1"/>
    <col min="5111" max="5111" width="6.140625" style="1" customWidth="1"/>
    <col min="5112" max="5112" width="0.85546875" style="1" customWidth="1"/>
    <col min="5113" max="5114" width="8.42578125" style="1" customWidth="1"/>
    <col min="5115" max="5115" width="1" style="1" customWidth="1"/>
    <col min="5116" max="5116" width="7.85546875" style="1" bestFit="1" customWidth="1"/>
    <col min="5117" max="5117" width="3.140625" style="1" bestFit="1" customWidth="1"/>
    <col min="5118" max="5118" width="7.5703125" style="1" bestFit="1" customWidth="1"/>
    <col min="5119" max="5119" width="3.140625" style="1" bestFit="1" customWidth="1"/>
    <col min="5120" max="5120" width="6.85546875" style="1" bestFit="1" customWidth="1"/>
    <col min="5121" max="5121" width="7.85546875" style="1" bestFit="1" customWidth="1"/>
    <col min="5122" max="5122" width="6.85546875" style="1" bestFit="1" customWidth="1"/>
    <col min="5123" max="5123" width="7.85546875" style="1" bestFit="1" customWidth="1"/>
    <col min="5124" max="5124" width="8.28515625" style="1" bestFit="1" customWidth="1"/>
    <col min="5125" max="5125" width="9.42578125" style="1" bestFit="1" customWidth="1"/>
    <col min="5126" max="5126" width="9.5703125" style="1" bestFit="1" customWidth="1"/>
    <col min="5127" max="5127" width="6.85546875" style="1" bestFit="1" customWidth="1"/>
    <col min="5128" max="5128" width="9.85546875" style="1" customWidth="1"/>
    <col min="5129" max="5362" width="8.42578125" style="1"/>
    <col min="5363" max="5363" width="8.42578125" style="1" customWidth="1"/>
    <col min="5364" max="5364" width="7.42578125" style="1" customWidth="1"/>
    <col min="5365" max="5365" width="16.28515625" style="1" customWidth="1"/>
    <col min="5366" max="5366" width="6" style="1" customWidth="1"/>
    <col min="5367" max="5367" width="6.140625" style="1" customWidth="1"/>
    <col min="5368" max="5368" width="0.85546875" style="1" customWidth="1"/>
    <col min="5369" max="5370" width="8.42578125" style="1" customWidth="1"/>
    <col min="5371" max="5371" width="1" style="1" customWidth="1"/>
    <col min="5372" max="5372" width="7.85546875" style="1" bestFit="1" customWidth="1"/>
    <col min="5373" max="5373" width="3.140625" style="1" bestFit="1" customWidth="1"/>
    <col min="5374" max="5374" width="7.5703125" style="1" bestFit="1" customWidth="1"/>
    <col min="5375" max="5375" width="3.140625" style="1" bestFit="1" customWidth="1"/>
    <col min="5376" max="5376" width="6.85546875" style="1" bestFit="1" customWidth="1"/>
    <col min="5377" max="5377" width="7.85546875" style="1" bestFit="1" customWidth="1"/>
    <col min="5378" max="5378" width="6.85546875" style="1" bestFit="1" customWidth="1"/>
    <col min="5379" max="5379" width="7.85546875" style="1" bestFit="1" customWidth="1"/>
    <col min="5380" max="5380" width="8.28515625" style="1" bestFit="1" customWidth="1"/>
    <col min="5381" max="5381" width="9.42578125" style="1" bestFit="1" customWidth="1"/>
    <col min="5382" max="5382" width="9.5703125" style="1" bestFit="1" customWidth="1"/>
    <col min="5383" max="5383" width="6.85546875" style="1" bestFit="1" customWidth="1"/>
    <col min="5384" max="5384" width="9.85546875" style="1" customWidth="1"/>
    <col min="5385" max="5618" width="8.42578125" style="1"/>
    <col min="5619" max="5619" width="8.42578125" style="1" customWidth="1"/>
    <col min="5620" max="5620" width="7.42578125" style="1" customWidth="1"/>
    <col min="5621" max="5621" width="16.28515625" style="1" customWidth="1"/>
    <col min="5622" max="5622" width="6" style="1" customWidth="1"/>
    <col min="5623" max="5623" width="6.140625" style="1" customWidth="1"/>
    <col min="5624" max="5624" width="0.85546875" style="1" customWidth="1"/>
    <col min="5625" max="5626" width="8.42578125" style="1" customWidth="1"/>
    <col min="5627" max="5627" width="1" style="1" customWidth="1"/>
    <col min="5628" max="5628" width="7.85546875" style="1" bestFit="1" customWidth="1"/>
    <col min="5629" max="5629" width="3.140625" style="1" bestFit="1" customWidth="1"/>
    <col min="5630" max="5630" width="7.5703125" style="1" bestFit="1" customWidth="1"/>
    <col min="5631" max="5631" width="3.140625" style="1" bestFit="1" customWidth="1"/>
    <col min="5632" max="5632" width="6.85546875" style="1" bestFit="1" customWidth="1"/>
    <col min="5633" max="5633" width="7.85546875" style="1" bestFit="1" customWidth="1"/>
    <col min="5634" max="5634" width="6.85546875" style="1" bestFit="1" customWidth="1"/>
    <col min="5635" max="5635" width="7.85546875" style="1" bestFit="1" customWidth="1"/>
    <col min="5636" max="5636" width="8.28515625" style="1" bestFit="1" customWidth="1"/>
    <col min="5637" max="5637" width="9.42578125" style="1" bestFit="1" customWidth="1"/>
    <col min="5638" max="5638" width="9.5703125" style="1" bestFit="1" customWidth="1"/>
    <col min="5639" max="5639" width="6.85546875" style="1" bestFit="1" customWidth="1"/>
    <col min="5640" max="5640" width="9.85546875" style="1" customWidth="1"/>
    <col min="5641" max="5874" width="8.42578125" style="1"/>
    <col min="5875" max="5875" width="8.42578125" style="1" customWidth="1"/>
    <col min="5876" max="5876" width="7.42578125" style="1" customWidth="1"/>
    <col min="5877" max="5877" width="16.28515625" style="1" customWidth="1"/>
    <col min="5878" max="5878" width="6" style="1" customWidth="1"/>
    <col min="5879" max="5879" width="6.140625" style="1" customWidth="1"/>
    <col min="5880" max="5880" width="0.85546875" style="1" customWidth="1"/>
    <col min="5881" max="5882" width="8.42578125" style="1" customWidth="1"/>
    <col min="5883" max="5883" width="1" style="1" customWidth="1"/>
    <col min="5884" max="5884" width="7.85546875" style="1" bestFit="1" customWidth="1"/>
    <col min="5885" max="5885" width="3.140625" style="1" bestFit="1" customWidth="1"/>
    <col min="5886" max="5886" width="7.5703125" style="1" bestFit="1" customWidth="1"/>
    <col min="5887" max="5887" width="3.140625" style="1" bestFit="1" customWidth="1"/>
    <col min="5888" max="5888" width="6.85546875" style="1" bestFit="1" customWidth="1"/>
    <col min="5889" max="5889" width="7.85546875" style="1" bestFit="1" customWidth="1"/>
    <col min="5890" max="5890" width="6.85546875" style="1" bestFit="1" customWidth="1"/>
    <col min="5891" max="5891" width="7.85546875" style="1" bestFit="1" customWidth="1"/>
    <col min="5892" max="5892" width="8.28515625" style="1" bestFit="1" customWidth="1"/>
    <col min="5893" max="5893" width="9.42578125" style="1" bestFit="1" customWidth="1"/>
    <col min="5894" max="5894" width="9.5703125" style="1" bestFit="1" customWidth="1"/>
    <col min="5895" max="5895" width="6.85546875" style="1" bestFit="1" customWidth="1"/>
    <col min="5896" max="5896" width="9.85546875" style="1" customWidth="1"/>
    <col min="5897" max="6130" width="8.42578125" style="1"/>
    <col min="6131" max="6131" width="8.42578125" style="1" customWidth="1"/>
    <col min="6132" max="6132" width="7.42578125" style="1" customWidth="1"/>
    <col min="6133" max="6133" width="16.28515625" style="1" customWidth="1"/>
    <col min="6134" max="6134" width="6" style="1" customWidth="1"/>
    <col min="6135" max="6135" width="6.140625" style="1" customWidth="1"/>
    <col min="6136" max="6136" width="0.85546875" style="1" customWidth="1"/>
    <col min="6137" max="6138" width="8.42578125" style="1" customWidth="1"/>
    <col min="6139" max="6139" width="1" style="1" customWidth="1"/>
    <col min="6140" max="6140" width="7.85546875" style="1" bestFit="1" customWidth="1"/>
    <col min="6141" max="6141" width="3.140625" style="1" bestFit="1" customWidth="1"/>
    <col min="6142" max="6142" width="7.5703125" style="1" bestFit="1" customWidth="1"/>
    <col min="6143" max="6143" width="3.140625" style="1" bestFit="1" customWidth="1"/>
    <col min="6144" max="6144" width="6.85546875" style="1" bestFit="1" customWidth="1"/>
    <col min="6145" max="6145" width="7.85546875" style="1" bestFit="1" customWidth="1"/>
    <col min="6146" max="6146" width="6.85546875" style="1" bestFit="1" customWidth="1"/>
    <col min="6147" max="6147" width="7.85546875" style="1" bestFit="1" customWidth="1"/>
    <col min="6148" max="6148" width="8.28515625" style="1" bestFit="1" customWidth="1"/>
    <col min="6149" max="6149" width="9.42578125" style="1" bestFit="1" customWidth="1"/>
    <col min="6150" max="6150" width="9.5703125" style="1" bestFit="1" customWidth="1"/>
    <col min="6151" max="6151" width="6.85546875" style="1" bestFit="1" customWidth="1"/>
    <col min="6152" max="6152" width="9.85546875" style="1" customWidth="1"/>
    <col min="6153" max="6386" width="8.42578125" style="1"/>
    <col min="6387" max="6387" width="8.42578125" style="1" customWidth="1"/>
    <col min="6388" max="6388" width="7.42578125" style="1" customWidth="1"/>
    <col min="6389" max="6389" width="16.28515625" style="1" customWidth="1"/>
    <col min="6390" max="6390" width="6" style="1" customWidth="1"/>
    <col min="6391" max="6391" width="6.140625" style="1" customWidth="1"/>
    <col min="6392" max="6392" width="0.85546875" style="1" customWidth="1"/>
    <col min="6393" max="6394" width="8.42578125" style="1" customWidth="1"/>
    <col min="6395" max="6395" width="1" style="1" customWidth="1"/>
    <col min="6396" max="6396" width="7.85546875" style="1" bestFit="1" customWidth="1"/>
    <col min="6397" max="6397" width="3.140625" style="1" bestFit="1" customWidth="1"/>
    <col min="6398" max="6398" width="7.5703125" style="1" bestFit="1" customWidth="1"/>
    <col min="6399" max="6399" width="3.140625" style="1" bestFit="1" customWidth="1"/>
    <col min="6400" max="6400" width="6.85546875" style="1" bestFit="1" customWidth="1"/>
    <col min="6401" max="6401" width="7.85546875" style="1" bestFit="1" customWidth="1"/>
    <col min="6402" max="6402" width="6.85546875" style="1" bestFit="1" customWidth="1"/>
    <col min="6403" max="6403" width="7.85546875" style="1" bestFit="1" customWidth="1"/>
    <col min="6404" max="6404" width="8.28515625" style="1" bestFit="1" customWidth="1"/>
    <col min="6405" max="6405" width="9.42578125" style="1" bestFit="1" customWidth="1"/>
    <col min="6406" max="6406" width="9.5703125" style="1" bestFit="1" customWidth="1"/>
    <col min="6407" max="6407" width="6.85546875" style="1" bestFit="1" customWidth="1"/>
    <col min="6408" max="6408" width="9.85546875" style="1" customWidth="1"/>
    <col min="6409" max="6642" width="8.42578125" style="1"/>
    <col min="6643" max="6643" width="8.42578125" style="1" customWidth="1"/>
    <col min="6644" max="6644" width="7.42578125" style="1" customWidth="1"/>
    <col min="6645" max="6645" width="16.28515625" style="1" customWidth="1"/>
    <col min="6646" max="6646" width="6" style="1" customWidth="1"/>
    <col min="6647" max="6647" width="6.140625" style="1" customWidth="1"/>
    <col min="6648" max="6648" width="0.85546875" style="1" customWidth="1"/>
    <col min="6649" max="6650" width="8.42578125" style="1" customWidth="1"/>
    <col min="6651" max="6651" width="1" style="1" customWidth="1"/>
    <col min="6652" max="6652" width="7.85546875" style="1" bestFit="1" customWidth="1"/>
    <col min="6653" max="6653" width="3.140625" style="1" bestFit="1" customWidth="1"/>
    <col min="6654" max="6654" width="7.5703125" style="1" bestFit="1" customWidth="1"/>
    <col min="6655" max="6655" width="3.140625" style="1" bestFit="1" customWidth="1"/>
    <col min="6656" max="6656" width="6.85546875" style="1" bestFit="1" customWidth="1"/>
    <col min="6657" max="6657" width="7.85546875" style="1" bestFit="1" customWidth="1"/>
    <col min="6658" max="6658" width="6.85546875" style="1" bestFit="1" customWidth="1"/>
    <col min="6659" max="6659" width="7.85546875" style="1" bestFit="1" customWidth="1"/>
    <col min="6660" max="6660" width="8.28515625" style="1" bestFit="1" customWidth="1"/>
    <col min="6661" max="6661" width="9.42578125" style="1" bestFit="1" customWidth="1"/>
    <col min="6662" max="6662" width="9.5703125" style="1" bestFit="1" customWidth="1"/>
    <col min="6663" max="6663" width="6.85546875" style="1" bestFit="1" customWidth="1"/>
    <col min="6664" max="6664" width="9.85546875" style="1" customWidth="1"/>
    <col min="6665" max="6898" width="8.42578125" style="1"/>
    <col min="6899" max="6899" width="8.42578125" style="1" customWidth="1"/>
    <col min="6900" max="6900" width="7.42578125" style="1" customWidth="1"/>
    <col min="6901" max="6901" width="16.28515625" style="1" customWidth="1"/>
    <col min="6902" max="6902" width="6" style="1" customWidth="1"/>
    <col min="6903" max="6903" width="6.140625" style="1" customWidth="1"/>
    <col min="6904" max="6904" width="0.85546875" style="1" customWidth="1"/>
    <col min="6905" max="6906" width="8.42578125" style="1" customWidth="1"/>
    <col min="6907" max="6907" width="1" style="1" customWidth="1"/>
    <col min="6908" max="6908" width="7.85546875" style="1" bestFit="1" customWidth="1"/>
    <col min="6909" max="6909" width="3.140625" style="1" bestFit="1" customWidth="1"/>
    <col min="6910" max="6910" width="7.5703125" style="1" bestFit="1" customWidth="1"/>
    <col min="6911" max="6911" width="3.140625" style="1" bestFit="1" customWidth="1"/>
    <col min="6912" max="6912" width="6.85546875" style="1" bestFit="1" customWidth="1"/>
    <col min="6913" max="6913" width="7.85546875" style="1" bestFit="1" customWidth="1"/>
    <col min="6914" max="6914" width="6.85546875" style="1" bestFit="1" customWidth="1"/>
    <col min="6915" max="6915" width="7.85546875" style="1" bestFit="1" customWidth="1"/>
    <col min="6916" max="6916" width="8.28515625" style="1" bestFit="1" customWidth="1"/>
    <col min="6917" max="6917" width="9.42578125" style="1" bestFit="1" customWidth="1"/>
    <col min="6918" max="6918" width="9.5703125" style="1" bestFit="1" customWidth="1"/>
    <col min="6919" max="6919" width="6.85546875" style="1" bestFit="1" customWidth="1"/>
    <col min="6920" max="6920" width="9.85546875" style="1" customWidth="1"/>
    <col min="6921" max="7154" width="8.42578125" style="1"/>
    <col min="7155" max="7155" width="8.42578125" style="1" customWidth="1"/>
    <col min="7156" max="7156" width="7.42578125" style="1" customWidth="1"/>
    <col min="7157" max="7157" width="16.28515625" style="1" customWidth="1"/>
    <col min="7158" max="7158" width="6" style="1" customWidth="1"/>
    <col min="7159" max="7159" width="6.140625" style="1" customWidth="1"/>
    <col min="7160" max="7160" width="0.85546875" style="1" customWidth="1"/>
    <col min="7161" max="7162" width="8.42578125" style="1" customWidth="1"/>
    <col min="7163" max="7163" width="1" style="1" customWidth="1"/>
    <col min="7164" max="7164" width="7.85546875" style="1" bestFit="1" customWidth="1"/>
    <col min="7165" max="7165" width="3.140625" style="1" bestFit="1" customWidth="1"/>
    <col min="7166" max="7166" width="7.5703125" style="1" bestFit="1" customWidth="1"/>
    <col min="7167" max="7167" width="3.140625" style="1" bestFit="1" customWidth="1"/>
    <col min="7168" max="7168" width="6.85546875" style="1" bestFit="1" customWidth="1"/>
    <col min="7169" max="7169" width="7.85546875" style="1" bestFit="1" customWidth="1"/>
    <col min="7170" max="7170" width="6.85546875" style="1" bestFit="1" customWidth="1"/>
    <col min="7171" max="7171" width="7.85546875" style="1" bestFit="1" customWidth="1"/>
    <col min="7172" max="7172" width="8.28515625" style="1" bestFit="1" customWidth="1"/>
    <col min="7173" max="7173" width="9.42578125" style="1" bestFit="1" customWidth="1"/>
    <col min="7174" max="7174" width="9.5703125" style="1" bestFit="1" customWidth="1"/>
    <col min="7175" max="7175" width="6.85546875" style="1" bestFit="1" customWidth="1"/>
    <col min="7176" max="7176" width="9.85546875" style="1" customWidth="1"/>
    <col min="7177" max="7410" width="8.42578125" style="1"/>
    <col min="7411" max="7411" width="8.42578125" style="1" customWidth="1"/>
    <col min="7412" max="7412" width="7.42578125" style="1" customWidth="1"/>
    <col min="7413" max="7413" width="16.28515625" style="1" customWidth="1"/>
    <col min="7414" max="7414" width="6" style="1" customWidth="1"/>
    <col min="7415" max="7415" width="6.140625" style="1" customWidth="1"/>
    <col min="7416" max="7416" width="0.85546875" style="1" customWidth="1"/>
    <col min="7417" max="7418" width="8.42578125" style="1" customWidth="1"/>
    <col min="7419" max="7419" width="1" style="1" customWidth="1"/>
    <col min="7420" max="7420" width="7.85546875" style="1" bestFit="1" customWidth="1"/>
    <col min="7421" max="7421" width="3.140625" style="1" bestFit="1" customWidth="1"/>
    <col min="7422" max="7422" width="7.5703125" style="1" bestFit="1" customWidth="1"/>
    <col min="7423" max="7423" width="3.140625" style="1" bestFit="1" customWidth="1"/>
    <col min="7424" max="7424" width="6.85546875" style="1" bestFit="1" customWidth="1"/>
    <col min="7425" max="7425" width="7.85546875" style="1" bestFit="1" customWidth="1"/>
    <col min="7426" max="7426" width="6.85546875" style="1" bestFit="1" customWidth="1"/>
    <col min="7427" max="7427" width="7.85546875" style="1" bestFit="1" customWidth="1"/>
    <col min="7428" max="7428" width="8.28515625" style="1" bestFit="1" customWidth="1"/>
    <col min="7429" max="7429" width="9.42578125" style="1" bestFit="1" customWidth="1"/>
    <col min="7430" max="7430" width="9.5703125" style="1" bestFit="1" customWidth="1"/>
    <col min="7431" max="7431" width="6.85546875" style="1" bestFit="1" customWidth="1"/>
    <col min="7432" max="7432" width="9.85546875" style="1" customWidth="1"/>
    <col min="7433" max="7666" width="8.42578125" style="1"/>
    <col min="7667" max="7667" width="8.42578125" style="1" customWidth="1"/>
    <col min="7668" max="7668" width="7.42578125" style="1" customWidth="1"/>
    <col min="7669" max="7669" width="16.28515625" style="1" customWidth="1"/>
    <col min="7670" max="7670" width="6" style="1" customWidth="1"/>
    <col min="7671" max="7671" width="6.140625" style="1" customWidth="1"/>
    <col min="7672" max="7672" width="0.85546875" style="1" customWidth="1"/>
    <col min="7673" max="7674" width="8.42578125" style="1" customWidth="1"/>
    <col min="7675" max="7675" width="1" style="1" customWidth="1"/>
    <col min="7676" max="7676" width="7.85546875" style="1" bestFit="1" customWidth="1"/>
    <col min="7677" max="7677" width="3.140625" style="1" bestFit="1" customWidth="1"/>
    <col min="7678" max="7678" width="7.5703125" style="1" bestFit="1" customWidth="1"/>
    <col min="7679" max="7679" width="3.140625" style="1" bestFit="1" customWidth="1"/>
    <col min="7680" max="7680" width="6.85546875" style="1" bestFit="1" customWidth="1"/>
    <col min="7681" max="7681" width="7.85546875" style="1" bestFit="1" customWidth="1"/>
    <col min="7682" max="7682" width="6.85546875" style="1" bestFit="1" customWidth="1"/>
    <col min="7683" max="7683" width="7.85546875" style="1" bestFit="1" customWidth="1"/>
    <col min="7684" max="7684" width="8.28515625" style="1" bestFit="1" customWidth="1"/>
    <col min="7685" max="7685" width="9.42578125" style="1" bestFit="1" customWidth="1"/>
    <col min="7686" max="7686" width="9.5703125" style="1" bestFit="1" customWidth="1"/>
    <col min="7687" max="7687" width="6.85546875" style="1" bestFit="1" customWidth="1"/>
    <col min="7688" max="7688" width="9.85546875" style="1" customWidth="1"/>
    <col min="7689" max="7922" width="8.42578125" style="1"/>
    <col min="7923" max="7923" width="8.42578125" style="1" customWidth="1"/>
    <col min="7924" max="7924" width="7.42578125" style="1" customWidth="1"/>
    <col min="7925" max="7925" width="16.28515625" style="1" customWidth="1"/>
    <col min="7926" max="7926" width="6" style="1" customWidth="1"/>
    <col min="7927" max="7927" width="6.140625" style="1" customWidth="1"/>
    <col min="7928" max="7928" width="0.85546875" style="1" customWidth="1"/>
    <col min="7929" max="7930" width="8.42578125" style="1" customWidth="1"/>
    <col min="7931" max="7931" width="1" style="1" customWidth="1"/>
    <col min="7932" max="7932" width="7.85546875" style="1" bestFit="1" customWidth="1"/>
    <col min="7933" max="7933" width="3.140625" style="1" bestFit="1" customWidth="1"/>
    <col min="7934" max="7934" width="7.5703125" style="1" bestFit="1" customWidth="1"/>
    <col min="7935" max="7935" width="3.140625" style="1" bestFit="1" customWidth="1"/>
    <col min="7936" max="7936" width="6.85546875" style="1" bestFit="1" customWidth="1"/>
    <col min="7937" max="7937" width="7.85546875" style="1" bestFit="1" customWidth="1"/>
    <col min="7938" max="7938" width="6.85546875" style="1" bestFit="1" customWidth="1"/>
    <col min="7939" max="7939" width="7.85546875" style="1" bestFit="1" customWidth="1"/>
    <col min="7940" max="7940" width="8.28515625" style="1" bestFit="1" customWidth="1"/>
    <col min="7941" max="7941" width="9.42578125" style="1" bestFit="1" customWidth="1"/>
    <col min="7942" max="7942" width="9.5703125" style="1" bestFit="1" customWidth="1"/>
    <col min="7943" max="7943" width="6.85546875" style="1" bestFit="1" customWidth="1"/>
    <col min="7944" max="7944" width="9.85546875" style="1" customWidth="1"/>
    <col min="7945" max="8178" width="8.42578125" style="1"/>
    <col min="8179" max="8179" width="8.42578125" style="1" customWidth="1"/>
    <col min="8180" max="8180" width="7.42578125" style="1" customWidth="1"/>
    <col min="8181" max="8181" width="16.28515625" style="1" customWidth="1"/>
    <col min="8182" max="8182" width="6" style="1" customWidth="1"/>
    <col min="8183" max="8183" width="6.140625" style="1" customWidth="1"/>
    <col min="8184" max="8184" width="0.85546875" style="1" customWidth="1"/>
    <col min="8185" max="8186" width="8.42578125" style="1" customWidth="1"/>
    <col min="8187" max="8187" width="1" style="1" customWidth="1"/>
    <col min="8188" max="8188" width="7.85546875" style="1" bestFit="1" customWidth="1"/>
    <col min="8189" max="8189" width="3.140625" style="1" bestFit="1" customWidth="1"/>
    <col min="8190" max="8190" width="7.5703125" style="1" bestFit="1" customWidth="1"/>
    <col min="8191" max="8191" width="3.140625" style="1" bestFit="1" customWidth="1"/>
    <col min="8192" max="8192" width="6.85546875" style="1" bestFit="1" customWidth="1"/>
    <col min="8193" max="8193" width="7.85546875" style="1" bestFit="1" customWidth="1"/>
    <col min="8194" max="8194" width="6.85546875" style="1" bestFit="1" customWidth="1"/>
    <col min="8195" max="8195" width="7.85546875" style="1" bestFit="1" customWidth="1"/>
    <col min="8196" max="8196" width="8.28515625" style="1" bestFit="1" customWidth="1"/>
    <col min="8197" max="8197" width="9.42578125" style="1" bestFit="1" customWidth="1"/>
    <col min="8198" max="8198" width="9.5703125" style="1" bestFit="1" customWidth="1"/>
    <col min="8199" max="8199" width="6.85546875" style="1" bestFit="1" customWidth="1"/>
    <col min="8200" max="8200" width="9.85546875" style="1" customWidth="1"/>
    <col min="8201" max="8434" width="8.42578125" style="1"/>
    <col min="8435" max="8435" width="8.42578125" style="1" customWidth="1"/>
    <col min="8436" max="8436" width="7.42578125" style="1" customWidth="1"/>
    <col min="8437" max="8437" width="16.28515625" style="1" customWidth="1"/>
    <col min="8438" max="8438" width="6" style="1" customWidth="1"/>
    <col min="8439" max="8439" width="6.140625" style="1" customWidth="1"/>
    <col min="8440" max="8440" width="0.85546875" style="1" customWidth="1"/>
    <col min="8441" max="8442" width="8.42578125" style="1" customWidth="1"/>
    <col min="8443" max="8443" width="1" style="1" customWidth="1"/>
    <col min="8444" max="8444" width="7.85546875" style="1" bestFit="1" customWidth="1"/>
    <col min="8445" max="8445" width="3.140625" style="1" bestFit="1" customWidth="1"/>
    <col min="8446" max="8446" width="7.5703125" style="1" bestFit="1" customWidth="1"/>
    <col min="8447" max="8447" width="3.140625" style="1" bestFit="1" customWidth="1"/>
    <col min="8448" max="8448" width="6.85546875" style="1" bestFit="1" customWidth="1"/>
    <col min="8449" max="8449" width="7.85546875" style="1" bestFit="1" customWidth="1"/>
    <col min="8450" max="8450" width="6.85546875" style="1" bestFit="1" customWidth="1"/>
    <col min="8451" max="8451" width="7.85546875" style="1" bestFit="1" customWidth="1"/>
    <col min="8452" max="8452" width="8.28515625" style="1" bestFit="1" customWidth="1"/>
    <col min="8453" max="8453" width="9.42578125" style="1" bestFit="1" customWidth="1"/>
    <col min="8454" max="8454" width="9.5703125" style="1" bestFit="1" customWidth="1"/>
    <col min="8455" max="8455" width="6.85546875" style="1" bestFit="1" customWidth="1"/>
    <col min="8456" max="8456" width="9.85546875" style="1" customWidth="1"/>
    <col min="8457" max="8690" width="8.42578125" style="1"/>
    <col min="8691" max="8691" width="8.42578125" style="1" customWidth="1"/>
    <col min="8692" max="8692" width="7.42578125" style="1" customWidth="1"/>
    <col min="8693" max="8693" width="16.28515625" style="1" customWidth="1"/>
    <col min="8694" max="8694" width="6" style="1" customWidth="1"/>
    <col min="8695" max="8695" width="6.140625" style="1" customWidth="1"/>
    <col min="8696" max="8696" width="0.85546875" style="1" customWidth="1"/>
    <col min="8697" max="8698" width="8.42578125" style="1" customWidth="1"/>
    <col min="8699" max="8699" width="1" style="1" customWidth="1"/>
    <col min="8700" max="8700" width="7.85546875" style="1" bestFit="1" customWidth="1"/>
    <col min="8701" max="8701" width="3.140625" style="1" bestFit="1" customWidth="1"/>
    <col min="8702" max="8702" width="7.5703125" style="1" bestFit="1" customWidth="1"/>
    <col min="8703" max="8703" width="3.140625" style="1" bestFit="1" customWidth="1"/>
    <col min="8704" max="8704" width="6.85546875" style="1" bestFit="1" customWidth="1"/>
    <col min="8705" max="8705" width="7.85546875" style="1" bestFit="1" customWidth="1"/>
    <col min="8706" max="8706" width="6.85546875" style="1" bestFit="1" customWidth="1"/>
    <col min="8707" max="8707" width="7.85546875" style="1" bestFit="1" customWidth="1"/>
    <col min="8708" max="8708" width="8.28515625" style="1" bestFit="1" customWidth="1"/>
    <col min="8709" max="8709" width="9.42578125" style="1" bestFit="1" customWidth="1"/>
    <col min="8710" max="8710" width="9.5703125" style="1" bestFit="1" customWidth="1"/>
    <col min="8711" max="8711" width="6.85546875" style="1" bestFit="1" customWidth="1"/>
    <col min="8712" max="8712" width="9.85546875" style="1" customWidth="1"/>
    <col min="8713" max="8946" width="8.42578125" style="1"/>
    <col min="8947" max="8947" width="8.42578125" style="1" customWidth="1"/>
    <col min="8948" max="8948" width="7.42578125" style="1" customWidth="1"/>
    <col min="8949" max="8949" width="16.28515625" style="1" customWidth="1"/>
    <col min="8950" max="8950" width="6" style="1" customWidth="1"/>
    <col min="8951" max="8951" width="6.140625" style="1" customWidth="1"/>
    <col min="8952" max="8952" width="0.85546875" style="1" customWidth="1"/>
    <col min="8953" max="8954" width="8.42578125" style="1" customWidth="1"/>
    <col min="8955" max="8955" width="1" style="1" customWidth="1"/>
    <col min="8956" max="8956" width="7.85546875" style="1" bestFit="1" customWidth="1"/>
    <col min="8957" max="8957" width="3.140625" style="1" bestFit="1" customWidth="1"/>
    <col min="8958" max="8958" width="7.5703125" style="1" bestFit="1" customWidth="1"/>
    <col min="8959" max="8959" width="3.140625" style="1" bestFit="1" customWidth="1"/>
    <col min="8960" max="8960" width="6.85546875" style="1" bestFit="1" customWidth="1"/>
    <col min="8961" max="8961" width="7.85546875" style="1" bestFit="1" customWidth="1"/>
    <col min="8962" max="8962" width="6.85546875" style="1" bestFit="1" customWidth="1"/>
    <col min="8963" max="8963" width="7.85546875" style="1" bestFit="1" customWidth="1"/>
    <col min="8964" max="8964" width="8.28515625" style="1" bestFit="1" customWidth="1"/>
    <col min="8965" max="8965" width="9.42578125" style="1" bestFit="1" customWidth="1"/>
    <col min="8966" max="8966" width="9.5703125" style="1" bestFit="1" customWidth="1"/>
    <col min="8967" max="8967" width="6.85546875" style="1" bestFit="1" customWidth="1"/>
    <col min="8968" max="8968" width="9.85546875" style="1" customWidth="1"/>
    <col min="8969" max="9202" width="8.42578125" style="1"/>
    <col min="9203" max="9203" width="8.42578125" style="1" customWidth="1"/>
    <col min="9204" max="9204" width="7.42578125" style="1" customWidth="1"/>
    <col min="9205" max="9205" width="16.28515625" style="1" customWidth="1"/>
    <col min="9206" max="9206" width="6" style="1" customWidth="1"/>
    <col min="9207" max="9207" width="6.140625" style="1" customWidth="1"/>
    <col min="9208" max="9208" width="0.85546875" style="1" customWidth="1"/>
    <col min="9209" max="9210" width="8.42578125" style="1" customWidth="1"/>
    <col min="9211" max="9211" width="1" style="1" customWidth="1"/>
    <col min="9212" max="9212" width="7.85546875" style="1" bestFit="1" customWidth="1"/>
    <col min="9213" max="9213" width="3.140625" style="1" bestFit="1" customWidth="1"/>
    <col min="9214" max="9214" width="7.5703125" style="1" bestFit="1" customWidth="1"/>
    <col min="9215" max="9215" width="3.140625" style="1" bestFit="1" customWidth="1"/>
    <col min="9216" max="9216" width="6.85546875" style="1" bestFit="1" customWidth="1"/>
    <col min="9217" max="9217" width="7.85546875" style="1" bestFit="1" customWidth="1"/>
    <col min="9218" max="9218" width="6.85546875" style="1" bestFit="1" customWidth="1"/>
    <col min="9219" max="9219" width="7.85546875" style="1" bestFit="1" customWidth="1"/>
    <col min="9220" max="9220" width="8.28515625" style="1" bestFit="1" customWidth="1"/>
    <col min="9221" max="9221" width="9.42578125" style="1" bestFit="1" customWidth="1"/>
    <col min="9222" max="9222" width="9.5703125" style="1" bestFit="1" customWidth="1"/>
    <col min="9223" max="9223" width="6.85546875" style="1" bestFit="1" customWidth="1"/>
    <col min="9224" max="9224" width="9.85546875" style="1" customWidth="1"/>
    <col min="9225" max="9458" width="8.42578125" style="1"/>
    <col min="9459" max="9459" width="8.42578125" style="1" customWidth="1"/>
    <col min="9460" max="9460" width="7.42578125" style="1" customWidth="1"/>
    <col min="9461" max="9461" width="16.28515625" style="1" customWidth="1"/>
    <col min="9462" max="9462" width="6" style="1" customWidth="1"/>
    <col min="9463" max="9463" width="6.140625" style="1" customWidth="1"/>
    <col min="9464" max="9464" width="0.85546875" style="1" customWidth="1"/>
    <col min="9465" max="9466" width="8.42578125" style="1" customWidth="1"/>
    <col min="9467" max="9467" width="1" style="1" customWidth="1"/>
    <col min="9468" max="9468" width="7.85546875" style="1" bestFit="1" customWidth="1"/>
    <col min="9469" max="9469" width="3.140625" style="1" bestFit="1" customWidth="1"/>
    <col min="9470" max="9470" width="7.5703125" style="1" bestFit="1" customWidth="1"/>
    <col min="9471" max="9471" width="3.140625" style="1" bestFit="1" customWidth="1"/>
    <col min="9472" max="9472" width="6.85546875" style="1" bestFit="1" customWidth="1"/>
    <col min="9473" max="9473" width="7.85546875" style="1" bestFit="1" customWidth="1"/>
    <col min="9474" max="9474" width="6.85546875" style="1" bestFit="1" customWidth="1"/>
    <col min="9475" max="9475" width="7.85546875" style="1" bestFit="1" customWidth="1"/>
    <col min="9476" max="9476" width="8.28515625" style="1" bestFit="1" customWidth="1"/>
    <col min="9477" max="9477" width="9.42578125" style="1" bestFit="1" customWidth="1"/>
    <col min="9478" max="9478" width="9.5703125" style="1" bestFit="1" customWidth="1"/>
    <col min="9479" max="9479" width="6.85546875" style="1" bestFit="1" customWidth="1"/>
    <col min="9480" max="9480" width="9.85546875" style="1" customWidth="1"/>
    <col min="9481" max="9714" width="8.42578125" style="1"/>
    <col min="9715" max="9715" width="8.42578125" style="1" customWidth="1"/>
    <col min="9716" max="9716" width="7.42578125" style="1" customWidth="1"/>
    <col min="9717" max="9717" width="16.28515625" style="1" customWidth="1"/>
    <col min="9718" max="9718" width="6" style="1" customWidth="1"/>
    <col min="9719" max="9719" width="6.140625" style="1" customWidth="1"/>
    <col min="9720" max="9720" width="0.85546875" style="1" customWidth="1"/>
    <col min="9721" max="9722" width="8.42578125" style="1" customWidth="1"/>
    <col min="9723" max="9723" width="1" style="1" customWidth="1"/>
    <col min="9724" max="9724" width="7.85546875" style="1" bestFit="1" customWidth="1"/>
    <col min="9725" max="9725" width="3.140625" style="1" bestFit="1" customWidth="1"/>
    <col min="9726" max="9726" width="7.5703125" style="1" bestFit="1" customWidth="1"/>
    <col min="9727" max="9727" width="3.140625" style="1" bestFit="1" customWidth="1"/>
    <col min="9728" max="9728" width="6.85546875" style="1" bestFit="1" customWidth="1"/>
    <col min="9729" max="9729" width="7.85546875" style="1" bestFit="1" customWidth="1"/>
    <col min="9730" max="9730" width="6.85546875" style="1" bestFit="1" customWidth="1"/>
    <col min="9731" max="9731" width="7.85546875" style="1" bestFit="1" customWidth="1"/>
    <col min="9732" max="9732" width="8.28515625" style="1" bestFit="1" customWidth="1"/>
    <col min="9733" max="9733" width="9.42578125" style="1" bestFit="1" customWidth="1"/>
    <col min="9734" max="9734" width="9.5703125" style="1" bestFit="1" customWidth="1"/>
    <col min="9735" max="9735" width="6.85546875" style="1" bestFit="1" customWidth="1"/>
    <col min="9736" max="9736" width="9.85546875" style="1" customWidth="1"/>
    <col min="9737" max="9970" width="8.42578125" style="1"/>
    <col min="9971" max="9971" width="8.42578125" style="1" customWidth="1"/>
    <col min="9972" max="9972" width="7.42578125" style="1" customWidth="1"/>
    <col min="9973" max="9973" width="16.28515625" style="1" customWidth="1"/>
    <col min="9974" max="9974" width="6" style="1" customWidth="1"/>
    <col min="9975" max="9975" width="6.140625" style="1" customWidth="1"/>
    <col min="9976" max="9976" width="0.85546875" style="1" customWidth="1"/>
    <col min="9977" max="9978" width="8.42578125" style="1" customWidth="1"/>
    <col min="9979" max="9979" width="1" style="1" customWidth="1"/>
    <col min="9980" max="9980" width="7.85546875" style="1" bestFit="1" customWidth="1"/>
    <col min="9981" max="9981" width="3.140625" style="1" bestFit="1" customWidth="1"/>
    <col min="9982" max="9982" width="7.5703125" style="1" bestFit="1" customWidth="1"/>
    <col min="9983" max="9983" width="3.140625" style="1" bestFit="1" customWidth="1"/>
    <col min="9984" max="9984" width="6.85546875" style="1" bestFit="1" customWidth="1"/>
    <col min="9985" max="9985" width="7.85546875" style="1" bestFit="1" customWidth="1"/>
    <col min="9986" max="9986" width="6.85546875" style="1" bestFit="1" customWidth="1"/>
    <col min="9987" max="9987" width="7.85546875" style="1" bestFit="1" customWidth="1"/>
    <col min="9988" max="9988" width="8.28515625" style="1" bestFit="1" customWidth="1"/>
    <col min="9989" max="9989" width="9.42578125" style="1" bestFit="1" customWidth="1"/>
    <col min="9990" max="9990" width="9.5703125" style="1" bestFit="1" customWidth="1"/>
    <col min="9991" max="9991" width="6.85546875" style="1" bestFit="1" customWidth="1"/>
    <col min="9992" max="9992" width="9.85546875" style="1" customWidth="1"/>
    <col min="9993" max="10226" width="8.42578125" style="1"/>
    <col min="10227" max="10227" width="8.42578125" style="1" customWidth="1"/>
    <col min="10228" max="10228" width="7.42578125" style="1" customWidth="1"/>
    <col min="10229" max="10229" width="16.28515625" style="1" customWidth="1"/>
    <col min="10230" max="10230" width="6" style="1" customWidth="1"/>
    <col min="10231" max="10231" width="6.140625" style="1" customWidth="1"/>
    <col min="10232" max="10232" width="0.85546875" style="1" customWidth="1"/>
    <col min="10233" max="10234" width="8.42578125" style="1" customWidth="1"/>
    <col min="10235" max="10235" width="1" style="1" customWidth="1"/>
    <col min="10236" max="10236" width="7.85546875" style="1" bestFit="1" customWidth="1"/>
    <col min="10237" max="10237" width="3.140625" style="1" bestFit="1" customWidth="1"/>
    <col min="10238" max="10238" width="7.5703125" style="1" bestFit="1" customWidth="1"/>
    <col min="10239" max="10239" width="3.140625" style="1" bestFit="1" customWidth="1"/>
    <col min="10240" max="10240" width="6.85546875" style="1" bestFit="1" customWidth="1"/>
    <col min="10241" max="10241" width="7.85546875" style="1" bestFit="1" customWidth="1"/>
    <col min="10242" max="10242" width="6.85546875" style="1" bestFit="1" customWidth="1"/>
    <col min="10243" max="10243" width="7.85546875" style="1" bestFit="1" customWidth="1"/>
    <col min="10244" max="10244" width="8.28515625" style="1" bestFit="1" customWidth="1"/>
    <col min="10245" max="10245" width="9.42578125" style="1" bestFit="1" customWidth="1"/>
    <col min="10246" max="10246" width="9.5703125" style="1" bestFit="1" customWidth="1"/>
    <col min="10247" max="10247" width="6.85546875" style="1" bestFit="1" customWidth="1"/>
    <col min="10248" max="10248" width="9.85546875" style="1" customWidth="1"/>
    <col min="10249" max="10482" width="8.42578125" style="1"/>
    <col min="10483" max="10483" width="8.42578125" style="1" customWidth="1"/>
    <col min="10484" max="10484" width="7.42578125" style="1" customWidth="1"/>
    <col min="10485" max="10485" width="16.28515625" style="1" customWidth="1"/>
    <col min="10486" max="10486" width="6" style="1" customWidth="1"/>
    <col min="10487" max="10487" width="6.140625" style="1" customWidth="1"/>
    <col min="10488" max="10488" width="0.85546875" style="1" customWidth="1"/>
    <col min="10489" max="10490" width="8.42578125" style="1" customWidth="1"/>
    <col min="10491" max="10491" width="1" style="1" customWidth="1"/>
    <col min="10492" max="10492" width="7.85546875" style="1" bestFit="1" customWidth="1"/>
    <col min="10493" max="10493" width="3.140625" style="1" bestFit="1" customWidth="1"/>
    <col min="10494" max="10494" width="7.5703125" style="1" bestFit="1" customWidth="1"/>
    <col min="10495" max="10495" width="3.140625" style="1" bestFit="1" customWidth="1"/>
    <col min="10496" max="10496" width="6.85546875" style="1" bestFit="1" customWidth="1"/>
    <col min="10497" max="10497" width="7.85546875" style="1" bestFit="1" customWidth="1"/>
    <col min="10498" max="10498" width="6.85546875" style="1" bestFit="1" customWidth="1"/>
    <col min="10499" max="10499" width="7.85546875" style="1" bestFit="1" customWidth="1"/>
    <col min="10500" max="10500" width="8.28515625" style="1" bestFit="1" customWidth="1"/>
    <col min="10501" max="10501" width="9.42578125" style="1" bestFit="1" customWidth="1"/>
    <col min="10502" max="10502" width="9.5703125" style="1" bestFit="1" customWidth="1"/>
    <col min="10503" max="10503" width="6.85546875" style="1" bestFit="1" customWidth="1"/>
    <col min="10504" max="10504" width="9.85546875" style="1" customWidth="1"/>
    <col min="10505" max="10738" width="8.42578125" style="1"/>
    <col min="10739" max="10739" width="8.42578125" style="1" customWidth="1"/>
    <col min="10740" max="10740" width="7.42578125" style="1" customWidth="1"/>
    <col min="10741" max="10741" width="16.28515625" style="1" customWidth="1"/>
    <col min="10742" max="10742" width="6" style="1" customWidth="1"/>
    <col min="10743" max="10743" width="6.140625" style="1" customWidth="1"/>
    <col min="10744" max="10744" width="0.85546875" style="1" customWidth="1"/>
    <col min="10745" max="10746" width="8.42578125" style="1" customWidth="1"/>
    <col min="10747" max="10747" width="1" style="1" customWidth="1"/>
    <col min="10748" max="10748" width="7.85546875" style="1" bestFit="1" customWidth="1"/>
    <col min="10749" max="10749" width="3.140625" style="1" bestFit="1" customWidth="1"/>
    <col min="10750" max="10750" width="7.5703125" style="1" bestFit="1" customWidth="1"/>
    <col min="10751" max="10751" width="3.140625" style="1" bestFit="1" customWidth="1"/>
    <col min="10752" max="10752" width="6.85546875" style="1" bestFit="1" customWidth="1"/>
    <col min="10753" max="10753" width="7.85546875" style="1" bestFit="1" customWidth="1"/>
    <col min="10754" max="10754" width="6.85546875" style="1" bestFit="1" customWidth="1"/>
    <col min="10755" max="10755" width="7.85546875" style="1" bestFit="1" customWidth="1"/>
    <col min="10756" max="10756" width="8.28515625" style="1" bestFit="1" customWidth="1"/>
    <col min="10757" max="10757" width="9.42578125" style="1" bestFit="1" customWidth="1"/>
    <col min="10758" max="10758" width="9.5703125" style="1" bestFit="1" customWidth="1"/>
    <col min="10759" max="10759" width="6.85546875" style="1" bestFit="1" customWidth="1"/>
    <col min="10760" max="10760" width="9.85546875" style="1" customWidth="1"/>
    <col min="10761" max="10994" width="8.42578125" style="1"/>
    <col min="10995" max="10995" width="8.42578125" style="1" customWidth="1"/>
    <col min="10996" max="10996" width="7.42578125" style="1" customWidth="1"/>
    <col min="10997" max="10997" width="16.28515625" style="1" customWidth="1"/>
    <col min="10998" max="10998" width="6" style="1" customWidth="1"/>
    <col min="10999" max="10999" width="6.140625" style="1" customWidth="1"/>
    <col min="11000" max="11000" width="0.85546875" style="1" customWidth="1"/>
    <col min="11001" max="11002" width="8.42578125" style="1" customWidth="1"/>
    <col min="11003" max="11003" width="1" style="1" customWidth="1"/>
    <col min="11004" max="11004" width="7.85546875" style="1" bestFit="1" customWidth="1"/>
    <col min="11005" max="11005" width="3.140625" style="1" bestFit="1" customWidth="1"/>
    <col min="11006" max="11006" width="7.5703125" style="1" bestFit="1" customWidth="1"/>
    <col min="11007" max="11007" width="3.140625" style="1" bestFit="1" customWidth="1"/>
    <col min="11008" max="11008" width="6.85546875" style="1" bestFit="1" customWidth="1"/>
    <col min="11009" max="11009" width="7.85546875" style="1" bestFit="1" customWidth="1"/>
    <col min="11010" max="11010" width="6.85546875" style="1" bestFit="1" customWidth="1"/>
    <col min="11011" max="11011" width="7.85546875" style="1" bestFit="1" customWidth="1"/>
    <col min="11012" max="11012" width="8.28515625" style="1" bestFit="1" customWidth="1"/>
    <col min="11013" max="11013" width="9.42578125" style="1" bestFit="1" customWidth="1"/>
    <col min="11014" max="11014" width="9.5703125" style="1" bestFit="1" customWidth="1"/>
    <col min="11015" max="11015" width="6.85546875" style="1" bestFit="1" customWidth="1"/>
    <col min="11016" max="11016" width="9.85546875" style="1" customWidth="1"/>
    <col min="11017" max="11250" width="8.42578125" style="1"/>
    <col min="11251" max="11251" width="8.42578125" style="1" customWidth="1"/>
    <col min="11252" max="11252" width="7.42578125" style="1" customWidth="1"/>
    <col min="11253" max="11253" width="16.28515625" style="1" customWidth="1"/>
    <col min="11254" max="11254" width="6" style="1" customWidth="1"/>
    <col min="11255" max="11255" width="6.140625" style="1" customWidth="1"/>
    <col min="11256" max="11256" width="0.85546875" style="1" customWidth="1"/>
    <col min="11257" max="11258" width="8.42578125" style="1" customWidth="1"/>
    <col min="11259" max="11259" width="1" style="1" customWidth="1"/>
    <col min="11260" max="11260" width="7.85546875" style="1" bestFit="1" customWidth="1"/>
    <col min="11261" max="11261" width="3.140625" style="1" bestFit="1" customWidth="1"/>
    <col min="11262" max="11262" width="7.5703125" style="1" bestFit="1" customWidth="1"/>
    <col min="11263" max="11263" width="3.140625" style="1" bestFit="1" customWidth="1"/>
    <col min="11264" max="11264" width="6.85546875" style="1" bestFit="1" customWidth="1"/>
    <col min="11265" max="11265" width="7.85546875" style="1" bestFit="1" customWidth="1"/>
    <col min="11266" max="11266" width="6.85546875" style="1" bestFit="1" customWidth="1"/>
    <col min="11267" max="11267" width="7.85546875" style="1" bestFit="1" customWidth="1"/>
    <col min="11268" max="11268" width="8.28515625" style="1" bestFit="1" customWidth="1"/>
    <col min="11269" max="11269" width="9.42578125" style="1" bestFit="1" customWidth="1"/>
    <col min="11270" max="11270" width="9.5703125" style="1" bestFit="1" customWidth="1"/>
    <col min="11271" max="11271" width="6.85546875" style="1" bestFit="1" customWidth="1"/>
    <col min="11272" max="11272" width="9.85546875" style="1" customWidth="1"/>
    <col min="11273" max="11506" width="8.42578125" style="1"/>
    <col min="11507" max="11507" width="8.42578125" style="1" customWidth="1"/>
    <col min="11508" max="11508" width="7.42578125" style="1" customWidth="1"/>
    <col min="11509" max="11509" width="16.28515625" style="1" customWidth="1"/>
    <col min="11510" max="11510" width="6" style="1" customWidth="1"/>
    <col min="11511" max="11511" width="6.140625" style="1" customWidth="1"/>
    <col min="11512" max="11512" width="0.85546875" style="1" customWidth="1"/>
    <col min="11513" max="11514" width="8.42578125" style="1" customWidth="1"/>
    <col min="11515" max="11515" width="1" style="1" customWidth="1"/>
    <col min="11516" max="11516" width="7.85546875" style="1" bestFit="1" customWidth="1"/>
    <col min="11517" max="11517" width="3.140625" style="1" bestFit="1" customWidth="1"/>
    <col min="11518" max="11518" width="7.5703125" style="1" bestFit="1" customWidth="1"/>
    <col min="11519" max="11519" width="3.140625" style="1" bestFit="1" customWidth="1"/>
    <col min="11520" max="11520" width="6.85546875" style="1" bestFit="1" customWidth="1"/>
    <col min="11521" max="11521" width="7.85546875" style="1" bestFit="1" customWidth="1"/>
    <col min="11522" max="11522" width="6.85546875" style="1" bestFit="1" customWidth="1"/>
    <col min="11523" max="11523" width="7.85546875" style="1" bestFit="1" customWidth="1"/>
    <col min="11524" max="11524" width="8.28515625" style="1" bestFit="1" customWidth="1"/>
    <col min="11525" max="11525" width="9.42578125" style="1" bestFit="1" customWidth="1"/>
    <col min="11526" max="11526" width="9.5703125" style="1" bestFit="1" customWidth="1"/>
    <col min="11527" max="11527" width="6.85546875" style="1" bestFit="1" customWidth="1"/>
    <col min="11528" max="11528" width="9.85546875" style="1" customWidth="1"/>
    <col min="11529" max="11762" width="8.42578125" style="1"/>
    <col min="11763" max="11763" width="8.42578125" style="1" customWidth="1"/>
    <col min="11764" max="11764" width="7.42578125" style="1" customWidth="1"/>
    <col min="11765" max="11765" width="16.28515625" style="1" customWidth="1"/>
    <col min="11766" max="11766" width="6" style="1" customWidth="1"/>
    <col min="11767" max="11767" width="6.140625" style="1" customWidth="1"/>
    <col min="11768" max="11768" width="0.85546875" style="1" customWidth="1"/>
    <col min="11769" max="11770" width="8.42578125" style="1" customWidth="1"/>
    <col min="11771" max="11771" width="1" style="1" customWidth="1"/>
    <col min="11772" max="11772" width="7.85546875" style="1" bestFit="1" customWidth="1"/>
    <col min="11773" max="11773" width="3.140625" style="1" bestFit="1" customWidth="1"/>
    <col min="11774" max="11774" width="7.5703125" style="1" bestFit="1" customWidth="1"/>
    <col min="11775" max="11775" width="3.140625" style="1" bestFit="1" customWidth="1"/>
    <col min="11776" max="11776" width="6.85546875" style="1" bestFit="1" customWidth="1"/>
    <col min="11777" max="11777" width="7.85546875" style="1" bestFit="1" customWidth="1"/>
    <col min="11778" max="11778" width="6.85546875" style="1" bestFit="1" customWidth="1"/>
    <col min="11779" max="11779" width="7.85546875" style="1" bestFit="1" customWidth="1"/>
    <col min="11780" max="11780" width="8.28515625" style="1" bestFit="1" customWidth="1"/>
    <col min="11781" max="11781" width="9.42578125" style="1" bestFit="1" customWidth="1"/>
    <col min="11782" max="11782" width="9.5703125" style="1" bestFit="1" customWidth="1"/>
    <col min="11783" max="11783" width="6.85546875" style="1" bestFit="1" customWidth="1"/>
    <col min="11784" max="11784" width="9.85546875" style="1" customWidth="1"/>
    <col min="11785" max="12018" width="8.42578125" style="1"/>
    <col min="12019" max="12019" width="8.42578125" style="1" customWidth="1"/>
    <col min="12020" max="12020" width="7.42578125" style="1" customWidth="1"/>
    <col min="12021" max="12021" width="16.28515625" style="1" customWidth="1"/>
    <col min="12022" max="12022" width="6" style="1" customWidth="1"/>
    <col min="12023" max="12023" width="6.140625" style="1" customWidth="1"/>
    <col min="12024" max="12024" width="0.85546875" style="1" customWidth="1"/>
    <col min="12025" max="12026" width="8.42578125" style="1" customWidth="1"/>
    <col min="12027" max="12027" width="1" style="1" customWidth="1"/>
    <col min="12028" max="12028" width="7.85546875" style="1" bestFit="1" customWidth="1"/>
    <col min="12029" max="12029" width="3.140625" style="1" bestFit="1" customWidth="1"/>
    <col min="12030" max="12030" width="7.5703125" style="1" bestFit="1" customWidth="1"/>
    <col min="12031" max="12031" width="3.140625" style="1" bestFit="1" customWidth="1"/>
    <col min="12032" max="12032" width="6.85546875" style="1" bestFit="1" customWidth="1"/>
    <col min="12033" max="12033" width="7.85546875" style="1" bestFit="1" customWidth="1"/>
    <col min="12034" max="12034" width="6.85546875" style="1" bestFit="1" customWidth="1"/>
    <col min="12035" max="12035" width="7.85546875" style="1" bestFit="1" customWidth="1"/>
    <col min="12036" max="12036" width="8.28515625" style="1" bestFit="1" customWidth="1"/>
    <col min="12037" max="12037" width="9.42578125" style="1" bestFit="1" customWidth="1"/>
    <col min="12038" max="12038" width="9.5703125" style="1" bestFit="1" customWidth="1"/>
    <col min="12039" max="12039" width="6.85546875" style="1" bestFit="1" customWidth="1"/>
    <col min="12040" max="12040" width="9.85546875" style="1" customWidth="1"/>
    <col min="12041" max="12274" width="8.42578125" style="1"/>
    <col min="12275" max="12275" width="8.42578125" style="1" customWidth="1"/>
    <col min="12276" max="12276" width="7.42578125" style="1" customWidth="1"/>
    <col min="12277" max="12277" width="16.28515625" style="1" customWidth="1"/>
    <col min="12278" max="12278" width="6" style="1" customWidth="1"/>
    <col min="12279" max="12279" width="6.140625" style="1" customWidth="1"/>
    <col min="12280" max="12280" width="0.85546875" style="1" customWidth="1"/>
    <col min="12281" max="12282" width="8.42578125" style="1" customWidth="1"/>
    <col min="12283" max="12283" width="1" style="1" customWidth="1"/>
    <col min="12284" max="12284" width="7.85546875" style="1" bestFit="1" customWidth="1"/>
    <col min="12285" max="12285" width="3.140625" style="1" bestFit="1" customWidth="1"/>
    <col min="12286" max="12286" width="7.5703125" style="1" bestFit="1" customWidth="1"/>
    <col min="12287" max="12287" width="3.140625" style="1" bestFit="1" customWidth="1"/>
    <col min="12288" max="12288" width="6.85546875" style="1" bestFit="1" customWidth="1"/>
    <col min="12289" max="12289" width="7.85546875" style="1" bestFit="1" customWidth="1"/>
    <col min="12290" max="12290" width="6.85546875" style="1" bestFit="1" customWidth="1"/>
    <col min="12291" max="12291" width="7.85546875" style="1" bestFit="1" customWidth="1"/>
    <col min="12292" max="12292" width="8.28515625" style="1" bestFit="1" customWidth="1"/>
    <col min="12293" max="12293" width="9.42578125" style="1" bestFit="1" customWidth="1"/>
    <col min="12294" max="12294" width="9.5703125" style="1" bestFit="1" customWidth="1"/>
    <col min="12295" max="12295" width="6.85546875" style="1" bestFit="1" customWidth="1"/>
    <col min="12296" max="12296" width="9.85546875" style="1" customWidth="1"/>
    <col min="12297" max="12530" width="8.42578125" style="1"/>
    <col min="12531" max="12531" width="8.42578125" style="1" customWidth="1"/>
    <col min="12532" max="12532" width="7.42578125" style="1" customWidth="1"/>
    <col min="12533" max="12533" width="16.28515625" style="1" customWidth="1"/>
    <col min="12534" max="12534" width="6" style="1" customWidth="1"/>
    <col min="12535" max="12535" width="6.140625" style="1" customWidth="1"/>
    <col min="12536" max="12536" width="0.85546875" style="1" customWidth="1"/>
    <col min="12537" max="12538" width="8.42578125" style="1" customWidth="1"/>
    <col min="12539" max="12539" width="1" style="1" customWidth="1"/>
    <col min="12540" max="12540" width="7.85546875" style="1" bestFit="1" customWidth="1"/>
    <col min="12541" max="12541" width="3.140625" style="1" bestFit="1" customWidth="1"/>
    <col min="12542" max="12542" width="7.5703125" style="1" bestFit="1" customWidth="1"/>
    <col min="12543" max="12543" width="3.140625" style="1" bestFit="1" customWidth="1"/>
    <col min="12544" max="12544" width="6.85546875" style="1" bestFit="1" customWidth="1"/>
    <col min="12545" max="12545" width="7.85546875" style="1" bestFit="1" customWidth="1"/>
    <col min="12546" max="12546" width="6.85546875" style="1" bestFit="1" customWidth="1"/>
    <col min="12547" max="12547" width="7.85546875" style="1" bestFit="1" customWidth="1"/>
    <col min="12548" max="12548" width="8.28515625" style="1" bestFit="1" customWidth="1"/>
    <col min="12549" max="12549" width="9.42578125" style="1" bestFit="1" customWidth="1"/>
    <col min="12550" max="12550" width="9.5703125" style="1" bestFit="1" customWidth="1"/>
    <col min="12551" max="12551" width="6.85546875" style="1" bestFit="1" customWidth="1"/>
    <col min="12552" max="12552" width="9.85546875" style="1" customWidth="1"/>
    <col min="12553" max="12786" width="8.42578125" style="1"/>
    <col min="12787" max="12787" width="8.42578125" style="1" customWidth="1"/>
    <col min="12788" max="12788" width="7.42578125" style="1" customWidth="1"/>
    <col min="12789" max="12789" width="16.28515625" style="1" customWidth="1"/>
    <col min="12790" max="12790" width="6" style="1" customWidth="1"/>
    <col min="12791" max="12791" width="6.140625" style="1" customWidth="1"/>
    <col min="12792" max="12792" width="0.85546875" style="1" customWidth="1"/>
    <col min="12793" max="12794" width="8.42578125" style="1" customWidth="1"/>
    <col min="12795" max="12795" width="1" style="1" customWidth="1"/>
    <col min="12796" max="12796" width="7.85546875" style="1" bestFit="1" customWidth="1"/>
    <col min="12797" max="12797" width="3.140625" style="1" bestFit="1" customWidth="1"/>
    <col min="12798" max="12798" width="7.5703125" style="1" bestFit="1" customWidth="1"/>
    <col min="12799" max="12799" width="3.140625" style="1" bestFit="1" customWidth="1"/>
    <col min="12800" max="12800" width="6.85546875" style="1" bestFit="1" customWidth="1"/>
    <col min="12801" max="12801" width="7.85546875" style="1" bestFit="1" customWidth="1"/>
    <col min="12802" max="12802" width="6.85546875" style="1" bestFit="1" customWidth="1"/>
    <col min="12803" max="12803" width="7.85546875" style="1" bestFit="1" customWidth="1"/>
    <col min="12804" max="12804" width="8.28515625" style="1" bestFit="1" customWidth="1"/>
    <col min="12805" max="12805" width="9.42578125" style="1" bestFit="1" customWidth="1"/>
    <col min="12806" max="12806" width="9.5703125" style="1" bestFit="1" customWidth="1"/>
    <col min="12807" max="12807" width="6.85546875" style="1" bestFit="1" customWidth="1"/>
    <col min="12808" max="12808" width="9.85546875" style="1" customWidth="1"/>
    <col min="12809" max="13042" width="8.42578125" style="1"/>
    <col min="13043" max="13043" width="8.42578125" style="1" customWidth="1"/>
    <col min="13044" max="13044" width="7.42578125" style="1" customWidth="1"/>
    <col min="13045" max="13045" width="16.28515625" style="1" customWidth="1"/>
    <col min="13046" max="13046" width="6" style="1" customWidth="1"/>
    <col min="13047" max="13047" width="6.140625" style="1" customWidth="1"/>
    <col min="13048" max="13048" width="0.85546875" style="1" customWidth="1"/>
    <col min="13049" max="13050" width="8.42578125" style="1" customWidth="1"/>
    <col min="13051" max="13051" width="1" style="1" customWidth="1"/>
    <col min="13052" max="13052" width="7.85546875" style="1" bestFit="1" customWidth="1"/>
    <col min="13053" max="13053" width="3.140625" style="1" bestFit="1" customWidth="1"/>
    <col min="13054" max="13054" width="7.5703125" style="1" bestFit="1" customWidth="1"/>
    <col min="13055" max="13055" width="3.140625" style="1" bestFit="1" customWidth="1"/>
    <col min="13056" max="13056" width="6.85546875" style="1" bestFit="1" customWidth="1"/>
    <col min="13057" max="13057" width="7.85546875" style="1" bestFit="1" customWidth="1"/>
    <col min="13058" max="13058" width="6.85546875" style="1" bestFit="1" customWidth="1"/>
    <col min="13059" max="13059" width="7.85546875" style="1" bestFit="1" customWidth="1"/>
    <col min="13060" max="13060" width="8.28515625" style="1" bestFit="1" customWidth="1"/>
    <col min="13061" max="13061" width="9.42578125" style="1" bestFit="1" customWidth="1"/>
    <col min="13062" max="13062" width="9.5703125" style="1" bestFit="1" customWidth="1"/>
    <col min="13063" max="13063" width="6.85546875" style="1" bestFit="1" customWidth="1"/>
    <col min="13064" max="13064" width="9.85546875" style="1" customWidth="1"/>
    <col min="13065" max="13298" width="8.42578125" style="1"/>
    <col min="13299" max="13299" width="8.42578125" style="1" customWidth="1"/>
    <col min="13300" max="13300" width="7.42578125" style="1" customWidth="1"/>
    <col min="13301" max="13301" width="16.28515625" style="1" customWidth="1"/>
    <col min="13302" max="13302" width="6" style="1" customWidth="1"/>
    <col min="13303" max="13303" width="6.140625" style="1" customWidth="1"/>
    <col min="13304" max="13304" width="0.85546875" style="1" customWidth="1"/>
    <col min="13305" max="13306" width="8.42578125" style="1" customWidth="1"/>
    <col min="13307" max="13307" width="1" style="1" customWidth="1"/>
    <col min="13308" max="13308" width="7.85546875" style="1" bestFit="1" customWidth="1"/>
    <col min="13309" max="13309" width="3.140625" style="1" bestFit="1" customWidth="1"/>
    <col min="13310" max="13310" width="7.5703125" style="1" bestFit="1" customWidth="1"/>
    <col min="13311" max="13311" width="3.140625" style="1" bestFit="1" customWidth="1"/>
    <col min="13312" max="13312" width="6.85546875" style="1" bestFit="1" customWidth="1"/>
    <col min="13313" max="13313" width="7.85546875" style="1" bestFit="1" customWidth="1"/>
    <col min="13314" max="13314" width="6.85546875" style="1" bestFit="1" customWidth="1"/>
    <col min="13315" max="13315" width="7.85546875" style="1" bestFit="1" customWidth="1"/>
    <col min="13316" max="13316" width="8.28515625" style="1" bestFit="1" customWidth="1"/>
    <col min="13317" max="13317" width="9.42578125" style="1" bestFit="1" customWidth="1"/>
    <col min="13318" max="13318" width="9.5703125" style="1" bestFit="1" customWidth="1"/>
    <col min="13319" max="13319" width="6.85546875" style="1" bestFit="1" customWidth="1"/>
    <col min="13320" max="13320" width="9.85546875" style="1" customWidth="1"/>
    <col min="13321" max="13554" width="8.42578125" style="1"/>
    <col min="13555" max="13555" width="8.42578125" style="1" customWidth="1"/>
    <col min="13556" max="13556" width="7.42578125" style="1" customWidth="1"/>
    <col min="13557" max="13557" width="16.28515625" style="1" customWidth="1"/>
    <col min="13558" max="13558" width="6" style="1" customWidth="1"/>
    <col min="13559" max="13559" width="6.140625" style="1" customWidth="1"/>
    <col min="13560" max="13560" width="0.85546875" style="1" customWidth="1"/>
    <col min="13561" max="13562" width="8.42578125" style="1" customWidth="1"/>
    <col min="13563" max="13563" width="1" style="1" customWidth="1"/>
    <col min="13564" max="13564" width="7.85546875" style="1" bestFit="1" customWidth="1"/>
    <col min="13565" max="13565" width="3.140625" style="1" bestFit="1" customWidth="1"/>
    <col min="13566" max="13566" width="7.5703125" style="1" bestFit="1" customWidth="1"/>
    <col min="13567" max="13567" width="3.140625" style="1" bestFit="1" customWidth="1"/>
    <col min="13568" max="13568" width="6.85546875" style="1" bestFit="1" customWidth="1"/>
    <col min="13569" max="13569" width="7.85546875" style="1" bestFit="1" customWidth="1"/>
    <col min="13570" max="13570" width="6.85546875" style="1" bestFit="1" customWidth="1"/>
    <col min="13571" max="13571" width="7.85546875" style="1" bestFit="1" customWidth="1"/>
    <col min="13572" max="13572" width="8.28515625" style="1" bestFit="1" customWidth="1"/>
    <col min="13573" max="13573" width="9.42578125" style="1" bestFit="1" customWidth="1"/>
    <col min="13574" max="13574" width="9.5703125" style="1" bestFit="1" customWidth="1"/>
    <col min="13575" max="13575" width="6.85546875" style="1" bestFit="1" customWidth="1"/>
    <col min="13576" max="13576" width="9.85546875" style="1" customWidth="1"/>
    <col min="13577" max="13810" width="8.42578125" style="1"/>
    <col min="13811" max="13811" width="8.42578125" style="1" customWidth="1"/>
    <col min="13812" max="13812" width="7.42578125" style="1" customWidth="1"/>
    <col min="13813" max="13813" width="16.28515625" style="1" customWidth="1"/>
    <col min="13814" max="13814" width="6" style="1" customWidth="1"/>
    <col min="13815" max="13815" width="6.140625" style="1" customWidth="1"/>
    <col min="13816" max="13816" width="0.85546875" style="1" customWidth="1"/>
    <col min="13817" max="13818" width="8.42578125" style="1" customWidth="1"/>
    <col min="13819" max="13819" width="1" style="1" customWidth="1"/>
    <col min="13820" max="13820" width="7.85546875" style="1" bestFit="1" customWidth="1"/>
    <col min="13821" max="13821" width="3.140625" style="1" bestFit="1" customWidth="1"/>
    <col min="13822" max="13822" width="7.5703125" style="1" bestFit="1" customWidth="1"/>
    <col min="13823" max="13823" width="3.140625" style="1" bestFit="1" customWidth="1"/>
    <col min="13824" max="13824" width="6.85546875" style="1" bestFit="1" customWidth="1"/>
    <col min="13825" max="13825" width="7.85546875" style="1" bestFit="1" customWidth="1"/>
    <col min="13826" max="13826" width="6.85546875" style="1" bestFit="1" customWidth="1"/>
    <col min="13827" max="13827" width="7.85546875" style="1" bestFit="1" customWidth="1"/>
    <col min="13828" max="13828" width="8.28515625" style="1" bestFit="1" customWidth="1"/>
    <col min="13829" max="13829" width="9.42578125" style="1" bestFit="1" customWidth="1"/>
    <col min="13830" max="13830" width="9.5703125" style="1" bestFit="1" customWidth="1"/>
    <col min="13831" max="13831" width="6.85546875" style="1" bestFit="1" customWidth="1"/>
    <col min="13832" max="13832" width="9.85546875" style="1" customWidth="1"/>
    <col min="13833" max="14066" width="8.42578125" style="1"/>
    <col min="14067" max="14067" width="8.42578125" style="1" customWidth="1"/>
    <col min="14068" max="14068" width="7.42578125" style="1" customWidth="1"/>
    <col min="14069" max="14069" width="16.28515625" style="1" customWidth="1"/>
    <col min="14070" max="14070" width="6" style="1" customWidth="1"/>
    <col min="14071" max="14071" width="6.140625" style="1" customWidth="1"/>
    <col min="14072" max="14072" width="0.85546875" style="1" customWidth="1"/>
    <col min="14073" max="14074" width="8.42578125" style="1" customWidth="1"/>
    <col min="14075" max="14075" width="1" style="1" customWidth="1"/>
    <col min="14076" max="14076" width="7.85546875" style="1" bestFit="1" customWidth="1"/>
    <col min="14077" max="14077" width="3.140625" style="1" bestFit="1" customWidth="1"/>
    <col min="14078" max="14078" width="7.5703125" style="1" bestFit="1" customWidth="1"/>
    <col min="14079" max="14079" width="3.140625" style="1" bestFit="1" customWidth="1"/>
    <col min="14080" max="14080" width="6.85546875" style="1" bestFit="1" customWidth="1"/>
    <col min="14081" max="14081" width="7.85546875" style="1" bestFit="1" customWidth="1"/>
    <col min="14082" max="14082" width="6.85546875" style="1" bestFit="1" customWidth="1"/>
    <col min="14083" max="14083" width="7.85546875" style="1" bestFit="1" customWidth="1"/>
    <col min="14084" max="14084" width="8.28515625" style="1" bestFit="1" customWidth="1"/>
    <col min="14085" max="14085" width="9.42578125" style="1" bestFit="1" customWidth="1"/>
    <col min="14086" max="14086" width="9.5703125" style="1" bestFit="1" customWidth="1"/>
    <col min="14087" max="14087" width="6.85546875" style="1" bestFit="1" customWidth="1"/>
    <col min="14088" max="14088" width="9.85546875" style="1" customWidth="1"/>
    <col min="14089" max="14322" width="8.42578125" style="1"/>
    <col min="14323" max="14323" width="8.42578125" style="1" customWidth="1"/>
    <col min="14324" max="14324" width="7.42578125" style="1" customWidth="1"/>
    <col min="14325" max="14325" width="16.28515625" style="1" customWidth="1"/>
    <col min="14326" max="14326" width="6" style="1" customWidth="1"/>
    <col min="14327" max="14327" width="6.140625" style="1" customWidth="1"/>
    <col min="14328" max="14328" width="0.85546875" style="1" customWidth="1"/>
    <col min="14329" max="14330" width="8.42578125" style="1" customWidth="1"/>
    <col min="14331" max="14331" width="1" style="1" customWidth="1"/>
    <col min="14332" max="14332" width="7.85546875" style="1" bestFit="1" customWidth="1"/>
    <col min="14333" max="14333" width="3.140625" style="1" bestFit="1" customWidth="1"/>
    <col min="14334" max="14334" width="7.5703125" style="1" bestFit="1" customWidth="1"/>
    <col min="14335" max="14335" width="3.140625" style="1" bestFit="1" customWidth="1"/>
    <col min="14336" max="14336" width="6.85546875" style="1" bestFit="1" customWidth="1"/>
    <col min="14337" max="14337" width="7.85546875" style="1" bestFit="1" customWidth="1"/>
    <col min="14338" max="14338" width="6.85546875" style="1" bestFit="1" customWidth="1"/>
    <col min="14339" max="14339" width="7.85546875" style="1" bestFit="1" customWidth="1"/>
    <col min="14340" max="14340" width="8.28515625" style="1" bestFit="1" customWidth="1"/>
    <col min="14341" max="14341" width="9.42578125" style="1" bestFit="1" customWidth="1"/>
    <col min="14342" max="14342" width="9.5703125" style="1" bestFit="1" customWidth="1"/>
    <col min="14343" max="14343" width="6.85546875" style="1" bestFit="1" customWidth="1"/>
    <col min="14344" max="14344" width="9.85546875" style="1" customWidth="1"/>
    <col min="14345" max="14578" width="8.42578125" style="1"/>
    <col min="14579" max="14579" width="8.42578125" style="1" customWidth="1"/>
    <col min="14580" max="14580" width="7.42578125" style="1" customWidth="1"/>
    <col min="14581" max="14581" width="16.28515625" style="1" customWidth="1"/>
    <col min="14582" max="14582" width="6" style="1" customWidth="1"/>
    <col min="14583" max="14583" width="6.140625" style="1" customWidth="1"/>
    <col min="14584" max="14584" width="0.85546875" style="1" customWidth="1"/>
    <col min="14585" max="14586" width="8.42578125" style="1" customWidth="1"/>
    <col min="14587" max="14587" width="1" style="1" customWidth="1"/>
    <col min="14588" max="14588" width="7.85546875" style="1" bestFit="1" customWidth="1"/>
    <col min="14589" max="14589" width="3.140625" style="1" bestFit="1" customWidth="1"/>
    <col min="14590" max="14590" width="7.5703125" style="1" bestFit="1" customWidth="1"/>
    <col min="14591" max="14591" width="3.140625" style="1" bestFit="1" customWidth="1"/>
    <col min="14592" max="14592" width="6.85546875" style="1" bestFit="1" customWidth="1"/>
    <col min="14593" max="14593" width="7.85546875" style="1" bestFit="1" customWidth="1"/>
    <col min="14594" max="14594" width="6.85546875" style="1" bestFit="1" customWidth="1"/>
    <col min="14595" max="14595" width="7.85546875" style="1" bestFit="1" customWidth="1"/>
    <col min="14596" max="14596" width="8.28515625" style="1" bestFit="1" customWidth="1"/>
    <col min="14597" max="14597" width="9.42578125" style="1" bestFit="1" customWidth="1"/>
    <col min="14598" max="14598" width="9.5703125" style="1" bestFit="1" customWidth="1"/>
    <col min="14599" max="14599" width="6.85546875" style="1" bestFit="1" customWidth="1"/>
    <col min="14600" max="14600" width="9.85546875" style="1" customWidth="1"/>
    <col min="14601" max="14834" width="8.42578125" style="1"/>
    <col min="14835" max="14835" width="8.42578125" style="1" customWidth="1"/>
    <col min="14836" max="14836" width="7.42578125" style="1" customWidth="1"/>
    <col min="14837" max="14837" width="16.28515625" style="1" customWidth="1"/>
    <col min="14838" max="14838" width="6" style="1" customWidth="1"/>
    <col min="14839" max="14839" width="6.140625" style="1" customWidth="1"/>
    <col min="14840" max="14840" width="0.85546875" style="1" customWidth="1"/>
    <col min="14841" max="14842" width="8.42578125" style="1" customWidth="1"/>
    <col min="14843" max="14843" width="1" style="1" customWidth="1"/>
    <col min="14844" max="14844" width="7.85546875" style="1" bestFit="1" customWidth="1"/>
    <col min="14845" max="14845" width="3.140625" style="1" bestFit="1" customWidth="1"/>
    <col min="14846" max="14846" width="7.5703125" style="1" bestFit="1" customWidth="1"/>
    <col min="14847" max="14847" width="3.140625" style="1" bestFit="1" customWidth="1"/>
    <col min="14848" max="14848" width="6.85546875" style="1" bestFit="1" customWidth="1"/>
    <col min="14849" max="14849" width="7.85546875" style="1" bestFit="1" customWidth="1"/>
    <col min="14850" max="14850" width="6.85546875" style="1" bestFit="1" customWidth="1"/>
    <col min="14851" max="14851" width="7.85546875" style="1" bestFit="1" customWidth="1"/>
    <col min="14852" max="14852" width="8.28515625" style="1" bestFit="1" customWidth="1"/>
    <col min="14853" max="14853" width="9.42578125" style="1" bestFit="1" customWidth="1"/>
    <col min="14854" max="14854" width="9.5703125" style="1" bestFit="1" customWidth="1"/>
    <col min="14855" max="14855" width="6.85546875" style="1" bestFit="1" customWidth="1"/>
    <col min="14856" max="14856" width="9.85546875" style="1" customWidth="1"/>
    <col min="14857" max="15090" width="8.42578125" style="1"/>
    <col min="15091" max="15091" width="8.42578125" style="1" customWidth="1"/>
    <col min="15092" max="15092" width="7.42578125" style="1" customWidth="1"/>
    <col min="15093" max="15093" width="16.28515625" style="1" customWidth="1"/>
    <col min="15094" max="15094" width="6" style="1" customWidth="1"/>
    <col min="15095" max="15095" width="6.140625" style="1" customWidth="1"/>
    <col min="15096" max="15096" width="0.85546875" style="1" customWidth="1"/>
    <col min="15097" max="15098" width="8.42578125" style="1" customWidth="1"/>
    <col min="15099" max="15099" width="1" style="1" customWidth="1"/>
    <col min="15100" max="15100" width="7.85546875" style="1" bestFit="1" customWidth="1"/>
    <col min="15101" max="15101" width="3.140625" style="1" bestFit="1" customWidth="1"/>
    <col min="15102" max="15102" width="7.5703125" style="1" bestFit="1" customWidth="1"/>
    <col min="15103" max="15103" width="3.140625" style="1" bestFit="1" customWidth="1"/>
    <col min="15104" max="15104" width="6.85546875" style="1" bestFit="1" customWidth="1"/>
    <col min="15105" max="15105" width="7.85546875" style="1" bestFit="1" customWidth="1"/>
    <col min="15106" max="15106" width="6.85546875" style="1" bestFit="1" customWidth="1"/>
    <col min="15107" max="15107" width="7.85546875" style="1" bestFit="1" customWidth="1"/>
    <col min="15108" max="15108" width="8.28515625" style="1" bestFit="1" customWidth="1"/>
    <col min="15109" max="15109" width="9.42578125" style="1" bestFit="1" customWidth="1"/>
    <col min="15110" max="15110" width="9.5703125" style="1" bestFit="1" customWidth="1"/>
    <col min="15111" max="15111" width="6.85546875" style="1" bestFit="1" customWidth="1"/>
    <col min="15112" max="15112" width="9.85546875" style="1" customWidth="1"/>
    <col min="15113" max="15346" width="8.42578125" style="1"/>
    <col min="15347" max="15347" width="8.42578125" style="1" customWidth="1"/>
    <col min="15348" max="15348" width="7.42578125" style="1" customWidth="1"/>
    <col min="15349" max="15349" width="16.28515625" style="1" customWidth="1"/>
    <col min="15350" max="15350" width="6" style="1" customWidth="1"/>
    <col min="15351" max="15351" width="6.140625" style="1" customWidth="1"/>
    <col min="15352" max="15352" width="0.85546875" style="1" customWidth="1"/>
    <col min="15353" max="15354" width="8.42578125" style="1" customWidth="1"/>
    <col min="15355" max="15355" width="1" style="1" customWidth="1"/>
    <col min="15356" max="15356" width="7.85546875" style="1" bestFit="1" customWidth="1"/>
    <col min="15357" max="15357" width="3.140625" style="1" bestFit="1" customWidth="1"/>
    <col min="15358" max="15358" width="7.5703125" style="1" bestFit="1" customWidth="1"/>
    <col min="15359" max="15359" width="3.140625" style="1" bestFit="1" customWidth="1"/>
    <col min="15360" max="15360" width="6.85546875" style="1" bestFit="1" customWidth="1"/>
    <col min="15361" max="15361" width="7.85546875" style="1" bestFit="1" customWidth="1"/>
    <col min="15362" max="15362" width="6.85546875" style="1" bestFit="1" customWidth="1"/>
    <col min="15363" max="15363" width="7.85546875" style="1" bestFit="1" customWidth="1"/>
    <col min="15364" max="15364" width="8.28515625" style="1" bestFit="1" customWidth="1"/>
    <col min="15365" max="15365" width="9.42578125" style="1" bestFit="1" customWidth="1"/>
    <col min="15366" max="15366" width="9.5703125" style="1" bestFit="1" customWidth="1"/>
    <col min="15367" max="15367" width="6.85546875" style="1" bestFit="1" customWidth="1"/>
    <col min="15368" max="15368" width="9.85546875" style="1" customWidth="1"/>
    <col min="15369" max="15602" width="8.42578125" style="1"/>
    <col min="15603" max="15603" width="8.42578125" style="1" customWidth="1"/>
    <col min="15604" max="15604" width="7.42578125" style="1" customWidth="1"/>
    <col min="15605" max="15605" width="16.28515625" style="1" customWidth="1"/>
    <col min="15606" max="15606" width="6" style="1" customWidth="1"/>
    <col min="15607" max="15607" width="6.140625" style="1" customWidth="1"/>
    <col min="15608" max="15608" width="0.85546875" style="1" customWidth="1"/>
    <col min="15609" max="15610" width="8.42578125" style="1" customWidth="1"/>
    <col min="15611" max="15611" width="1" style="1" customWidth="1"/>
    <col min="15612" max="15612" width="7.85546875" style="1" bestFit="1" customWidth="1"/>
    <col min="15613" max="15613" width="3.140625" style="1" bestFit="1" customWidth="1"/>
    <col min="15614" max="15614" width="7.5703125" style="1" bestFit="1" customWidth="1"/>
    <col min="15615" max="15615" width="3.140625" style="1" bestFit="1" customWidth="1"/>
    <col min="15616" max="15616" width="6.85546875" style="1" bestFit="1" customWidth="1"/>
    <col min="15617" max="15617" width="7.85546875" style="1" bestFit="1" customWidth="1"/>
    <col min="15618" max="15618" width="6.85546875" style="1" bestFit="1" customWidth="1"/>
    <col min="15619" max="15619" width="7.85546875" style="1" bestFit="1" customWidth="1"/>
    <col min="15620" max="15620" width="8.28515625" style="1" bestFit="1" customWidth="1"/>
    <col min="15621" max="15621" width="9.42578125" style="1" bestFit="1" customWidth="1"/>
    <col min="15622" max="15622" width="9.5703125" style="1" bestFit="1" customWidth="1"/>
    <col min="15623" max="15623" width="6.85546875" style="1" bestFit="1" customWidth="1"/>
    <col min="15624" max="15624" width="9.85546875" style="1" customWidth="1"/>
    <col min="15625" max="15858" width="8.42578125" style="1"/>
    <col min="15859" max="15859" width="8.42578125" style="1" customWidth="1"/>
    <col min="15860" max="15860" width="7.42578125" style="1" customWidth="1"/>
    <col min="15861" max="15861" width="16.28515625" style="1" customWidth="1"/>
    <col min="15862" max="15862" width="6" style="1" customWidth="1"/>
    <col min="15863" max="15863" width="6.140625" style="1" customWidth="1"/>
    <col min="15864" max="15864" width="0.85546875" style="1" customWidth="1"/>
    <col min="15865" max="15866" width="8.42578125" style="1" customWidth="1"/>
    <col min="15867" max="15867" width="1" style="1" customWidth="1"/>
    <col min="15868" max="15868" width="7.85546875" style="1" bestFit="1" customWidth="1"/>
    <col min="15869" max="15869" width="3.140625" style="1" bestFit="1" customWidth="1"/>
    <col min="15870" max="15870" width="7.5703125" style="1" bestFit="1" customWidth="1"/>
    <col min="15871" max="15871" width="3.140625" style="1" bestFit="1" customWidth="1"/>
    <col min="15872" max="15872" width="6.85546875" style="1" bestFit="1" customWidth="1"/>
    <col min="15873" max="15873" width="7.85546875" style="1" bestFit="1" customWidth="1"/>
    <col min="15874" max="15874" width="6.85546875" style="1" bestFit="1" customWidth="1"/>
    <col min="15875" max="15875" width="7.85546875" style="1" bestFit="1" customWidth="1"/>
    <col min="15876" max="15876" width="8.28515625" style="1" bestFit="1" customWidth="1"/>
    <col min="15877" max="15877" width="9.42578125" style="1" bestFit="1" customWidth="1"/>
    <col min="15878" max="15878" width="9.5703125" style="1" bestFit="1" customWidth="1"/>
    <col min="15879" max="15879" width="6.85546875" style="1" bestFit="1" customWidth="1"/>
    <col min="15880" max="15880" width="9.85546875" style="1" customWidth="1"/>
    <col min="15881" max="16114" width="8.42578125" style="1"/>
    <col min="16115" max="16115" width="8.42578125" style="1" customWidth="1"/>
    <col min="16116" max="16116" width="7.42578125" style="1" customWidth="1"/>
    <col min="16117" max="16117" width="16.28515625" style="1" customWidth="1"/>
    <col min="16118" max="16118" width="6" style="1" customWidth="1"/>
    <col min="16119" max="16119" width="6.140625" style="1" customWidth="1"/>
    <col min="16120" max="16120" width="0.85546875" style="1" customWidth="1"/>
    <col min="16121" max="16122" width="8.42578125" style="1" customWidth="1"/>
    <col min="16123" max="16123" width="1" style="1" customWidth="1"/>
    <col min="16124" max="16124" width="7.85546875" style="1" bestFit="1" customWidth="1"/>
    <col min="16125" max="16125" width="3.140625" style="1" bestFit="1" customWidth="1"/>
    <col min="16126" max="16126" width="7.5703125" style="1" bestFit="1" customWidth="1"/>
    <col min="16127" max="16127" width="3.140625" style="1" bestFit="1" customWidth="1"/>
    <col min="16128" max="16128" width="6.85546875" style="1" bestFit="1" customWidth="1"/>
    <col min="16129" max="16129" width="7.85546875" style="1" bestFit="1" customWidth="1"/>
    <col min="16130" max="16130" width="6.85546875" style="1" bestFit="1" customWidth="1"/>
    <col min="16131" max="16131" width="7.85546875" style="1" bestFit="1" customWidth="1"/>
    <col min="16132" max="16132" width="8.28515625" style="1" bestFit="1" customWidth="1"/>
    <col min="16133" max="16133" width="9.42578125" style="1" bestFit="1" customWidth="1"/>
    <col min="16134" max="16134" width="9.5703125" style="1" bestFit="1" customWidth="1"/>
    <col min="16135" max="16135" width="6.85546875" style="1" bestFit="1" customWidth="1"/>
    <col min="16136" max="16136" width="9.85546875" style="1" customWidth="1"/>
    <col min="16137" max="16384" width="8.42578125" style="1"/>
  </cols>
  <sheetData>
    <row r="1" spans="1:19" ht="8.25" customHeight="1" x14ac:dyDescent="0.2">
      <c r="A1" s="299"/>
      <c r="B1" s="299"/>
      <c r="C1" s="299"/>
      <c r="D1" s="299"/>
      <c r="E1" s="299"/>
      <c r="F1" s="299"/>
      <c r="G1" s="299"/>
      <c r="H1" s="299"/>
      <c r="I1" s="299"/>
      <c r="J1" s="299"/>
      <c r="K1" s="299"/>
      <c r="L1" s="299"/>
      <c r="M1" s="299"/>
      <c r="N1" s="299"/>
      <c r="O1" s="299"/>
      <c r="P1" s="299"/>
      <c r="Q1" s="299"/>
      <c r="R1" s="299"/>
      <c r="S1" s="299"/>
    </row>
    <row r="2" spans="1:19" hidden="1" x14ac:dyDescent="0.2">
      <c r="B2" s="322" t="s">
        <v>4</v>
      </c>
      <c r="C2" s="322"/>
      <c r="D2" s="322"/>
      <c r="E2" s="322"/>
      <c r="F2" s="322"/>
      <c r="G2" s="322"/>
      <c r="H2" s="322"/>
      <c r="I2" s="322"/>
      <c r="J2" s="322"/>
      <c r="K2" s="322"/>
      <c r="L2" s="322"/>
      <c r="M2" s="322"/>
      <c r="N2" s="322"/>
      <c r="O2" s="322"/>
      <c r="P2" s="322"/>
      <c r="Q2" s="322"/>
      <c r="R2" s="322"/>
      <c r="S2" s="322"/>
    </row>
    <row r="3" spans="1:19" hidden="1" x14ac:dyDescent="0.2">
      <c r="B3" s="322" t="s">
        <v>5</v>
      </c>
      <c r="C3" s="322"/>
      <c r="D3" s="322"/>
      <c r="E3" s="322"/>
      <c r="F3" s="322"/>
      <c r="G3" s="322"/>
      <c r="H3" s="322"/>
      <c r="I3" s="322"/>
      <c r="J3" s="322"/>
      <c r="K3" s="322"/>
      <c r="L3" s="322"/>
      <c r="M3" s="322"/>
      <c r="N3" s="322"/>
      <c r="O3" s="322"/>
      <c r="P3" s="322"/>
      <c r="Q3" s="322"/>
      <c r="R3" s="322"/>
      <c r="S3" s="322"/>
    </row>
    <row r="4" spans="1:19" ht="2.25" customHeight="1" x14ac:dyDescent="0.2">
      <c r="A4" s="299"/>
      <c r="B4" s="299"/>
      <c r="C4" s="299"/>
      <c r="D4" s="299"/>
      <c r="E4" s="299"/>
      <c r="F4" s="299"/>
      <c r="G4" s="299"/>
      <c r="H4" s="299"/>
      <c r="I4" s="299"/>
      <c r="J4" s="299"/>
      <c r="K4" s="299"/>
      <c r="L4" s="299"/>
      <c r="M4" s="299"/>
      <c r="N4" s="299"/>
      <c r="O4" s="299"/>
      <c r="P4" s="299"/>
      <c r="Q4" s="299"/>
      <c r="R4" s="299"/>
      <c r="S4" s="299"/>
    </row>
    <row r="5" spans="1:19" ht="12" customHeight="1" thickBot="1" x14ac:dyDescent="0.25">
      <c r="B5" s="323" t="s">
        <v>6</v>
      </c>
      <c r="C5" s="323"/>
      <c r="D5" s="323"/>
      <c r="E5" s="323"/>
      <c r="F5" s="323"/>
      <c r="G5" s="323"/>
      <c r="H5" s="323"/>
      <c r="I5" s="323"/>
      <c r="J5" s="323"/>
      <c r="K5" s="323"/>
      <c r="L5" s="323"/>
      <c r="M5" s="323"/>
      <c r="N5" s="323"/>
      <c r="O5" s="323"/>
      <c r="P5" s="323"/>
      <c r="Q5" s="323"/>
      <c r="R5" s="323"/>
      <c r="S5" s="323"/>
    </row>
    <row r="6" spans="1:19" ht="14.25" hidden="1" thickBot="1" x14ac:dyDescent="0.25">
      <c r="B6" s="321"/>
      <c r="C6" s="321"/>
      <c r="D6" s="321"/>
      <c r="E6" s="321"/>
      <c r="F6" s="321"/>
      <c r="G6" s="321"/>
      <c r="H6" s="321"/>
      <c r="I6" s="321"/>
      <c r="J6" s="321"/>
      <c r="K6" s="321"/>
      <c r="L6" s="321"/>
      <c r="M6" s="321"/>
      <c r="N6" s="321"/>
      <c r="O6" s="321"/>
      <c r="P6" s="321"/>
      <c r="Q6" s="321"/>
      <c r="R6" s="321"/>
      <c r="S6" s="321"/>
    </row>
    <row r="7" spans="1:19" ht="12.75" customHeight="1" thickTop="1" x14ac:dyDescent="0.2">
      <c r="B7" s="317" t="s">
        <v>8</v>
      </c>
      <c r="C7" s="311" t="s">
        <v>9</v>
      </c>
      <c r="D7" s="311" t="s">
        <v>10</v>
      </c>
      <c r="E7" s="311"/>
      <c r="F7" s="311"/>
      <c r="G7" s="319" t="s">
        <v>11</v>
      </c>
      <c r="H7" s="319"/>
      <c r="I7" s="319"/>
      <c r="J7" s="311" t="s">
        <v>12</v>
      </c>
      <c r="K7" s="311" t="s">
        <v>13</v>
      </c>
      <c r="L7" s="311"/>
      <c r="M7" s="311" t="s">
        <v>14</v>
      </c>
      <c r="N7" s="311"/>
      <c r="O7" s="311"/>
      <c r="P7" s="311" t="s">
        <v>99</v>
      </c>
      <c r="Q7" s="312" t="s">
        <v>100</v>
      </c>
      <c r="R7" s="312" t="s">
        <v>15</v>
      </c>
      <c r="S7" s="314" t="s">
        <v>95</v>
      </c>
    </row>
    <row r="8" spans="1:19" ht="23.25" customHeight="1" x14ac:dyDescent="0.2">
      <c r="B8" s="318"/>
      <c r="C8" s="316"/>
      <c r="D8" s="269" t="s">
        <v>17</v>
      </c>
      <c r="E8" s="316" t="s">
        <v>16</v>
      </c>
      <c r="F8" s="316"/>
      <c r="G8" s="320"/>
      <c r="H8" s="320"/>
      <c r="I8" s="320"/>
      <c r="J8" s="316"/>
      <c r="K8" s="269" t="s">
        <v>16</v>
      </c>
      <c r="L8" s="269" t="s">
        <v>11</v>
      </c>
      <c r="M8" s="269" t="s">
        <v>16</v>
      </c>
      <c r="N8" s="269" t="s">
        <v>18</v>
      </c>
      <c r="O8" s="269" t="s">
        <v>94</v>
      </c>
      <c r="P8" s="316"/>
      <c r="Q8" s="313"/>
      <c r="R8" s="313"/>
      <c r="S8" s="315"/>
    </row>
    <row r="9" spans="1:19" s="285" customFormat="1" ht="15" hidden="1" customHeight="1" x14ac:dyDescent="0.2">
      <c r="B9" s="297" t="s">
        <v>448</v>
      </c>
      <c r="C9" s="298"/>
      <c r="D9" s="289"/>
      <c r="E9" s="289"/>
      <c r="F9" s="289"/>
      <c r="G9" s="290"/>
      <c r="H9" s="290"/>
      <c r="I9" s="290"/>
      <c r="J9" s="289"/>
      <c r="K9" s="289"/>
      <c r="L9" s="289"/>
      <c r="M9" s="289"/>
      <c r="N9" s="289"/>
      <c r="O9" s="289"/>
      <c r="P9" s="289"/>
      <c r="Q9" s="287"/>
      <c r="R9" s="287"/>
      <c r="S9" s="288"/>
    </row>
    <row r="10" spans="1:19" s="285" customFormat="1" ht="15" hidden="1" customHeight="1" x14ac:dyDescent="0.2">
      <c r="B10" s="297" t="s">
        <v>450</v>
      </c>
      <c r="C10" s="298"/>
      <c r="D10" s="289"/>
      <c r="E10" s="289"/>
      <c r="F10" s="289"/>
      <c r="G10" s="290"/>
      <c r="H10" s="290"/>
      <c r="I10" s="290"/>
      <c r="J10" s="289"/>
      <c r="K10" s="289"/>
      <c r="L10" s="289"/>
      <c r="M10" s="289"/>
      <c r="N10" s="289"/>
      <c r="O10" s="289"/>
      <c r="P10" s="289"/>
      <c r="Q10" s="287"/>
      <c r="R10" s="287"/>
      <c r="S10" s="288"/>
    </row>
    <row r="11" spans="1:19" s="3" customFormat="1" ht="13.5" customHeight="1" x14ac:dyDescent="0.2">
      <c r="B11" s="270" t="s">
        <v>20</v>
      </c>
      <c r="C11" s="271" t="s">
        <v>22</v>
      </c>
      <c r="D11" s="272"/>
      <c r="E11" s="310"/>
      <c r="F11" s="310"/>
      <c r="G11" s="272"/>
      <c r="H11" s="272"/>
      <c r="I11" s="272"/>
      <c r="J11" s="272"/>
      <c r="K11" s="272"/>
      <c r="L11" s="272"/>
      <c r="M11" s="273"/>
      <c r="N11" s="273"/>
      <c r="O11" s="273"/>
      <c r="P11" s="273"/>
      <c r="Q11" s="274"/>
      <c r="R11" s="274"/>
      <c r="S11" s="275"/>
    </row>
    <row r="12" spans="1:19" s="3" customFormat="1" ht="13.5" customHeight="1" x14ac:dyDescent="0.2">
      <c r="B12" s="270" t="s">
        <v>21</v>
      </c>
      <c r="C12" s="271" t="s">
        <v>24</v>
      </c>
      <c r="D12" s="272"/>
      <c r="E12" s="310"/>
      <c r="F12" s="310"/>
      <c r="G12" s="272"/>
      <c r="H12" s="272"/>
      <c r="I12" s="272"/>
      <c r="J12" s="272"/>
      <c r="K12" s="272"/>
      <c r="L12" s="272"/>
      <c r="M12" s="273"/>
      <c r="N12" s="273"/>
      <c r="O12" s="273"/>
      <c r="P12" s="273"/>
      <c r="Q12" s="274"/>
      <c r="R12" s="274"/>
      <c r="S12" s="275"/>
    </row>
    <row r="13" spans="1:19" s="3" customFormat="1" ht="13.5" customHeight="1" x14ac:dyDescent="0.2">
      <c r="B13" s="270" t="s">
        <v>23</v>
      </c>
      <c r="C13" s="271" t="s">
        <v>26</v>
      </c>
      <c r="D13" s="272"/>
      <c r="E13" s="310"/>
      <c r="F13" s="310"/>
      <c r="G13" s="272"/>
      <c r="H13" s="272"/>
      <c r="I13" s="272"/>
      <c r="J13" s="272"/>
      <c r="K13" s="272"/>
      <c r="L13" s="272"/>
      <c r="M13" s="273"/>
      <c r="N13" s="273"/>
      <c r="O13" s="273"/>
      <c r="P13" s="273"/>
      <c r="Q13" s="274"/>
      <c r="R13" s="274"/>
      <c r="S13" s="275"/>
    </row>
    <row r="14" spans="1:19" s="3" customFormat="1" ht="13.5" hidden="1" customHeight="1" x14ac:dyDescent="0.2">
      <c r="B14" s="297" t="s">
        <v>451</v>
      </c>
      <c r="C14" s="298"/>
      <c r="D14" s="286"/>
      <c r="E14" s="286"/>
      <c r="F14" s="286"/>
      <c r="G14" s="286"/>
      <c r="H14" s="286"/>
      <c r="I14" s="286"/>
      <c r="J14" s="286"/>
      <c r="K14" s="286"/>
      <c r="L14" s="286"/>
      <c r="M14" s="273"/>
      <c r="N14" s="273"/>
      <c r="O14" s="273"/>
      <c r="P14" s="273"/>
      <c r="Q14" s="274"/>
      <c r="R14" s="274"/>
      <c r="S14" s="275"/>
    </row>
    <row r="15" spans="1:19" s="3" customFormat="1" ht="13.5" customHeight="1" x14ac:dyDescent="0.2">
      <c r="B15" s="270" t="s">
        <v>28</v>
      </c>
      <c r="C15" s="271" t="s">
        <v>29</v>
      </c>
      <c r="D15" s="272"/>
      <c r="E15" s="310"/>
      <c r="F15" s="310"/>
      <c r="G15" s="272"/>
      <c r="H15" s="272"/>
      <c r="I15" s="272"/>
      <c r="J15" s="272"/>
      <c r="K15" s="272"/>
      <c r="L15" s="272"/>
      <c r="M15" s="273"/>
      <c r="N15" s="273"/>
      <c r="O15" s="273"/>
      <c r="P15" s="273"/>
      <c r="Q15" s="274"/>
      <c r="R15" s="274"/>
      <c r="S15" s="275"/>
    </row>
    <row r="16" spans="1:19" s="3" customFormat="1" ht="13.5" customHeight="1" x14ac:dyDescent="0.2">
      <c r="B16" s="270" t="s">
        <v>25</v>
      </c>
      <c r="C16" s="271" t="s">
        <v>31</v>
      </c>
      <c r="D16" s="272"/>
      <c r="E16" s="310"/>
      <c r="F16" s="310"/>
      <c r="G16" s="272"/>
      <c r="H16" s="272"/>
      <c r="I16" s="272"/>
      <c r="J16" s="272"/>
      <c r="K16" s="272"/>
      <c r="L16" s="272"/>
      <c r="M16" s="273"/>
      <c r="N16" s="273"/>
      <c r="O16" s="273"/>
      <c r="P16" s="273"/>
      <c r="Q16" s="274"/>
      <c r="R16" s="274"/>
      <c r="S16" s="275"/>
    </row>
    <row r="17" spans="2:19" s="3" customFormat="1" ht="13.5" hidden="1" customHeight="1" x14ac:dyDescent="0.2">
      <c r="B17" s="270" t="s">
        <v>33</v>
      </c>
      <c r="C17" s="271" t="s">
        <v>34</v>
      </c>
      <c r="D17" s="272"/>
      <c r="E17" s="310"/>
      <c r="F17" s="310"/>
      <c r="G17" s="272"/>
      <c r="H17" s="272"/>
      <c r="I17" s="272"/>
      <c r="J17" s="272"/>
      <c r="K17" s="272"/>
      <c r="L17" s="272"/>
      <c r="M17" s="273"/>
      <c r="N17" s="273"/>
      <c r="O17" s="273"/>
      <c r="P17" s="273"/>
      <c r="Q17" s="274"/>
      <c r="R17" s="274"/>
      <c r="S17" s="275"/>
    </row>
    <row r="18" spans="2:19" s="3" customFormat="1" ht="13.5" hidden="1" customHeight="1" x14ac:dyDescent="0.2">
      <c r="B18" s="270" t="s">
        <v>36</v>
      </c>
      <c r="C18" s="271" t="s">
        <v>37</v>
      </c>
      <c r="D18" s="272"/>
      <c r="E18" s="310"/>
      <c r="F18" s="310"/>
      <c r="G18" s="272"/>
      <c r="H18" s="272"/>
      <c r="I18" s="272"/>
      <c r="J18" s="272"/>
      <c r="K18" s="272"/>
      <c r="L18" s="272"/>
      <c r="M18" s="273"/>
      <c r="N18" s="273"/>
      <c r="O18" s="273"/>
      <c r="P18" s="273"/>
      <c r="Q18" s="274"/>
      <c r="R18" s="274"/>
      <c r="S18" s="275"/>
    </row>
    <row r="19" spans="2:19" s="3" customFormat="1" ht="13.5" hidden="1" customHeight="1" x14ac:dyDescent="0.2">
      <c r="B19" s="270" t="s">
        <v>38</v>
      </c>
      <c r="C19" s="271" t="s">
        <v>39</v>
      </c>
      <c r="D19" s="272"/>
      <c r="E19" s="310"/>
      <c r="F19" s="310"/>
      <c r="G19" s="272"/>
      <c r="H19" s="272"/>
      <c r="I19" s="272"/>
      <c r="J19" s="272"/>
      <c r="K19" s="272"/>
      <c r="L19" s="272"/>
      <c r="M19" s="273"/>
      <c r="N19" s="274"/>
      <c r="O19" s="273"/>
      <c r="P19" s="273"/>
      <c r="Q19" s="274"/>
      <c r="R19" s="274"/>
      <c r="S19" s="275"/>
    </row>
    <row r="20" spans="2:19" s="3" customFormat="1" ht="13.5" hidden="1" customHeight="1" x14ac:dyDescent="0.2">
      <c r="B20" s="270" t="s">
        <v>41</v>
      </c>
      <c r="C20" s="271" t="s">
        <v>42</v>
      </c>
      <c r="D20" s="272"/>
      <c r="E20" s="310"/>
      <c r="F20" s="310"/>
      <c r="G20" s="272"/>
      <c r="H20" s="272"/>
      <c r="I20" s="272"/>
      <c r="J20" s="272"/>
      <c r="K20" s="272"/>
      <c r="L20" s="272"/>
      <c r="M20" s="273"/>
      <c r="N20" s="273"/>
      <c r="O20" s="273"/>
      <c r="P20" s="273"/>
      <c r="Q20" s="274"/>
      <c r="R20" s="274"/>
      <c r="S20" s="275"/>
    </row>
    <row r="21" spans="2:19" s="3" customFormat="1" ht="13.5" hidden="1" customHeight="1" x14ac:dyDescent="0.2">
      <c r="B21" s="270" t="s">
        <v>44</v>
      </c>
      <c r="C21" s="271" t="s">
        <v>45</v>
      </c>
      <c r="D21" s="272"/>
      <c r="E21" s="310"/>
      <c r="F21" s="310"/>
      <c r="G21" s="272"/>
      <c r="H21" s="272"/>
      <c r="I21" s="272"/>
      <c r="J21" s="272"/>
      <c r="K21" s="272"/>
      <c r="L21" s="272"/>
      <c r="M21" s="273"/>
      <c r="N21" s="273"/>
      <c r="O21" s="273"/>
      <c r="P21" s="273"/>
      <c r="Q21" s="274"/>
      <c r="R21" s="274"/>
      <c r="S21" s="275"/>
    </row>
    <row r="22" spans="2:19" s="3" customFormat="1" ht="13.5" hidden="1" customHeight="1" x14ac:dyDescent="0.2">
      <c r="B22" s="270" t="s">
        <v>47</v>
      </c>
      <c r="C22" s="271" t="s">
        <v>48</v>
      </c>
      <c r="D22" s="272"/>
      <c r="E22" s="310"/>
      <c r="F22" s="310"/>
      <c r="G22" s="272"/>
      <c r="H22" s="272"/>
      <c r="I22" s="272"/>
      <c r="J22" s="272"/>
      <c r="K22" s="272"/>
      <c r="L22" s="272"/>
      <c r="M22" s="273"/>
      <c r="N22" s="273"/>
      <c r="O22" s="273"/>
      <c r="P22" s="273"/>
      <c r="Q22" s="274"/>
      <c r="R22" s="274"/>
      <c r="S22" s="275"/>
    </row>
    <row r="23" spans="2:19" s="3" customFormat="1" ht="13.5" hidden="1" customHeight="1" x14ac:dyDescent="0.2">
      <c r="B23" s="270" t="s">
        <v>50</v>
      </c>
      <c r="C23" s="271" t="s">
        <v>51</v>
      </c>
      <c r="D23" s="272"/>
      <c r="E23" s="310"/>
      <c r="F23" s="310"/>
      <c r="G23" s="272"/>
      <c r="H23" s="272"/>
      <c r="I23" s="272"/>
      <c r="J23" s="272"/>
      <c r="K23" s="272"/>
      <c r="L23" s="272"/>
      <c r="M23" s="273"/>
      <c r="N23" s="273"/>
      <c r="O23" s="273"/>
      <c r="P23" s="273"/>
      <c r="Q23" s="274"/>
      <c r="R23" s="274"/>
      <c r="S23" s="275"/>
    </row>
    <row r="24" spans="2:19" s="3" customFormat="1" ht="13.5" hidden="1" customHeight="1" x14ac:dyDescent="0.2">
      <c r="B24" s="270" t="s">
        <v>53</v>
      </c>
      <c r="C24" s="271" t="s">
        <v>54</v>
      </c>
      <c r="D24" s="272"/>
      <c r="E24" s="310"/>
      <c r="F24" s="310"/>
      <c r="G24" s="272"/>
      <c r="H24" s="272"/>
      <c r="I24" s="272"/>
      <c r="J24" s="272"/>
      <c r="K24" s="272"/>
      <c r="L24" s="272"/>
      <c r="M24" s="273"/>
      <c r="N24" s="273"/>
      <c r="O24" s="273"/>
      <c r="P24" s="273"/>
      <c r="Q24" s="274"/>
      <c r="R24" s="274"/>
      <c r="S24" s="275"/>
    </row>
    <row r="25" spans="2:19" s="3" customFormat="1" ht="13.5" hidden="1" customHeight="1" x14ac:dyDescent="0.2">
      <c r="B25" s="270" t="s">
        <v>56</v>
      </c>
      <c r="C25" s="271" t="s">
        <v>57</v>
      </c>
      <c r="D25" s="272"/>
      <c r="E25" s="310"/>
      <c r="F25" s="310"/>
      <c r="G25" s="272"/>
      <c r="H25" s="272"/>
      <c r="I25" s="272"/>
      <c r="J25" s="272"/>
      <c r="K25" s="272"/>
      <c r="L25" s="272"/>
      <c r="M25" s="273"/>
      <c r="N25" s="273"/>
      <c r="O25" s="273"/>
      <c r="P25" s="273"/>
      <c r="Q25" s="274"/>
      <c r="R25" s="274"/>
      <c r="S25" s="275"/>
    </row>
    <row r="26" spans="2:19" s="3" customFormat="1" ht="13.5" hidden="1" customHeight="1" x14ac:dyDescent="0.2">
      <c r="B26" s="270" t="s">
        <v>59</v>
      </c>
      <c r="C26" s="271" t="s">
        <v>60</v>
      </c>
      <c r="D26" s="272"/>
      <c r="E26" s="310"/>
      <c r="F26" s="310"/>
      <c r="G26" s="272"/>
      <c r="H26" s="272"/>
      <c r="I26" s="272"/>
      <c r="J26" s="272"/>
      <c r="K26" s="272"/>
      <c r="L26" s="272"/>
      <c r="M26" s="273"/>
      <c r="N26" s="273"/>
      <c r="O26" s="273"/>
      <c r="P26" s="273"/>
      <c r="Q26" s="274"/>
      <c r="R26" s="274"/>
      <c r="S26" s="275"/>
    </row>
    <row r="27" spans="2:19" s="3" customFormat="1" ht="13.5" hidden="1" customHeight="1" x14ac:dyDescent="0.2">
      <c r="B27" s="270" t="s">
        <v>62</v>
      </c>
      <c r="C27" s="271" t="s">
        <v>63</v>
      </c>
      <c r="D27" s="272"/>
      <c r="E27" s="310"/>
      <c r="F27" s="310"/>
      <c r="G27" s="272"/>
      <c r="H27" s="272"/>
      <c r="I27" s="272"/>
      <c r="J27" s="272"/>
      <c r="K27" s="272"/>
      <c r="L27" s="272"/>
      <c r="M27" s="273"/>
      <c r="N27" s="273"/>
      <c r="O27" s="273"/>
      <c r="P27" s="273"/>
      <c r="Q27" s="274"/>
      <c r="R27" s="274"/>
      <c r="S27" s="275"/>
    </row>
    <row r="28" spans="2:19" s="3" customFormat="1" ht="13.5" hidden="1" customHeight="1" x14ac:dyDescent="0.2">
      <c r="B28" s="270" t="s">
        <v>27</v>
      </c>
      <c r="C28" s="271" t="s">
        <v>64</v>
      </c>
      <c r="D28" s="272"/>
      <c r="E28" s="310"/>
      <c r="F28" s="310"/>
      <c r="G28" s="272"/>
      <c r="H28" s="272"/>
      <c r="I28" s="272"/>
      <c r="J28" s="272"/>
      <c r="K28" s="272"/>
      <c r="L28" s="272"/>
      <c r="M28" s="273"/>
      <c r="N28" s="273"/>
      <c r="O28" s="273"/>
      <c r="P28" s="273"/>
      <c r="Q28" s="274"/>
      <c r="R28" s="274"/>
      <c r="S28" s="275"/>
    </row>
    <row r="29" spans="2:19" s="3" customFormat="1" ht="13.5" hidden="1" customHeight="1" x14ac:dyDescent="0.2">
      <c r="B29" s="270" t="s">
        <v>30</v>
      </c>
      <c r="C29" s="271" t="s">
        <v>65</v>
      </c>
      <c r="D29" s="272"/>
      <c r="E29" s="310"/>
      <c r="F29" s="310"/>
      <c r="G29" s="272"/>
      <c r="H29" s="272"/>
      <c r="I29" s="272"/>
      <c r="J29" s="272"/>
      <c r="K29" s="272"/>
      <c r="L29" s="272"/>
      <c r="M29" s="273"/>
      <c r="N29" s="274"/>
      <c r="O29" s="273"/>
      <c r="P29" s="273"/>
      <c r="Q29" s="274"/>
      <c r="R29" s="274"/>
      <c r="S29" s="275"/>
    </row>
    <row r="30" spans="2:19" s="3" customFormat="1" ht="13.5" hidden="1" customHeight="1" x14ac:dyDescent="0.2">
      <c r="B30" s="270" t="s">
        <v>32</v>
      </c>
      <c r="C30" s="271" t="s">
        <v>67</v>
      </c>
      <c r="D30" s="272"/>
      <c r="E30" s="310"/>
      <c r="F30" s="310"/>
      <c r="G30" s="272"/>
      <c r="H30" s="272"/>
      <c r="I30" s="272"/>
      <c r="J30" s="272"/>
      <c r="K30" s="272"/>
      <c r="L30" s="272"/>
      <c r="M30" s="273"/>
      <c r="N30" s="274"/>
      <c r="O30" s="273"/>
      <c r="P30" s="273"/>
      <c r="Q30" s="274"/>
      <c r="R30" s="274"/>
      <c r="S30" s="275"/>
    </row>
    <row r="31" spans="2:19" s="3" customFormat="1" ht="13.5" hidden="1" customHeight="1" x14ac:dyDescent="0.2">
      <c r="B31" s="270" t="s">
        <v>35</v>
      </c>
      <c r="C31" s="271" t="s">
        <v>68</v>
      </c>
      <c r="D31" s="272"/>
      <c r="E31" s="310"/>
      <c r="F31" s="310"/>
      <c r="G31" s="272"/>
      <c r="H31" s="272"/>
      <c r="I31" s="272"/>
      <c r="J31" s="272"/>
      <c r="K31" s="272"/>
      <c r="L31" s="272"/>
      <c r="M31" s="273"/>
      <c r="N31" s="274"/>
      <c r="O31" s="273"/>
      <c r="P31" s="273"/>
      <c r="Q31" s="274"/>
      <c r="R31" s="274"/>
      <c r="S31" s="275"/>
    </row>
    <row r="32" spans="2:19" s="3" customFormat="1" ht="13.5" hidden="1" customHeight="1" x14ac:dyDescent="0.2">
      <c r="B32" s="270" t="s">
        <v>69</v>
      </c>
      <c r="C32" s="271" t="s">
        <v>70</v>
      </c>
      <c r="D32" s="272"/>
      <c r="E32" s="310"/>
      <c r="F32" s="310"/>
      <c r="G32" s="272"/>
      <c r="H32" s="272"/>
      <c r="I32" s="272"/>
      <c r="J32" s="272"/>
      <c r="K32" s="272"/>
      <c r="L32" s="272"/>
      <c r="M32" s="273"/>
      <c r="N32" s="274"/>
      <c r="O32" s="273"/>
      <c r="P32" s="273"/>
      <c r="Q32" s="274"/>
      <c r="R32" s="274"/>
      <c r="S32" s="275"/>
    </row>
    <row r="33" spans="2:19" s="3" customFormat="1" ht="13.5" hidden="1" customHeight="1" x14ac:dyDescent="0.2">
      <c r="B33" s="270" t="s">
        <v>71</v>
      </c>
      <c r="C33" s="271" t="s">
        <v>72</v>
      </c>
      <c r="D33" s="272"/>
      <c r="E33" s="310"/>
      <c r="F33" s="310"/>
      <c r="G33" s="272"/>
      <c r="H33" s="272"/>
      <c r="I33" s="272"/>
      <c r="J33" s="272"/>
      <c r="K33" s="272"/>
      <c r="L33" s="272"/>
      <c r="M33" s="273"/>
      <c r="N33" s="274"/>
      <c r="O33" s="273"/>
      <c r="P33" s="273"/>
      <c r="Q33" s="274"/>
      <c r="R33" s="274"/>
      <c r="S33" s="275"/>
    </row>
    <row r="34" spans="2:19" s="3" customFormat="1" ht="13.5" customHeight="1" x14ac:dyDescent="0.2">
      <c r="B34" s="270" t="s">
        <v>73</v>
      </c>
      <c r="C34" s="271" t="s">
        <v>74</v>
      </c>
      <c r="D34" s="272"/>
      <c r="E34" s="310"/>
      <c r="F34" s="310"/>
      <c r="G34" s="272"/>
      <c r="H34" s="272"/>
      <c r="I34" s="272"/>
      <c r="J34" s="272"/>
      <c r="K34" s="272"/>
      <c r="L34" s="272"/>
      <c r="M34" s="273"/>
      <c r="N34" s="273"/>
      <c r="O34" s="273"/>
      <c r="P34" s="273"/>
      <c r="Q34" s="274"/>
      <c r="R34" s="274"/>
      <c r="S34" s="275"/>
    </row>
    <row r="35" spans="2:19" s="3" customFormat="1" ht="13.5" customHeight="1" x14ac:dyDescent="0.2">
      <c r="B35" s="270" t="s">
        <v>75</v>
      </c>
      <c r="C35" s="271" t="s">
        <v>76</v>
      </c>
      <c r="D35" s="272"/>
      <c r="E35" s="310"/>
      <c r="F35" s="310"/>
      <c r="G35" s="272"/>
      <c r="H35" s="272"/>
      <c r="I35" s="272"/>
      <c r="J35" s="272"/>
      <c r="K35" s="272"/>
      <c r="L35" s="272"/>
      <c r="M35" s="273"/>
      <c r="N35" s="274"/>
      <c r="O35" s="273"/>
      <c r="P35" s="273"/>
      <c r="Q35" s="274"/>
      <c r="R35" s="274"/>
      <c r="S35" s="275"/>
    </row>
    <row r="36" spans="2:19" s="3" customFormat="1" ht="13.5" hidden="1" customHeight="1" x14ac:dyDescent="0.2">
      <c r="B36" s="297" t="s">
        <v>449</v>
      </c>
      <c r="C36" s="298"/>
      <c r="D36" s="286"/>
      <c r="E36" s="286"/>
      <c r="F36" s="286"/>
      <c r="G36" s="286"/>
      <c r="H36" s="286"/>
      <c r="I36" s="286"/>
      <c r="J36" s="286"/>
      <c r="K36" s="286"/>
      <c r="L36" s="286"/>
      <c r="M36" s="273"/>
      <c r="N36" s="274"/>
      <c r="O36" s="273"/>
      <c r="P36" s="273"/>
      <c r="Q36" s="274"/>
      <c r="R36" s="274"/>
      <c r="S36" s="275"/>
    </row>
    <row r="37" spans="2:19" s="3" customFormat="1" ht="13.5" hidden="1" customHeight="1" x14ac:dyDescent="0.2">
      <c r="B37" s="297" t="s">
        <v>452</v>
      </c>
      <c r="C37" s="298"/>
      <c r="D37" s="286"/>
      <c r="E37" s="286"/>
      <c r="F37" s="286"/>
      <c r="G37" s="286"/>
      <c r="H37" s="286"/>
      <c r="I37" s="286"/>
      <c r="J37" s="286"/>
      <c r="K37" s="286"/>
      <c r="L37" s="286"/>
      <c r="M37" s="273"/>
      <c r="N37" s="274"/>
      <c r="O37" s="273"/>
      <c r="P37" s="273"/>
      <c r="Q37" s="274"/>
      <c r="R37" s="274"/>
      <c r="S37" s="275"/>
    </row>
    <row r="38" spans="2:19" s="3" customFormat="1" ht="13.5" customHeight="1" x14ac:dyDescent="0.2">
      <c r="B38" s="270" t="s">
        <v>77</v>
      </c>
      <c r="C38" s="271" t="s">
        <v>78</v>
      </c>
      <c r="D38" s="272"/>
      <c r="E38" s="310"/>
      <c r="F38" s="310"/>
      <c r="G38" s="272"/>
      <c r="H38" s="272"/>
      <c r="I38" s="272"/>
      <c r="J38" s="272"/>
      <c r="K38" s="272"/>
      <c r="L38" s="272"/>
      <c r="M38" s="273"/>
      <c r="N38" s="273"/>
      <c r="O38" s="273"/>
      <c r="P38" s="273"/>
      <c r="Q38" s="274"/>
      <c r="R38" s="274"/>
      <c r="S38" s="275"/>
    </row>
    <row r="39" spans="2:19" s="3" customFormat="1" ht="13.5" customHeight="1" x14ac:dyDescent="0.2">
      <c r="B39" s="270" t="s">
        <v>40</v>
      </c>
      <c r="C39" s="271" t="s">
        <v>79</v>
      </c>
      <c r="D39" s="272"/>
      <c r="E39" s="310"/>
      <c r="F39" s="310"/>
      <c r="G39" s="272"/>
      <c r="H39" s="272"/>
      <c r="I39" s="272"/>
      <c r="J39" s="272"/>
      <c r="K39" s="272"/>
      <c r="L39" s="272"/>
      <c r="M39" s="273"/>
      <c r="N39" s="273"/>
      <c r="O39" s="273"/>
      <c r="P39" s="273"/>
      <c r="Q39" s="274"/>
      <c r="R39" s="274"/>
      <c r="S39" s="275"/>
    </row>
    <row r="40" spans="2:19" s="3" customFormat="1" ht="13.5" hidden="1" customHeight="1" x14ac:dyDescent="0.2">
      <c r="B40" s="270" t="s">
        <v>43</v>
      </c>
      <c r="C40" s="271" t="s">
        <v>80</v>
      </c>
      <c r="D40" s="272"/>
      <c r="E40" s="310"/>
      <c r="F40" s="310"/>
      <c r="G40" s="272"/>
      <c r="H40" s="272"/>
      <c r="I40" s="272"/>
      <c r="J40" s="272"/>
      <c r="K40" s="272"/>
      <c r="L40" s="272"/>
      <c r="M40" s="273"/>
      <c r="N40" s="273"/>
      <c r="O40" s="273"/>
      <c r="P40" s="273"/>
      <c r="Q40" s="274"/>
      <c r="R40" s="274"/>
      <c r="S40" s="275"/>
    </row>
    <row r="41" spans="2:19" s="3" customFormat="1" ht="13.5" hidden="1" customHeight="1" x14ac:dyDescent="0.2">
      <c r="B41" s="270" t="s">
        <v>46</v>
      </c>
      <c r="C41" s="271" t="s">
        <v>82</v>
      </c>
      <c r="D41" s="272"/>
      <c r="E41" s="310"/>
      <c r="F41" s="310"/>
      <c r="G41" s="272"/>
      <c r="H41" s="272"/>
      <c r="I41" s="272"/>
      <c r="J41" s="272"/>
      <c r="K41" s="272"/>
      <c r="L41" s="272"/>
      <c r="M41" s="273"/>
      <c r="N41" s="273"/>
      <c r="O41" s="273"/>
      <c r="P41" s="273"/>
      <c r="Q41" s="274"/>
      <c r="R41" s="274"/>
      <c r="S41" s="275"/>
    </row>
    <row r="42" spans="2:19" s="3" customFormat="1" ht="13.5" hidden="1" customHeight="1" x14ac:dyDescent="0.2">
      <c r="B42" s="270" t="s">
        <v>49</v>
      </c>
      <c r="C42" s="271" t="s">
        <v>83</v>
      </c>
      <c r="D42" s="272"/>
      <c r="E42" s="310"/>
      <c r="F42" s="310"/>
      <c r="G42" s="272"/>
      <c r="H42" s="272"/>
      <c r="I42" s="272"/>
      <c r="J42" s="272"/>
      <c r="K42" s="272"/>
      <c r="L42" s="272"/>
      <c r="M42" s="273"/>
      <c r="N42" s="273"/>
      <c r="O42" s="273"/>
      <c r="P42" s="273"/>
      <c r="Q42" s="274"/>
      <c r="R42" s="274"/>
      <c r="S42" s="275"/>
    </row>
    <row r="43" spans="2:19" s="3" customFormat="1" ht="13.5" hidden="1" customHeight="1" x14ac:dyDescent="0.2">
      <c r="B43" s="270" t="s">
        <v>52</v>
      </c>
      <c r="C43" s="271" t="s">
        <v>84</v>
      </c>
      <c r="D43" s="272"/>
      <c r="E43" s="310"/>
      <c r="F43" s="310"/>
      <c r="G43" s="272"/>
      <c r="H43" s="272"/>
      <c r="I43" s="272"/>
      <c r="J43" s="272"/>
      <c r="K43" s="272"/>
      <c r="L43" s="272"/>
      <c r="M43" s="273"/>
      <c r="N43" s="273"/>
      <c r="O43" s="273"/>
      <c r="P43" s="273"/>
      <c r="Q43" s="274"/>
      <c r="R43" s="274"/>
      <c r="S43" s="275"/>
    </row>
    <row r="44" spans="2:19" s="3" customFormat="1" ht="13.5" hidden="1" customHeight="1" x14ac:dyDescent="0.2">
      <c r="B44" s="270" t="s">
        <v>66</v>
      </c>
      <c r="C44" s="271" t="s">
        <v>85</v>
      </c>
      <c r="D44" s="272"/>
      <c r="E44" s="310"/>
      <c r="F44" s="310"/>
      <c r="G44" s="272"/>
      <c r="H44" s="272"/>
      <c r="I44" s="272"/>
      <c r="J44" s="272"/>
      <c r="K44" s="272"/>
      <c r="L44" s="272"/>
      <c r="M44" s="273"/>
      <c r="N44" s="273"/>
      <c r="O44" s="273"/>
      <c r="P44" s="273"/>
      <c r="Q44" s="274"/>
      <c r="R44" s="274"/>
      <c r="S44" s="275"/>
    </row>
    <row r="45" spans="2:19" s="3" customFormat="1" ht="13.5" customHeight="1" x14ac:dyDescent="0.2">
      <c r="B45" s="270" t="s">
        <v>81</v>
      </c>
      <c r="C45" s="271" t="s">
        <v>86</v>
      </c>
      <c r="D45" s="272"/>
      <c r="E45" s="310"/>
      <c r="F45" s="310"/>
      <c r="G45" s="272"/>
      <c r="H45" s="272"/>
      <c r="I45" s="272"/>
      <c r="J45" s="272"/>
      <c r="K45" s="272"/>
      <c r="L45" s="272"/>
      <c r="M45" s="273"/>
      <c r="N45" s="273"/>
      <c r="O45" s="273"/>
      <c r="P45" s="273"/>
      <c r="Q45" s="274"/>
      <c r="R45" s="274"/>
      <c r="S45" s="275"/>
    </row>
    <row r="46" spans="2:19" s="3" customFormat="1" ht="13.5" hidden="1" customHeight="1" x14ac:dyDescent="0.2">
      <c r="B46" s="297" t="s">
        <v>453</v>
      </c>
      <c r="C46" s="298"/>
      <c r="D46" s="286"/>
      <c r="E46" s="286"/>
      <c r="F46" s="286"/>
      <c r="G46" s="286"/>
      <c r="H46" s="286"/>
      <c r="I46" s="286"/>
      <c r="J46" s="286"/>
      <c r="K46" s="286"/>
      <c r="L46" s="286"/>
      <c r="M46" s="273"/>
      <c r="N46" s="273"/>
      <c r="O46" s="273"/>
      <c r="P46" s="273"/>
      <c r="Q46" s="274"/>
      <c r="R46" s="274"/>
      <c r="S46" s="275"/>
    </row>
    <row r="47" spans="2:19" s="3" customFormat="1" ht="13.5" customHeight="1" x14ac:dyDescent="0.2">
      <c r="B47" s="270" t="s">
        <v>87</v>
      </c>
      <c r="C47" s="271" t="s">
        <v>88</v>
      </c>
      <c r="D47" s="272"/>
      <c r="E47" s="310"/>
      <c r="F47" s="310"/>
      <c r="G47" s="272"/>
      <c r="H47" s="272"/>
      <c r="I47" s="272"/>
      <c r="J47" s="272"/>
      <c r="K47" s="272"/>
      <c r="L47" s="272"/>
      <c r="M47" s="273"/>
      <c r="N47" s="273"/>
      <c r="O47" s="273"/>
      <c r="P47" s="273"/>
      <c r="Q47" s="274"/>
      <c r="R47" s="274"/>
      <c r="S47" s="275"/>
    </row>
    <row r="48" spans="2:19" s="3" customFormat="1" ht="13.5" customHeight="1" x14ac:dyDescent="0.2">
      <c r="B48" s="270" t="s">
        <v>55</v>
      </c>
      <c r="C48" s="271" t="s">
        <v>89</v>
      </c>
      <c r="D48" s="272"/>
      <c r="E48" s="310"/>
      <c r="F48" s="310"/>
      <c r="G48" s="272"/>
      <c r="H48" s="272"/>
      <c r="I48" s="272"/>
      <c r="J48" s="272"/>
      <c r="K48" s="272"/>
      <c r="L48" s="272"/>
      <c r="M48" s="273"/>
      <c r="N48" s="273"/>
      <c r="O48" s="273"/>
      <c r="P48" s="273"/>
      <c r="Q48" s="274"/>
      <c r="R48" s="274"/>
      <c r="S48" s="275"/>
    </row>
    <row r="49" spans="1:19" ht="13.5" customHeight="1" x14ac:dyDescent="0.2">
      <c r="B49" s="270" t="s">
        <v>58</v>
      </c>
      <c r="C49" s="271" t="s">
        <v>90</v>
      </c>
      <c r="D49" s="272"/>
      <c r="E49" s="310"/>
      <c r="F49" s="310"/>
      <c r="G49" s="272"/>
      <c r="H49" s="272"/>
      <c r="I49" s="272"/>
      <c r="J49" s="272"/>
      <c r="K49" s="272"/>
      <c r="L49" s="272"/>
      <c r="M49" s="273"/>
      <c r="N49" s="273"/>
      <c r="O49" s="273"/>
      <c r="P49" s="273"/>
      <c r="Q49" s="274"/>
      <c r="R49" s="274"/>
      <c r="S49" s="275"/>
    </row>
    <row r="50" spans="1:19" ht="13.5" customHeight="1" x14ac:dyDescent="0.2">
      <c r="B50" s="270" t="s">
        <v>61</v>
      </c>
      <c r="C50" s="271" t="s">
        <v>91</v>
      </c>
      <c r="D50" s="272"/>
      <c r="E50" s="310"/>
      <c r="F50" s="310"/>
      <c r="G50" s="272"/>
      <c r="H50" s="272"/>
      <c r="I50" s="272"/>
      <c r="J50" s="272"/>
      <c r="K50" s="272"/>
      <c r="L50" s="272"/>
      <c r="M50" s="273"/>
      <c r="N50" s="273"/>
      <c r="O50" s="273"/>
      <c r="P50" s="273"/>
      <c r="Q50" s="274"/>
      <c r="R50" s="274"/>
      <c r="S50" s="275"/>
    </row>
    <row r="51" spans="1:19" ht="13.5" hidden="1" customHeight="1" x14ac:dyDescent="0.2">
      <c r="B51" s="276"/>
      <c r="C51" s="277"/>
      <c r="D51" s="278"/>
      <c r="E51" s="302"/>
      <c r="F51" s="302"/>
      <c r="G51" s="302"/>
      <c r="H51" s="302"/>
      <c r="I51" s="302"/>
      <c r="J51" s="278"/>
      <c r="K51" s="278"/>
      <c r="L51" s="278"/>
      <c r="M51" s="278"/>
      <c r="N51" s="278"/>
      <c r="O51" s="278"/>
      <c r="P51" s="278"/>
      <c r="Q51" s="279"/>
      <c r="R51" s="279"/>
      <c r="S51" s="280"/>
    </row>
    <row r="52" spans="1:19" ht="13.5" hidden="1" customHeight="1" x14ac:dyDescent="0.2">
      <c r="B52" s="276"/>
      <c r="C52" s="277"/>
      <c r="D52" s="278"/>
      <c r="E52" s="302"/>
      <c r="F52" s="302"/>
      <c r="G52" s="302"/>
      <c r="H52" s="302"/>
      <c r="I52" s="302"/>
      <c r="J52" s="278"/>
      <c r="K52" s="278"/>
      <c r="L52" s="278"/>
      <c r="M52" s="278"/>
      <c r="N52" s="278"/>
      <c r="O52" s="278"/>
      <c r="P52" s="278"/>
      <c r="Q52" s="279"/>
      <c r="R52" s="279"/>
      <c r="S52" s="280"/>
    </row>
    <row r="53" spans="1:19" ht="13.5" hidden="1" customHeight="1" x14ac:dyDescent="0.2">
      <c r="B53" s="276"/>
      <c r="C53" s="277"/>
      <c r="D53" s="278"/>
      <c r="E53" s="302"/>
      <c r="F53" s="302"/>
      <c r="G53" s="302"/>
      <c r="H53" s="302"/>
      <c r="I53" s="302"/>
      <c r="J53" s="278"/>
      <c r="K53" s="278"/>
      <c r="L53" s="278"/>
      <c r="M53" s="278"/>
      <c r="N53" s="278"/>
      <c r="O53" s="278"/>
      <c r="P53" s="278"/>
      <c r="Q53" s="279"/>
      <c r="R53" s="279"/>
      <c r="S53" s="280"/>
    </row>
    <row r="54" spans="1:19" ht="14.25" thickBot="1" x14ac:dyDescent="0.25">
      <c r="B54" s="303" t="s">
        <v>92</v>
      </c>
      <c r="C54" s="304"/>
      <c r="D54" s="281">
        <f>SUM(D11:D53)</f>
        <v>0</v>
      </c>
      <c r="E54" s="305">
        <f>SUM(E11:F53)</f>
        <v>0</v>
      </c>
      <c r="F54" s="305"/>
      <c r="G54" s="306">
        <f>SUM(G11:I53)</f>
        <v>0</v>
      </c>
      <c r="H54" s="306"/>
      <c r="I54" s="306"/>
      <c r="J54" s="281"/>
      <c r="K54" s="281">
        <f t="shared" ref="K54:M54" si="0">SUM(K11:K53)</f>
        <v>0</v>
      </c>
      <c r="L54" s="281">
        <f t="shared" si="0"/>
        <v>0</v>
      </c>
      <c r="M54" s="281">
        <f t="shared" si="0"/>
        <v>0</v>
      </c>
      <c r="N54" s="281"/>
      <c r="O54" s="281">
        <f>SUM(O11:O53)</f>
        <v>0</v>
      </c>
      <c r="P54" s="281"/>
      <c r="Q54" s="282"/>
      <c r="R54" s="282"/>
      <c r="S54" s="283"/>
    </row>
    <row r="55" spans="1:19" ht="12.75" thickTop="1" x14ac:dyDescent="0.2">
      <c r="A55" s="299"/>
      <c r="B55" s="299"/>
      <c r="C55" s="299"/>
      <c r="D55" s="299"/>
      <c r="E55" s="299"/>
      <c r="F55" s="299"/>
      <c r="G55" s="299"/>
      <c r="H55" s="299"/>
      <c r="I55" s="299"/>
      <c r="J55" s="299"/>
      <c r="K55" s="299"/>
      <c r="L55" s="299"/>
      <c r="M55" s="299"/>
      <c r="N55" s="299"/>
      <c r="O55" s="299"/>
      <c r="P55" s="299"/>
      <c r="Q55" s="299"/>
      <c r="R55" s="299"/>
      <c r="S55" s="299"/>
    </row>
    <row r="56" spans="1:19" x14ac:dyDescent="0.2">
      <c r="A56" s="299"/>
      <c r="B56" s="299"/>
      <c r="C56" s="307"/>
      <c r="D56" s="307"/>
      <c r="E56" s="307"/>
      <c r="F56" s="307"/>
      <c r="G56" s="307"/>
      <c r="H56" s="307"/>
      <c r="I56" s="307"/>
      <c r="J56" s="307"/>
      <c r="K56" s="307"/>
      <c r="L56" s="307"/>
      <c r="M56" s="5"/>
      <c r="N56" s="6"/>
      <c r="O56" s="307"/>
      <c r="P56" s="307"/>
      <c r="Q56" s="307"/>
      <c r="R56" s="307"/>
      <c r="S56" s="307"/>
    </row>
    <row r="57" spans="1:19" x14ac:dyDescent="0.2">
      <c r="A57" s="299"/>
      <c r="B57" s="299"/>
      <c r="C57" s="308"/>
      <c r="D57" s="308"/>
      <c r="E57" s="308"/>
      <c r="F57" s="308"/>
      <c r="G57" s="308"/>
      <c r="H57" s="308"/>
      <c r="I57" s="308"/>
      <c r="J57" s="308"/>
      <c r="K57" s="308"/>
      <c r="L57" s="308"/>
      <c r="M57" s="7"/>
      <c r="N57" s="7"/>
      <c r="O57" s="308"/>
      <c r="P57" s="308"/>
      <c r="Q57" s="308"/>
      <c r="R57" s="308"/>
      <c r="S57" s="308"/>
    </row>
    <row r="58" spans="1:19" x14ac:dyDescent="0.2">
      <c r="A58" s="299"/>
      <c r="B58" s="299"/>
      <c r="C58" s="299"/>
      <c r="D58" s="299"/>
      <c r="E58" s="299"/>
      <c r="F58" s="299"/>
      <c r="G58" s="299"/>
      <c r="H58" s="299"/>
      <c r="I58" s="299"/>
      <c r="J58" s="299"/>
      <c r="K58" s="299"/>
      <c r="L58" s="299"/>
      <c r="M58" s="299"/>
      <c r="N58" s="299"/>
      <c r="O58" s="299"/>
      <c r="P58" s="299"/>
      <c r="Q58" s="299"/>
      <c r="R58" s="299"/>
      <c r="S58" s="299"/>
    </row>
    <row r="59" spans="1:19" x14ac:dyDescent="0.2">
      <c r="A59" s="299"/>
      <c r="B59" s="299"/>
      <c r="C59" s="309"/>
      <c r="D59" s="309"/>
      <c r="E59" s="309"/>
      <c r="F59" s="309"/>
      <c r="G59" s="309"/>
      <c r="H59" s="309"/>
      <c r="I59" s="309"/>
      <c r="J59" s="309"/>
      <c r="K59" s="309"/>
      <c r="L59" s="309"/>
      <c r="M59" s="8"/>
      <c r="N59" s="8"/>
      <c r="O59" s="309"/>
      <c r="P59" s="309"/>
      <c r="Q59" s="309"/>
      <c r="R59" s="309"/>
      <c r="S59" s="309"/>
    </row>
    <row r="60" spans="1:19" x14ac:dyDescent="0.2">
      <c r="A60" s="299"/>
      <c r="B60" s="299"/>
      <c r="C60" s="299"/>
      <c r="D60" s="299"/>
      <c r="E60" s="299"/>
      <c r="F60" s="299"/>
      <c r="G60" s="299"/>
      <c r="H60" s="299"/>
      <c r="I60" s="299"/>
      <c r="J60" s="299"/>
      <c r="K60" s="299"/>
      <c r="L60" s="299"/>
      <c r="M60" s="299"/>
      <c r="N60" s="299"/>
      <c r="O60" s="299"/>
      <c r="P60" s="299"/>
      <c r="Q60" s="299"/>
      <c r="R60" s="299"/>
      <c r="S60" s="299"/>
    </row>
    <row r="61" spans="1:19" x14ac:dyDescent="0.2">
      <c r="A61" s="299"/>
      <c r="B61" s="299"/>
      <c r="C61" s="299"/>
      <c r="D61" s="299"/>
      <c r="E61" s="299"/>
      <c r="F61" s="299"/>
      <c r="G61" s="299"/>
      <c r="H61" s="299"/>
      <c r="I61" s="299"/>
      <c r="J61" s="299"/>
      <c r="K61" s="299"/>
      <c r="L61" s="299"/>
      <c r="M61" s="299"/>
      <c r="N61" s="299"/>
      <c r="O61" s="299"/>
      <c r="P61" s="299"/>
      <c r="Q61" s="299"/>
      <c r="R61" s="299"/>
      <c r="S61" s="299"/>
    </row>
    <row r="62" spans="1:19" x14ac:dyDescent="0.2">
      <c r="B62" s="300"/>
      <c r="C62" s="300"/>
      <c r="D62" s="299"/>
      <c r="E62" s="299"/>
      <c r="F62" s="299"/>
      <c r="G62" s="299"/>
      <c r="H62" s="299"/>
      <c r="I62" s="299"/>
      <c r="K62" s="301"/>
      <c r="L62" s="301"/>
      <c r="M62" s="301"/>
      <c r="N62" s="301"/>
      <c r="O62" s="301"/>
      <c r="P62" s="301"/>
      <c r="Q62" s="301"/>
      <c r="R62" s="301"/>
      <c r="S62" s="301"/>
    </row>
    <row r="63" spans="1:19" x14ac:dyDescent="0.2">
      <c r="A63" s="299"/>
      <c r="B63" s="299"/>
      <c r="C63" s="299"/>
      <c r="D63" s="299"/>
      <c r="E63" s="299"/>
      <c r="F63" s="299"/>
      <c r="G63" s="299"/>
      <c r="H63" s="299"/>
      <c r="I63" s="299"/>
      <c r="K63" s="301"/>
      <c r="L63" s="301"/>
      <c r="M63" s="301"/>
      <c r="N63" s="301"/>
      <c r="O63" s="301"/>
      <c r="P63" s="301"/>
      <c r="Q63" s="301"/>
      <c r="R63" s="301"/>
      <c r="S63" s="301"/>
    </row>
  </sheetData>
  <mergeCells count="89">
    <mergeCell ref="B6:S6"/>
    <mergeCell ref="A1:S1"/>
    <mergeCell ref="B2:S2"/>
    <mergeCell ref="B3:S3"/>
    <mergeCell ref="A4:S4"/>
    <mergeCell ref="B5:S5"/>
    <mergeCell ref="B9:C9"/>
    <mergeCell ref="B7:B8"/>
    <mergeCell ref="C7:C8"/>
    <mergeCell ref="D7:F7"/>
    <mergeCell ref="G7:I8"/>
    <mergeCell ref="E8:F8"/>
    <mergeCell ref="E15:F15"/>
    <mergeCell ref="K7:L7"/>
    <mergeCell ref="M7:O7"/>
    <mergeCell ref="R7:R8"/>
    <mergeCell ref="S7:S8"/>
    <mergeCell ref="J7:J8"/>
    <mergeCell ref="E11:F11"/>
    <mergeCell ref="E12:F12"/>
    <mergeCell ref="E13:F13"/>
    <mergeCell ref="P7:P8"/>
    <mergeCell ref="Q7:Q8"/>
    <mergeCell ref="E27:F27"/>
    <mergeCell ref="E16:F16"/>
    <mergeCell ref="E17:F17"/>
    <mergeCell ref="E18:F18"/>
    <mergeCell ref="E19:F19"/>
    <mergeCell ref="E20:F20"/>
    <mergeCell ref="E21:F21"/>
    <mergeCell ref="E22:F22"/>
    <mergeCell ref="E23:F23"/>
    <mergeCell ref="E24:F24"/>
    <mergeCell ref="E25:F25"/>
    <mergeCell ref="E26:F26"/>
    <mergeCell ref="E40:F40"/>
    <mergeCell ref="E28:F28"/>
    <mergeCell ref="E29:F29"/>
    <mergeCell ref="E30:F30"/>
    <mergeCell ref="E31:F31"/>
    <mergeCell ref="E32:F32"/>
    <mergeCell ref="E33:F33"/>
    <mergeCell ref="E34:F34"/>
    <mergeCell ref="E35:F35"/>
    <mergeCell ref="E38:F38"/>
    <mergeCell ref="E39:F39"/>
    <mergeCell ref="E49:F49"/>
    <mergeCell ref="E50:F50"/>
    <mergeCell ref="E51:F51"/>
    <mergeCell ref="G51:I51"/>
    <mergeCell ref="E41:F41"/>
    <mergeCell ref="E42:F42"/>
    <mergeCell ref="E43:F43"/>
    <mergeCell ref="E44:F44"/>
    <mergeCell ref="E45:F45"/>
    <mergeCell ref="E47:F47"/>
    <mergeCell ref="E48:F48"/>
    <mergeCell ref="A60:S60"/>
    <mergeCell ref="A55:S55"/>
    <mergeCell ref="A56:B56"/>
    <mergeCell ref="C56:H56"/>
    <mergeCell ref="I56:L56"/>
    <mergeCell ref="O56:S56"/>
    <mergeCell ref="A57:B57"/>
    <mergeCell ref="C57:H57"/>
    <mergeCell ref="I57:L57"/>
    <mergeCell ref="O57:S57"/>
    <mergeCell ref="A58:S58"/>
    <mergeCell ref="A59:B59"/>
    <mergeCell ref="C59:G59"/>
    <mergeCell ref="H59:L59"/>
    <mergeCell ref="O59:S59"/>
    <mergeCell ref="E52:F52"/>
    <mergeCell ref="G52:I52"/>
    <mergeCell ref="E53:F53"/>
    <mergeCell ref="G53:I53"/>
    <mergeCell ref="B54:C54"/>
    <mergeCell ref="E54:F54"/>
    <mergeCell ref="G54:I54"/>
    <mergeCell ref="A61:S61"/>
    <mergeCell ref="B62:C62"/>
    <mergeCell ref="D62:I62"/>
    <mergeCell ref="K62:S63"/>
    <mergeCell ref="A63:I63"/>
    <mergeCell ref="B36:C36"/>
    <mergeCell ref="B10:C10"/>
    <mergeCell ref="B14:C14"/>
    <mergeCell ref="B37:C37"/>
    <mergeCell ref="B46:C46"/>
  </mergeCells>
  <printOptions horizontalCentered="1"/>
  <pageMargins left="0" right="0" top="0" bottom="0" header="0" footer="0"/>
  <pageSetup paperSize="9" orientation="landscape"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topLeftCell="A4" workbookViewId="0">
      <pane ySplit="5" topLeftCell="A9" activePane="bottomLeft" state="frozen"/>
      <selection activeCell="A4" sqref="A4"/>
      <selection pane="bottomLeft" activeCell="G24" sqref="G24"/>
    </sheetView>
  </sheetViews>
  <sheetFormatPr defaultRowHeight="12.75" x14ac:dyDescent="0.2"/>
  <cols>
    <col min="1" max="1" width="6.85546875" style="25" customWidth="1"/>
    <col min="2" max="2" width="17.5703125" style="11" bestFit="1" customWidth="1"/>
    <col min="3" max="3" width="19.28515625" style="11" customWidth="1"/>
    <col min="4" max="4" width="11.5703125" style="11" customWidth="1"/>
    <col min="5" max="5" width="16.5703125" style="28" customWidth="1"/>
    <col min="6" max="7" width="16.5703125" style="32" customWidth="1"/>
    <col min="8" max="10" width="16.5703125" style="29" customWidth="1"/>
    <col min="11" max="11" width="16.5703125" style="11" customWidth="1"/>
    <col min="12" max="248" width="9.140625" style="11"/>
    <col min="249" max="249" width="8.140625" style="11" customWidth="1"/>
    <col min="250" max="250" width="13.7109375" style="11" customWidth="1"/>
    <col min="251" max="251" width="19.28515625" style="11" customWidth="1"/>
    <col min="252" max="252" width="8.140625" style="11" customWidth="1"/>
    <col min="253" max="253" width="9.42578125" style="11" customWidth="1"/>
    <col min="254" max="254" width="14.85546875" style="11" customWidth="1"/>
    <col min="255" max="255" width="17.140625" style="11" customWidth="1"/>
    <col min="256" max="256" width="12.140625" style="11" customWidth="1"/>
    <col min="257" max="257" width="10" style="11" customWidth="1"/>
    <col min="258" max="258" width="5" style="11" customWidth="1"/>
    <col min="259" max="260" width="13.7109375" style="11" customWidth="1"/>
    <col min="261" max="261" width="11.5703125" style="11" customWidth="1"/>
    <col min="262" max="262" width="1" style="11" customWidth="1"/>
    <col min="263" max="263" width="23.7109375" style="11" customWidth="1"/>
    <col min="264" max="264" width="44.140625" style="11" customWidth="1"/>
    <col min="265" max="504" width="9.140625" style="11"/>
    <col min="505" max="505" width="8.140625" style="11" customWidth="1"/>
    <col min="506" max="506" width="13.7109375" style="11" customWidth="1"/>
    <col min="507" max="507" width="19.28515625" style="11" customWidth="1"/>
    <col min="508" max="508" width="8.140625" style="11" customWidth="1"/>
    <col min="509" max="509" width="9.42578125" style="11" customWidth="1"/>
    <col min="510" max="510" width="14.85546875" style="11" customWidth="1"/>
    <col min="511" max="511" width="17.140625" style="11" customWidth="1"/>
    <col min="512" max="512" width="12.140625" style="11" customWidth="1"/>
    <col min="513" max="513" width="10" style="11" customWidth="1"/>
    <col min="514" max="514" width="5" style="11" customWidth="1"/>
    <col min="515" max="516" width="13.7109375" style="11" customWidth="1"/>
    <col min="517" max="517" width="11.5703125" style="11" customWidth="1"/>
    <col min="518" max="518" width="1" style="11" customWidth="1"/>
    <col min="519" max="519" width="23.7109375" style="11" customWidth="1"/>
    <col min="520" max="520" width="44.140625" style="11" customWidth="1"/>
    <col min="521" max="760" width="9.140625" style="11"/>
    <col min="761" max="761" width="8.140625" style="11" customWidth="1"/>
    <col min="762" max="762" width="13.7109375" style="11" customWidth="1"/>
    <col min="763" max="763" width="19.28515625" style="11" customWidth="1"/>
    <col min="764" max="764" width="8.140625" style="11" customWidth="1"/>
    <col min="765" max="765" width="9.42578125" style="11" customWidth="1"/>
    <col min="766" max="766" width="14.85546875" style="11" customWidth="1"/>
    <col min="767" max="767" width="17.140625" style="11" customWidth="1"/>
    <col min="768" max="768" width="12.140625" style="11" customWidth="1"/>
    <col min="769" max="769" width="10" style="11" customWidth="1"/>
    <col min="770" max="770" width="5" style="11" customWidth="1"/>
    <col min="771" max="772" width="13.7109375" style="11" customWidth="1"/>
    <col min="773" max="773" width="11.5703125" style="11" customWidth="1"/>
    <col min="774" max="774" width="1" style="11" customWidth="1"/>
    <col min="775" max="775" width="23.7109375" style="11" customWidth="1"/>
    <col min="776" max="776" width="44.140625" style="11" customWidth="1"/>
    <col min="777" max="1016" width="9.140625" style="11"/>
    <col min="1017" max="1017" width="8.140625" style="11" customWidth="1"/>
    <col min="1018" max="1018" width="13.7109375" style="11" customWidth="1"/>
    <col min="1019" max="1019" width="19.28515625" style="11" customWidth="1"/>
    <col min="1020" max="1020" width="8.140625" style="11" customWidth="1"/>
    <col min="1021" max="1021" width="9.42578125" style="11" customWidth="1"/>
    <col min="1022" max="1022" width="14.85546875" style="11" customWidth="1"/>
    <col min="1023" max="1023" width="17.140625" style="11" customWidth="1"/>
    <col min="1024" max="1024" width="12.140625" style="11" customWidth="1"/>
    <col min="1025" max="1025" width="10" style="11" customWidth="1"/>
    <col min="1026" max="1026" width="5" style="11" customWidth="1"/>
    <col min="1027" max="1028" width="13.7109375" style="11" customWidth="1"/>
    <col min="1029" max="1029" width="11.5703125" style="11" customWidth="1"/>
    <col min="1030" max="1030" width="1" style="11" customWidth="1"/>
    <col min="1031" max="1031" width="23.7109375" style="11" customWidth="1"/>
    <col min="1032" max="1032" width="44.140625" style="11" customWidth="1"/>
    <col min="1033" max="1272" width="9.140625" style="11"/>
    <col min="1273" max="1273" width="8.140625" style="11" customWidth="1"/>
    <col min="1274" max="1274" width="13.7109375" style="11" customWidth="1"/>
    <col min="1275" max="1275" width="19.28515625" style="11" customWidth="1"/>
    <col min="1276" max="1276" width="8.140625" style="11" customWidth="1"/>
    <col min="1277" max="1277" width="9.42578125" style="11" customWidth="1"/>
    <col min="1278" max="1278" width="14.85546875" style="11" customWidth="1"/>
    <col min="1279" max="1279" width="17.140625" style="11" customWidth="1"/>
    <col min="1280" max="1280" width="12.140625" style="11" customWidth="1"/>
    <col min="1281" max="1281" width="10" style="11" customWidth="1"/>
    <col min="1282" max="1282" width="5" style="11" customWidth="1"/>
    <col min="1283" max="1284" width="13.7109375" style="11" customWidth="1"/>
    <col min="1285" max="1285" width="11.5703125" style="11" customWidth="1"/>
    <col min="1286" max="1286" width="1" style="11" customWidth="1"/>
    <col min="1287" max="1287" width="23.7109375" style="11" customWidth="1"/>
    <col min="1288" max="1288" width="44.140625" style="11" customWidth="1"/>
    <col min="1289" max="1528" width="9.140625" style="11"/>
    <col min="1529" max="1529" width="8.140625" style="11" customWidth="1"/>
    <col min="1530" max="1530" width="13.7109375" style="11" customWidth="1"/>
    <col min="1531" max="1531" width="19.28515625" style="11" customWidth="1"/>
    <col min="1532" max="1532" width="8.140625" style="11" customWidth="1"/>
    <col min="1533" max="1533" width="9.42578125" style="11" customWidth="1"/>
    <col min="1534" max="1534" width="14.85546875" style="11" customWidth="1"/>
    <col min="1535" max="1535" width="17.140625" style="11" customWidth="1"/>
    <col min="1536" max="1536" width="12.140625" style="11" customWidth="1"/>
    <col min="1537" max="1537" width="10" style="11" customWidth="1"/>
    <col min="1538" max="1538" width="5" style="11" customWidth="1"/>
    <col min="1539" max="1540" width="13.7109375" style="11" customWidth="1"/>
    <col min="1541" max="1541" width="11.5703125" style="11" customWidth="1"/>
    <col min="1542" max="1542" width="1" style="11" customWidth="1"/>
    <col min="1543" max="1543" width="23.7109375" style="11" customWidth="1"/>
    <col min="1544" max="1544" width="44.140625" style="11" customWidth="1"/>
    <col min="1545" max="1784" width="9.140625" style="11"/>
    <col min="1785" max="1785" width="8.140625" style="11" customWidth="1"/>
    <col min="1786" max="1786" width="13.7109375" style="11" customWidth="1"/>
    <col min="1787" max="1787" width="19.28515625" style="11" customWidth="1"/>
    <col min="1788" max="1788" width="8.140625" style="11" customWidth="1"/>
    <col min="1789" max="1789" width="9.42578125" style="11" customWidth="1"/>
    <col min="1790" max="1790" width="14.85546875" style="11" customWidth="1"/>
    <col min="1791" max="1791" width="17.140625" style="11" customWidth="1"/>
    <col min="1792" max="1792" width="12.140625" style="11" customWidth="1"/>
    <col min="1793" max="1793" width="10" style="11" customWidth="1"/>
    <col min="1794" max="1794" width="5" style="11" customWidth="1"/>
    <col min="1795" max="1796" width="13.7109375" style="11" customWidth="1"/>
    <col min="1797" max="1797" width="11.5703125" style="11" customWidth="1"/>
    <col min="1798" max="1798" width="1" style="11" customWidth="1"/>
    <col min="1799" max="1799" width="23.7109375" style="11" customWidth="1"/>
    <col min="1800" max="1800" width="44.140625" style="11" customWidth="1"/>
    <col min="1801" max="2040" width="9.140625" style="11"/>
    <col min="2041" max="2041" width="8.140625" style="11" customWidth="1"/>
    <col min="2042" max="2042" width="13.7109375" style="11" customWidth="1"/>
    <col min="2043" max="2043" width="19.28515625" style="11" customWidth="1"/>
    <col min="2044" max="2044" width="8.140625" style="11" customWidth="1"/>
    <col min="2045" max="2045" width="9.42578125" style="11" customWidth="1"/>
    <col min="2046" max="2046" width="14.85546875" style="11" customWidth="1"/>
    <col min="2047" max="2047" width="17.140625" style="11" customWidth="1"/>
    <col min="2048" max="2048" width="12.140625" style="11" customWidth="1"/>
    <col min="2049" max="2049" width="10" style="11" customWidth="1"/>
    <col min="2050" max="2050" width="5" style="11" customWidth="1"/>
    <col min="2051" max="2052" width="13.7109375" style="11" customWidth="1"/>
    <col min="2053" max="2053" width="11.5703125" style="11" customWidth="1"/>
    <col min="2054" max="2054" width="1" style="11" customWidth="1"/>
    <col min="2055" max="2055" width="23.7109375" style="11" customWidth="1"/>
    <col min="2056" max="2056" width="44.140625" style="11" customWidth="1"/>
    <col min="2057" max="2296" width="9.140625" style="11"/>
    <col min="2297" max="2297" width="8.140625" style="11" customWidth="1"/>
    <col min="2298" max="2298" width="13.7109375" style="11" customWidth="1"/>
    <col min="2299" max="2299" width="19.28515625" style="11" customWidth="1"/>
    <col min="2300" max="2300" width="8.140625" style="11" customWidth="1"/>
    <col min="2301" max="2301" width="9.42578125" style="11" customWidth="1"/>
    <col min="2302" max="2302" width="14.85546875" style="11" customWidth="1"/>
    <col min="2303" max="2303" width="17.140625" style="11" customWidth="1"/>
    <col min="2304" max="2304" width="12.140625" style="11" customWidth="1"/>
    <col min="2305" max="2305" width="10" style="11" customWidth="1"/>
    <col min="2306" max="2306" width="5" style="11" customWidth="1"/>
    <col min="2307" max="2308" width="13.7109375" style="11" customWidth="1"/>
    <col min="2309" max="2309" width="11.5703125" style="11" customWidth="1"/>
    <col min="2310" max="2310" width="1" style="11" customWidth="1"/>
    <col min="2311" max="2311" width="23.7109375" style="11" customWidth="1"/>
    <col min="2312" max="2312" width="44.140625" style="11" customWidth="1"/>
    <col min="2313" max="2552" width="9.140625" style="11"/>
    <col min="2553" max="2553" width="8.140625" style="11" customWidth="1"/>
    <col min="2554" max="2554" width="13.7109375" style="11" customWidth="1"/>
    <col min="2555" max="2555" width="19.28515625" style="11" customWidth="1"/>
    <col min="2556" max="2556" width="8.140625" style="11" customWidth="1"/>
    <col min="2557" max="2557" width="9.42578125" style="11" customWidth="1"/>
    <col min="2558" max="2558" width="14.85546875" style="11" customWidth="1"/>
    <col min="2559" max="2559" width="17.140625" style="11" customWidth="1"/>
    <col min="2560" max="2560" width="12.140625" style="11" customWidth="1"/>
    <col min="2561" max="2561" width="10" style="11" customWidth="1"/>
    <col min="2562" max="2562" width="5" style="11" customWidth="1"/>
    <col min="2563" max="2564" width="13.7109375" style="11" customWidth="1"/>
    <col min="2565" max="2565" width="11.5703125" style="11" customWidth="1"/>
    <col min="2566" max="2566" width="1" style="11" customWidth="1"/>
    <col min="2567" max="2567" width="23.7109375" style="11" customWidth="1"/>
    <col min="2568" max="2568" width="44.140625" style="11" customWidth="1"/>
    <col min="2569" max="2808" width="9.140625" style="11"/>
    <col min="2809" max="2809" width="8.140625" style="11" customWidth="1"/>
    <col min="2810" max="2810" width="13.7109375" style="11" customWidth="1"/>
    <col min="2811" max="2811" width="19.28515625" style="11" customWidth="1"/>
    <col min="2812" max="2812" width="8.140625" style="11" customWidth="1"/>
    <col min="2813" max="2813" width="9.42578125" style="11" customWidth="1"/>
    <col min="2814" max="2814" width="14.85546875" style="11" customWidth="1"/>
    <col min="2815" max="2815" width="17.140625" style="11" customWidth="1"/>
    <col min="2816" max="2816" width="12.140625" style="11" customWidth="1"/>
    <col min="2817" max="2817" width="10" style="11" customWidth="1"/>
    <col min="2818" max="2818" width="5" style="11" customWidth="1"/>
    <col min="2819" max="2820" width="13.7109375" style="11" customWidth="1"/>
    <col min="2821" max="2821" width="11.5703125" style="11" customWidth="1"/>
    <col min="2822" max="2822" width="1" style="11" customWidth="1"/>
    <col min="2823" max="2823" width="23.7109375" style="11" customWidth="1"/>
    <col min="2824" max="2824" width="44.140625" style="11" customWidth="1"/>
    <col min="2825" max="3064" width="9.140625" style="11"/>
    <col min="3065" max="3065" width="8.140625" style="11" customWidth="1"/>
    <col min="3066" max="3066" width="13.7109375" style="11" customWidth="1"/>
    <col min="3067" max="3067" width="19.28515625" style="11" customWidth="1"/>
    <col min="3068" max="3068" width="8.140625" style="11" customWidth="1"/>
    <col min="3069" max="3069" width="9.42578125" style="11" customWidth="1"/>
    <col min="3070" max="3070" width="14.85546875" style="11" customWidth="1"/>
    <col min="3071" max="3071" width="17.140625" style="11" customWidth="1"/>
    <col min="3072" max="3072" width="12.140625" style="11" customWidth="1"/>
    <col min="3073" max="3073" width="10" style="11" customWidth="1"/>
    <col min="3074" max="3074" width="5" style="11" customWidth="1"/>
    <col min="3075" max="3076" width="13.7109375" style="11" customWidth="1"/>
    <col min="3077" max="3077" width="11.5703125" style="11" customWidth="1"/>
    <col min="3078" max="3078" width="1" style="11" customWidth="1"/>
    <col min="3079" max="3079" width="23.7109375" style="11" customWidth="1"/>
    <col min="3080" max="3080" width="44.140625" style="11" customWidth="1"/>
    <col min="3081" max="3320" width="9.140625" style="11"/>
    <col min="3321" max="3321" width="8.140625" style="11" customWidth="1"/>
    <col min="3322" max="3322" width="13.7109375" style="11" customWidth="1"/>
    <col min="3323" max="3323" width="19.28515625" style="11" customWidth="1"/>
    <col min="3324" max="3324" width="8.140625" style="11" customWidth="1"/>
    <col min="3325" max="3325" width="9.42578125" style="11" customWidth="1"/>
    <col min="3326" max="3326" width="14.85546875" style="11" customWidth="1"/>
    <col min="3327" max="3327" width="17.140625" style="11" customWidth="1"/>
    <col min="3328" max="3328" width="12.140625" style="11" customWidth="1"/>
    <col min="3329" max="3329" width="10" style="11" customWidth="1"/>
    <col min="3330" max="3330" width="5" style="11" customWidth="1"/>
    <col min="3331" max="3332" width="13.7109375" style="11" customWidth="1"/>
    <col min="3333" max="3333" width="11.5703125" style="11" customWidth="1"/>
    <col min="3334" max="3334" width="1" style="11" customWidth="1"/>
    <col min="3335" max="3335" width="23.7109375" style="11" customWidth="1"/>
    <col min="3336" max="3336" width="44.140625" style="11" customWidth="1"/>
    <col min="3337" max="3576" width="9.140625" style="11"/>
    <col min="3577" max="3577" width="8.140625" style="11" customWidth="1"/>
    <col min="3578" max="3578" width="13.7109375" style="11" customWidth="1"/>
    <col min="3579" max="3579" width="19.28515625" style="11" customWidth="1"/>
    <col min="3580" max="3580" width="8.140625" style="11" customWidth="1"/>
    <col min="3581" max="3581" width="9.42578125" style="11" customWidth="1"/>
    <col min="3582" max="3582" width="14.85546875" style="11" customWidth="1"/>
    <col min="3583" max="3583" width="17.140625" style="11" customWidth="1"/>
    <col min="3584" max="3584" width="12.140625" style="11" customWidth="1"/>
    <col min="3585" max="3585" width="10" style="11" customWidth="1"/>
    <col min="3586" max="3586" width="5" style="11" customWidth="1"/>
    <col min="3587" max="3588" width="13.7109375" style="11" customWidth="1"/>
    <col min="3589" max="3589" width="11.5703125" style="11" customWidth="1"/>
    <col min="3590" max="3590" width="1" style="11" customWidth="1"/>
    <col min="3591" max="3591" width="23.7109375" style="11" customWidth="1"/>
    <col min="3592" max="3592" width="44.140625" style="11" customWidth="1"/>
    <col min="3593" max="3832" width="9.140625" style="11"/>
    <col min="3833" max="3833" width="8.140625" style="11" customWidth="1"/>
    <col min="3834" max="3834" width="13.7109375" style="11" customWidth="1"/>
    <col min="3835" max="3835" width="19.28515625" style="11" customWidth="1"/>
    <col min="3836" max="3836" width="8.140625" style="11" customWidth="1"/>
    <col min="3837" max="3837" width="9.42578125" style="11" customWidth="1"/>
    <col min="3838" max="3838" width="14.85546875" style="11" customWidth="1"/>
    <col min="3839" max="3839" width="17.140625" style="11" customWidth="1"/>
    <col min="3840" max="3840" width="12.140625" style="11" customWidth="1"/>
    <col min="3841" max="3841" width="10" style="11" customWidth="1"/>
    <col min="3842" max="3842" width="5" style="11" customWidth="1"/>
    <col min="3843" max="3844" width="13.7109375" style="11" customWidth="1"/>
    <col min="3845" max="3845" width="11.5703125" style="11" customWidth="1"/>
    <col min="3846" max="3846" width="1" style="11" customWidth="1"/>
    <col min="3847" max="3847" width="23.7109375" style="11" customWidth="1"/>
    <col min="3848" max="3848" width="44.140625" style="11" customWidth="1"/>
    <col min="3849" max="4088" width="9.140625" style="11"/>
    <col min="4089" max="4089" width="8.140625" style="11" customWidth="1"/>
    <col min="4090" max="4090" width="13.7109375" style="11" customWidth="1"/>
    <col min="4091" max="4091" width="19.28515625" style="11" customWidth="1"/>
    <col min="4092" max="4092" width="8.140625" style="11" customWidth="1"/>
    <col min="4093" max="4093" width="9.42578125" style="11" customWidth="1"/>
    <col min="4094" max="4094" width="14.85546875" style="11" customWidth="1"/>
    <col min="4095" max="4095" width="17.140625" style="11" customWidth="1"/>
    <col min="4096" max="4096" width="12.140625" style="11" customWidth="1"/>
    <col min="4097" max="4097" width="10" style="11" customWidth="1"/>
    <col min="4098" max="4098" width="5" style="11" customWidth="1"/>
    <col min="4099" max="4100" width="13.7109375" style="11" customWidth="1"/>
    <col min="4101" max="4101" width="11.5703125" style="11" customWidth="1"/>
    <col min="4102" max="4102" width="1" style="11" customWidth="1"/>
    <col min="4103" max="4103" width="23.7109375" style="11" customWidth="1"/>
    <col min="4104" max="4104" width="44.140625" style="11" customWidth="1"/>
    <col min="4105" max="4344" width="9.140625" style="11"/>
    <col min="4345" max="4345" width="8.140625" style="11" customWidth="1"/>
    <col min="4346" max="4346" width="13.7109375" style="11" customWidth="1"/>
    <col min="4347" max="4347" width="19.28515625" style="11" customWidth="1"/>
    <col min="4348" max="4348" width="8.140625" style="11" customWidth="1"/>
    <col min="4349" max="4349" width="9.42578125" style="11" customWidth="1"/>
    <col min="4350" max="4350" width="14.85546875" style="11" customWidth="1"/>
    <col min="4351" max="4351" width="17.140625" style="11" customWidth="1"/>
    <col min="4352" max="4352" width="12.140625" style="11" customWidth="1"/>
    <col min="4353" max="4353" width="10" style="11" customWidth="1"/>
    <col min="4354" max="4354" width="5" style="11" customWidth="1"/>
    <col min="4355" max="4356" width="13.7109375" style="11" customWidth="1"/>
    <col min="4357" max="4357" width="11.5703125" style="11" customWidth="1"/>
    <col min="4358" max="4358" width="1" style="11" customWidth="1"/>
    <col min="4359" max="4359" width="23.7109375" style="11" customWidth="1"/>
    <col min="4360" max="4360" width="44.140625" style="11" customWidth="1"/>
    <col min="4361" max="4600" width="9.140625" style="11"/>
    <col min="4601" max="4601" width="8.140625" style="11" customWidth="1"/>
    <col min="4602" max="4602" width="13.7109375" style="11" customWidth="1"/>
    <col min="4603" max="4603" width="19.28515625" style="11" customWidth="1"/>
    <col min="4604" max="4604" width="8.140625" style="11" customWidth="1"/>
    <col min="4605" max="4605" width="9.42578125" style="11" customWidth="1"/>
    <col min="4606" max="4606" width="14.85546875" style="11" customWidth="1"/>
    <col min="4607" max="4607" width="17.140625" style="11" customWidth="1"/>
    <col min="4608" max="4608" width="12.140625" style="11" customWidth="1"/>
    <col min="4609" max="4609" width="10" style="11" customWidth="1"/>
    <col min="4610" max="4610" width="5" style="11" customWidth="1"/>
    <col min="4611" max="4612" width="13.7109375" style="11" customWidth="1"/>
    <col min="4613" max="4613" width="11.5703125" style="11" customWidth="1"/>
    <col min="4614" max="4614" width="1" style="11" customWidth="1"/>
    <col min="4615" max="4615" width="23.7109375" style="11" customWidth="1"/>
    <col min="4616" max="4616" width="44.140625" style="11" customWidth="1"/>
    <col min="4617" max="4856" width="9.140625" style="11"/>
    <col min="4857" max="4857" width="8.140625" style="11" customWidth="1"/>
    <col min="4858" max="4858" width="13.7109375" style="11" customWidth="1"/>
    <col min="4859" max="4859" width="19.28515625" style="11" customWidth="1"/>
    <col min="4860" max="4860" width="8.140625" style="11" customWidth="1"/>
    <col min="4861" max="4861" width="9.42578125" style="11" customWidth="1"/>
    <col min="4862" max="4862" width="14.85546875" style="11" customWidth="1"/>
    <col min="4863" max="4863" width="17.140625" style="11" customWidth="1"/>
    <col min="4864" max="4864" width="12.140625" style="11" customWidth="1"/>
    <col min="4865" max="4865" width="10" style="11" customWidth="1"/>
    <col min="4866" max="4866" width="5" style="11" customWidth="1"/>
    <col min="4867" max="4868" width="13.7109375" style="11" customWidth="1"/>
    <col min="4869" max="4869" width="11.5703125" style="11" customWidth="1"/>
    <col min="4870" max="4870" width="1" style="11" customWidth="1"/>
    <col min="4871" max="4871" width="23.7109375" style="11" customWidth="1"/>
    <col min="4872" max="4872" width="44.140625" style="11" customWidth="1"/>
    <col min="4873" max="5112" width="9.140625" style="11"/>
    <col min="5113" max="5113" width="8.140625" style="11" customWidth="1"/>
    <col min="5114" max="5114" width="13.7109375" style="11" customWidth="1"/>
    <col min="5115" max="5115" width="19.28515625" style="11" customWidth="1"/>
    <col min="5116" max="5116" width="8.140625" style="11" customWidth="1"/>
    <col min="5117" max="5117" width="9.42578125" style="11" customWidth="1"/>
    <col min="5118" max="5118" width="14.85546875" style="11" customWidth="1"/>
    <col min="5119" max="5119" width="17.140625" style="11" customWidth="1"/>
    <col min="5120" max="5120" width="12.140625" style="11" customWidth="1"/>
    <col min="5121" max="5121" width="10" style="11" customWidth="1"/>
    <col min="5122" max="5122" width="5" style="11" customWidth="1"/>
    <col min="5123" max="5124" width="13.7109375" style="11" customWidth="1"/>
    <col min="5125" max="5125" width="11.5703125" style="11" customWidth="1"/>
    <col min="5126" max="5126" width="1" style="11" customWidth="1"/>
    <col min="5127" max="5127" width="23.7109375" style="11" customWidth="1"/>
    <col min="5128" max="5128" width="44.140625" style="11" customWidth="1"/>
    <col min="5129" max="5368" width="9.140625" style="11"/>
    <col min="5369" max="5369" width="8.140625" style="11" customWidth="1"/>
    <col min="5370" max="5370" width="13.7109375" style="11" customWidth="1"/>
    <col min="5371" max="5371" width="19.28515625" style="11" customWidth="1"/>
    <col min="5372" max="5372" width="8.140625" style="11" customWidth="1"/>
    <col min="5373" max="5373" width="9.42578125" style="11" customWidth="1"/>
    <col min="5374" max="5374" width="14.85546875" style="11" customWidth="1"/>
    <col min="5375" max="5375" width="17.140625" style="11" customWidth="1"/>
    <col min="5376" max="5376" width="12.140625" style="11" customWidth="1"/>
    <col min="5377" max="5377" width="10" style="11" customWidth="1"/>
    <col min="5378" max="5378" width="5" style="11" customWidth="1"/>
    <col min="5379" max="5380" width="13.7109375" style="11" customWidth="1"/>
    <col min="5381" max="5381" width="11.5703125" style="11" customWidth="1"/>
    <col min="5382" max="5382" width="1" style="11" customWidth="1"/>
    <col min="5383" max="5383" width="23.7109375" style="11" customWidth="1"/>
    <col min="5384" max="5384" width="44.140625" style="11" customWidth="1"/>
    <col min="5385" max="5624" width="9.140625" style="11"/>
    <col min="5625" max="5625" width="8.140625" style="11" customWidth="1"/>
    <col min="5626" max="5626" width="13.7109375" style="11" customWidth="1"/>
    <col min="5627" max="5627" width="19.28515625" style="11" customWidth="1"/>
    <col min="5628" max="5628" width="8.140625" style="11" customWidth="1"/>
    <col min="5629" max="5629" width="9.42578125" style="11" customWidth="1"/>
    <col min="5630" max="5630" width="14.85546875" style="11" customWidth="1"/>
    <col min="5631" max="5631" width="17.140625" style="11" customWidth="1"/>
    <col min="5632" max="5632" width="12.140625" style="11" customWidth="1"/>
    <col min="5633" max="5633" width="10" style="11" customWidth="1"/>
    <col min="5634" max="5634" width="5" style="11" customWidth="1"/>
    <col min="5635" max="5636" width="13.7109375" style="11" customWidth="1"/>
    <col min="5637" max="5637" width="11.5703125" style="11" customWidth="1"/>
    <col min="5638" max="5638" width="1" style="11" customWidth="1"/>
    <col min="5639" max="5639" width="23.7109375" style="11" customWidth="1"/>
    <col min="5640" max="5640" width="44.140625" style="11" customWidth="1"/>
    <col min="5641" max="5880" width="9.140625" style="11"/>
    <col min="5881" max="5881" width="8.140625" style="11" customWidth="1"/>
    <col min="5882" max="5882" width="13.7109375" style="11" customWidth="1"/>
    <col min="5883" max="5883" width="19.28515625" style="11" customWidth="1"/>
    <col min="5884" max="5884" width="8.140625" style="11" customWidth="1"/>
    <col min="5885" max="5885" width="9.42578125" style="11" customWidth="1"/>
    <col min="5886" max="5886" width="14.85546875" style="11" customWidth="1"/>
    <col min="5887" max="5887" width="17.140625" style="11" customWidth="1"/>
    <col min="5888" max="5888" width="12.140625" style="11" customWidth="1"/>
    <col min="5889" max="5889" width="10" style="11" customWidth="1"/>
    <col min="5890" max="5890" width="5" style="11" customWidth="1"/>
    <col min="5891" max="5892" width="13.7109375" style="11" customWidth="1"/>
    <col min="5893" max="5893" width="11.5703125" style="11" customWidth="1"/>
    <col min="5894" max="5894" width="1" style="11" customWidth="1"/>
    <col min="5895" max="5895" width="23.7109375" style="11" customWidth="1"/>
    <col min="5896" max="5896" width="44.140625" style="11" customWidth="1"/>
    <col min="5897" max="6136" width="9.140625" style="11"/>
    <col min="6137" max="6137" width="8.140625" style="11" customWidth="1"/>
    <col min="6138" max="6138" width="13.7109375" style="11" customWidth="1"/>
    <col min="6139" max="6139" width="19.28515625" style="11" customWidth="1"/>
    <col min="6140" max="6140" width="8.140625" style="11" customWidth="1"/>
    <col min="6141" max="6141" width="9.42578125" style="11" customWidth="1"/>
    <col min="6142" max="6142" width="14.85546875" style="11" customWidth="1"/>
    <col min="6143" max="6143" width="17.140625" style="11" customWidth="1"/>
    <col min="6144" max="6144" width="12.140625" style="11" customWidth="1"/>
    <col min="6145" max="6145" width="10" style="11" customWidth="1"/>
    <col min="6146" max="6146" width="5" style="11" customWidth="1"/>
    <col min="6147" max="6148" width="13.7109375" style="11" customWidth="1"/>
    <col min="6149" max="6149" width="11.5703125" style="11" customWidth="1"/>
    <col min="6150" max="6150" width="1" style="11" customWidth="1"/>
    <col min="6151" max="6151" width="23.7109375" style="11" customWidth="1"/>
    <col min="6152" max="6152" width="44.140625" style="11" customWidth="1"/>
    <col min="6153" max="6392" width="9.140625" style="11"/>
    <col min="6393" max="6393" width="8.140625" style="11" customWidth="1"/>
    <col min="6394" max="6394" width="13.7109375" style="11" customWidth="1"/>
    <col min="6395" max="6395" width="19.28515625" style="11" customWidth="1"/>
    <col min="6396" max="6396" width="8.140625" style="11" customWidth="1"/>
    <col min="6397" max="6397" width="9.42578125" style="11" customWidth="1"/>
    <col min="6398" max="6398" width="14.85546875" style="11" customWidth="1"/>
    <col min="6399" max="6399" width="17.140625" style="11" customWidth="1"/>
    <col min="6400" max="6400" width="12.140625" style="11" customWidth="1"/>
    <col min="6401" max="6401" width="10" style="11" customWidth="1"/>
    <col min="6402" max="6402" width="5" style="11" customWidth="1"/>
    <col min="6403" max="6404" width="13.7109375" style="11" customWidth="1"/>
    <col min="6405" max="6405" width="11.5703125" style="11" customWidth="1"/>
    <col min="6406" max="6406" width="1" style="11" customWidth="1"/>
    <col min="6407" max="6407" width="23.7109375" style="11" customWidth="1"/>
    <col min="6408" max="6408" width="44.140625" style="11" customWidth="1"/>
    <col min="6409" max="6648" width="9.140625" style="11"/>
    <col min="6649" max="6649" width="8.140625" style="11" customWidth="1"/>
    <col min="6650" max="6650" width="13.7109375" style="11" customWidth="1"/>
    <col min="6651" max="6651" width="19.28515625" style="11" customWidth="1"/>
    <col min="6652" max="6652" width="8.140625" style="11" customWidth="1"/>
    <col min="6653" max="6653" width="9.42578125" style="11" customWidth="1"/>
    <col min="6654" max="6654" width="14.85546875" style="11" customWidth="1"/>
    <col min="6655" max="6655" width="17.140625" style="11" customWidth="1"/>
    <col min="6656" max="6656" width="12.140625" style="11" customWidth="1"/>
    <col min="6657" max="6657" width="10" style="11" customWidth="1"/>
    <col min="6658" max="6658" width="5" style="11" customWidth="1"/>
    <col min="6659" max="6660" width="13.7109375" style="11" customWidth="1"/>
    <col min="6661" max="6661" width="11.5703125" style="11" customWidth="1"/>
    <col min="6662" max="6662" width="1" style="11" customWidth="1"/>
    <col min="6663" max="6663" width="23.7109375" style="11" customWidth="1"/>
    <col min="6664" max="6664" width="44.140625" style="11" customWidth="1"/>
    <col min="6665" max="6904" width="9.140625" style="11"/>
    <col min="6905" max="6905" width="8.140625" style="11" customWidth="1"/>
    <col min="6906" max="6906" width="13.7109375" style="11" customWidth="1"/>
    <col min="6907" max="6907" width="19.28515625" style="11" customWidth="1"/>
    <col min="6908" max="6908" width="8.140625" style="11" customWidth="1"/>
    <col min="6909" max="6909" width="9.42578125" style="11" customWidth="1"/>
    <col min="6910" max="6910" width="14.85546875" style="11" customWidth="1"/>
    <col min="6911" max="6911" width="17.140625" style="11" customWidth="1"/>
    <col min="6912" max="6912" width="12.140625" style="11" customWidth="1"/>
    <col min="6913" max="6913" width="10" style="11" customWidth="1"/>
    <col min="6914" max="6914" width="5" style="11" customWidth="1"/>
    <col min="6915" max="6916" width="13.7109375" style="11" customWidth="1"/>
    <col min="6917" max="6917" width="11.5703125" style="11" customWidth="1"/>
    <col min="6918" max="6918" width="1" style="11" customWidth="1"/>
    <col min="6919" max="6919" width="23.7109375" style="11" customWidth="1"/>
    <col min="6920" max="6920" width="44.140625" style="11" customWidth="1"/>
    <col min="6921" max="7160" width="9.140625" style="11"/>
    <col min="7161" max="7161" width="8.140625" style="11" customWidth="1"/>
    <col min="7162" max="7162" width="13.7109375" style="11" customWidth="1"/>
    <col min="7163" max="7163" width="19.28515625" style="11" customWidth="1"/>
    <col min="7164" max="7164" width="8.140625" style="11" customWidth="1"/>
    <col min="7165" max="7165" width="9.42578125" style="11" customWidth="1"/>
    <col min="7166" max="7166" width="14.85546875" style="11" customWidth="1"/>
    <col min="7167" max="7167" width="17.140625" style="11" customWidth="1"/>
    <col min="7168" max="7168" width="12.140625" style="11" customWidth="1"/>
    <col min="7169" max="7169" width="10" style="11" customWidth="1"/>
    <col min="7170" max="7170" width="5" style="11" customWidth="1"/>
    <col min="7171" max="7172" width="13.7109375" style="11" customWidth="1"/>
    <col min="7173" max="7173" width="11.5703125" style="11" customWidth="1"/>
    <col min="7174" max="7174" width="1" style="11" customWidth="1"/>
    <col min="7175" max="7175" width="23.7109375" style="11" customWidth="1"/>
    <col min="7176" max="7176" width="44.140625" style="11" customWidth="1"/>
    <col min="7177" max="7416" width="9.140625" style="11"/>
    <col min="7417" max="7417" width="8.140625" style="11" customWidth="1"/>
    <col min="7418" max="7418" width="13.7109375" style="11" customWidth="1"/>
    <col min="7419" max="7419" width="19.28515625" style="11" customWidth="1"/>
    <col min="7420" max="7420" width="8.140625" style="11" customWidth="1"/>
    <col min="7421" max="7421" width="9.42578125" style="11" customWidth="1"/>
    <col min="7422" max="7422" width="14.85546875" style="11" customWidth="1"/>
    <col min="7423" max="7423" width="17.140625" style="11" customWidth="1"/>
    <col min="7424" max="7424" width="12.140625" style="11" customWidth="1"/>
    <col min="7425" max="7425" width="10" style="11" customWidth="1"/>
    <col min="7426" max="7426" width="5" style="11" customWidth="1"/>
    <col min="7427" max="7428" width="13.7109375" style="11" customWidth="1"/>
    <col min="7429" max="7429" width="11.5703125" style="11" customWidth="1"/>
    <col min="7430" max="7430" width="1" style="11" customWidth="1"/>
    <col min="7431" max="7431" width="23.7109375" style="11" customWidth="1"/>
    <col min="7432" max="7432" width="44.140625" style="11" customWidth="1"/>
    <col min="7433" max="7672" width="9.140625" style="11"/>
    <col min="7673" max="7673" width="8.140625" style="11" customWidth="1"/>
    <col min="7674" max="7674" width="13.7109375" style="11" customWidth="1"/>
    <col min="7675" max="7675" width="19.28515625" style="11" customWidth="1"/>
    <col min="7676" max="7676" width="8.140625" style="11" customWidth="1"/>
    <col min="7677" max="7677" width="9.42578125" style="11" customWidth="1"/>
    <col min="7678" max="7678" width="14.85546875" style="11" customWidth="1"/>
    <col min="7679" max="7679" width="17.140625" style="11" customWidth="1"/>
    <col min="7680" max="7680" width="12.140625" style="11" customWidth="1"/>
    <col min="7681" max="7681" width="10" style="11" customWidth="1"/>
    <col min="7682" max="7682" width="5" style="11" customWidth="1"/>
    <col min="7683" max="7684" width="13.7109375" style="11" customWidth="1"/>
    <col min="7685" max="7685" width="11.5703125" style="11" customWidth="1"/>
    <col min="7686" max="7686" width="1" style="11" customWidth="1"/>
    <col min="7687" max="7687" width="23.7109375" style="11" customWidth="1"/>
    <col min="7688" max="7688" width="44.140625" style="11" customWidth="1"/>
    <col min="7689" max="7928" width="9.140625" style="11"/>
    <col min="7929" max="7929" width="8.140625" style="11" customWidth="1"/>
    <col min="7930" max="7930" width="13.7109375" style="11" customWidth="1"/>
    <col min="7931" max="7931" width="19.28515625" style="11" customWidth="1"/>
    <col min="7932" max="7932" width="8.140625" style="11" customWidth="1"/>
    <col min="7933" max="7933" width="9.42578125" style="11" customWidth="1"/>
    <col min="7934" max="7934" width="14.85546875" style="11" customWidth="1"/>
    <col min="7935" max="7935" width="17.140625" style="11" customWidth="1"/>
    <col min="7936" max="7936" width="12.140625" style="11" customWidth="1"/>
    <col min="7937" max="7937" width="10" style="11" customWidth="1"/>
    <col min="7938" max="7938" width="5" style="11" customWidth="1"/>
    <col min="7939" max="7940" width="13.7109375" style="11" customWidth="1"/>
    <col min="7941" max="7941" width="11.5703125" style="11" customWidth="1"/>
    <col min="7942" max="7942" width="1" style="11" customWidth="1"/>
    <col min="7943" max="7943" width="23.7109375" style="11" customWidth="1"/>
    <col min="7944" max="7944" width="44.140625" style="11" customWidth="1"/>
    <col min="7945" max="8184" width="9.140625" style="11"/>
    <col min="8185" max="8185" width="8.140625" style="11" customWidth="1"/>
    <col min="8186" max="8186" width="13.7109375" style="11" customWidth="1"/>
    <col min="8187" max="8187" width="19.28515625" style="11" customWidth="1"/>
    <col min="8188" max="8188" width="8.140625" style="11" customWidth="1"/>
    <col min="8189" max="8189" width="9.42578125" style="11" customWidth="1"/>
    <col min="8190" max="8190" width="14.85546875" style="11" customWidth="1"/>
    <col min="8191" max="8191" width="17.140625" style="11" customWidth="1"/>
    <col min="8192" max="8192" width="12.140625" style="11" customWidth="1"/>
    <col min="8193" max="8193" width="10" style="11" customWidth="1"/>
    <col min="8194" max="8194" width="5" style="11" customWidth="1"/>
    <col min="8195" max="8196" width="13.7109375" style="11" customWidth="1"/>
    <col min="8197" max="8197" width="11.5703125" style="11" customWidth="1"/>
    <col min="8198" max="8198" width="1" style="11" customWidth="1"/>
    <col min="8199" max="8199" width="23.7109375" style="11" customWidth="1"/>
    <col min="8200" max="8200" width="44.140625" style="11" customWidth="1"/>
    <col min="8201" max="8440" width="9.140625" style="11"/>
    <col min="8441" max="8441" width="8.140625" style="11" customWidth="1"/>
    <col min="8442" max="8442" width="13.7109375" style="11" customWidth="1"/>
    <col min="8443" max="8443" width="19.28515625" style="11" customWidth="1"/>
    <col min="8444" max="8444" width="8.140625" style="11" customWidth="1"/>
    <col min="8445" max="8445" width="9.42578125" style="11" customWidth="1"/>
    <col min="8446" max="8446" width="14.85546875" style="11" customWidth="1"/>
    <col min="8447" max="8447" width="17.140625" style="11" customWidth="1"/>
    <col min="8448" max="8448" width="12.140625" style="11" customWidth="1"/>
    <col min="8449" max="8449" width="10" style="11" customWidth="1"/>
    <col min="8450" max="8450" width="5" style="11" customWidth="1"/>
    <col min="8451" max="8452" width="13.7109375" style="11" customWidth="1"/>
    <col min="8453" max="8453" width="11.5703125" style="11" customWidth="1"/>
    <col min="8454" max="8454" width="1" style="11" customWidth="1"/>
    <col min="8455" max="8455" width="23.7109375" style="11" customWidth="1"/>
    <col min="8456" max="8456" width="44.140625" style="11" customWidth="1"/>
    <col min="8457" max="8696" width="9.140625" style="11"/>
    <col min="8697" max="8697" width="8.140625" style="11" customWidth="1"/>
    <col min="8698" max="8698" width="13.7109375" style="11" customWidth="1"/>
    <col min="8699" max="8699" width="19.28515625" style="11" customWidth="1"/>
    <col min="8700" max="8700" width="8.140625" style="11" customWidth="1"/>
    <col min="8701" max="8701" width="9.42578125" style="11" customWidth="1"/>
    <col min="8702" max="8702" width="14.85546875" style="11" customWidth="1"/>
    <col min="8703" max="8703" width="17.140625" style="11" customWidth="1"/>
    <col min="8704" max="8704" width="12.140625" style="11" customWidth="1"/>
    <col min="8705" max="8705" width="10" style="11" customWidth="1"/>
    <col min="8706" max="8706" width="5" style="11" customWidth="1"/>
    <col min="8707" max="8708" width="13.7109375" style="11" customWidth="1"/>
    <col min="8709" max="8709" width="11.5703125" style="11" customWidth="1"/>
    <col min="8710" max="8710" width="1" style="11" customWidth="1"/>
    <col min="8711" max="8711" width="23.7109375" style="11" customWidth="1"/>
    <col min="8712" max="8712" width="44.140625" style="11" customWidth="1"/>
    <col min="8713" max="8952" width="9.140625" style="11"/>
    <col min="8953" max="8953" width="8.140625" style="11" customWidth="1"/>
    <col min="8954" max="8954" width="13.7109375" style="11" customWidth="1"/>
    <col min="8955" max="8955" width="19.28515625" style="11" customWidth="1"/>
    <col min="8956" max="8956" width="8.140625" style="11" customWidth="1"/>
    <col min="8957" max="8957" width="9.42578125" style="11" customWidth="1"/>
    <col min="8958" max="8958" width="14.85546875" style="11" customWidth="1"/>
    <col min="8959" max="8959" width="17.140625" style="11" customWidth="1"/>
    <col min="8960" max="8960" width="12.140625" style="11" customWidth="1"/>
    <col min="8961" max="8961" width="10" style="11" customWidth="1"/>
    <col min="8962" max="8962" width="5" style="11" customWidth="1"/>
    <col min="8963" max="8964" width="13.7109375" style="11" customWidth="1"/>
    <col min="8965" max="8965" width="11.5703125" style="11" customWidth="1"/>
    <col min="8966" max="8966" width="1" style="11" customWidth="1"/>
    <col min="8967" max="8967" width="23.7109375" style="11" customWidth="1"/>
    <col min="8968" max="8968" width="44.140625" style="11" customWidth="1"/>
    <col min="8969" max="9208" width="9.140625" style="11"/>
    <col min="9209" max="9209" width="8.140625" style="11" customWidth="1"/>
    <col min="9210" max="9210" width="13.7109375" style="11" customWidth="1"/>
    <col min="9211" max="9211" width="19.28515625" style="11" customWidth="1"/>
    <col min="9212" max="9212" width="8.140625" style="11" customWidth="1"/>
    <col min="9213" max="9213" width="9.42578125" style="11" customWidth="1"/>
    <col min="9214" max="9214" width="14.85546875" style="11" customWidth="1"/>
    <col min="9215" max="9215" width="17.140625" style="11" customWidth="1"/>
    <col min="9216" max="9216" width="12.140625" style="11" customWidth="1"/>
    <col min="9217" max="9217" width="10" style="11" customWidth="1"/>
    <col min="9218" max="9218" width="5" style="11" customWidth="1"/>
    <col min="9219" max="9220" width="13.7109375" style="11" customWidth="1"/>
    <col min="9221" max="9221" width="11.5703125" style="11" customWidth="1"/>
    <col min="9222" max="9222" width="1" style="11" customWidth="1"/>
    <col min="9223" max="9223" width="23.7109375" style="11" customWidth="1"/>
    <col min="9224" max="9224" width="44.140625" style="11" customWidth="1"/>
    <col min="9225" max="9464" width="9.140625" style="11"/>
    <col min="9465" max="9465" width="8.140625" style="11" customWidth="1"/>
    <col min="9466" max="9466" width="13.7109375" style="11" customWidth="1"/>
    <col min="9467" max="9467" width="19.28515625" style="11" customWidth="1"/>
    <col min="9468" max="9468" width="8.140625" style="11" customWidth="1"/>
    <col min="9469" max="9469" width="9.42578125" style="11" customWidth="1"/>
    <col min="9470" max="9470" width="14.85546875" style="11" customWidth="1"/>
    <col min="9471" max="9471" width="17.140625" style="11" customWidth="1"/>
    <col min="9472" max="9472" width="12.140625" style="11" customWidth="1"/>
    <col min="9473" max="9473" width="10" style="11" customWidth="1"/>
    <col min="9474" max="9474" width="5" style="11" customWidth="1"/>
    <col min="9475" max="9476" width="13.7109375" style="11" customWidth="1"/>
    <col min="9477" max="9477" width="11.5703125" style="11" customWidth="1"/>
    <col min="9478" max="9478" width="1" style="11" customWidth="1"/>
    <col min="9479" max="9479" width="23.7109375" style="11" customWidth="1"/>
    <col min="9480" max="9480" width="44.140625" style="11" customWidth="1"/>
    <col min="9481" max="9720" width="9.140625" style="11"/>
    <col min="9721" max="9721" width="8.140625" style="11" customWidth="1"/>
    <col min="9722" max="9722" width="13.7109375" style="11" customWidth="1"/>
    <col min="9723" max="9723" width="19.28515625" style="11" customWidth="1"/>
    <col min="9724" max="9724" width="8.140625" style="11" customWidth="1"/>
    <col min="9725" max="9725" width="9.42578125" style="11" customWidth="1"/>
    <col min="9726" max="9726" width="14.85546875" style="11" customWidth="1"/>
    <col min="9727" max="9727" width="17.140625" style="11" customWidth="1"/>
    <col min="9728" max="9728" width="12.140625" style="11" customWidth="1"/>
    <col min="9729" max="9729" width="10" style="11" customWidth="1"/>
    <col min="9730" max="9730" width="5" style="11" customWidth="1"/>
    <col min="9731" max="9732" width="13.7109375" style="11" customWidth="1"/>
    <col min="9733" max="9733" width="11.5703125" style="11" customWidth="1"/>
    <col min="9734" max="9734" width="1" style="11" customWidth="1"/>
    <col min="9735" max="9735" width="23.7109375" style="11" customWidth="1"/>
    <col min="9736" max="9736" width="44.140625" style="11" customWidth="1"/>
    <col min="9737" max="9976" width="9.140625" style="11"/>
    <col min="9977" max="9977" width="8.140625" style="11" customWidth="1"/>
    <col min="9978" max="9978" width="13.7109375" style="11" customWidth="1"/>
    <col min="9979" max="9979" width="19.28515625" style="11" customWidth="1"/>
    <col min="9980" max="9980" width="8.140625" style="11" customWidth="1"/>
    <col min="9981" max="9981" width="9.42578125" style="11" customWidth="1"/>
    <col min="9982" max="9982" width="14.85546875" style="11" customWidth="1"/>
    <col min="9983" max="9983" width="17.140625" style="11" customWidth="1"/>
    <col min="9984" max="9984" width="12.140625" style="11" customWidth="1"/>
    <col min="9985" max="9985" width="10" style="11" customWidth="1"/>
    <col min="9986" max="9986" width="5" style="11" customWidth="1"/>
    <col min="9987" max="9988" width="13.7109375" style="11" customWidth="1"/>
    <col min="9989" max="9989" width="11.5703125" style="11" customWidth="1"/>
    <col min="9990" max="9990" width="1" style="11" customWidth="1"/>
    <col min="9991" max="9991" width="23.7109375" style="11" customWidth="1"/>
    <col min="9992" max="9992" width="44.140625" style="11" customWidth="1"/>
    <col min="9993" max="10232" width="9.140625" style="11"/>
    <col min="10233" max="10233" width="8.140625" style="11" customWidth="1"/>
    <col min="10234" max="10234" width="13.7109375" style="11" customWidth="1"/>
    <col min="10235" max="10235" width="19.28515625" style="11" customWidth="1"/>
    <col min="10236" max="10236" width="8.140625" style="11" customWidth="1"/>
    <col min="10237" max="10237" width="9.42578125" style="11" customWidth="1"/>
    <col min="10238" max="10238" width="14.85546875" style="11" customWidth="1"/>
    <col min="10239" max="10239" width="17.140625" style="11" customWidth="1"/>
    <col min="10240" max="10240" width="12.140625" style="11" customWidth="1"/>
    <col min="10241" max="10241" width="10" style="11" customWidth="1"/>
    <col min="10242" max="10242" width="5" style="11" customWidth="1"/>
    <col min="10243" max="10244" width="13.7109375" style="11" customWidth="1"/>
    <col min="10245" max="10245" width="11.5703125" style="11" customWidth="1"/>
    <col min="10246" max="10246" width="1" style="11" customWidth="1"/>
    <col min="10247" max="10247" width="23.7109375" style="11" customWidth="1"/>
    <col min="10248" max="10248" width="44.140625" style="11" customWidth="1"/>
    <col min="10249" max="10488" width="9.140625" style="11"/>
    <col min="10489" max="10489" width="8.140625" style="11" customWidth="1"/>
    <col min="10490" max="10490" width="13.7109375" style="11" customWidth="1"/>
    <col min="10491" max="10491" width="19.28515625" style="11" customWidth="1"/>
    <col min="10492" max="10492" width="8.140625" style="11" customWidth="1"/>
    <col min="10493" max="10493" width="9.42578125" style="11" customWidth="1"/>
    <col min="10494" max="10494" width="14.85546875" style="11" customWidth="1"/>
    <col min="10495" max="10495" width="17.140625" style="11" customWidth="1"/>
    <col min="10496" max="10496" width="12.140625" style="11" customWidth="1"/>
    <col min="10497" max="10497" width="10" style="11" customWidth="1"/>
    <col min="10498" max="10498" width="5" style="11" customWidth="1"/>
    <col min="10499" max="10500" width="13.7109375" style="11" customWidth="1"/>
    <col min="10501" max="10501" width="11.5703125" style="11" customWidth="1"/>
    <col min="10502" max="10502" width="1" style="11" customWidth="1"/>
    <col min="10503" max="10503" width="23.7109375" style="11" customWidth="1"/>
    <col min="10504" max="10504" width="44.140625" style="11" customWidth="1"/>
    <col min="10505" max="10744" width="9.140625" style="11"/>
    <col min="10745" max="10745" width="8.140625" style="11" customWidth="1"/>
    <col min="10746" max="10746" width="13.7109375" style="11" customWidth="1"/>
    <col min="10747" max="10747" width="19.28515625" style="11" customWidth="1"/>
    <col min="10748" max="10748" width="8.140625" style="11" customWidth="1"/>
    <col min="10749" max="10749" width="9.42578125" style="11" customWidth="1"/>
    <col min="10750" max="10750" width="14.85546875" style="11" customWidth="1"/>
    <col min="10751" max="10751" width="17.140625" style="11" customWidth="1"/>
    <col min="10752" max="10752" width="12.140625" style="11" customWidth="1"/>
    <col min="10753" max="10753" width="10" style="11" customWidth="1"/>
    <col min="10754" max="10754" width="5" style="11" customWidth="1"/>
    <col min="10755" max="10756" width="13.7109375" style="11" customWidth="1"/>
    <col min="10757" max="10757" width="11.5703125" style="11" customWidth="1"/>
    <col min="10758" max="10758" width="1" style="11" customWidth="1"/>
    <col min="10759" max="10759" width="23.7109375" style="11" customWidth="1"/>
    <col min="10760" max="10760" width="44.140625" style="11" customWidth="1"/>
    <col min="10761" max="11000" width="9.140625" style="11"/>
    <col min="11001" max="11001" width="8.140625" style="11" customWidth="1"/>
    <col min="11002" max="11002" width="13.7109375" style="11" customWidth="1"/>
    <col min="11003" max="11003" width="19.28515625" style="11" customWidth="1"/>
    <col min="11004" max="11004" width="8.140625" style="11" customWidth="1"/>
    <col min="11005" max="11005" width="9.42578125" style="11" customWidth="1"/>
    <col min="11006" max="11006" width="14.85546875" style="11" customWidth="1"/>
    <col min="11007" max="11007" width="17.140625" style="11" customWidth="1"/>
    <col min="11008" max="11008" width="12.140625" style="11" customWidth="1"/>
    <col min="11009" max="11009" width="10" style="11" customWidth="1"/>
    <col min="11010" max="11010" width="5" style="11" customWidth="1"/>
    <col min="11011" max="11012" width="13.7109375" style="11" customWidth="1"/>
    <col min="11013" max="11013" width="11.5703125" style="11" customWidth="1"/>
    <col min="11014" max="11014" width="1" style="11" customWidth="1"/>
    <col min="11015" max="11015" width="23.7109375" style="11" customWidth="1"/>
    <col min="11016" max="11016" width="44.140625" style="11" customWidth="1"/>
    <col min="11017" max="11256" width="9.140625" style="11"/>
    <col min="11257" max="11257" width="8.140625" style="11" customWidth="1"/>
    <col min="11258" max="11258" width="13.7109375" style="11" customWidth="1"/>
    <col min="11259" max="11259" width="19.28515625" style="11" customWidth="1"/>
    <col min="11260" max="11260" width="8.140625" style="11" customWidth="1"/>
    <col min="11261" max="11261" width="9.42578125" style="11" customWidth="1"/>
    <col min="11262" max="11262" width="14.85546875" style="11" customWidth="1"/>
    <col min="11263" max="11263" width="17.140625" style="11" customWidth="1"/>
    <col min="11264" max="11264" width="12.140625" style="11" customWidth="1"/>
    <col min="11265" max="11265" width="10" style="11" customWidth="1"/>
    <col min="11266" max="11266" width="5" style="11" customWidth="1"/>
    <col min="11267" max="11268" width="13.7109375" style="11" customWidth="1"/>
    <col min="11269" max="11269" width="11.5703125" style="11" customWidth="1"/>
    <col min="11270" max="11270" width="1" style="11" customWidth="1"/>
    <col min="11271" max="11271" width="23.7109375" style="11" customWidth="1"/>
    <col min="11272" max="11272" width="44.140625" style="11" customWidth="1"/>
    <col min="11273" max="11512" width="9.140625" style="11"/>
    <col min="11513" max="11513" width="8.140625" style="11" customWidth="1"/>
    <col min="11514" max="11514" width="13.7109375" style="11" customWidth="1"/>
    <col min="11515" max="11515" width="19.28515625" style="11" customWidth="1"/>
    <col min="11516" max="11516" width="8.140625" style="11" customWidth="1"/>
    <col min="11517" max="11517" width="9.42578125" style="11" customWidth="1"/>
    <col min="11518" max="11518" width="14.85546875" style="11" customWidth="1"/>
    <col min="11519" max="11519" width="17.140625" style="11" customWidth="1"/>
    <col min="11520" max="11520" width="12.140625" style="11" customWidth="1"/>
    <col min="11521" max="11521" width="10" style="11" customWidth="1"/>
    <col min="11522" max="11522" width="5" style="11" customWidth="1"/>
    <col min="11523" max="11524" width="13.7109375" style="11" customWidth="1"/>
    <col min="11525" max="11525" width="11.5703125" style="11" customWidth="1"/>
    <col min="11526" max="11526" width="1" style="11" customWidth="1"/>
    <col min="11527" max="11527" width="23.7109375" style="11" customWidth="1"/>
    <col min="11528" max="11528" width="44.140625" style="11" customWidth="1"/>
    <col min="11529" max="11768" width="9.140625" style="11"/>
    <col min="11769" max="11769" width="8.140625" style="11" customWidth="1"/>
    <col min="11770" max="11770" width="13.7109375" style="11" customWidth="1"/>
    <col min="11771" max="11771" width="19.28515625" style="11" customWidth="1"/>
    <col min="11772" max="11772" width="8.140625" style="11" customWidth="1"/>
    <col min="11773" max="11773" width="9.42578125" style="11" customWidth="1"/>
    <col min="11774" max="11774" width="14.85546875" style="11" customWidth="1"/>
    <col min="11775" max="11775" width="17.140625" style="11" customWidth="1"/>
    <col min="11776" max="11776" width="12.140625" style="11" customWidth="1"/>
    <col min="11777" max="11777" width="10" style="11" customWidth="1"/>
    <col min="11778" max="11778" width="5" style="11" customWidth="1"/>
    <col min="11779" max="11780" width="13.7109375" style="11" customWidth="1"/>
    <col min="11781" max="11781" width="11.5703125" style="11" customWidth="1"/>
    <col min="11782" max="11782" width="1" style="11" customWidth="1"/>
    <col min="11783" max="11783" width="23.7109375" style="11" customWidth="1"/>
    <col min="11784" max="11784" width="44.140625" style="11" customWidth="1"/>
    <col min="11785" max="12024" width="9.140625" style="11"/>
    <col min="12025" max="12025" width="8.140625" style="11" customWidth="1"/>
    <col min="12026" max="12026" width="13.7109375" style="11" customWidth="1"/>
    <col min="12027" max="12027" width="19.28515625" style="11" customWidth="1"/>
    <col min="12028" max="12028" width="8.140625" style="11" customWidth="1"/>
    <col min="12029" max="12029" width="9.42578125" style="11" customWidth="1"/>
    <col min="12030" max="12030" width="14.85546875" style="11" customWidth="1"/>
    <col min="12031" max="12031" width="17.140625" style="11" customWidth="1"/>
    <col min="12032" max="12032" width="12.140625" style="11" customWidth="1"/>
    <col min="12033" max="12033" width="10" style="11" customWidth="1"/>
    <col min="12034" max="12034" width="5" style="11" customWidth="1"/>
    <col min="12035" max="12036" width="13.7109375" style="11" customWidth="1"/>
    <col min="12037" max="12037" width="11.5703125" style="11" customWidth="1"/>
    <col min="12038" max="12038" width="1" style="11" customWidth="1"/>
    <col min="12039" max="12039" width="23.7109375" style="11" customWidth="1"/>
    <col min="12040" max="12040" width="44.140625" style="11" customWidth="1"/>
    <col min="12041" max="12280" width="9.140625" style="11"/>
    <col min="12281" max="12281" width="8.140625" style="11" customWidth="1"/>
    <col min="12282" max="12282" width="13.7109375" style="11" customWidth="1"/>
    <col min="12283" max="12283" width="19.28515625" style="11" customWidth="1"/>
    <col min="12284" max="12284" width="8.140625" style="11" customWidth="1"/>
    <col min="12285" max="12285" width="9.42578125" style="11" customWidth="1"/>
    <col min="12286" max="12286" width="14.85546875" style="11" customWidth="1"/>
    <col min="12287" max="12287" width="17.140625" style="11" customWidth="1"/>
    <col min="12288" max="12288" width="12.140625" style="11" customWidth="1"/>
    <col min="12289" max="12289" width="10" style="11" customWidth="1"/>
    <col min="12290" max="12290" width="5" style="11" customWidth="1"/>
    <col min="12291" max="12292" width="13.7109375" style="11" customWidth="1"/>
    <col min="12293" max="12293" width="11.5703125" style="11" customWidth="1"/>
    <col min="12294" max="12294" width="1" style="11" customWidth="1"/>
    <col min="12295" max="12295" width="23.7109375" style="11" customWidth="1"/>
    <col min="12296" max="12296" width="44.140625" style="11" customWidth="1"/>
    <col min="12297" max="12536" width="9.140625" style="11"/>
    <col min="12537" max="12537" width="8.140625" style="11" customWidth="1"/>
    <col min="12538" max="12538" width="13.7109375" style="11" customWidth="1"/>
    <col min="12539" max="12539" width="19.28515625" style="11" customWidth="1"/>
    <col min="12540" max="12540" width="8.140625" style="11" customWidth="1"/>
    <col min="12541" max="12541" width="9.42578125" style="11" customWidth="1"/>
    <col min="12542" max="12542" width="14.85546875" style="11" customWidth="1"/>
    <col min="12543" max="12543" width="17.140625" style="11" customWidth="1"/>
    <col min="12544" max="12544" width="12.140625" style="11" customWidth="1"/>
    <col min="12545" max="12545" width="10" style="11" customWidth="1"/>
    <col min="12546" max="12546" width="5" style="11" customWidth="1"/>
    <col min="12547" max="12548" width="13.7109375" style="11" customWidth="1"/>
    <col min="12549" max="12549" width="11.5703125" style="11" customWidth="1"/>
    <col min="12550" max="12550" width="1" style="11" customWidth="1"/>
    <col min="12551" max="12551" width="23.7109375" style="11" customWidth="1"/>
    <col min="12552" max="12552" width="44.140625" style="11" customWidth="1"/>
    <col min="12553" max="12792" width="9.140625" style="11"/>
    <col min="12793" max="12793" width="8.140625" style="11" customWidth="1"/>
    <col min="12794" max="12794" width="13.7109375" style="11" customWidth="1"/>
    <col min="12795" max="12795" width="19.28515625" style="11" customWidth="1"/>
    <col min="12796" max="12796" width="8.140625" style="11" customWidth="1"/>
    <col min="12797" max="12797" width="9.42578125" style="11" customWidth="1"/>
    <col min="12798" max="12798" width="14.85546875" style="11" customWidth="1"/>
    <col min="12799" max="12799" width="17.140625" style="11" customWidth="1"/>
    <col min="12800" max="12800" width="12.140625" style="11" customWidth="1"/>
    <col min="12801" max="12801" width="10" style="11" customWidth="1"/>
    <col min="12802" max="12802" width="5" style="11" customWidth="1"/>
    <col min="12803" max="12804" width="13.7109375" style="11" customWidth="1"/>
    <col min="12805" max="12805" width="11.5703125" style="11" customWidth="1"/>
    <col min="12806" max="12806" width="1" style="11" customWidth="1"/>
    <col min="12807" max="12807" width="23.7109375" style="11" customWidth="1"/>
    <col min="12808" max="12808" width="44.140625" style="11" customWidth="1"/>
    <col min="12809" max="13048" width="9.140625" style="11"/>
    <col min="13049" max="13049" width="8.140625" style="11" customWidth="1"/>
    <col min="13050" max="13050" width="13.7109375" style="11" customWidth="1"/>
    <col min="13051" max="13051" width="19.28515625" style="11" customWidth="1"/>
    <col min="13052" max="13052" width="8.140625" style="11" customWidth="1"/>
    <col min="13053" max="13053" width="9.42578125" style="11" customWidth="1"/>
    <col min="13054" max="13054" width="14.85546875" style="11" customWidth="1"/>
    <col min="13055" max="13055" width="17.140625" style="11" customWidth="1"/>
    <col min="13056" max="13056" width="12.140625" style="11" customWidth="1"/>
    <col min="13057" max="13057" width="10" style="11" customWidth="1"/>
    <col min="13058" max="13058" width="5" style="11" customWidth="1"/>
    <col min="13059" max="13060" width="13.7109375" style="11" customWidth="1"/>
    <col min="13061" max="13061" width="11.5703125" style="11" customWidth="1"/>
    <col min="13062" max="13062" width="1" style="11" customWidth="1"/>
    <col min="13063" max="13063" width="23.7109375" style="11" customWidth="1"/>
    <col min="13064" max="13064" width="44.140625" style="11" customWidth="1"/>
    <col min="13065" max="13304" width="9.140625" style="11"/>
    <col min="13305" max="13305" width="8.140625" style="11" customWidth="1"/>
    <col min="13306" max="13306" width="13.7109375" style="11" customWidth="1"/>
    <col min="13307" max="13307" width="19.28515625" style="11" customWidth="1"/>
    <col min="13308" max="13308" width="8.140625" style="11" customWidth="1"/>
    <col min="13309" max="13309" width="9.42578125" style="11" customWidth="1"/>
    <col min="13310" max="13310" width="14.85546875" style="11" customWidth="1"/>
    <col min="13311" max="13311" width="17.140625" style="11" customWidth="1"/>
    <col min="13312" max="13312" width="12.140625" style="11" customWidth="1"/>
    <col min="13313" max="13313" width="10" style="11" customWidth="1"/>
    <col min="13314" max="13314" width="5" style="11" customWidth="1"/>
    <col min="13315" max="13316" width="13.7109375" style="11" customWidth="1"/>
    <col min="13317" max="13317" width="11.5703125" style="11" customWidth="1"/>
    <col min="13318" max="13318" width="1" style="11" customWidth="1"/>
    <col min="13319" max="13319" width="23.7109375" style="11" customWidth="1"/>
    <col min="13320" max="13320" width="44.140625" style="11" customWidth="1"/>
    <col min="13321" max="13560" width="9.140625" style="11"/>
    <col min="13561" max="13561" width="8.140625" style="11" customWidth="1"/>
    <col min="13562" max="13562" width="13.7109375" style="11" customWidth="1"/>
    <col min="13563" max="13563" width="19.28515625" style="11" customWidth="1"/>
    <col min="13564" max="13564" width="8.140625" style="11" customWidth="1"/>
    <col min="13565" max="13565" width="9.42578125" style="11" customWidth="1"/>
    <col min="13566" max="13566" width="14.85546875" style="11" customWidth="1"/>
    <col min="13567" max="13567" width="17.140625" style="11" customWidth="1"/>
    <col min="13568" max="13568" width="12.140625" style="11" customWidth="1"/>
    <col min="13569" max="13569" width="10" style="11" customWidth="1"/>
    <col min="13570" max="13570" width="5" style="11" customWidth="1"/>
    <col min="13571" max="13572" width="13.7109375" style="11" customWidth="1"/>
    <col min="13573" max="13573" width="11.5703125" style="11" customWidth="1"/>
    <col min="13574" max="13574" width="1" style="11" customWidth="1"/>
    <col min="13575" max="13575" width="23.7109375" style="11" customWidth="1"/>
    <col min="13576" max="13576" width="44.140625" style="11" customWidth="1"/>
    <col min="13577" max="13816" width="9.140625" style="11"/>
    <col min="13817" max="13817" width="8.140625" style="11" customWidth="1"/>
    <col min="13818" max="13818" width="13.7109375" style="11" customWidth="1"/>
    <col min="13819" max="13819" width="19.28515625" style="11" customWidth="1"/>
    <col min="13820" max="13820" width="8.140625" style="11" customWidth="1"/>
    <col min="13821" max="13821" width="9.42578125" style="11" customWidth="1"/>
    <col min="13822" max="13822" width="14.85546875" style="11" customWidth="1"/>
    <col min="13823" max="13823" width="17.140625" style="11" customWidth="1"/>
    <col min="13824" max="13824" width="12.140625" style="11" customWidth="1"/>
    <col min="13825" max="13825" width="10" style="11" customWidth="1"/>
    <col min="13826" max="13826" width="5" style="11" customWidth="1"/>
    <col min="13827" max="13828" width="13.7109375" style="11" customWidth="1"/>
    <col min="13829" max="13829" width="11.5703125" style="11" customWidth="1"/>
    <col min="13830" max="13830" width="1" style="11" customWidth="1"/>
    <col min="13831" max="13831" width="23.7109375" style="11" customWidth="1"/>
    <col min="13832" max="13832" width="44.140625" style="11" customWidth="1"/>
    <col min="13833" max="14072" width="9.140625" style="11"/>
    <col min="14073" max="14073" width="8.140625" style="11" customWidth="1"/>
    <col min="14074" max="14074" width="13.7109375" style="11" customWidth="1"/>
    <col min="14075" max="14075" width="19.28515625" style="11" customWidth="1"/>
    <col min="14076" max="14076" width="8.140625" style="11" customWidth="1"/>
    <col min="14077" max="14077" width="9.42578125" style="11" customWidth="1"/>
    <col min="14078" max="14078" width="14.85546875" style="11" customWidth="1"/>
    <col min="14079" max="14079" width="17.140625" style="11" customWidth="1"/>
    <col min="14080" max="14080" width="12.140625" style="11" customWidth="1"/>
    <col min="14081" max="14081" width="10" style="11" customWidth="1"/>
    <col min="14082" max="14082" width="5" style="11" customWidth="1"/>
    <col min="14083" max="14084" width="13.7109375" style="11" customWidth="1"/>
    <col min="14085" max="14085" width="11.5703125" style="11" customWidth="1"/>
    <col min="14086" max="14086" width="1" style="11" customWidth="1"/>
    <col min="14087" max="14087" width="23.7109375" style="11" customWidth="1"/>
    <col min="14088" max="14088" width="44.140625" style="11" customWidth="1"/>
    <col min="14089" max="14328" width="9.140625" style="11"/>
    <col min="14329" max="14329" width="8.140625" style="11" customWidth="1"/>
    <col min="14330" max="14330" width="13.7109375" style="11" customWidth="1"/>
    <col min="14331" max="14331" width="19.28515625" style="11" customWidth="1"/>
    <col min="14332" max="14332" width="8.140625" style="11" customWidth="1"/>
    <col min="14333" max="14333" width="9.42578125" style="11" customWidth="1"/>
    <col min="14334" max="14334" width="14.85546875" style="11" customWidth="1"/>
    <col min="14335" max="14335" width="17.140625" style="11" customWidth="1"/>
    <col min="14336" max="14336" width="12.140625" style="11" customWidth="1"/>
    <col min="14337" max="14337" width="10" style="11" customWidth="1"/>
    <col min="14338" max="14338" width="5" style="11" customWidth="1"/>
    <col min="14339" max="14340" width="13.7109375" style="11" customWidth="1"/>
    <col min="14341" max="14341" width="11.5703125" style="11" customWidth="1"/>
    <col min="14342" max="14342" width="1" style="11" customWidth="1"/>
    <col min="14343" max="14343" width="23.7109375" style="11" customWidth="1"/>
    <col min="14344" max="14344" width="44.140625" style="11" customWidth="1"/>
    <col min="14345" max="14584" width="9.140625" style="11"/>
    <col min="14585" max="14585" width="8.140625" style="11" customWidth="1"/>
    <col min="14586" max="14586" width="13.7109375" style="11" customWidth="1"/>
    <col min="14587" max="14587" width="19.28515625" style="11" customWidth="1"/>
    <col min="14588" max="14588" width="8.140625" style="11" customWidth="1"/>
    <col min="14589" max="14589" width="9.42578125" style="11" customWidth="1"/>
    <col min="14590" max="14590" width="14.85546875" style="11" customWidth="1"/>
    <col min="14591" max="14591" width="17.140625" style="11" customWidth="1"/>
    <col min="14592" max="14592" width="12.140625" style="11" customWidth="1"/>
    <col min="14593" max="14593" width="10" style="11" customWidth="1"/>
    <col min="14594" max="14594" width="5" style="11" customWidth="1"/>
    <col min="14595" max="14596" width="13.7109375" style="11" customWidth="1"/>
    <col min="14597" max="14597" width="11.5703125" style="11" customWidth="1"/>
    <col min="14598" max="14598" width="1" style="11" customWidth="1"/>
    <col min="14599" max="14599" width="23.7109375" style="11" customWidth="1"/>
    <col min="14600" max="14600" width="44.140625" style="11" customWidth="1"/>
    <col min="14601" max="14840" width="9.140625" style="11"/>
    <col min="14841" max="14841" width="8.140625" style="11" customWidth="1"/>
    <col min="14842" max="14842" width="13.7109375" style="11" customWidth="1"/>
    <col min="14843" max="14843" width="19.28515625" style="11" customWidth="1"/>
    <col min="14844" max="14844" width="8.140625" style="11" customWidth="1"/>
    <col min="14845" max="14845" width="9.42578125" style="11" customWidth="1"/>
    <col min="14846" max="14846" width="14.85546875" style="11" customWidth="1"/>
    <col min="14847" max="14847" width="17.140625" style="11" customWidth="1"/>
    <col min="14848" max="14848" width="12.140625" style="11" customWidth="1"/>
    <col min="14849" max="14849" width="10" style="11" customWidth="1"/>
    <col min="14850" max="14850" width="5" style="11" customWidth="1"/>
    <col min="14851" max="14852" width="13.7109375" style="11" customWidth="1"/>
    <col min="14853" max="14853" width="11.5703125" style="11" customWidth="1"/>
    <col min="14854" max="14854" width="1" style="11" customWidth="1"/>
    <col min="14855" max="14855" width="23.7109375" style="11" customWidth="1"/>
    <col min="14856" max="14856" width="44.140625" style="11" customWidth="1"/>
    <col min="14857" max="15096" width="9.140625" style="11"/>
    <col min="15097" max="15097" width="8.140625" style="11" customWidth="1"/>
    <col min="15098" max="15098" width="13.7109375" style="11" customWidth="1"/>
    <col min="15099" max="15099" width="19.28515625" style="11" customWidth="1"/>
    <col min="15100" max="15100" width="8.140625" style="11" customWidth="1"/>
    <col min="15101" max="15101" width="9.42578125" style="11" customWidth="1"/>
    <col min="15102" max="15102" width="14.85546875" style="11" customWidth="1"/>
    <col min="15103" max="15103" width="17.140625" style="11" customWidth="1"/>
    <col min="15104" max="15104" width="12.140625" style="11" customWidth="1"/>
    <col min="15105" max="15105" width="10" style="11" customWidth="1"/>
    <col min="15106" max="15106" width="5" style="11" customWidth="1"/>
    <col min="15107" max="15108" width="13.7109375" style="11" customWidth="1"/>
    <col min="15109" max="15109" width="11.5703125" style="11" customWidth="1"/>
    <col min="15110" max="15110" width="1" style="11" customWidth="1"/>
    <col min="15111" max="15111" width="23.7109375" style="11" customWidth="1"/>
    <col min="15112" max="15112" width="44.140625" style="11" customWidth="1"/>
    <col min="15113" max="15352" width="9.140625" style="11"/>
    <col min="15353" max="15353" width="8.140625" style="11" customWidth="1"/>
    <col min="15354" max="15354" width="13.7109375" style="11" customWidth="1"/>
    <col min="15355" max="15355" width="19.28515625" style="11" customWidth="1"/>
    <col min="15356" max="15356" width="8.140625" style="11" customWidth="1"/>
    <col min="15357" max="15357" width="9.42578125" style="11" customWidth="1"/>
    <col min="15358" max="15358" width="14.85546875" style="11" customWidth="1"/>
    <col min="15359" max="15359" width="17.140625" style="11" customWidth="1"/>
    <col min="15360" max="15360" width="12.140625" style="11" customWidth="1"/>
    <col min="15361" max="15361" width="10" style="11" customWidth="1"/>
    <col min="15362" max="15362" width="5" style="11" customWidth="1"/>
    <col min="15363" max="15364" width="13.7109375" style="11" customWidth="1"/>
    <col min="15365" max="15365" width="11.5703125" style="11" customWidth="1"/>
    <col min="15366" max="15366" width="1" style="11" customWidth="1"/>
    <col min="15367" max="15367" width="23.7109375" style="11" customWidth="1"/>
    <col min="15368" max="15368" width="44.140625" style="11" customWidth="1"/>
    <col min="15369" max="15608" width="9.140625" style="11"/>
    <col min="15609" max="15609" width="8.140625" style="11" customWidth="1"/>
    <col min="15610" max="15610" width="13.7109375" style="11" customWidth="1"/>
    <col min="15611" max="15611" width="19.28515625" style="11" customWidth="1"/>
    <col min="15612" max="15612" width="8.140625" style="11" customWidth="1"/>
    <col min="15613" max="15613" width="9.42578125" style="11" customWidth="1"/>
    <col min="15614" max="15614" width="14.85546875" style="11" customWidth="1"/>
    <col min="15615" max="15615" width="17.140625" style="11" customWidth="1"/>
    <col min="15616" max="15616" width="12.140625" style="11" customWidth="1"/>
    <col min="15617" max="15617" width="10" style="11" customWidth="1"/>
    <col min="15618" max="15618" width="5" style="11" customWidth="1"/>
    <col min="15619" max="15620" width="13.7109375" style="11" customWidth="1"/>
    <col min="15621" max="15621" width="11.5703125" style="11" customWidth="1"/>
    <col min="15622" max="15622" width="1" style="11" customWidth="1"/>
    <col min="15623" max="15623" width="23.7109375" style="11" customWidth="1"/>
    <col min="15624" max="15624" width="44.140625" style="11" customWidth="1"/>
    <col min="15625" max="15864" width="9.140625" style="11"/>
    <col min="15865" max="15865" width="8.140625" style="11" customWidth="1"/>
    <col min="15866" max="15866" width="13.7109375" style="11" customWidth="1"/>
    <col min="15867" max="15867" width="19.28515625" style="11" customWidth="1"/>
    <col min="15868" max="15868" width="8.140625" style="11" customWidth="1"/>
    <col min="15869" max="15869" width="9.42578125" style="11" customWidth="1"/>
    <col min="15870" max="15870" width="14.85546875" style="11" customWidth="1"/>
    <col min="15871" max="15871" width="17.140625" style="11" customWidth="1"/>
    <col min="15872" max="15872" width="12.140625" style="11" customWidth="1"/>
    <col min="15873" max="15873" width="10" style="11" customWidth="1"/>
    <col min="15874" max="15874" width="5" style="11" customWidth="1"/>
    <col min="15875" max="15876" width="13.7109375" style="11" customWidth="1"/>
    <col min="15877" max="15877" width="11.5703125" style="11" customWidth="1"/>
    <col min="15878" max="15878" width="1" style="11" customWidth="1"/>
    <col min="15879" max="15879" width="23.7109375" style="11" customWidth="1"/>
    <col min="15880" max="15880" width="44.140625" style="11" customWidth="1"/>
    <col min="15881" max="16120" width="9.140625" style="11"/>
    <col min="16121" max="16121" width="8.140625" style="11" customWidth="1"/>
    <col min="16122" max="16122" width="13.7109375" style="11" customWidth="1"/>
    <col min="16123" max="16123" width="19.28515625" style="11" customWidth="1"/>
    <col min="16124" max="16124" width="8.140625" style="11" customWidth="1"/>
    <col min="16125" max="16125" width="9.42578125" style="11" customWidth="1"/>
    <col min="16126" max="16126" width="14.85546875" style="11" customWidth="1"/>
    <col min="16127" max="16127" width="17.140625" style="11" customWidth="1"/>
    <col min="16128" max="16128" width="12.140625" style="11" customWidth="1"/>
    <col min="16129" max="16129" width="10" style="11" customWidth="1"/>
    <col min="16130" max="16130" width="5" style="11" customWidth="1"/>
    <col min="16131" max="16132" width="13.7109375" style="11" customWidth="1"/>
    <col min="16133" max="16133" width="11.5703125" style="11" customWidth="1"/>
    <col min="16134" max="16134" width="1" style="11" customWidth="1"/>
    <col min="16135" max="16135" width="23.7109375" style="11" customWidth="1"/>
    <col min="16136" max="16136" width="44.140625" style="11" customWidth="1"/>
    <col min="16137" max="16384" width="9.140625" style="11"/>
  </cols>
  <sheetData>
    <row r="1" spans="1:12" ht="15.4" customHeight="1" x14ac:dyDescent="0.2">
      <c r="A1" s="330"/>
      <c r="B1" s="330"/>
      <c r="C1" s="330"/>
      <c r="D1" s="330"/>
      <c r="E1" s="330"/>
      <c r="F1" s="330"/>
      <c r="G1" s="330"/>
      <c r="H1" s="330"/>
      <c r="I1" s="330"/>
      <c r="J1" s="330"/>
      <c r="K1" s="330"/>
      <c r="L1" s="10"/>
    </row>
    <row r="2" spans="1:12" ht="16.149999999999999" customHeight="1" x14ac:dyDescent="0.2">
      <c r="A2" s="331"/>
      <c r="B2" s="331"/>
      <c r="C2" s="331"/>
      <c r="D2" s="331"/>
      <c r="E2" s="331"/>
      <c r="F2" s="331"/>
      <c r="G2" s="331"/>
      <c r="H2" s="330"/>
      <c r="I2" s="330"/>
      <c r="J2" s="330"/>
      <c r="K2" s="330"/>
      <c r="L2" s="10"/>
    </row>
    <row r="3" spans="1:12" ht="15.4" customHeight="1" x14ac:dyDescent="0.2">
      <c r="A3" s="331"/>
      <c r="B3" s="331"/>
      <c r="C3" s="331"/>
      <c r="D3" s="331"/>
      <c r="E3" s="331"/>
      <c r="F3" s="331"/>
      <c r="G3" s="331"/>
      <c r="H3" s="330"/>
      <c r="I3" s="330"/>
      <c r="J3" s="330"/>
      <c r="K3" s="330"/>
      <c r="L3" s="10"/>
    </row>
    <row r="4" spans="1:12" ht="11.25" customHeight="1" x14ac:dyDescent="0.2">
      <c r="A4" s="330"/>
      <c r="B4" s="330"/>
      <c r="C4" s="330"/>
      <c r="D4" s="330"/>
      <c r="E4" s="330"/>
      <c r="F4" s="330"/>
      <c r="G4" s="330"/>
      <c r="H4" s="330"/>
      <c r="I4" s="330"/>
      <c r="J4" s="330"/>
      <c r="K4" s="330"/>
      <c r="L4" s="10"/>
    </row>
    <row r="5" spans="1:12" ht="25.5" customHeight="1" x14ac:dyDescent="0.2">
      <c r="A5" s="332" t="s">
        <v>103</v>
      </c>
      <c r="B5" s="332"/>
      <c r="C5" s="332"/>
      <c r="D5" s="332"/>
      <c r="E5" s="332"/>
      <c r="F5" s="332"/>
      <c r="G5" s="332"/>
      <c r="H5" s="332"/>
      <c r="I5" s="332"/>
      <c r="J5" s="332"/>
      <c r="K5" s="332"/>
      <c r="L5" s="10"/>
    </row>
    <row r="6" spans="1:12" ht="18.75" customHeight="1" x14ac:dyDescent="0.2">
      <c r="A6" s="333" t="s">
        <v>104</v>
      </c>
      <c r="B6" s="333"/>
      <c r="C6" s="333"/>
      <c r="D6" s="333"/>
      <c r="E6" s="333"/>
      <c r="F6" s="333"/>
      <c r="G6" s="333"/>
      <c r="H6" s="333"/>
      <c r="I6" s="333"/>
      <c r="J6" s="333"/>
      <c r="K6" s="333"/>
      <c r="L6" s="10"/>
    </row>
    <row r="7" spans="1:12" ht="6" customHeight="1" x14ac:dyDescent="0.2">
      <c r="A7" s="330"/>
      <c r="B7" s="330"/>
      <c r="C7" s="330"/>
      <c r="D7" s="330"/>
      <c r="E7" s="330"/>
      <c r="F7" s="330"/>
      <c r="G7" s="330"/>
      <c r="H7" s="330"/>
      <c r="I7" s="330"/>
      <c r="J7" s="330"/>
      <c r="K7" s="330"/>
      <c r="L7" s="10"/>
    </row>
    <row r="8" spans="1:12" ht="28.5" customHeight="1" x14ac:dyDescent="0.2">
      <c r="A8" s="12" t="s">
        <v>0</v>
      </c>
      <c r="B8" s="13" t="s">
        <v>105</v>
      </c>
      <c r="C8" s="334" t="s">
        <v>106</v>
      </c>
      <c r="D8" s="334"/>
      <c r="E8" s="14" t="s">
        <v>11</v>
      </c>
      <c r="F8" s="15" t="s">
        <v>107</v>
      </c>
      <c r="G8" s="15" t="s">
        <v>108</v>
      </c>
      <c r="H8" s="15" t="s">
        <v>109</v>
      </c>
      <c r="I8" s="16" t="s">
        <v>19</v>
      </c>
      <c r="J8" s="15" t="s">
        <v>122</v>
      </c>
      <c r="K8" s="16" t="s">
        <v>123</v>
      </c>
      <c r="L8" s="10"/>
    </row>
    <row r="9" spans="1:12" ht="17.25" hidden="1" customHeight="1" x14ac:dyDescent="0.2">
      <c r="A9" s="335" t="s">
        <v>110</v>
      </c>
      <c r="B9" s="336"/>
      <c r="C9" s="336"/>
      <c r="D9" s="336"/>
      <c r="E9" s="336"/>
      <c r="F9" s="336"/>
      <c r="G9" s="336"/>
      <c r="H9" s="336"/>
      <c r="I9" s="336"/>
      <c r="J9" s="336"/>
      <c r="K9" s="337"/>
      <c r="L9" s="10"/>
    </row>
    <row r="10" spans="1:12" ht="13.5" customHeight="1" x14ac:dyDescent="0.2">
      <c r="A10" s="17">
        <v>1</v>
      </c>
      <c r="B10" s="18" t="s">
        <v>111</v>
      </c>
      <c r="C10" s="328" t="s">
        <v>112</v>
      </c>
      <c r="D10" s="329"/>
      <c r="E10" s="19">
        <v>180000</v>
      </c>
      <c r="F10" s="19">
        <v>0</v>
      </c>
      <c r="G10" s="19">
        <v>0</v>
      </c>
      <c r="H10" s="19">
        <v>0</v>
      </c>
      <c r="I10" s="19">
        <v>180000</v>
      </c>
      <c r="J10" s="19"/>
      <c r="K10" s="19"/>
      <c r="L10" s="10"/>
    </row>
    <row r="11" spans="1:12" ht="13.5" customHeight="1" x14ac:dyDescent="0.2">
      <c r="A11" s="20">
        <v>2</v>
      </c>
      <c r="B11" s="21" t="s">
        <v>113</v>
      </c>
      <c r="C11" s="326" t="s">
        <v>114</v>
      </c>
      <c r="D11" s="327"/>
      <c r="E11" s="22">
        <v>180000</v>
      </c>
      <c r="F11" s="22">
        <v>0</v>
      </c>
      <c r="G11" s="22">
        <v>0</v>
      </c>
      <c r="H11" s="22">
        <v>0</v>
      </c>
      <c r="I11" s="22">
        <v>180000</v>
      </c>
      <c r="J11" s="22"/>
      <c r="K11" s="22"/>
      <c r="L11" s="10"/>
    </row>
    <row r="12" spans="1:12" ht="13.5" customHeight="1" x14ac:dyDescent="0.2">
      <c r="A12" s="20">
        <v>3</v>
      </c>
      <c r="B12" s="21" t="s">
        <v>115</v>
      </c>
      <c r="C12" s="326" t="s">
        <v>116</v>
      </c>
      <c r="D12" s="327"/>
      <c r="E12" s="22">
        <v>104000</v>
      </c>
      <c r="F12" s="22">
        <v>0</v>
      </c>
      <c r="G12" s="22">
        <v>0</v>
      </c>
      <c r="H12" s="22">
        <v>0</v>
      </c>
      <c r="I12" s="22">
        <v>104000</v>
      </c>
      <c r="J12" s="22"/>
      <c r="K12" s="22"/>
      <c r="L12" s="10"/>
    </row>
    <row r="13" spans="1:12" ht="15" x14ac:dyDescent="0.2">
      <c r="A13" s="20">
        <v>4</v>
      </c>
      <c r="B13" s="21" t="s">
        <v>117</v>
      </c>
      <c r="C13" s="326" t="s">
        <v>118</v>
      </c>
      <c r="D13" s="327"/>
      <c r="E13" s="22">
        <v>120000</v>
      </c>
      <c r="F13" s="22">
        <v>0</v>
      </c>
      <c r="G13" s="22">
        <v>0</v>
      </c>
      <c r="H13" s="22">
        <v>0</v>
      </c>
      <c r="I13" s="22">
        <v>120000</v>
      </c>
      <c r="J13" s="22"/>
      <c r="K13" s="22"/>
      <c r="L13" s="10"/>
    </row>
    <row r="14" spans="1:12" ht="13.5" customHeight="1" x14ac:dyDescent="0.2">
      <c r="A14" s="23"/>
      <c r="B14" s="324" t="s">
        <v>121</v>
      </c>
      <c r="C14" s="324"/>
      <c r="D14" s="324"/>
      <c r="E14" s="24"/>
      <c r="F14" s="24"/>
      <c r="G14" s="24"/>
      <c r="H14" s="24"/>
      <c r="I14" s="24"/>
      <c r="J14" s="24"/>
      <c r="K14" s="24"/>
      <c r="L14" s="10"/>
    </row>
    <row r="15" spans="1:12" ht="13.5" customHeight="1" x14ac:dyDescent="0.2">
      <c r="B15" s="26"/>
      <c r="C15" s="26"/>
      <c r="D15" s="26"/>
      <c r="E15" s="27"/>
      <c r="F15" s="27"/>
      <c r="G15" s="27"/>
      <c r="H15" s="27"/>
      <c r="I15" s="27"/>
      <c r="J15" s="27"/>
      <c r="K15" s="27"/>
      <c r="L15" s="10"/>
    </row>
    <row r="16" spans="1:12" ht="15.75" x14ac:dyDescent="0.2">
      <c r="F16" s="325"/>
      <c r="G16" s="325"/>
    </row>
    <row r="17" spans="1:12" x14ac:dyDescent="0.2">
      <c r="F17" s="30"/>
      <c r="G17" s="31"/>
    </row>
    <row r="18" spans="1:12" s="29" customFormat="1" x14ac:dyDescent="0.2">
      <c r="A18" s="25"/>
      <c r="B18" s="11"/>
      <c r="C18" s="11"/>
      <c r="D18" s="11"/>
      <c r="E18" s="28"/>
      <c r="F18" s="30"/>
      <c r="G18" s="31"/>
      <c r="K18" s="11"/>
      <c r="L18" s="11"/>
    </row>
    <row r="19" spans="1:12" s="29" customFormat="1" x14ac:dyDescent="0.2">
      <c r="A19" s="25"/>
      <c r="B19" s="11"/>
      <c r="C19" s="11"/>
      <c r="D19" s="11"/>
      <c r="E19" s="28"/>
      <c r="F19" s="30"/>
      <c r="G19" s="31"/>
      <c r="K19" s="11"/>
      <c r="L19" s="11"/>
    </row>
    <row r="20" spans="1:12" s="29" customFormat="1" ht="15.75" x14ac:dyDescent="0.2">
      <c r="A20" s="25"/>
      <c r="B20" s="11"/>
      <c r="C20" s="11"/>
      <c r="D20" s="11"/>
      <c r="E20" s="28"/>
      <c r="F20" s="325"/>
      <c r="G20" s="325"/>
      <c r="K20" s="11"/>
      <c r="L20" s="11"/>
    </row>
  </sheetData>
  <mergeCells count="18">
    <mergeCell ref="C10:D10"/>
    <mergeCell ref="A1:K1"/>
    <mergeCell ref="A2:G2"/>
    <mergeCell ref="H2:K2"/>
    <mergeCell ref="A3:G3"/>
    <mergeCell ref="H3:K3"/>
    <mergeCell ref="A4:K4"/>
    <mergeCell ref="A5:K5"/>
    <mergeCell ref="A6:K6"/>
    <mergeCell ref="A7:K7"/>
    <mergeCell ref="C8:D8"/>
    <mergeCell ref="A9:K9"/>
    <mergeCell ref="B14:D14"/>
    <mergeCell ref="F16:G16"/>
    <mergeCell ref="F20:G20"/>
    <mergeCell ref="C11:D11"/>
    <mergeCell ref="C12:D12"/>
    <mergeCell ref="C13:D13"/>
  </mergeCells>
  <printOptions horizontalCentered="1"/>
  <pageMargins left="0" right="0" top="0" bottom="0" header="0" footer="0"/>
  <pageSetup paperSize="9" orientation="landscape" horizontalDpi="30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workbookViewId="0">
      <selection activeCell="C50" sqref="C50"/>
    </sheetView>
  </sheetViews>
  <sheetFormatPr defaultRowHeight="11.25" x14ac:dyDescent="0.25"/>
  <cols>
    <col min="1" max="1" width="4.85546875" style="87" customWidth="1"/>
    <col min="2" max="2" width="10.140625" style="87" bestFit="1" customWidth="1"/>
    <col min="3" max="3" width="7.5703125" style="87" customWidth="1"/>
    <col min="4" max="4" width="20.7109375" style="89" customWidth="1"/>
    <col min="5" max="5" width="53.28515625" style="89" customWidth="1"/>
    <col min="6" max="6" width="14" style="89" customWidth="1"/>
    <col min="7" max="7" width="7" style="89" bestFit="1" customWidth="1"/>
    <col min="8" max="8" width="13.7109375" style="39" customWidth="1"/>
    <col min="9" max="9" width="44" style="89" customWidth="1"/>
    <col min="10" max="10" width="8.42578125" style="87" customWidth="1"/>
    <col min="11" max="11" width="9.140625" style="86"/>
    <col min="12" max="13" width="9.140625" style="92"/>
    <col min="14" max="16384" width="9.140625" style="88"/>
  </cols>
  <sheetData>
    <row r="1" spans="1:29" s="35" customFormat="1" x14ac:dyDescent="0.25">
      <c r="A1" s="33"/>
      <c r="B1" s="33"/>
      <c r="C1" s="33"/>
      <c r="D1" s="34"/>
      <c r="E1" s="34"/>
      <c r="F1" s="34"/>
      <c r="G1" s="34"/>
      <c r="H1" s="33"/>
      <c r="I1" s="34"/>
      <c r="J1" s="33"/>
      <c r="K1" s="91"/>
      <c r="L1" s="91"/>
      <c r="M1" s="91"/>
      <c r="N1" s="33"/>
      <c r="O1" s="33"/>
      <c r="P1" s="33"/>
      <c r="Q1" s="33"/>
      <c r="R1" s="33"/>
      <c r="S1" s="33"/>
      <c r="T1" s="33"/>
      <c r="U1" s="33"/>
      <c r="V1" s="33"/>
      <c r="W1" s="33"/>
      <c r="X1" s="33"/>
      <c r="Y1" s="33"/>
      <c r="Z1" s="33"/>
      <c r="AA1" s="33"/>
      <c r="AB1" s="33"/>
      <c r="AC1" s="33"/>
    </row>
    <row r="2" spans="1:29" s="35" customFormat="1" x14ac:dyDescent="0.25">
      <c r="A2" s="33"/>
      <c r="B2" s="33"/>
      <c r="C2" s="33"/>
      <c r="D2" s="34"/>
      <c r="E2" s="34"/>
      <c r="F2" s="34"/>
      <c r="G2" s="34"/>
      <c r="H2" s="33"/>
      <c r="I2" s="34"/>
      <c r="J2" s="33"/>
      <c r="K2" s="91"/>
      <c r="L2" s="91"/>
      <c r="M2" s="91"/>
      <c r="N2" s="33"/>
      <c r="O2" s="33"/>
      <c r="P2" s="33"/>
      <c r="Q2" s="33"/>
      <c r="R2" s="33"/>
      <c r="S2" s="33"/>
      <c r="T2" s="33"/>
      <c r="U2" s="33"/>
      <c r="V2" s="33"/>
      <c r="W2" s="33"/>
      <c r="X2" s="33"/>
      <c r="Y2" s="33"/>
      <c r="Z2" s="33"/>
      <c r="AA2" s="33"/>
      <c r="AB2" s="33"/>
      <c r="AC2" s="33"/>
    </row>
    <row r="3" spans="1:29" s="35" customFormat="1" x14ac:dyDescent="0.25">
      <c r="A3" s="33"/>
      <c r="B3" s="33"/>
      <c r="C3" s="33"/>
      <c r="D3" s="34"/>
      <c r="E3" s="34"/>
      <c r="F3" s="34"/>
      <c r="G3" s="34"/>
      <c r="H3" s="33"/>
      <c r="I3" s="34"/>
      <c r="J3" s="33"/>
      <c r="K3" s="91"/>
      <c r="L3" s="91"/>
      <c r="M3" s="91"/>
      <c r="N3" s="33"/>
      <c r="O3" s="33"/>
      <c r="P3" s="33"/>
      <c r="Q3" s="33"/>
      <c r="R3" s="33"/>
      <c r="S3" s="33"/>
      <c r="T3" s="33"/>
      <c r="U3" s="33"/>
      <c r="V3" s="33"/>
      <c r="W3" s="33"/>
      <c r="X3" s="33"/>
      <c r="Y3" s="33"/>
      <c r="Z3" s="33"/>
      <c r="AA3" s="33"/>
      <c r="AB3" s="33"/>
      <c r="AC3" s="33"/>
    </row>
    <row r="4" spans="1:29" s="35" customFormat="1" hidden="1" x14ac:dyDescent="0.25">
      <c r="A4" s="36"/>
      <c r="B4" s="37"/>
      <c r="C4" s="37"/>
      <c r="D4" s="38"/>
      <c r="E4" s="38"/>
      <c r="F4" s="38"/>
      <c r="G4" s="38"/>
      <c r="H4" s="37"/>
      <c r="I4" s="38"/>
      <c r="J4" s="37"/>
      <c r="K4" s="91"/>
      <c r="L4" s="91"/>
      <c r="M4" s="91"/>
      <c r="N4" s="33"/>
      <c r="O4" s="33"/>
      <c r="P4" s="33"/>
      <c r="Q4" s="33"/>
      <c r="R4" s="33"/>
      <c r="S4" s="33"/>
      <c r="T4" s="33"/>
      <c r="U4" s="33"/>
      <c r="V4" s="33"/>
      <c r="W4" s="33"/>
      <c r="X4" s="33"/>
      <c r="Y4" s="33"/>
      <c r="Z4" s="33"/>
      <c r="AA4" s="33"/>
      <c r="AB4" s="33"/>
      <c r="AC4" s="33"/>
    </row>
    <row r="5" spans="1:29" s="40" customFormat="1" ht="15.75" x14ac:dyDescent="0.25">
      <c r="A5" s="338" t="s">
        <v>125</v>
      </c>
      <c r="B5" s="338"/>
      <c r="C5" s="338"/>
      <c r="D5" s="338"/>
      <c r="E5" s="338"/>
      <c r="F5" s="338"/>
      <c r="G5" s="338"/>
      <c r="H5" s="338"/>
      <c r="I5" s="338"/>
      <c r="J5" s="338"/>
      <c r="K5" s="86"/>
      <c r="L5" s="92"/>
      <c r="M5" s="92"/>
    </row>
    <row r="6" spans="1:29" s="43" customFormat="1" ht="12.75" x14ac:dyDescent="0.25">
      <c r="A6" s="41" t="s">
        <v>0</v>
      </c>
      <c r="B6" s="42" t="s">
        <v>126</v>
      </c>
      <c r="C6" s="42" t="s">
        <v>127</v>
      </c>
      <c r="D6" s="42" t="s">
        <v>128</v>
      </c>
      <c r="E6" s="42" t="s">
        <v>129</v>
      </c>
      <c r="F6" s="42" t="s">
        <v>130</v>
      </c>
      <c r="G6" s="42" t="s">
        <v>131</v>
      </c>
      <c r="H6" s="95" t="s">
        <v>420</v>
      </c>
      <c r="I6" s="42" t="s">
        <v>132</v>
      </c>
      <c r="J6" s="42" t="s">
        <v>133</v>
      </c>
      <c r="K6" s="93"/>
      <c r="L6" s="93"/>
      <c r="M6" s="93"/>
    </row>
    <row r="7" spans="1:29" s="48" customFormat="1" ht="18" customHeight="1" x14ac:dyDescent="0.25">
      <c r="A7" s="44">
        <v>1</v>
      </c>
      <c r="B7" s="45">
        <v>42071</v>
      </c>
      <c r="C7" s="46">
        <v>21830</v>
      </c>
      <c r="D7" s="46" t="s">
        <v>134</v>
      </c>
      <c r="E7" s="46" t="s">
        <v>135</v>
      </c>
      <c r="F7" s="46" t="s">
        <v>136</v>
      </c>
      <c r="G7" s="46" t="s">
        <v>137</v>
      </c>
      <c r="H7" s="46">
        <v>6</v>
      </c>
      <c r="I7" s="46" t="s">
        <v>138</v>
      </c>
      <c r="J7" s="46" t="s">
        <v>139</v>
      </c>
      <c r="K7" s="94" t="s">
        <v>140</v>
      </c>
      <c r="L7" s="94">
        <v>1</v>
      </c>
      <c r="M7" s="94">
        <f>H7</f>
        <v>6</v>
      </c>
      <c r="N7" s="47"/>
      <c r="O7" s="47"/>
      <c r="P7" s="47"/>
      <c r="Q7" s="47"/>
      <c r="R7" s="47"/>
      <c r="S7" s="47"/>
      <c r="T7" s="47"/>
      <c r="U7" s="47"/>
      <c r="V7" s="47"/>
      <c r="W7" s="47"/>
      <c r="X7" s="47"/>
      <c r="Y7" s="47"/>
      <c r="Z7" s="47"/>
      <c r="AA7" s="47"/>
      <c r="AB7" s="47"/>
      <c r="AC7" s="47"/>
    </row>
    <row r="8" spans="1:29" s="48" customFormat="1" ht="12.75" x14ac:dyDescent="0.25">
      <c r="A8" s="44">
        <v>2</v>
      </c>
      <c r="B8" s="45">
        <v>42102</v>
      </c>
      <c r="C8" s="46">
        <v>21499</v>
      </c>
      <c r="D8" s="46" t="s">
        <v>141</v>
      </c>
      <c r="E8" s="46" t="s">
        <v>142</v>
      </c>
      <c r="F8" s="46">
        <v>937772133</v>
      </c>
      <c r="G8" s="46" t="s">
        <v>143</v>
      </c>
      <c r="H8" s="46">
        <v>6</v>
      </c>
      <c r="I8" s="46" t="s">
        <v>144</v>
      </c>
      <c r="J8" s="46" t="s">
        <v>145</v>
      </c>
      <c r="K8" s="94" t="s">
        <v>146</v>
      </c>
      <c r="L8" s="94">
        <v>1</v>
      </c>
      <c r="M8" s="94">
        <f>H8</f>
        <v>6</v>
      </c>
    </row>
    <row r="9" spans="1:29" s="48" customFormat="1" ht="12.75" x14ac:dyDescent="0.25">
      <c r="A9" s="44">
        <v>3</v>
      </c>
      <c r="B9" s="45">
        <v>42102</v>
      </c>
      <c r="C9" s="46">
        <v>21234</v>
      </c>
      <c r="D9" s="46" t="s">
        <v>147</v>
      </c>
      <c r="E9" s="46" t="s">
        <v>148</v>
      </c>
      <c r="F9" s="46">
        <v>1686533933</v>
      </c>
      <c r="G9" s="46" t="s">
        <v>137</v>
      </c>
      <c r="H9" s="46">
        <v>2</v>
      </c>
      <c r="I9" s="46" t="s">
        <v>149</v>
      </c>
      <c r="J9" s="46" t="s">
        <v>145</v>
      </c>
      <c r="K9" s="93" t="s">
        <v>150</v>
      </c>
      <c r="L9" s="94">
        <v>1</v>
      </c>
      <c r="M9" s="94">
        <f>H9</f>
        <v>2</v>
      </c>
      <c r="N9" s="47"/>
      <c r="O9" s="47"/>
      <c r="P9" s="47"/>
      <c r="Q9" s="47"/>
      <c r="R9" s="47"/>
      <c r="S9" s="47"/>
      <c r="T9" s="47"/>
      <c r="U9" s="47"/>
      <c r="V9" s="47"/>
      <c r="W9" s="47"/>
      <c r="X9" s="47"/>
      <c r="Y9" s="47"/>
      <c r="Z9" s="47"/>
      <c r="AA9" s="47"/>
      <c r="AB9" s="47"/>
      <c r="AC9" s="47"/>
    </row>
    <row r="10" spans="1:29" s="47" customFormat="1" ht="12" customHeight="1" x14ac:dyDescent="0.25">
      <c r="A10" s="44">
        <v>4</v>
      </c>
      <c r="B10" s="45">
        <v>42132</v>
      </c>
      <c r="C10" s="46">
        <v>18118</v>
      </c>
      <c r="D10" s="46" t="s">
        <v>151</v>
      </c>
      <c r="E10" s="46" t="s">
        <v>152</v>
      </c>
      <c r="F10" s="46">
        <v>902777132</v>
      </c>
      <c r="G10" s="46" t="s">
        <v>153</v>
      </c>
      <c r="H10" s="46">
        <v>4</v>
      </c>
      <c r="I10" s="46" t="s">
        <v>154</v>
      </c>
      <c r="J10" s="46" t="s">
        <v>145</v>
      </c>
      <c r="K10" s="94" t="s">
        <v>150</v>
      </c>
      <c r="L10" s="94">
        <v>1</v>
      </c>
      <c r="M10" s="94">
        <f t="shared" ref="M10:M20" si="0">H10</f>
        <v>4</v>
      </c>
      <c r="N10" s="48"/>
      <c r="O10" s="48"/>
      <c r="P10" s="48"/>
      <c r="Q10" s="48"/>
      <c r="R10" s="48"/>
      <c r="S10" s="48"/>
      <c r="T10" s="48"/>
      <c r="U10" s="48"/>
      <c r="V10" s="48"/>
      <c r="W10" s="48"/>
      <c r="X10" s="48"/>
      <c r="Y10" s="48"/>
      <c r="Z10" s="48"/>
      <c r="AA10" s="48"/>
      <c r="AB10" s="48"/>
      <c r="AC10" s="48"/>
    </row>
    <row r="11" spans="1:29" s="48" customFormat="1" ht="12.75" hidden="1" x14ac:dyDescent="0.2">
      <c r="A11" s="44">
        <v>58</v>
      </c>
      <c r="B11" s="50"/>
      <c r="C11" s="50"/>
      <c r="D11" s="50"/>
      <c r="E11" s="51"/>
      <c r="F11" s="50"/>
      <c r="G11" s="50"/>
      <c r="H11" s="50"/>
      <c r="I11" s="51"/>
      <c r="J11" s="50"/>
      <c r="K11" s="94"/>
      <c r="L11" s="94">
        <v>1</v>
      </c>
      <c r="M11" s="94">
        <f t="shared" si="0"/>
        <v>0</v>
      </c>
      <c r="N11" s="47"/>
      <c r="O11" s="47"/>
      <c r="P11" s="47"/>
      <c r="Q11" s="47"/>
      <c r="R11" s="47"/>
      <c r="S11" s="47"/>
      <c r="T11" s="47"/>
      <c r="U11" s="47"/>
      <c r="V11" s="47"/>
      <c r="W11" s="47"/>
      <c r="X11" s="47"/>
      <c r="Y11" s="47"/>
      <c r="Z11" s="47"/>
      <c r="AA11" s="47"/>
      <c r="AB11" s="47"/>
      <c r="AC11" s="47"/>
    </row>
    <row r="12" spans="1:29" s="48" customFormat="1" ht="12.75" hidden="1" x14ac:dyDescent="0.2">
      <c r="A12" s="44">
        <v>59</v>
      </c>
      <c r="B12" s="52"/>
      <c r="C12" s="52"/>
      <c r="D12" s="52"/>
      <c r="E12" s="53"/>
      <c r="F12" s="52"/>
      <c r="G12" s="52"/>
      <c r="H12" s="52"/>
      <c r="I12" s="53"/>
      <c r="J12" s="52"/>
      <c r="K12" s="94"/>
      <c r="L12" s="94">
        <v>1</v>
      </c>
      <c r="M12" s="94">
        <f t="shared" si="0"/>
        <v>0</v>
      </c>
      <c r="N12" s="47"/>
      <c r="O12" s="47"/>
      <c r="P12" s="47"/>
      <c r="Q12" s="47"/>
      <c r="R12" s="47"/>
      <c r="S12" s="47"/>
      <c r="T12" s="47"/>
      <c r="U12" s="47"/>
      <c r="V12" s="47"/>
      <c r="W12" s="47"/>
      <c r="X12" s="47"/>
      <c r="Y12" s="47"/>
      <c r="Z12" s="47"/>
      <c r="AA12" s="47"/>
      <c r="AB12" s="47"/>
      <c r="AC12" s="47"/>
    </row>
    <row r="13" spans="1:29" s="48" customFormat="1" ht="12.75" hidden="1" x14ac:dyDescent="0.2">
      <c r="A13" s="44">
        <v>60</v>
      </c>
      <c r="B13" s="52"/>
      <c r="C13" s="52"/>
      <c r="D13" s="52"/>
      <c r="E13" s="53"/>
      <c r="F13" s="52"/>
      <c r="G13" s="52"/>
      <c r="H13" s="52"/>
      <c r="I13" s="53"/>
      <c r="J13" s="52"/>
      <c r="K13" s="94"/>
      <c r="L13" s="94">
        <v>1</v>
      </c>
      <c r="M13" s="94">
        <f t="shared" si="0"/>
        <v>0</v>
      </c>
      <c r="N13" s="47"/>
      <c r="O13" s="47"/>
      <c r="P13" s="47"/>
      <c r="Q13" s="47"/>
      <c r="R13" s="47"/>
      <c r="S13" s="47"/>
      <c r="T13" s="47"/>
      <c r="U13" s="47"/>
      <c r="V13" s="47"/>
      <c r="W13" s="47"/>
      <c r="X13" s="47"/>
      <c r="Y13" s="47"/>
      <c r="Z13" s="47"/>
      <c r="AA13" s="47"/>
      <c r="AB13" s="47"/>
      <c r="AC13" s="47"/>
    </row>
    <row r="14" spans="1:29" s="48" customFormat="1" ht="12.75" hidden="1" x14ac:dyDescent="0.2">
      <c r="A14" s="44">
        <v>61</v>
      </c>
      <c r="B14" s="52"/>
      <c r="C14" s="52"/>
      <c r="D14" s="52"/>
      <c r="E14" s="53"/>
      <c r="F14" s="52"/>
      <c r="G14" s="52"/>
      <c r="H14" s="52"/>
      <c r="I14" s="53"/>
      <c r="J14" s="52"/>
      <c r="K14" s="94"/>
      <c r="L14" s="94">
        <v>1</v>
      </c>
      <c r="M14" s="94">
        <f t="shared" si="0"/>
        <v>0</v>
      </c>
      <c r="N14" s="47"/>
      <c r="O14" s="47"/>
      <c r="P14" s="47"/>
      <c r="Q14" s="47"/>
      <c r="R14" s="47"/>
      <c r="S14" s="47"/>
      <c r="T14" s="47"/>
      <c r="U14" s="47"/>
      <c r="V14" s="47"/>
      <c r="W14" s="47"/>
      <c r="X14" s="47"/>
      <c r="Y14" s="47"/>
      <c r="Z14" s="47"/>
      <c r="AA14" s="47"/>
      <c r="AB14" s="47"/>
      <c r="AC14" s="47"/>
    </row>
    <row r="15" spans="1:29" s="48" customFormat="1" ht="12.75" hidden="1" x14ac:dyDescent="0.2">
      <c r="A15" s="44">
        <v>62</v>
      </c>
      <c r="B15" s="52"/>
      <c r="C15" s="52"/>
      <c r="D15" s="52"/>
      <c r="E15" s="53"/>
      <c r="F15" s="52"/>
      <c r="G15" s="52"/>
      <c r="H15" s="52"/>
      <c r="I15" s="53"/>
      <c r="J15" s="52"/>
      <c r="K15" s="94"/>
      <c r="L15" s="94">
        <v>1</v>
      </c>
      <c r="M15" s="94">
        <f t="shared" si="0"/>
        <v>0</v>
      </c>
      <c r="N15" s="47"/>
      <c r="O15" s="47"/>
      <c r="P15" s="47"/>
      <c r="Q15" s="47"/>
      <c r="R15" s="47"/>
      <c r="S15" s="47"/>
      <c r="T15" s="47"/>
      <c r="U15" s="47"/>
      <c r="V15" s="47"/>
      <c r="W15" s="47"/>
      <c r="X15" s="47"/>
      <c r="Y15" s="47"/>
      <c r="Z15" s="47"/>
      <c r="AA15" s="47"/>
      <c r="AB15" s="47"/>
      <c r="AC15" s="47"/>
    </row>
    <row r="16" spans="1:29" s="48" customFormat="1" ht="12.75" hidden="1" x14ac:dyDescent="0.2">
      <c r="A16" s="44">
        <v>63</v>
      </c>
      <c r="B16" s="52"/>
      <c r="C16" s="52"/>
      <c r="D16" s="52"/>
      <c r="E16" s="53"/>
      <c r="F16" s="52"/>
      <c r="G16" s="52"/>
      <c r="H16" s="52"/>
      <c r="I16" s="53"/>
      <c r="J16" s="52"/>
      <c r="K16" s="94"/>
      <c r="L16" s="94">
        <v>1</v>
      </c>
      <c r="M16" s="94">
        <f t="shared" si="0"/>
        <v>0</v>
      </c>
      <c r="N16" s="47"/>
      <c r="O16" s="47"/>
      <c r="P16" s="47"/>
      <c r="Q16" s="47"/>
      <c r="R16" s="47"/>
      <c r="S16" s="47"/>
      <c r="T16" s="47"/>
      <c r="U16" s="47"/>
      <c r="V16" s="47"/>
      <c r="W16" s="47"/>
      <c r="X16" s="47"/>
      <c r="Y16" s="47"/>
      <c r="Z16" s="47"/>
      <c r="AA16" s="47"/>
      <c r="AB16" s="47"/>
      <c r="AC16" s="47"/>
    </row>
    <row r="17" spans="1:29" s="48" customFormat="1" ht="12.75" hidden="1" x14ac:dyDescent="0.2">
      <c r="A17" s="44">
        <v>64</v>
      </c>
      <c r="B17" s="52"/>
      <c r="C17" s="52"/>
      <c r="D17" s="52"/>
      <c r="E17" s="53"/>
      <c r="F17" s="52"/>
      <c r="G17" s="52"/>
      <c r="H17" s="52"/>
      <c r="I17" s="53"/>
      <c r="J17" s="52"/>
      <c r="K17" s="94"/>
      <c r="L17" s="94">
        <v>1</v>
      </c>
      <c r="M17" s="94">
        <f t="shared" si="0"/>
        <v>0</v>
      </c>
      <c r="N17" s="47"/>
      <c r="O17" s="47"/>
      <c r="P17" s="47"/>
      <c r="Q17" s="47"/>
      <c r="R17" s="47"/>
      <c r="S17" s="47"/>
      <c r="T17" s="47"/>
      <c r="U17" s="47"/>
      <c r="V17" s="47"/>
      <c r="W17" s="47"/>
      <c r="X17" s="47"/>
      <c r="Y17" s="47"/>
      <c r="Z17" s="47"/>
      <c r="AA17" s="47"/>
      <c r="AB17" s="47"/>
      <c r="AC17" s="47"/>
    </row>
    <row r="18" spans="1:29" s="48" customFormat="1" ht="12.75" hidden="1" x14ac:dyDescent="0.2">
      <c r="A18" s="44">
        <v>65</v>
      </c>
      <c r="B18" s="52"/>
      <c r="C18" s="52"/>
      <c r="D18" s="52"/>
      <c r="E18" s="53"/>
      <c r="F18" s="52"/>
      <c r="G18" s="52"/>
      <c r="H18" s="52"/>
      <c r="I18" s="53"/>
      <c r="J18" s="52"/>
      <c r="K18" s="94"/>
      <c r="L18" s="94">
        <v>1</v>
      </c>
      <c r="M18" s="94">
        <f t="shared" si="0"/>
        <v>0</v>
      </c>
      <c r="N18" s="47"/>
      <c r="O18" s="47"/>
      <c r="P18" s="47"/>
      <c r="Q18" s="47"/>
      <c r="R18" s="47"/>
      <c r="S18" s="47"/>
      <c r="T18" s="47"/>
      <c r="U18" s="47"/>
      <c r="V18" s="47"/>
      <c r="W18" s="47"/>
      <c r="X18" s="47"/>
      <c r="Y18" s="47"/>
      <c r="Z18" s="47"/>
      <c r="AA18" s="47"/>
      <c r="AB18" s="47"/>
      <c r="AC18" s="47"/>
    </row>
    <row r="19" spans="1:29" s="48" customFormat="1" ht="12.75" hidden="1" x14ac:dyDescent="0.2">
      <c r="A19" s="44">
        <v>66</v>
      </c>
      <c r="B19" s="52"/>
      <c r="C19" s="52"/>
      <c r="D19" s="52"/>
      <c r="E19" s="53"/>
      <c r="F19" s="52"/>
      <c r="G19" s="52"/>
      <c r="H19" s="52"/>
      <c r="I19" s="53"/>
      <c r="J19" s="52"/>
      <c r="K19" s="94"/>
      <c r="L19" s="94">
        <v>1</v>
      </c>
      <c r="M19" s="94">
        <f t="shared" si="0"/>
        <v>0</v>
      </c>
      <c r="N19" s="47"/>
      <c r="O19" s="47"/>
      <c r="P19" s="47"/>
      <c r="Q19" s="47"/>
      <c r="R19" s="47"/>
      <c r="S19" s="47"/>
      <c r="T19" s="47"/>
      <c r="U19" s="47"/>
      <c r="V19" s="47"/>
      <c r="W19" s="47"/>
      <c r="X19" s="47"/>
      <c r="Y19" s="47"/>
      <c r="Z19" s="47"/>
      <c r="AA19" s="47"/>
      <c r="AB19" s="47"/>
      <c r="AC19" s="47"/>
    </row>
    <row r="20" spans="1:29" s="48" customFormat="1" ht="12.75" hidden="1" x14ac:dyDescent="0.2">
      <c r="A20" s="44">
        <v>67</v>
      </c>
      <c r="B20" s="52"/>
      <c r="C20" s="52"/>
      <c r="D20" s="52"/>
      <c r="E20" s="53"/>
      <c r="F20" s="52"/>
      <c r="G20" s="52"/>
      <c r="H20" s="52"/>
      <c r="I20" s="53"/>
      <c r="J20" s="52"/>
      <c r="K20" s="94"/>
      <c r="L20" s="94">
        <v>1</v>
      </c>
      <c r="M20" s="94">
        <f t="shared" si="0"/>
        <v>0</v>
      </c>
      <c r="N20" s="47"/>
      <c r="O20" s="47"/>
      <c r="P20" s="47"/>
      <c r="Q20" s="47"/>
      <c r="R20" s="47"/>
      <c r="S20" s="47"/>
      <c r="T20" s="47"/>
      <c r="U20" s="47"/>
      <c r="V20" s="47"/>
      <c r="W20" s="47"/>
      <c r="X20" s="47"/>
      <c r="Y20" s="47"/>
      <c r="Z20" s="47"/>
      <c r="AA20" s="47"/>
      <c r="AB20" s="47"/>
      <c r="AC20" s="47"/>
    </row>
    <row r="21" spans="1:29" s="48" customFormat="1" ht="12.75" hidden="1" x14ac:dyDescent="0.2">
      <c r="A21" s="44">
        <v>68</v>
      </c>
      <c r="B21" s="52"/>
      <c r="C21" s="52"/>
      <c r="D21" s="52"/>
      <c r="E21" s="53"/>
      <c r="F21" s="52"/>
      <c r="G21" s="52"/>
      <c r="H21" s="52"/>
      <c r="I21" s="53"/>
      <c r="J21" s="52"/>
      <c r="K21" s="94"/>
      <c r="L21" s="94">
        <v>1</v>
      </c>
      <c r="M21" s="94">
        <f t="shared" ref="M21:M43" si="1">H21</f>
        <v>0</v>
      </c>
      <c r="N21" s="47"/>
      <c r="O21" s="47"/>
      <c r="P21" s="47"/>
      <c r="Q21" s="47"/>
      <c r="R21" s="47"/>
      <c r="S21" s="47"/>
      <c r="T21" s="47"/>
      <c r="U21" s="47"/>
      <c r="V21" s="47"/>
      <c r="W21" s="47"/>
      <c r="X21" s="47"/>
      <c r="Y21" s="47"/>
      <c r="Z21" s="47"/>
      <c r="AA21" s="47"/>
      <c r="AB21" s="47"/>
      <c r="AC21" s="47"/>
    </row>
    <row r="22" spans="1:29" s="48" customFormat="1" ht="12.75" hidden="1" x14ac:dyDescent="0.2">
      <c r="A22" s="44">
        <v>69</v>
      </c>
      <c r="B22" s="52"/>
      <c r="C22" s="52"/>
      <c r="D22" s="52"/>
      <c r="E22" s="53"/>
      <c r="F22" s="52"/>
      <c r="G22" s="52"/>
      <c r="H22" s="52"/>
      <c r="I22" s="53"/>
      <c r="J22" s="52"/>
      <c r="K22" s="94"/>
      <c r="L22" s="94">
        <v>1</v>
      </c>
      <c r="M22" s="94">
        <f t="shared" si="1"/>
        <v>0</v>
      </c>
      <c r="N22" s="47"/>
      <c r="O22" s="47"/>
      <c r="P22" s="47"/>
      <c r="Q22" s="47"/>
      <c r="R22" s="47"/>
      <c r="S22" s="47"/>
      <c r="T22" s="47"/>
      <c r="U22" s="47"/>
      <c r="V22" s="47"/>
      <c r="W22" s="47"/>
      <c r="X22" s="47"/>
      <c r="Y22" s="47"/>
      <c r="Z22" s="47"/>
      <c r="AA22" s="47"/>
      <c r="AB22" s="47"/>
      <c r="AC22" s="47"/>
    </row>
    <row r="23" spans="1:29" s="48" customFormat="1" ht="12.75" hidden="1" x14ac:dyDescent="0.2">
      <c r="A23" s="44">
        <v>70</v>
      </c>
      <c r="B23" s="52"/>
      <c r="C23" s="52"/>
      <c r="D23" s="52"/>
      <c r="E23" s="53"/>
      <c r="F23" s="52"/>
      <c r="G23" s="52"/>
      <c r="H23" s="52"/>
      <c r="I23" s="53"/>
      <c r="J23" s="52"/>
      <c r="K23" s="94"/>
      <c r="L23" s="94">
        <v>1</v>
      </c>
      <c r="M23" s="94">
        <f t="shared" si="1"/>
        <v>0</v>
      </c>
      <c r="N23" s="47"/>
      <c r="O23" s="47"/>
      <c r="P23" s="47"/>
      <c r="Q23" s="47"/>
      <c r="R23" s="47"/>
      <c r="S23" s="47"/>
      <c r="T23" s="47"/>
      <c r="U23" s="47"/>
      <c r="V23" s="47"/>
      <c r="W23" s="47"/>
      <c r="X23" s="47"/>
      <c r="Y23" s="47"/>
      <c r="Z23" s="47"/>
      <c r="AA23" s="47"/>
      <c r="AB23" s="47"/>
      <c r="AC23" s="47"/>
    </row>
    <row r="24" spans="1:29" s="48" customFormat="1" ht="12.75" hidden="1" x14ac:dyDescent="0.2">
      <c r="A24" s="44">
        <v>71</v>
      </c>
      <c r="B24" s="52"/>
      <c r="C24" s="52"/>
      <c r="D24" s="52"/>
      <c r="E24" s="53"/>
      <c r="F24" s="52"/>
      <c r="G24" s="52"/>
      <c r="H24" s="52"/>
      <c r="I24" s="53"/>
      <c r="J24" s="52"/>
      <c r="K24" s="94"/>
      <c r="L24" s="94">
        <v>1</v>
      </c>
      <c r="M24" s="94">
        <f t="shared" si="1"/>
        <v>0</v>
      </c>
      <c r="N24" s="47"/>
      <c r="O24" s="47"/>
      <c r="P24" s="47"/>
      <c r="Q24" s="47"/>
      <c r="R24" s="47"/>
      <c r="S24" s="47"/>
      <c r="T24" s="47"/>
      <c r="U24" s="47"/>
      <c r="V24" s="47"/>
      <c r="W24" s="47"/>
      <c r="X24" s="47"/>
      <c r="Y24" s="47"/>
      <c r="Z24" s="47"/>
      <c r="AA24" s="47"/>
      <c r="AB24" s="47"/>
      <c r="AC24" s="47"/>
    </row>
    <row r="25" spans="1:29" s="48" customFormat="1" ht="12.75" hidden="1" x14ac:dyDescent="0.2">
      <c r="A25" s="44">
        <v>72</v>
      </c>
      <c r="B25" s="52"/>
      <c r="C25" s="52"/>
      <c r="D25" s="52"/>
      <c r="E25" s="53"/>
      <c r="F25" s="52"/>
      <c r="G25" s="52"/>
      <c r="H25" s="52"/>
      <c r="I25" s="53"/>
      <c r="J25" s="52"/>
      <c r="K25" s="94"/>
      <c r="L25" s="94">
        <v>1</v>
      </c>
      <c r="M25" s="94">
        <f t="shared" si="1"/>
        <v>0</v>
      </c>
      <c r="N25" s="47"/>
      <c r="O25" s="47"/>
      <c r="P25" s="47"/>
      <c r="Q25" s="47"/>
      <c r="R25" s="47"/>
      <c r="S25" s="47"/>
      <c r="T25" s="47"/>
      <c r="U25" s="47"/>
      <c r="V25" s="47"/>
      <c r="W25" s="47"/>
      <c r="X25" s="47"/>
      <c r="Y25" s="47"/>
      <c r="Z25" s="47"/>
      <c r="AA25" s="47"/>
      <c r="AB25" s="47"/>
      <c r="AC25" s="47"/>
    </row>
    <row r="26" spans="1:29" s="48" customFormat="1" ht="12.75" hidden="1" x14ac:dyDescent="0.2">
      <c r="A26" s="44">
        <v>73</v>
      </c>
      <c r="B26" s="52"/>
      <c r="C26" s="52"/>
      <c r="D26" s="52"/>
      <c r="E26" s="53"/>
      <c r="F26" s="52"/>
      <c r="G26" s="52"/>
      <c r="H26" s="52"/>
      <c r="I26" s="53"/>
      <c r="J26" s="52"/>
      <c r="K26" s="94"/>
      <c r="L26" s="94">
        <v>1</v>
      </c>
      <c r="M26" s="94">
        <f t="shared" si="1"/>
        <v>0</v>
      </c>
      <c r="N26" s="47"/>
      <c r="O26" s="47"/>
      <c r="P26" s="47"/>
      <c r="Q26" s="47"/>
      <c r="R26" s="47"/>
      <c r="S26" s="47"/>
      <c r="T26" s="47"/>
      <c r="U26" s="47"/>
      <c r="V26" s="47"/>
      <c r="W26" s="47"/>
      <c r="X26" s="47"/>
      <c r="Y26" s="47"/>
      <c r="Z26" s="47"/>
      <c r="AA26" s="47"/>
      <c r="AB26" s="47"/>
      <c r="AC26" s="47"/>
    </row>
    <row r="27" spans="1:29" s="48" customFormat="1" ht="12.75" hidden="1" x14ac:dyDescent="0.2">
      <c r="A27" s="44">
        <v>74</v>
      </c>
      <c r="B27" s="52"/>
      <c r="C27" s="52"/>
      <c r="D27" s="52"/>
      <c r="E27" s="53"/>
      <c r="F27" s="52"/>
      <c r="G27" s="52"/>
      <c r="H27" s="52"/>
      <c r="I27" s="53"/>
      <c r="J27" s="52"/>
      <c r="K27" s="94"/>
      <c r="L27" s="94">
        <v>1</v>
      </c>
      <c r="M27" s="94">
        <f t="shared" si="1"/>
        <v>0</v>
      </c>
      <c r="N27" s="47"/>
      <c r="O27" s="47"/>
      <c r="P27" s="47"/>
      <c r="Q27" s="47"/>
      <c r="R27" s="47"/>
      <c r="S27" s="47"/>
      <c r="T27" s="47"/>
      <c r="U27" s="47"/>
      <c r="V27" s="47"/>
      <c r="W27" s="47"/>
      <c r="X27" s="47"/>
      <c r="Y27" s="47"/>
      <c r="Z27" s="47"/>
      <c r="AA27" s="47"/>
      <c r="AB27" s="47"/>
      <c r="AC27" s="47"/>
    </row>
    <row r="28" spans="1:29" s="48" customFormat="1" ht="15" hidden="1" x14ac:dyDescent="0.2">
      <c r="A28" s="44">
        <v>75</v>
      </c>
      <c r="B28" s="52"/>
      <c r="C28" s="52"/>
      <c r="D28" s="52"/>
      <c r="E28" s="52"/>
      <c r="F28" s="52"/>
      <c r="G28" s="52"/>
      <c r="H28" s="52"/>
      <c r="I28" s="54"/>
      <c r="J28" s="52"/>
      <c r="K28" s="94"/>
      <c r="L28" s="94">
        <v>1</v>
      </c>
      <c r="M28" s="94">
        <f t="shared" si="1"/>
        <v>0</v>
      </c>
      <c r="N28" s="47"/>
      <c r="O28" s="47"/>
      <c r="P28" s="47"/>
      <c r="Q28" s="47"/>
      <c r="R28" s="47"/>
      <c r="S28" s="47"/>
      <c r="T28" s="47"/>
      <c r="U28" s="47"/>
      <c r="V28" s="47"/>
      <c r="W28" s="47"/>
      <c r="X28" s="47"/>
      <c r="Y28" s="47"/>
      <c r="Z28" s="47"/>
      <c r="AA28" s="47"/>
      <c r="AB28" s="47"/>
      <c r="AC28" s="47"/>
    </row>
    <row r="29" spans="1:29" s="48" customFormat="1" ht="12.75" hidden="1" x14ac:dyDescent="0.2">
      <c r="A29" s="44">
        <v>76</v>
      </c>
      <c r="B29" s="52"/>
      <c r="C29" s="52"/>
      <c r="D29" s="52"/>
      <c r="E29" s="53"/>
      <c r="F29" s="52"/>
      <c r="G29" s="52"/>
      <c r="H29" s="52"/>
      <c r="I29" s="53"/>
      <c r="J29" s="52"/>
      <c r="K29" s="94"/>
      <c r="L29" s="94">
        <v>1</v>
      </c>
      <c r="M29" s="94">
        <f t="shared" si="1"/>
        <v>0</v>
      </c>
      <c r="N29" s="47"/>
      <c r="O29" s="47"/>
      <c r="P29" s="47"/>
      <c r="Q29" s="47"/>
      <c r="R29" s="47"/>
      <c r="S29" s="47"/>
      <c r="T29" s="47"/>
      <c r="U29" s="47"/>
      <c r="V29" s="47"/>
      <c r="W29" s="47"/>
      <c r="X29" s="47"/>
      <c r="Y29" s="47"/>
      <c r="Z29" s="47"/>
      <c r="AA29" s="47"/>
      <c r="AB29" s="47"/>
      <c r="AC29" s="47"/>
    </row>
    <row r="30" spans="1:29" s="48" customFormat="1" ht="12.75" hidden="1" x14ac:dyDescent="0.2">
      <c r="A30" s="44">
        <v>77</v>
      </c>
      <c r="B30" s="52"/>
      <c r="C30" s="52"/>
      <c r="D30" s="52"/>
      <c r="E30" s="53"/>
      <c r="F30" s="52"/>
      <c r="G30" s="52"/>
      <c r="H30" s="52"/>
      <c r="I30" s="53"/>
      <c r="J30" s="52"/>
      <c r="K30" s="94"/>
      <c r="L30" s="94">
        <v>1</v>
      </c>
      <c r="M30" s="94">
        <f t="shared" si="1"/>
        <v>0</v>
      </c>
      <c r="N30" s="47"/>
      <c r="O30" s="47"/>
      <c r="P30" s="47"/>
      <c r="Q30" s="47"/>
      <c r="R30" s="47"/>
      <c r="S30" s="47"/>
      <c r="T30" s="47"/>
      <c r="U30" s="47"/>
      <c r="V30" s="47"/>
      <c r="W30" s="47"/>
      <c r="X30" s="47"/>
      <c r="Y30" s="47"/>
      <c r="Z30" s="47"/>
      <c r="AA30" s="47"/>
      <c r="AB30" s="47"/>
      <c r="AC30" s="47"/>
    </row>
    <row r="31" spans="1:29" s="48" customFormat="1" ht="12.75" hidden="1" x14ac:dyDescent="0.2">
      <c r="A31" s="44">
        <v>78</v>
      </c>
      <c r="B31" s="52"/>
      <c r="C31" s="52"/>
      <c r="D31" s="52"/>
      <c r="E31" s="53"/>
      <c r="F31" s="52"/>
      <c r="G31" s="52"/>
      <c r="H31" s="52"/>
      <c r="I31" s="53"/>
      <c r="J31" s="52"/>
      <c r="K31" s="94"/>
      <c r="L31" s="94">
        <v>1</v>
      </c>
      <c r="M31" s="94">
        <f t="shared" si="1"/>
        <v>0</v>
      </c>
      <c r="N31" s="47"/>
      <c r="O31" s="47"/>
      <c r="P31" s="47"/>
      <c r="Q31" s="47"/>
      <c r="R31" s="47"/>
      <c r="S31" s="47"/>
      <c r="T31" s="47"/>
      <c r="U31" s="47"/>
      <c r="V31" s="47"/>
      <c r="W31" s="47"/>
      <c r="X31" s="47"/>
      <c r="Y31" s="47"/>
      <c r="Z31" s="47"/>
      <c r="AA31" s="47"/>
      <c r="AB31" s="47"/>
      <c r="AC31" s="47"/>
    </row>
    <row r="32" spans="1:29" s="48" customFormat="1" ht="12.75" hidden="1" x14ac:dyDescent="0.2">
      <c r="A32" s="44">
        <v>79</v>
      </c>
      <c r="B32" s="52"/>
      <c r="C32" s="52"/>
      <c r="D32" s="52"/>
      <c r="E32" s="53"/>
      <c r="F32" s="52"/>
      <c r="G32" s="52"/>
      <c r="H32" s="52"/>
      <c r="I32" s="53"/>
      <c r="J32" s="52"/>
      <c r="K32" s="94"/>
      <c r="L32" s="94">
        <v>1</v>
      </c>
      <c r="M32" s="94">
        <f t="shared" si="1"/>
        <v>0</v>
      </c>
      <c r="N32" s="47"/>
      <c r="O32" s="47"/>
      <c r="P32" s="47"/>
      <c r="Q32" s="47"/>
      <c r="R32" s="47"/>
      <c r="S32" s="47"/>
      <c r="T32" s="47"/>
      <c r="U32" s="47"/>
      <c r="V32" s="47"/>
      <c r="W32" s="47"/>
      <c r="X32" s="47"/>
      <c r="Y32" s="47"/>
      <c r="Z32" s="47"/>
      <c r="AA32" s="47"/>
      <c r="AB32" s="47"/>
      <c r="AC32" s="47"/>
    </row>
    <row r="33" spans="1:29" s="48" customFormat="1" ht="12.75" hidden="1" x14ac:dyDescent="0.2">
      <c r="A33" s="44">
        <v>80</v>
      </c>
      <c r="B33" s="52"/>
      <c r="C33" s="52"/>
      <c r="D33" s="52"/>
      <c r="E33" s="53"/>
      <c r="F33" s="52"/>
      <c r="G33" s="52"/>
      <c r="H33" s="52"/>
      <c r="I33" s="53"/>
      <c r="J33" s="52"/>
      <c r="K33" s="94"/>
      <c r="L33" s="94">
        <v>1</v>
      </c>
      <c r="M33" s="94">
        <f t="shared" si="1"/>
        <v>0</v>
      </c>
      <c r="N33" s="47"/>
      <c r="O33" s="47"/>
      <c r="P33" s="47"/>
      <c r="Q33" s="47"/>
      <c r="R33" s="47"/>
      <c r="S33" s="47"/>
      <c r="T33" s="47"/>
      <c r="U33" s="47"/>
      <c r="V33" s="47"/>
      <c r="W33" s="47"/>
      <c r="X33" s="47"/>
      <c r="Y33" s="47"/>
      <c r="Z33" s="47"/>
      <c r="AA33" s="47"/>
      <c r="AB33" s="47"/>
      <c r="AC33" s="47"/>
    </row>
    <row r="34" spans="1:29" s="48" customFormat="1" ht="12.75" hidden="1" x14ac:dyDescent="0.2">
      <c r="A34" s="44">
        <v>81</v>
      </c>
      <c r="B34" s="52"/>
      <c r="C34" s="52"/>
      <c r="D34" s="52"/>
      <c r="E34" s="53"/>
      <c r="F34" s="52"/>
      <c r="G34" s="52"/>
      <c r="H34" s="52"/>
      <c r="I34" s="53"/>
      <c r="J34" s="52"/>
      <c r="K34" s="94"/>
      <c r="L34" s="94">
        <v>1</v>
      </c>
      <c r="M34" s="94">
        <f t="shared" si="1"/>
        <v>0</v>
      </c>
      <c r="N34" s="47"/>
      <c r="O34" s="47"/>
      <c r="P34" s="47"/>
      <c r="Q34" s="47"/>
      <c r="R34" s="47"/>
      <c r="S34" s="47"/>
      <c r="T34" s="47"/>
      <c r="U34" s="47"/>
      <c r="V34" s="47"/>
      <c r="W34" s="47"/>
      <c r="X34" s="47"/>
      <c r="Y34" s="47"/>
      <c r="Z34" s="47"/>
      <c r="AA34" s="47"/>
      <c r="AB34" s="47"/>
      <c r="AC34" s="47"/>
    </row>
    <row r="35" spans="1:29" s="48" customFormat="1" ht="12.75" hidden="1" x14ac:dyDescent="0.2">
      <c r="A35" s="44">
        <v>82</v>
      </c>
      <c r="B35" s="52"/>
      <c r="C35" s="52"/>
      <c r="D35" s="52"/>
      <c r="E35" s="53"/>
      <c r="F35" s="52"/>
      <c r="G35" s="52"/>
      <c r="H35" s="52"/>
      <c r="I35" s="53"/>
      <c r="J35" s="52"/>
      <c r="K35" s="94"/>
      <c r="L35" s="94">
        <v>1</v>
      </c>
      <c r="M35" s="94">
        <f t="shared" si="1"/>
        <v>0</v>
      </c>
      <c r="N35" s="47"/>
      <c r="O35" s="47"/>
      <c r="P35" s="47"/>
      <c r="Q35" s="47"/>
      <c r="R35" s="47"/>
      <c r="S35" s="47"/>
      <c r="T35" s="47"/>
      <c r="U35" s="47"/>
      <c r="V35" s="47"/>
      <c r="W35" s="47"/>
      <c r="X35" s="47"/>
      <c r="Y35" s="47"/>
      <c r="Z35" s="47"/>
      <c r="AA35" s="47"/>
      <c r="AB35" s="47"/>
      <c r="AC35" s="47"/>
    </row>
    <row r="36" spans="1:29" s="48" customFormat="1" ht="12.75" hidden="1" x14ac:dyDescent="0.2">
      <c r="A36" s="44">
        <v>84</v>
      </c>
      <c r="B36" s="55"/>
      <c r="C36" s="56"/>
      <c r="D36" s="57"/>
      <c r="E36" s="57"/>
      <c r="F36" s="58"/>
      <c r="G36" s="57"/>
      <c r="H36" s="59"/>
      <c r="I36" s="60"/>
      <c r="J36" s="57"/>
      <c r="K36" s="94"/>
      <c r="L36" s="94">
        <v>1</v>
      </c>
      <c r="M36" s="94">
        <f t="shared" si="1"/>
        <v>0</v>
      </c>
      <c r="N36" s="47"/>
      <c r="O36" s="47"/>
      <c r="P36" s="47"/>
      <c r="Q36" s="47"/>
      <c r="R36" s="47"/>
      <c r="S36" s="47"/>
      <c r="T36" s="47"/>
      <c r="U36" s="47"/>
      <c r="V36" s="47"/>
      <c r="W36" s="47"/>
      <c r="X36" s="47"/>
      <c r="Y36" s="47"/>
      <c r="Z36" s="47"/>
      <c r="AA36" s="47"/>
      <c r="AB36" s="47"/>
      <c r="AC36" s="47"/>
    </row>
    <row r="37" spans="1:29" s="48" customFormat="1" ht="12.75" hidden="1" x14ac:dyDescent="0.2">
      <c r="A37" s="44">
        <v>85</v>
      </c>
      <c r="B37" s="61"/>
      <c r="C37" s="62"/>
      <c r="D37" s="63"/>
      <c r="E37" s="63"/>
      <c r="F37" s="64"/>
      <c r="G37" s="63"/>
      <c r="H37" s="65"/>
      <c r="I37" s="66"/>
      <c r="J37" s="63"/>
      <c r="K37" s="94"/>
      <c r="L37" s="94">
        <v>1</v>
      </c>
      <c r="M37" s="94">
        <f t="shared" si="1"/>
        <v>0</v>
      </c>
    </row>
    <row r="38" spans="1:29" s="48" customFormat="1" ht="12.75" hidden="1" x14ac:dyDescent="0.2">
      <c r="A38" s="44">
        <v>86</v>
      </c>
      <c r="B38" s="64"/>
      <c r="C38" s="62"/>
      <c r="D38" s="63"/>
      <c r="E38" s="63"/>
      <c r="F38" s="67"/>
      <c r="G38" s="63"/>
      <c r="H38" s="65"/>
      <c r="I38" s="66"/>
      <c r="J38" s="63"/>
      <c r="K38" s="94"/>
      <c r="L38" s="94">
        <v>1</v>
      </c>
      <c r="M38" s="94">
        <f t="shared" si="1"/>
        <v>0</v>
      </c>
    </row>
    <row r="39" spans="1:29" s="48" customFormat="1" ht="12.75" hidden="1" x14ac:dyDescent="0.2">
      <c r="A39" s="44">
        <v>87</v>
      </c>
      <c r="B39" s="61"/>
      <c r="C39" s="62"/>
      <c r="D39" s="63"/>
      <c r="E39" s="63"/>
      <c r="F39" s="67"/>
      <c r="G39" s="63"/>
      <c r="H39" s="65"/>
      <c r="I39" s="66"/>
      <c r="J39" s="63"/>
      <c r="K39" s="94"/>
      <c r="L39" s="94">
        <v>1</v>
      </c>
      <c r="M39" s="94">
        <f t="shared" si="1"/>
        <v>0</v>
      </c>
    </row>
    <row r="40" spans="1:29" s="48" customFormat="1" ht="12.75" hidden="1" x14ac:dyDescent="0.2">
      <c r="A40" s="44">
        <v>88</v>
      </c>
      <c r="B40" s="64"/>
      <c r="C40" s="62"/>
      <c r="D40" s="63"/>
      <c r="E40" s="63"/>
      <c r="F40" s="67"/>
      <c r="G40" s="63"/>
      <c r="H40" s="65"/>
      <c r="I40" s="66"/>
      <c r="J40" s="63"/>
      <c r="K40" s="94"/>
      <c r="L40" s="94">
        <v>1</v>
      </c>
      <c r="M40" s="94">
        <f t="shared" si="1"/>
        <v>0</v>
      </c>
    </row>
    <row r="41" spans="1:29" s="48" customFormat="1" ht="12.75" hidden="1" x14ac:dyDescent="0.2">
      <c r="A41" s="44">
        <v>89</v>
      </c>
      <c r="B41" s="64"/>
      <c r="C41" s="63"/>
      <c r="D41" s="63"/>
      <c r="E41" s="63"/>
      <c r="F41" s="67"/>
      <c r="G41" s="63"/>
      <c r="H41" s="65"/>
      <c r="I41" s="66"/>
      <c r="J41" s="63"/>
      <c r="K41" s="94"/>
      <c r="L41" s="94">
        <v>1</v>
      </c>
      <c r="M41" s="94">
        <f t="shared" si="1"/>
        <v>0</v>
      </c>
    </row>
    <row r="42" spans="1:29" s="48" customFormat="1" ht="12.75" hidden="1" x14ac:dyDescent="0.2">
      <c r="A42" s="44">
        <v>90</v>
      </c>
      <c r="B42" s="53"/>
      <c r="C42" s="53"/>
      <c r="D42" s="53"/>
      <c r="E42" s="53"/>
      <c r="F42" s="53"/>
      <c r="G42" s="53"/>
      <c r="H42" s="65"/>
      <c r="I42" s="53"/>
      <c r="J42" s="53"/>
      <c r="K42" s="94"/>
      <c r="L42" s="94">
        <v>1</v>
      </c>
      <c r="M42" s="94">
        <f t="shared" si="1"/>
        <v>0</v>
      </c>
    </row>
    <row r="43" spans="1:29" s="48" customFormat="1" ht="12.75" hidden="1" x14ac:dyDescent="0.25">
      <c r="A43" s="44">
        <v>91</v>
      </c>
      <c r="B43" s="68"/>
      <c r="C43" s="69"/>
      <c r="D43" s="70"/>
      <c r="E43" s="70"/>
      <c r="F43" s="69"/>
      <c r="G43" s="70"/>
      <c r="H43" s="70"/>
      <c r="I43" s="69"/>
      <c r="J43" s="69"/>
      <c r="K43" s="94"/>
      <c r="L43" s="94">
        <v>1</v>
      </c>
      <c r="M43" s="94">
        <f t="shared" si="1"/>
        <v>0</v>
      </c>
    </row>
    <row r="44" spans="1:29" hidden="1" x14ac:dyDescent="0.25"/>
    <row r="45" spans="1:29" s="40" customFormat="1" ht="15" x14ac:dyDescent="0.25">
      <c r="A45" s="39"/>
      <c r="B45" s="39"/>
      <c r="C45" s="39"/>
      <c r="D45" s="71"/>
      <c r="E45" s="72" t="s">
        <v>169</v>
      </c>
      <c r="F45" s="72" t="s">
        <v>170</v>
      </c>
      <c r="G45" s="73" t="s">
        <v>171</v>
      </c>
      <c r="H45" s="74"/>
      <c r="K45" s="92"/>
      <c r="L45" s="92"/>
      <c r="M45" s="92"/>
    </row>
    <row r="46" spans="1:29" s="40" customFormat="1" ht="15" x14ac:dyDescent="0.25">
      <c r="A46" s="39"/>
      <c r="B46" s="291" t="s">
        <v>454</v>
      </c>
      <c r="C46" s="291"/>
      <c r="D46" s="292"/>
      <c r="E46" s="75" t="s">
        <v>172</v>
      </c>
      <c r="F46" s="65">
        <f t="shared" ref="F46:F63" ca="1" si="2">SUMIF($K:$L,H46,$L:$L)</f>
        <v>2</v>
      </c>
      <c r="G46" s="65">
        <f t="shared" ref="G46:G63" ca="1" si="3">SUMIF($K:$M,H46,$M:$M)</f>
        <v>6</v>
      </c>
      <c r="H46" s="76" t="s">
        <v>150</v>
      </c>
      <c r="I46" s="77"/>
      <c r="J46" s="39"/>
      <c r="K46" s="86"/>
      <c r="L46" s="92"/>
      <c r="M46" s="92"/>
    </row>
    <row r="47" spans="1:29" s="40" customFormat="1" ht="25.5" customHeight="1" x14ac:dyDescent="0.25">
      <c r="A47" s="39"/>
      <c r="B47" s="339" t="s">
        <v>455</v>
      </c>
      <c r="C47" s="339"/>
      <c r="D47" s="340"/>
      <c r="E47" s="75" t="s">
        <v>173</v>
      </c>
      <c r="F47" s="65">
        <f t="shared" ca="1" si="2"/>
        <v>1</v>
      </c>
      <c r="G47" s="65">
        <f t="shared" ca="1" si="3"/>
        <v>6</v>
      </c>
      <c r="H47" s="76" t="s">
        <v>168</v>
      </c>
      <c r="I47" s="77"/>
      <c r="J47" s="39"/>
      <c r="K47" s="86"/>
      <c r="L47" s="92"/>
      <c r="M47" s="92"/>
    </row>
    <row r="48" spans="1:29" s="40" customFormat="1" ht="15" x14ac:dyDescent="0.25">
      <c r="A48" s="39"/>
      <c r="B48" s="39"/>
      <c r="C48" s="39"/>
      <c r="D48" s="71"/>
      <c r="E48" s="75" t="s">
        <v>174</v>
      </c>
      <c r="F48" s="65">
        <f t="shared" ca="1" si="2"/>
        <v>0</v>
      </c>
      <c r="G48" s="65">
        <f t="shared" ca="1" si="3"/>
        <v>0</v>
      </c>
      <c r="H48" s="76" t="s">
        <v>155</v>
      </c>
      <c r="K48" s="92"/>
      <c r="L48" s="92"/>
      <c r="M48" s="92"/>
    </row>
    <row r="49" spans="1:13" s="40" customFormat="1" ht="15" x14ac:dyDescent="0.25">
      <c r="A49" s="39"/>
      <c r="B49" s="39"/>
      <c r="C49" s="39"/>
      <c r="D49" s="71"/>
      <c r="E49" s="75" t="s">
        <v>175</v>
      </c>
      <c r="F49" s="65">
        <f t="shared" ca="1" si="2"/>
        <v>0</v>
      </c>
      <c r="G49" s="65">
        <f t="shared" ca="1" si="3"/>
        <v>0</v>
      </c>
      <c r="H49" s="76" t="s">
        <v>159</v>
      </c>
      <c r="K49" s="92"/>
      <c r="L49" s="92"/>
      <c r="M49" s="92"/>
    </row>
    <row r="50" spans="1:13" s="40" customFormat="1" ht="15" x14ac:dyDescent="0.25">
      <c r="A50" s="39"/>
      <c r="B50" s="39"/>
      <c r="C50" s="39"/>
      <c r="D50" s="71"/>
      <c r="E50" s="75" t="s">
        <v>176</v>
      </c>
      <c r="F50" s="65">
        <f t="shared" ca="1" si="2"/>
        <v>0</v>
      </c>
      <c r="G50" s="65">
        <f t="shared" ca="1" si="3"/>
        <v>0</v>
      </c>
      <c r="H50" s="76" t="s">
        <v>158</v>
      </c>
      <c r="K50" s="92"/>
      <c r="L50" s="92"/>
      <c r="M50" s="92"/>
    </row>
    <row r="51" spans="1:13" s="40" customFormat="1" ht="12.75" x14ac:dyDescent="0.2">
      <c r="A51" s="39"/>
      <c r="B51" s="39"/>
      <c r="C51" s="39"/>
      <c r="D51" s="71"/>
      <c r="E51" s="78" t="s">
        <v>177</v>
      </c>
      <c r="F51" s="65">
        <f t="shared" ca="1" si="2"/>
        <v>0</v>
      </c>
      <c r="G51" s="65">
        <f t="shared" ca="1" si="3"/>
        <v>0</v>
      </c>
      <c r="H51" s="79" t="s">
        <v>164</v>
      </c>
      <c r="K51" s="92"/>
      <c r="L51" s="92"/>
      <c r="M51" s="92"/>
    </row>
    <row r="52" spans="1:13" s="40" customFormat="1" ht="12.75" x14ac:dyDescent="0.2">
      <c r="A52" s="39"/>
      <c r="B52" s="39"/>
      <c r="C52" s="39"/>
      <c r="D52" s="71"/>
      <c r="E52" s="80" t="s">
        <v>178</v>
      </c>
      <c r="F52" s="65">
        <f t="shared" ca="1" si="2"/>
        <v>0</v>
      </c>
      <c r="G52" s="65">
        <f t="shared" ca="1" si="3"/>
        <v>0</v>
      </c>
      <c r="H52" s="81" t="s">
        <v>179</v>
      </c>
      <c r="K52" s="92"/>
      <c r="L52" s="92"/>
      <c r="M52" s="92"/>
    </row>
    <row r="53" spans="1:13" s="40" customFormat="1" ht="12.75" x14ac:dyDescent="0.2">
      <c r="A53" s="39"/>
      <c r="B53" s="39"/>
      <c r="C53" s="39"/>
      <c r="D53" s="71"/>
      <c r="E53" s="80" t="s">
        <v>180</v>
      </c>
      <c r="F53" s="65">
        <f t="shared" ca="1" si="2"/>
        <v>0</v>
      </c>
      <c r="G53" s="65">
        <f t="shared" ca="1" si="3"/>
        <v>0</v>
      </c>
      <c r="H53" s="81" t="s">
        <v>181</v>
      </c>
      <c r="K53" s="92"/>
      <c r="L53" s="92"/>
      <c r="M53" s="92"/>
    </row>
    <row r="54" spans="1:13" s="40" customFormat="1" ht="12.75" x14ac:dyDescent="0.2">
      <c r="A54" s="39"/>
      <c r="B54" s="39"/>
      <c r="C54" s="39"/>
      <c r="D54" s="71"/>
      <c r="E54" s="80" t="s">
        <v>182</v>
      </c>
      <c r="F54" s="65">
        <f t="shared" ca="1" si="2"/>
        <v>1</v>
      </c>
      <c r="G54" s="65">
        <f t="shared" ca="1" si="3"/>
        <v>6</v>
      </c>
      <c r="H54" s="81" t="s">
        <v>160</v>
      </c>
      <c r="K54" s="92"/>
      <c r="L54" s="92"/>
      <c r="M54" s="92"/>
    </row>
    <row r="55" spans="1:13" s="40" customFormat="1" ht="12.75" x14ac:dyDescent="0.2">
      <c r="A55" s="39"/>
      <c r="B55" s="39"/>
      <c r="C55" s="39"/>
      <c r="D55" s="71"/>
      <c r="E55" s="80" t="s">
        <v>183</v>
      </c>
      <c r="F55" s="65">
        <f t="shared" ca="1" si="2"/>
        <v>0</v>
      </c>
      <c r="G55" s="65">
        <f t="shared" ca="1" si="3"/>
        <v>0</v>
      </c>
      <c r="H55" s="81" t="s">
        <v>162</v>
      </c>
      <c r="K55" s="92"/>
      <c r="L55" s="92"/>
      <c r="M55" s="92"/>
    </row>
    <row r="56" spans="1:13" s="40" customFormat="1" ht="12.75" x14ac:dyDescent="0.2">
      <c r="A56" s="39"/>
      <c r="B56" s="39"/>
      <c r="C56" s="39"/>
      <c r="D56" s="71"/>
      <c r="E56" s="80" t="s">
        <v>184</v>
      </c>
      <c r="F56" s="65">
        <f t="shared" ca="1" si="2"/>
        <v>0</v>
      </c>
      <c r="G56" s="65">
        <f t="shared" ca="1" si="3"/>
        <v>0</v>
      </c>
      <c r="H56" s="81" t="s">
        <v>157</v>
      </c>
      <c r="K56" s="92"/>
      <c r="L56" s="92"/>
      <c r="M56" s="92"/>
    </row>
    <row r="57" spans="1:13" s="40" customFormat="1" ht="12.75" x14ac:dyDescent="0.2">
      <c r="A57" s="39"/>
      <c r="B57" s="39"/>
      <c r="C57" s="39"/>
      <c r="D57" s="71"/>
      <c r="E57" s="80" t="s">
        <v>185</v>
      </c>
      <c r="F57" s="65">
        <f t="shared" ca="1" si="2"/>
        <v>0</v>
      </c>
      <c r="G57" s="65">
        <f t="shared" ca="1" si="3"/>
        <v>0</v>
      </c>
      <c r="H57" s="81" t="s">
        <v>166</v>
      </c>
      <c r="K57" s="92"/>
      <c r="L57" s="92"/>
      <c r="M57" s="92"/>
    </row>
    <row r="58" spans="1:13" s="40" customFormat="1" ht="12.75" x14ac:dyDescent="0.2">
      <c r="A58" s="39"/>
      <c r="B58" s="39"/>
      <c r="C58" s="39"/>
      <c r="D58" s="71"/>
      <c r="E58" s="80" t="s">
        <v>186</v>
      </c>
      <c r="F58" s="65">
        <f t="shared" ca="1" si="2"/>
        <v>0</v>
      </c>
      <c r="G58" s="65">
        <f t="shared" ca="1" si="3"/>
        <v>0</v>
      </c>
      <c r="H58" s="81" t="s">
        <v>187</v>
      </c>
      <c r="K58" s="92"/>
      <c r="L58" s="92"/>
      <c r="M58" s="92"/>
    </row>
    <row r="59" spans="1:13" s="40" customFormat="1" ht="12.75" x14ac:dyDescent="0.2">
      <c r="A59" s="39"/>
      <c r="B59" s="39"/>
      <c r="C59" s="39"/>
      <c r="D59" s="71"/>
      <c r="E59" s="80" t="s">
        <v>188</v>
      </c>
      <c r="F59" s="65">
        <f t="shared" ca="1" si="2"/>
        <v>0</v>
      </c>
      <c r="G59" s="65">
        <f t="shared" ca="1" si="3"/>
        <v>0</v>
      </c>
      <c r="H59" s="81" t="s">
        <v>189</v>
      </c>
      <c r="K59" s="92"/>
      <c r="L59" s="92"/>
      <c r="M59" s="92"/>
    </row>
    <row r="60" spans="1:13" s="40" customFormat="1" ht="12.75" x14ac:dyDescent="0.2">
      <c r="A60" s="39"/>
      <c r="B60" s="39"/>
      <c r="C60" s="39"/>
      <c r="D60" s="71"/>
      <c r="E60" s="80" t="s">
        <v>190</v>
      </c>
      <c r="F60" s="65">
        <f t="shared" ca="1" si="2"/>
        <v>0</v>
      </c>
      <c r="G60" s="65">
        <f t="shared" ca="1" si="3"/>
        <v>0</v>
      </c>
      <c r="H60" s="81" t="s">
        <v>191</v>
      </c>
      <c r="K60" s="92"/>
      <c r="L60" s="92"/>
      <c r="M60" s="92"/>
    </row>
    <row r="61" spans="1:13" s="40" customFormat="1" ht="12.75" x14ac:dyDescent="0.2">
      <c r="A61" s="39"/>
      <c r="B61" s="39"/>
      <c r="C61" s="39"/>
      <c r="D61" s="71"/>
      <c r="E61" s="80" t="s">
        <v>192</v>
      </c>
      <c r="F61" s="65">
        <f t="shared" ca="1" si="2"/>
        <v>0</v>
      </c>
      <c r="G61" s="65">
        <f t="shared" ca="1" si="3"/>
        <v>0</v>
      </c>
      <c r="H61" s="81" t="s">
        <v>163</v>
      </c>
      <c r="K61" s="92"/>
      <c r="L61" s="92"/>
      <c r="M61" s="92"/>
    </row>
    <row r="62" spans="1:13" s="40" customFormat="1" ht="12.75" x14ac:dyDescent="0.2">
      <c r="A62" s="39"/>
      <c r="B62" s="39"/>
      <c r="C62" s="39"/>
      <c r="D62" s="71"/>
      <c r="E62" s="80" t="s">
        <v>193</v>
      </c>
      <c r="F62" s="65">
        <f t="shared" ca="1" si="2"/>
        <v>0</v>
      </c>
      <c r="G62" s="65">
        <f t="shared" ca="1" si="3"/>
        <v>0</v>
      </c>
      <c r="H62" s="81" t="s">
        <v>156</v>
      </c>
      <c r="K62" s="92"/>
      <c r="L62" s="92"/>
      <c r="M62" s="92"/>
    </row>
    <row r="63" spans="1:13" s="40" customFormat="1" ht="12.75" x14ac:dyDescent="0.2">
      <c r="A63" s="39"/>
      <c r="B63" s="39"/>
      <c r="C63" s="39"/>
      <c r="D63" s="71"/>
      <c r="E63" s="80" t="s">
        <v>194</v>
      </c>
      <c r="F63" s="65">
        <f t="shared" ca="1" si="2"/>
        <v>0</v>
      </c>
      <c r="G63" s="65">
        <f t="shared" ca="1" si="3"/>
        <v>0</v>
      </c>
      <c r="H63" s="81" t="s">
        <v>195</v>
      </c>
      <c r="K63" s="92"/>
      <c r="L63" s="92"/>
      <c r="M63" s="92"/>
    </row>
    <row r="64" spans="1:13" s="40" customFormat="1" ht="15.75" x14ac:dyDescent="0.25">
      <c r="A64" s="39"/>
      <c r="B64" s="39"/>
      <c r="C64" s="39"/>
      <c r="D64" s="71"/>
      <c r="E64" s="82" t="s">
        <v>121</v>
      </c>
      <c r="F64" s="82">
        <f ca="1">SUM(F46:F63)</f>
        <v>4</v>
      </c>
      <c r="G64" s="82">
        <f ca="1">SUM(G46:G63)</f>
        <v>18</v>
      </c>
      <c r="H64" s="83"/>
      <c r="I64" s="84"/>
      <c r="K64" s="92"/>
      <c r="L64" s="92"/>
      <c r="M64" s="92"/>
    </row>
    <row r="65" spans="1:29" s="40" customFormat="1" ht="12.75" x14ac:dyDescent="0.25">
      <c r="A65" s="39"/>
      <c r="B65" s="39"/>
      <c r="C65" s="39"/>
      <c r="D65" s="71"/>
      <c r="E65" s="85"/>
      <c r="F65" s="71"/>
      <c r="G65" s="71"/>
      <c r="H65" s="86"/>
      <c r="I65" s="87"/>
      <c r="J65" s="39"/>
      <c r="K65" s="86"/>
      <c r="L65" s="92"/>
      <c r="M65" s="92"/>
    </row>
    <row r="66" spans="1:29" s="40" customFormat="1" ht="12.75" x14ac:dyDescent="0.25">
      <c r="A66" s="39"/>
      <c r="B66" s="39"/>
      <c r="C66" s="39"/>
      <c r="D66" s="71"/>
      <c r="E66" s="85"/>
      <c r="F66" s="71"/>
      <c r="G66" s="71"/>
      <c r="H66" s="39"/>
      <c r="I66" s="87"/>
      <c r="J66" s="39"/>
      <c r="K66" s="86"/>
      <c r="L66" s="92"/>
      <c r="M66" s="92"/>
    </row>
    <row r="67" spans="1:29" s="40" customFormat="1" ht="15.75" x14ac:dyDescent="0.2">
      <c r="A67" s="39"/>
      <c r="B67" s="39"/>
      <c r="C67" s="39"/>
      <c r="E67" s="71"/>
      <c r="F67" s="4"/>
      <c r="H67" s="84"/>
      <c r="I67" s="87"/>
      <c r="J67" s="39"/>
      <c r="K67" s="86"/>
      <c r="L67" s="92"/>
      <c r="M67" s="92"/>
    </row>
    <row r="68" spans="1:29" ht="12.75" x14ac:dyDescent="0.2">
      <c r="D68" s="88"/>
      <c r="F68" s="2"/>
      <c r="G68" s="77"/>
      <c r="I68" s="87"/>
    </row>
    <row r="69" spans="1:29" ht="12.75" x14ac:dyDescent="0.2">
      <c r="D69" s="88"/>
      <c r="F69" s="2"/>
      <c r="G69" s="77"/>
      <c r="I69" s="87"/>
    </row>
    <row r="70" spans="1:29" ht="15.75" x14ac:dyDescent="0.2">
      <c r="D70" s="88"/>
      <c r="F70" s="2"/>
      <c r="G70" s="77"/>
      <c r="I70" s="90"/>
    </row>
    <row r="71" spans="1:29" ht="15.75" x14ac:dyDescent="0.2">
      <c r="D71" s="88"/>
      <c r="F71" s="2"/>
      <c r="G71" s="71"/>
      <c r="I71" s="84"/>
    </row>
    <row r="72" spans="1:29" x14ac:dyDescent="0.25">
      <c r="D72" s="88"/>
      <c r="G72" s="71"/>
    </row>
    <row r="73" spans="1:29" x14ac:dyDescent="0.25">
      <c r="D73" s="88"/>
      <c r="G73" s="71"/>
    </row>
    <row r="74" spans="1:29" ht="15.75" x14ac:dyDescent="0.25">
      <c r="G74" s="88"/>
      <c r="H74" s="84"/>
    </row>
    <row r="75" spans="1:29" ht="12.75" x14ac:dyDescent="0.2">
      <c r="G75" s="71"/>
      <c r="H75" s="4"/>
    </row>
    <row r="76" spans="1:29" s="87" customFormat="1" ht="12.75" x14ac:dyDescent="0.2">
      <c r="D76" s="89"/>
      <c r="E76" s="89"/>
      <c r="F76" s="89"/>
      <c r="G76" s="71"/>
      <c r="H76" s="4"/>
      <c r="K76" s="86"/>
      <c r="L76" s="92"/>
      <c r="M76" s="92"/>
      <c r="N76" s="88"/>
      <c r="O76" s="88"/>
      <c r="P76" s="88"/>
      <c r="Q76" s="88"/>
      <c r="R76" s="88"/>
      <c r="S76" s="88"/>
      <c r="T76" s="88"/>
      <c r="U76" s="88"/>
      <c r="V76" s="88"/>
      <c r="W76" s="88"/>
      <c r="X76" s="88"/>
      <c r="Y76" s="88"/>
      <c r="Z76" s="88"/>
      <c r="AA76" s="88"/>
      <c r="AB76" s="88"/>
      <c r="AC76" s="88"/>
    </row>
    <row r="77" spans="1:29" s="87" customFormat="1" ht="12.75" x14ac:dyDescent="0.2">
      <c r="D77" s="89"/>
      <c r="E77" s="89"/>
      <c r="F77" s="89"/>
      <c r="G77" s="71"/>
      <c r="H77" s="4"/>
      <c r="K77" s="86"/>
      <c r="L77" s="92"/>
      <c r="M77" s="92"/>
      <c r="N77" s="88"/>
      <c r="O77" s="88"/>
      <c r="P77" s="88"/>
      <c r="Q77" s="88"/>
      <c r="R77" s="88"/>
      <c r="S77" s="88"/>
      <c r="T77" s="88"/>
      <c r="U77" s="88"/>
      <c r="V77" s="88"/>
      <c r="W77" s="88"/>
      <c r="X77" s="88"/>
      <c r="Y77" s="88"/>
      <c r="Z77" s="88"/>
      <c r="AA77" s="88"/>
      <c r="AB77" s="88"/>
      <c r="AC77" s="88"/>
    </row>
    <row r="78" spans="1:29" s="87" customFormat="1" ht="12.75" x14ac:dyDescent="0.2">
      <c r="D78" s="89"/>
      <c r="E78" s="89"/>
      <c r="F78" s="89"/>
      <c r="G78" s="71"/>
      <c r="H78" s="4"/>
      <c r="K78" s="86"/>
      <c r="L78" s="92"/>
      <c r="M78" s="92"/>
      <c r="N78" s="88"/>
      <c r="O78" s="88"/>
      <c r="P78" s="88"/>
      <c r="Q78" s="88"/>
      <c r="R78" s="88"/>
      <c r="S78" s="88"/>
      <c r="T78" s="88"/>
      <c r="U78" s="88"/>
      <c r="V78" s="88"/>
      <c r="W78" s="88"/>
      <c r="X78" s="88"/>
      <c r="Y78" s="88"/>
      <c r="Z78" s="88"/>
      <c r="AA78" s="88"/>
      <c r="AB78" s="88"/>
      <c r="AC78" s="88"/>
    </row>
    <row r="79" spans="1:29" s="87" customFormat="1" ht="12.75" x14ac:dyDescent="0.2">
      <c r="D79" s="89"/>
      <c r="E79" s="89"/>
      <c r="F79" s="89"/>
      <c r="G79" s="71"/>
      <c r="H79" s="4"/>
      <c r="K79" s="86"/>
      <c r="L79" s="92"/>
      <c r="M79" s="92"/>
      <c r="N79" s="88"/>
      <c r="O79" s="88"/>
      <c r="P79" s="88"/>
      <c r="Q79" s="88"/>
      <c r="R79" s="88"/>
      <c r="S79" s="88"/>
      <c r="T79" s="88"/>
      <c r="U79" s="88"/>
      <c r="V79" s="88"/>
      <c r="W79" s="88"/>
      <c r="X79" s="88"/>
      <c r="Y79" s="88"/>
      <c r="Z79" s="88"/>
      <c r="AA79" s="88"/>
      <c r="AB79" s="88"/>
      <c r="AC79" s="88"/>
    </row>
    <row r="80" spans="1:29" s="87" customFormat="1" ht="12.75" x14ac:dyDescent="0.2">
      <c r="D80" s="89"/>
      <c r="E80" s="89"/>
      <c r="F80" s="89"/>
      <c r="G80" s="71"/>
      <c r="H80" s="4"/>
      <c r="K80" s="86"/>
      <c r="L80" s="92"/>
      <c r="M80" s="92"/>
      <c r="N80" s="88"/>
      <c r="O80" s="88"/>
      <c r="P80" s="88"/>
      <c r="Q80" s="88"/>
      <c r="R80" s="88"/>
      <c r="S80" s="88"/>
      <c r="T80" s="88"/>
      <c r="U80" s="88"/>
      <c r="V80" s="88"/>
      <c r="W80" s="88"/>
      <c r="X80" s="88"/>
      <c r="Y80" s="88"/>
      <c r="Z80" s="88"/>
      <c r="AA80" s="88"/>
      <c r="AB80" s="88"/>
      <c r="AC80" s="88"/>
    </row>
    <row r="81" spans="4:29" s="87" customFormat="1" ht="12.75" x14ac:dyDescent="0.2">
      <c r="D81" s="89"/>
      <c r="E81" s="89"/>
      <c r="F81" s="89"/>
      <c r="G81" s="71"/>
      <c r="H81" s="4"/>
      <c r="K81" s="86"/>
      <c r="L81" s="92"/>
      <c r="M81" s="92"/>
      <c r="N81" s="88"/>
      <c r="O81" s="88"/>
      <c r="P81" s="88"/>
      <c r="Q81" s="88"/>
      <c r="R81" s="88"/>
      <c r="S81" s="88"/>
      <c r="T81" s="88"/>
      <c r="U81" s="88"/>
      <c r="V81" s="88"/>
      <c r="W81" s="88"/>
      <c r="X81" s="88"/>
      <c r="Y81" s="88"/>
      <c r="Z81" s="88"/>
      <c r="AA81" s="88"/>
      <c r="AB81" s="88"/>
      <c r="AC81" s="88"/>
    </row>
  </sheetData>
  <mergeCells count="2">
    <mergeCell ref="A5:J5"/>
    <mergeCell ref="B47:D47"/>
  </mergeCells>
  <pageMargins left="0" right="0" top="0" bottom="0" header="0" footer="0"/>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A13" sqref="A13:E13"/>
    </sheetView>
  </sheetViews>
  <sheetFormatPr defaultRowHeight="12.75" x14ac:dyDescent="0.25"/>
  <cols>
    <col min="1" max="1" width="4.5703125" style="49" bestFit="1" customWidth="1"/>
    <col min="2" max="2" width="11.42578125" style="119" customWidth="1"/>
    <col min="3" max="3" width="7.85546875" style="43" customWidth="1"/>
    <col min="4" max="4" width="11.140625" style="120" bestFit="1" customWidth="1"/>
    <col min="5" max="5" width="49.140625" style="120" customWidth="1"/>
    <col min="6" max="6" width="19" style="47" customWidth="1"/>
    <col min="7" max="7" width="10.28515625" style="120" customWidth="1"/>
    <col min="8" max="8" width="13.28515625" style="120" customWidth="1"/>
    <col min="9" max="9" width="9.5703125" style="120" customWidth="1"/>
    <col min="10" max="10" width="12.140625" style="49" customWidth="1"/>
    <col min="11" max="11" width="36.85546875" style="47" customWidth="1"/>
    <col min="12" max="16384" width="9.140625" style="47"/>
  </cols>
  <sheetData>
    <row r="1" spans="1:14" s="99" customFormat="1" x14ac:dyDescent="0.25">
      <c r="A1" s="96"/>
      <c r="B1" s="97"/>
      <c r="C1" s="96"/>
      <c r="D1" s="98"/>
      <c r="E1" s="98"/>
      <c r="G1" s="98"/>
      <c r="H1" s="98"/>
      <c r="I1" s="98"/>
      <c r="J1" s="96"/>
    </row>
    <row r="2" spans="1:14" s="99" customFormat="1" x14ac:dyDescent="0.25">
      <c r="A2" s="96"/>
      <c r="B2" s="97"/>
      <c r="C2" s="96"/>
      <c r="D2" s="98"/>
      <c r="E2" s="98"/>
      <c r="G2" s="98"/>
      <c r="H2" s="98"/>
      <c r="I2" s="98"/>
      <c r="J2" s="96"/>
    </row>
    <row r="3" spans="1:14" s="99" customFormat="1" ht="30" customHeight="1" x14ac:dyDescent="0.25">
      <c r="A3" s="100"/>
      <c r="B3" s="101"/>
      <c r="C3" s="100"/>
      <c r="D3" s="102"/>
      <c r="E3" s="102"/>
      <c r="F3" s="103"/>
      <c r="G3" s="102"/>
      <c r="H3" s="102"/>
      <c r="I3" s="102"/>
      <c r="J3" s="100"/>
    </row>
    <row r="4" spans="1:14" s="99" customFormat="1" ht="15" customHeight="1" x14ac:dyDescent="0.25">
      <c r="A4" s="96"/>
      <c r="B4" s="97"/>
      <c r="C4" s="96"/>
      <c r="D4" s="98"/>
      <c r="E4" s="98"/>
      <c r="G4" s="98"/>
      <c r="H4" s="98"/>
      <c r="I4" s="98"/>
      <c r="J4" s="96"/>
    </row>
    <row r="5" spans="1:14" s="104" customFormat="1" ht="33.75" customHeight="1" x14ac:dyDescent="0.25">
      <c r="A5" s="348" t="s">
        <v>456</v>
      </c>
      <c r="B5" s="348"/>
      <c r="C5" s="348"/>
      <c r="D5" s="348"/>
      <c r="E5" s="348"/>
      <c r="F5" s="348"/>
      <c r="G5" s="348"/>
      <c r="H5" s="348"/>
      <c r="I5" s="348"/>
      <c r="J5" s="348"/>
    </row>
    <row r="6" spans="1:14" s="108" customFormat="1" ht="31.5" customHeight="1" x14ac:dyDescent="0.25">
      <c r="A6" s="105" t="s">
        <v>0</v>
      </c>
      <c r="B6" s="106" t="s">
        <v>199</v>
      </c>
      <c r="C6" s="107" t="s">
        <v>225</v>
      </c>
      <c r="D6" s="105" t="s">
        <v>128</v>
      </c>
      <c r="E6" s="105" t="s">
        <v>129</v>
      </c>
      <c r="F6" s="105" t="s">
        <v>200</v>
      </c>
      <c r="G6" s="105" t="s">
        <v>222</v>
      </c>
      <c r="H6" s="105" t="s">
        <v>201</v>
      </c>
      <c r="I6" s="105" t="s">
        <v>202</v>
      </c>
      <c r="J6" s="105" t="s">
        <v>203</v>
      </c>
    </row>
    <row r="7" spans="1:14" ht="21" hidden="1" customHeight="1" x14ac:dyDescent="0.25">
      <c r="A7" s="349" t="s">
        <v>204</v>
      </c>
      <c r="B7" s="349"/>
      <c r="C7" s="349"/>
      <c r="D7" s="349"/>
      <c r="E7" s="349"/>
      <c r="F7" s="349"/>
      <c r="G7" s="349"/>
      <c r="H7" s="349"/>
      <c r="I7" s="349"/>
      <c r="J7" s="349"/>
    </row>
    <row r="8" spans="1:14" ht="15" hidden="1" x14ac:dyDescent="0.25">
      <c r="A8" s="109">
        <v>1</v>
      </c>
      <c r="B8" s="110" t="s">
        <v>205</v>
      </c>
      <c r="C8" s="110"/>
      <c r="D8" s="110" t="s">
        <v>206</v>
      </c>
      <c r="E8" s="110" t="s">
        <v>207</v>
      </c>
      <c r="F8" s="110"/>
      <c r="G8" s="110" t="s">
        <v>208</v>
      </c>
      <c r="H8" s="110" t="s">
        <v>137</v>
      </c>
      <c r="I8" s="350" t="s">
        <v>209</v>
      </c>
      <c r="J8" s="350"/>
      <c r="K8" s="111"/>
    </row>
    <row r="9" spans="1:14" hidden="1" x14ac:dyDescent="0.25">
      <c r="A9" s="351" t="s">
        <v>210</v>
      </c>
      <c r="B9" s="351"/>
      <c r="C9" s="351"/>
      <c r="D9" s="351"/>
      <c r="E9" s="351"/>
      <c r="F9" s="351"/>
      <c r="G9" s="351"/>
      <c r="H9" s="351"/>
      <c r="I9" s="351"/>
      <c r="J9" s="351"/>
    </row>
    <row r="10" spans="1:14" ht="22.5" customHeight="1" x14ac:dyDescent="0.25">
      <c r="A10" s="342" t="s">
        <v>223</v>
      </c>
      <c r="B10" s="342"/>
      <c r="C10" s="342"/>
      <c r="D10" s="342"/>
      <c r="E10" s="342"/>
      <c r="F10" s="342"/>
      <c r="G10" s="342"/>
      <c r="H10" s="342"/>
      <c r="I10" s="342"/>
      <c r="J10" s="342"/>
    </row>
    <row r="11" spans="1:14" ht="15" x14ac:dyDescent="0.25">
      <c r="A11" s="112">
        <v>1</v>
      </c>
      <c r="B11" s="110" t="s">
        <v>161</v>
      </c>
      <c r="C11" s="110">
        <v>22263</v>
      </c>
      <c r="D11" s="110" t="s">
        <v>119</v>
      </c>
      <c r="E11" s="110" t="s">
        <v>211</v>
      </c>
      <c r="F11" s="110"/>
      <c r="G11" s="110" t="s">
        <v>208</v>
      </c>
      <c r="H11" s="110" t="s">
        <v>137</v>
      </c>
      <c r="I11" s="110">
        <v>3</v>
      </c>
      <c r="J11" s="110" t="s">
        <v>212</v>
      </c>
      <c r="K11" s="114"/>
    </row>
    <row r="12" spans="1:14" ht="15" x14ac:dyDescent="0.25">
      <c r="A12" s="112">
        <v>2</v>
      </c>
      <c r="B12" s="110" t="s">
        <v>221</v>
      </c>
      <c r="C12" s="110">
        <v>22636</v>
      </c>
      <c r="D12" s="110" t="s">
        <v>120</v>
      </c>
      <c r="E12" s="110" t="s">
        <v>213</v>
      </c>
      <c r="F12" s="110"/>
      <c r="G12" s="110" t="s">
        <v>208</v>
      </c>
      <c r="H12" s="110" t="s">
        <v>167</v>
      </c>
      <c r="I12" s="110">
        <v>5</v>
      </c>
      <c r="J12" s="110" t="s">
        <v>214</v>
      </c>
      <c r="K12" s="114"/>
    </row>
    <row r="13" spans="1:14" ht="15" x14ac:dyDescent="0.25">
      <c r="A13" s="343" t="s">
        <v>121</v>
      </c>
      <c r="B13" s="344"/>
      <c r="C13" s="344"/>
      <c r="D13" s="344"/>
      <c r="E13" s="345"/>
      <c r="F13" s="110"/>
      <c r="G13" s="110"/>
      <c r="H13" s="110"/>
      <c r="I13" s="110">
        <f>SUM(I11:I12)</f>
        <v>8</v>
      </c>
      <c r="J13" s="110"/>
      <c r="K13" s="114"/>
      <c r="L13" s="115"/>
      <c r="M13" s="115"/>
      <c r="N13" s="115"/>
    </row>
    <row r="14" spans="1:14" ht="22.5" customHeight="1" x14ac:dyDescent="0.25">
      <c r="A14" s="342" t="s">
        <v>224</v>
      </c>
      <c r="B14" s="342"/>
      <c r="C14" s="342"/>
      <c r="D14" s="342"/>
      <c r="E14" s="342"/>
      <c r="F14" s="342"/>
      <c r="G14" s="342"/>
      <c r="H14" s="342"/>
      <c r="I14" s="342"/>
      <c r="J14" s="342"/>
    </row>
    <row r="15" spans="1:14" ht="15" x14ac:dyDescent="0.25">
      <c r="A15" s="112">
        <v>1</v>
      </c>
      <c r="B15" s="113">
        <v>42285</v>
      </c>
      <c r="C15" s="110">
        <v>23031</v>
      </c>
      <c r="D15" s="110" t="s">
        <v>216</v>
      </c>
      <c r="E15" s="110" t="s">
        <v>217</v>
      </c>
      <c r="F15" s="110"/>
      <c r="G15" s="110" t="s">
        <v>215</v>
      </c>
      <c r="H15" s="110" t="s">
        <v>165</v>
      </c>
      <c r="I15" s="110">
        <v>2</v>
      </c>
      <c r="J15" s="110" t="s">
        <v>218</v>
      </c>
      <c r="K15" s="114"/>
    </row>
    <row r="16" spans="1:14" ht="15" x14ac:dyDescent="0.25">
      <c r="A16" s="112">
        <v>2</v>
      </c>
      <c r="B16" s="113">
        <v>42316</v>
      </c>
      <c r="C16" s="110">
        <v>23065</v>
      </c>
      <c r="D16" s="110" t="s">
        <v>219</v>
      </c>
      <c r="E16" s="110" t="s">
        <v>220</v>
      </c>
      <c r="F16" s="110"/>
      <c r="G16" s="110" t="s">
        <v>208</v>
      </c>
      <c r="H16" s="110" t="s">
        <v>167</v>
      </c>
      <c r="I16" s="110">
        <v>3</v>
      </c>
      <c r="J16" s="110" t="s">
        <v>212</v>
      </c>
      <c r="K16" s="114"/>
    </row>
    <row r="17" spans="1:14" ht="15" x14ac:dyDescent="0.25">
      <c r="A17" s="343" t="s">
        <v>121</v>
      </c>
      <c r="B17" s="344"/>
      <c r="C17" s="344"/>
      <c r="D17" s="344"/>
      <c r="E17" s="345"/>
      <c r="F17" s="110"/>
      <c r="G17" s="110"/>
      <c r="H17" s="110"/>
      <c r="I17" s="110">
        <f>SUM(I15:I16)</f>
        <v>5</v>
      </c>
      <c r="J17" s="110"/>
      <c r="K17" s="114"/>
      <c r="L17" s="115"/>
      <c r="M17" s="115"/>
      <c r="N17" s="115"/>
    </row>
    <row r="18" spans="1:14" ht="8.25" customHeight="1" x14ac:dyDescent="0.25">
      <c r="B18" s="116"/>
      <c r="C18" s="117"/>
      <c r="D18" s="117"/>
      <c r="E18" s="117"/>
      <c r="F18" s="117"/>
      <c r="G18" s="117"/>
      <c r="H18" s="117"/>
      <c r="I18" s="117"/>
      <c r="J18" s="117"/>
      <c r="K18" s="118"/>
    </row>
    <row r="19" spans="1:14" ht="42.75" customHeight="1" x14ac:dyDescent="0.25">
      <c r="B19" s="293" t="s">
        <v>457</v>
      </c>
      <c r="C19" s="347" t="s">
        <v>458</v>
      </c>
      <c r="D19" s="347"/>
      <c r="E19" s="347"/>
      <c r="F19" s="347"/>
      <c r="G19" s="347"/>
      <c r="H19" s="347"/>
      <c r="I19" s="347"/>
      <c r="J19" s="347"/>
    </row>
    <row r="20" spans="1:14" ht="15.75" customHeight="1" x14ac:dyDescent="0.25">
      <c r="G20" s="121"/>
      <c r="H20" s="121"/>
      <c r="I20" s="121"/>
    </row>
    <row r="21" spans="1:14" ht="15.75" customHeight="1" x14ac:dyDescent="0.25">
      <c r="G21" s="121"/>
      <c r="H21" s="121"/>
      <c r="I21" s="121"/>
    </row>
    <row r="22" spans="1:14" ht="15.75" customHeight="1" x14ac:dyDescent="0.25">
      <c r="G22" s="121"/>
      <c r="H22" s="121"/>
      <c r="I22" s="121"/>
    </row>
    <row r="23" spans="1:14" x14ac:dyDescent="0.25">
      <c r="C23" s="346"/>
      <c r="D23" s="346"/>
      <c r="G23" s="122"/>
      <c r="H23" s="123"/>
      <c r="I23" s="123"/>
    </row>
    <row r="24" spans="1:14" ht="15.75" x14ac:dyDescent="0.25">
      <c r="G24" s="341"/>
      <c r="H24" s="341"/>
      <c r="I24" s="341"/>
    </row>
  </sheetData>
  <mergeCells count="11">
    <mergeCell ref="A5:J5"/>
    <mergeCell ref="A7:J7"/>
    <mergeCell ref="I8:J8"/>
    <mergeCell ref="A9:J9"/>
    <mergeCell ref="G24:I24"/>
    <mergeCell ref="A10:J10"/>
    <mergeCell ref="A14:J14"/>
    <mergeCell ref="A13:E13"/>
    <mergeCell ref="A17:E17"/>
    <mergeCell ref="C23:D23"/>
    <mergeCell ref="C19:J19"/>
  </mergeCells>
  <printOptions horizontalCentered="1"/>
  <pageMargins left="0" right="0" top="0" bottom="0" header="0" footer="0"/>
  <pageSetup paperSize="9" orientation="landscape" verticalDpi="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V42"/>
  <sheetViews>
    <sheetView topLeftCell="A10" workbookViewId="0">
      <selection activeCell="Q27" sqref="Q27"/>
    </sheetView>
  </sheetViews>
  <sheetFormatPr defaultRowHeight="12.75" x14ac:dyDescent="0.2"/>
  <cols>
    <col min="1" max="1" width="6.5703125" style="124" customWidth="1"/>
    <col min="2" max="3" width="6.140625" style="125" customWidth="1"/>
    <col min="4" max="4" width="6.140625" style="126" customWidth="1"/>
    <col min="5" max="8" width="6.140625" style="125" customWidth="1"/>
    <col min="9" max="9" width="4.5703125" style="127" customWidth="1"/>
    <col min="10" max="10" width="4.5703125" style="128" customWidth="1"/>
    <col min="11" max="11" width="6.140625" style="128" customWidth="1"/>
    <col min="12" max="12" width="6.140625" style="129" customWidth="1"/>
    <col min="13" max="14" width="6.140625" style="128" customWidth="1"/>
    <col min="15" max="15" width="6.140625" style="124" customWidth="1"/>
    <col min="16" max="16" width="9.140625" style="124"/>
    <col min="17" max="17" width="9.140625" style="128"/>
    <col min="18" max="18" width="9.85546875" style="124" customWidth="1"/>
    <col min="19" max="19" width="9.140625" style="124"/>
    <col min="20" max="20" width="22.7109375" style="124" customWidth="1"/>
    <col min="21" max="256" width="9.140625" style="124"/>
    <col min="257" max="257" width="6.5703125" style="124" customWidth="1"/>
    <col min="258" max="264" width="6.140625" style="124" customWidth="1"/>
    <col min="265" max="266" width="4.5703125" style="124" customWidth="1"/>
    <col min="267" max="271" width="6.140625" style="124" customWidth="1"/>
    <col min="272" max="273" width="9.140625" style="124"/>
    <col min="274" max="274" width="0.5703125" style="124" customWidth="1"/>
    <col min="275" max="512" width="9.140625" style="124"/>
    <col min="513" max="513" width="6.5703125" style="124" customWidth="1"/>
    <col min="514" max="520" width="6.140625" style="124" customWidth="1"/>
    <col min="521" max="522" width="4.5703125" style="124" customWidth="1"/>
    <col min="523" max="527" width="6.140625" style="124" customWidth="1"/>
    <col min="528" max="529" width="9.140625" style="124"/>
    <col min="530" max="530" width="0.5703125" style="124" customWidth="1"/>
    <col min="531" max="768" width="9.140625" style="124"/>
    <col min="769" max="769" width="6.5703125" style="124" customWidth="1"/>
    <col min="770" max="776" width="6.140625" style="124" customWidth="1"/>
    <col min="777" max="778" width="4.5703125" style="124" customWidth="1"/>
    <col min="779" max="783" width="6.140625" style="124" customWidth="1"/>
    <col min="784" max="785" width="9.140625" style="124"/>
    <col min="786" max="786" width="0.5703125" style="124" customWidth="1"/>
    <col min="787" max="1024" width="9.140625" style="124"/>
    <col min="1025" max="1025" width="6.5703125" style="124" customWidth="1"/>
    <col min="1026" max="1032" width="6.140625" style="124" customWidth="1"/>
    <col min="1033" max="1034" width="4.5703125" style="124" customWidth="1"/>
    <col min="1035" max="1039" width="6.140625" style="124" customWidth="1"/>
    <col min="1040" max="1041" width="9.140625" style="124"/>
    <col min="1042" max="1042" width="0.5703125" style="124" customWidth="1"/>
    <col min="1043" max="1280" width="9.140625" style="124"/>
    <col min="1281" max="1281" width="6.5703125" style="124" customWidth="1"/>
    <col min="1282" max="1288" width="6.140625" style="124" customWidth="1"/>
    <col min="1289" max="1290" width="4.5703125" style="124" customWidth="1"/>
    <col min="1291" max="1295" width="6.140625" style="124" customWidth="1"/>
    <col min="1296" max="1297" width="9.140625" style="124"/>
    <col min="1298" max="1298" width="0.5703125" style="124" customWidth="1"/>
    <col min="1299" max="1536" width="9.140625" style="124"/>
    <col min="1537" max="1537" width="6.5703125" style="124" customWidth="1"/>
    <col min="1538" max="1544" width="6.140625" style="124" customWidth="1"/>
    <col min="1545" max="1546" width="4.5703125" style="124" customWidth="1"/>
    <col min="1547" max="1551" width="6.140625" style="124" customWidth="1"/>
    <col min="1552" max="1553" width="9.140625" style="124"/>
    <col min="1554" max="1554" width="0.5703125" style="124" customWidth="1"/>
    <col min="1555" max="1792" width="9.140625" style="124"/>
    <col min="1793" max="1793" width="6.5703125" style="124" customWidth="1"/>
    <col min="1794" max="1800" width="6.140625" style="124" customWidth="1"/>
    <col min="1801" max="1802" width="4.5703125" style="124" customWidth="1"/>
    <col min="1803" max="1807" width="6.140625" style="124" customWidth="1"/>
    <col min="1808" max="1809" width="9.140625" style="124"/>
    <col min="1810" max="1810" width="0.5703125" style="124" customWidth="1"/>
    <col min="1811" max="2048" width="9.140625" style="124"/>
    <col min="2049" max="2049" width="6.5703125" style="124" customWidth="1"/>
    <col min="2050" max="2056" width="6.140625" style="124" customWidth="1"/>
    <col min="2057" max="2058" width="4.5703125" style="124" customWidth="1"/>
    <col min="2059" max="2063" width="6.140625" style="124" customWidth="1"/>
    <col min="2064" max="2065" width="9.140625" style="124"/>
    <col min="2066" max="2066" width="0.5703125" style="124" customWidth="1"/>
    <col min="2067" max="2304" width="9.140625" style="124"/>
    <col min="2305" max="2305" width="6.5703125" style="124" customWidth="1"/>
    <col min="2306" max="2312" width="6.140625" style="124" customWidth="1"/>
    <col min="2313" max="2314" width="4.5703125" style="124" customWidth="1"/>
    <col min="2315" max="2319" width="6.140625" style="124" customWidth="1"/>
    <col min="2320" max="2321" width="9.140625" style="124"/>
    <col min="2322" max="2322" width="0.5703125" style="124" customWidth="1"/>
    <col min="2323" max="2560" width="9.140625" style="124"/>
    <col min="2561" max="2561" width="6.5703125" style="124" customWidth="1"/>
    <col min="2562" max="2568" width="6.140625" style="124" customWidth="1"/>
    <col min="2569" max="2570" width="4.5703125" style="124" customWidth="1"/>
    <col min="2571" max="2575" width="6.140625" style="124" customWidth="1"/>
    <col min="2576" max="2577" width="9.140625" style="124"/>
    <col min="2578" max="2578" width="0.5703125" style="124" customWidth="1"/>
    <col min="2579" max="2816" width="9.140625" style="124"/>
    <col min="2817" max="2817" width="6.5703125" style="124" customWidth="1"/>
    <col min="2818" max="2824" width="6.140625" style="124" customWidth="1"/>
    <col min="2825" max="2826" width="4.5703125" style="124" customWidth="1"/>
    <col min="2827" max="2831" width="6.140625" style="124" customWidth="1"/>
    <col min="2832" max="2833" width="9.140625" style="124"/>
    <col min="2834" max="2834" width="0.5703125" style="124" customWidth="1"/>
    <col min="2835" max="3072" width="9.140625" style="124"/>
    <col min="3073" max="3073" width="6.5703125" style="124" customWidth="1"/>
    <col min="3074" max="3080" width="6.140625" style="124" customWidth="1"/>
    <col min="3081" max="3082" width="4.5703125" style="124" customWidth="1"/>
    <col min="3083" max="3087" width="6.140625" style="124" customWidth="1"/>
    <col min="3088" max="3089" width="9.140625" style="124"/>
    <col min="3090" max="3090" width="0.5703125" style="124" customWidth="1"/>
    <col min="3091" max="3328" width="9.140625" style="124"/>
    <col min="3329" max="3329" width="6.5703125" style="124" customWidth="1"/>
    <col min="3330" max="3336" width="6.140625" style="124" customWidth="1"/>
    <col min="3337" max="3338" width="4.5703125" style="124" customWidth="1"/>
    <col min="3339" max="3343" width="6.140625" style="124" customWidth="1"/>
    <col min="3344" max="3345" width="9.140625" style="124"/>
    <col min="3346" max="3346" width="0.5703125" style="124" customWidth="1"/>
    <col min="3347" max="3584" width="9.140625" style="124"/>
    <col min="3585" max="3585" width="6.5703125" style="124" customWidth="1"/>
    <col min="3586" max="3592" width="6.140625" style="124" customWidth="1"/>
    <col min="3593" max="3594" width="4.5703125" style="124" customWidth="1"/>
    <col min="3595" max="3599" width="6.140625" style="124" customWidth="1"/>
    <col min="3600" max="3601" width="9.140625" style="124"/>
    <col min="3602" max="3602" width="0.5703125" style="124" customWidth="1"/>
    <col min="3603" max="3840" width="9.140625" style="124"/>
    <col min="3841" max="3841" width="6.5703125" style="124" customWidth="1"/>
    <col min="3842" max="3848" width="6.140625" style="124" customWidth="1"/>
    <col min="3849" max="3850" width="4.5703125" style="124" customWidth="1"/>
    <col min="3851" max="3855" width="6.140625" style="124" customWidth="1"/>
    <col min="3856" max="3857" width="9.140625" style="124"/>
    <col min="3858" max="3858" width="0.5703125" style="124" customWidth="1"/>
    <col min="3859" max="4096" width="9.140625" style="124"/>
    <col min="4097" max="4097" width="6.5703125" style="124" customWidth="1"/>
    <col min="4098" max="4104" width="6.140625" style="124" customWidth="1"/>
    <col min="4105" max="4106" width="4.5703125" style="124" customWidth="1"/>
    <col min="4107" max="4111" width="6.140625" style="124" customWidth="1"/>
    <col min="4112" max="4113" width="9.140625" style="124"/>
    <col min="4114" max="4114" width="0.5703125" style="124" customWidth="1"/>
    <col min="4115" max="4352" width="9.140625" style="124"/>
    <col min="4353" max="4353" width="6.5703125" style="124" customWidth="1"/>
    <col min="4354" max="4360" width="6.140625" style="124" customWidth="1"/>
    <col min="4361" max="4362" width="4.5703125" style="124" customWidth="1"/>
    <col min="4363" max="4367" width="6.140625" style="124" customWidth="1"/>
    <col min="4368" max="4369" width="9.140625" style="124"/>
    <col min="4370" max="4370" width="0.5703125" style="124" customWidth="1"/>
    <col min="4371" max="4608" width="9.140625" style="124"/>
    <col min="4609" max="4609" width="6.5703125" style="124" customWidth="1"/>
    <col min="4610" max="4616" width="6.140625" style="124" customWidth="1"/>
    <col min="4617" max="4618" width="4.5703125" style="124" customWidth="1"/>
    <col min="4619" max="4623" width="6.140625" style="124" customWidth="1"/>
    <col min="4624" max="4625" width="9.140625" style="124"/>
    <col min="4626" max="4626" width="0.5703125" style="124" customWidth="1"/>
    <col min="4627" max="4864" width="9.140625" style="124"/>
    <col min="4865" max="4865" width="6.5703125" style="124" customWidth="1"/>
    <col min="4866" max="4872" width="6.140625" style="124" customWidth="1"/>
    <col min="4873" max="4874" width="4.5703125" style="124" customWidth="1"/>
    <col min="4875" max="4879" width="6.140625" style="124" customWidth="1"/>
    <col min="4880" max="4881" width="9.140625" style="124"/>
    <col min="4882" max="4882" width="0.5703125" style="124" customWidth="1"/>
    <col min="4883" max="5120" width="9.140625" style="124"/>
    <col min="5121" max="5121" width="6.5703125" style="124" customWidth="1"/>
    <col min="5122" max="5128" width="6.140625" style="124" customWidth="1"/>
    <col min="5129" max="5130" width="4.5703125" style="124" customWidth="1"/>
    <col min="5131" max="5135" width="6.140625" style="124" customWidth="1"/>
    <col min="5136" max="5137" width="9.140625" style="124"/>
    <col min="5138" max="5138" width="0.5703125" style="124" customWidth="1"/>
    <col min="5139" max="5376" width="9.140625" style="124"/>
    <col min="5377" max="5377" width="6.5703125" style="124" customWidth="1"/>
    <col min="5378" max="5384" width="6.140625" style="124" customWidth="1"/>
    <col min="5385" max="5386" width="4.5703125" style="124" customWidth="1"/>
    <col min="5387" max="5391" width="6.140625" style="124" customWidth="1"/>
    <col min="5392" max="5393" width="9.140625" style="124"/>
    <col min="5394" max="5394" width="0.5703125" style="124" customWidth="1"/>
    <col min="5395" max="5632" width="9.140625" style="124"/>
    <col min="5633" max="5633" width="6.5703125" style="124" customWidth="1"/>
    <col min="5634" max="5640" width="6.140625" style="124" customWidth="1"/>
    <col min="5641" max="5642" width="4.5703125" style="124" customWidth="1"/>
    <col min="5643" max="5647" width="6.140625" style="124" customWidth="1"/>
    <col min="5648" max="5649" width="9.140625" style="124"/>
    <col min="5650" max="5650" width="0.5703125" style="124" customWidth="1"/>
    <col min="5651" max="5888" width="9.140625" style="124"/>
    <col min="5889" max="5889" width="6.5703125" style="124" customWidth="1"/>
    <col min="5890" max="5896" width="6.140625" style="124" customWidth="1"/>
    <col min="5897" max="5898" width="4.5703125" style="124" customWidth="1"/>
    <col min="5899" max="5903" width="6.140625" style="124" customWidth="1"/>
    <col min="5904" max="5905" width="9.140625" style="124"/>
    <col min="5906" max="5906" width="0.5703125" style="124" customWidth="1"/>
    <col min="5907" max="6144" width="9.140625" style="124"/>
    <col min="6145" max="6145" width="6.5703125" style="124" customWidth="1"/>
    <col min="6146" max="6152" width="6.140625" style="124" customWidth="1"/>
    <col min="6153" max="6154" width="4.5703125" style="124" customWidth="1"/>
    <col min="6155" max="6159" width="6.140625" style="124" customWidth="1"/>
    <col min="6160" max="6161" width="9.140625" style="124"/>
    <col min="6162" max="6162" width="0.5703125" style="124" customWidth="1"/>
    <col min="6163" max="6400" width="9.140625" style="124"/>
    <col min="6401" max="6401" width="6.5703125" style="124" customWidth="1"/>
    <col min="6402" max="6408" width="6.140625" style="124" customWidth="1"/>
    <col min="6409" max="6410" width="4.5703125" style="124" customWidth="1"/>
    <col min="6411" max="6415" width="6.140625" style="124" customWidth="1"/>
    <col min="6416" max="6417" width="9.140625" style="124"/>
    <col min="6418" max="6418" width="0.5703125" style="124" customWidth="1"/>
    <col min="6419" max="6656" width="9.140625" style="124"/>
    <col min="6657" max="6657" width="6.5703125" style="124" customWidth="1"/>
    <col min="6658" max="6664" width="6.140625" style="124" customWidth="1"/>
    <col min="6665" max="6666" width="4.5703125" style="124" customWidth="1"/>
    <col min="6667" max="6671" width="6.140625" style="124" customWidth="1"/>
    <col min="6672" max="6673" width="9.140625" style="124"/>
    <col min="6674" max="6674" width="0.5703125" style="124" customWidth="1"/>
    <col min="6675" max="6912" width="9.140625" style="124"/>
    <col min="6913" max="6913" width="6.5703125" style="124" customWidth="1"/>
    <col min="6914" max="6920" width="6.140625" style="124" customWidth="1"/>
    <col min="6921" max="6922" width="4.5703125" style="124" customWidth="1"/>
    <col min="6923" max="6927" width="6.140625" style="124" customWidth="1"/>
    <col min="6928" max="6929" width="9.140625" style="124"/>
    <col min="6930" max="6930" width="0.5703125" style="124" customWidth="1"/>
    <col min="6931" max="7168" width="9.140625" style="124"/>
    <col min="7169" max="7169" width="6.5703125" style="124" customWidth="1"/>
    <col min="7170" max="7176" width="6.140625" style="124" customWidth="1"/>
    <col min="7177" max="7178" width="4.5703125" style="124" customWidth="1"/>
    <col min="7179" max="7183" width="6.140625" style="124" customWidth="1"/>
    <col min="7184" max="7185" width="9.140625" style="124"/>
    <col min="7186" max="7186" width="0.5703125" style="124" customWidth="1"/>
    <col min="7187" max="7424" width="9.140625" style="124"/>
    <col min="7425" max="7425" width="6.5703125" style="124" customWidth="1"/>
    <col min="7426" max="7432" width="6.140625" style="124" customWidth="1"/>
    <col min="7433" max="7434" width="4.5703125" style="124" customWidth="1"/>
    <col min="7435" max="7439" width="6.140625" style="124" customWidth="1"/>
    <col min="7440" max="7441" width="9.140625" style="124"/>
    <col min="7442" max="7442" width="0.5703125" style="124" customWidth="1"/>
    <col min="7443" max="7680" width="9.140625" style="124"/>
    <col min="7681" max="7681" width="6.5703125" style="124" customWidth="1"/>
    <col min="7682" max="7688" width="6.140625" style="124" customWidth="1"/>
    <col min="7689" max="7690" width="4.5703125" style="124" customWidth="1"/>
    <col min="7691" max="7695" width="6.140625" style="124" customWidth="1"/>
    <col min="7696" max="7697" width="9.140625" style="124"/>
    <col min="7698" max="7698" width="0.5703125" style="124" customWidth="1"/>
    <col min="7699" max="7936" width="9.140625" style="124"/>
    <col min="7937" max="7937" width="6.5703125" style="124" customWidth="1"/>
    <col min="7938" max="7944" width="6.140625" style="124" customWidth="1"/>
    <col min="7945" max="7946" width="4.5703125" style="124" customWidth="1"/>
    <col min="7947" max="7951" width="6.140625" style="124" customWidth="1"/>
    <col min="7952" max="7953" width="9.140625" style="124"/>
    <col min="7954" max="7954" width="0.5703125" style="124" customWidth="1"/>
    <col min="7955" max="8192" width="9.140625" style="124"/>
    <col min="8193" max="8193" width="6.5703125" style="124" customWidth="1"/>
    <col min="8194" max="8200" width="6.140625" style="124" customWidth="1"/>
    <col min="8201" max="8202" width="4.5703125" style="124" customWidth="1"/>
    <col min="8203" max="8207" width="6.140625" style="124" customWidth="1"/>
    <col min="8208" max="8209" width="9.140625" style="124"/>
    <col min="8210" max="8210" width="0.5703125" style="124" customWidth="1"/>
    <col min="8211" max="8448" width="9.140625" style="124"/>
    <col min="8449" max="8449" width="6.5703125" style="124" customWidth="1"/>
    <col min="8450" max="8456" width="6.140625" style="124" customWidth="1"/>
    <col min="8457" max="8458" width="4.5703125" style="124" customWidth="1"/>
    <col min="8459" max="8463" width="6.140625" style="124" customWidth="1"/>
    <col min="8464" max="8465" width="9.140625" style="124"/>
    <col min="8466" max="8466" width="0.5703125" style="124" customWidth="1"/>
    <col min="8467" max="8704" width="9.140625" style="124"/>
    <col min="8705" max="8705" width="6.5703125" style="124" customWidth="1"/>
    <col min="8706" max="8712" width="6.140625" style="124" customWidth="1"/>
    <col min="8713" max="8714" width="4.5703125" style="124" customWidth="1"/>
    <col min="8715" max="8719" width="6.140625" style="124" customWidth="1"/>
    <col min="8720" max="8721" width="9.140625" style="124"/>
    <col min="8722" max="8722" width="0.5703125" style="124" customWidth="1"/>
    <col min="8723" max="8960" width="9.140625" style="124"/>
    <col min="8961" max="8961" width="6.5703125" style="124" customWidth="1"/>
    <col min="8962" max="8968" width="6.140625" style="124" customWidth="1"/>
    <col min="8969" max="8970" width="4.5703125" style="124" customWidth="1"/>
    <col min="8971" max="8975" width="6.140625" style="124" customWidth="1"/>
    <col min="8976" max="8977" width="9.140625" style="124"/>
    <col min="8978" max="8978" width="0.5703125" style="124" customWidth="1"/>
    <col min="8979" max="9216" width="9.140625" style="124"/>
    <col min="9217" max="9217" width="6.5703125" style="124" customWidth="1"/>
    <col min="9218" max="9224" width="6.140625" style="124" customWidth="1"/>
    <col min="9225" max="9226" width="4.5703125" style="124" customWidth="1"/>
    <col min="9227" max="9231" width="6.140625" style="124" customWidth="1"/>
    <col min="9232" max="9233" width="9.140625" style="124"/>
    <col min="9234" max="9234" width="0.5703125" style="124" customWidth="1"/>
    <col min="9235" max="9472" width="9.140625" style="124"/>
    <col min="9473" max="9473" width="6.5703125" style="124" customWidth="1"/>
    <col min="9474" max="9480" width="6.140625" style="124" customWidth="1"/>
    <col min="9481" max="9482" width="4.5703125" style="124" customWidth="1"/>
    <col min="9483" max="9487" width="6.140625" style="124" customWidth="1"/>
    <col min="9488" max="9489" width="9.140625" style="124"/>
    <col min="9490" max="9490" width="0.5703125" style="124" customWidth="1"/>
    <col min="9491" max="9728" width="9.140625" style="124"/>
    <col min="9729" max="9729" width="6.5703125" style="124" customWidth="1"/>
    <col min="9730" max="9736" width="6.140625" style="124" customWidth="1"/>
    <col min="9737" max="9738" width="4.5703125" style="124" customWidth="1"/>
    <col min="9739" max="9743" width="6.140625" style="124" customWidth="1"/>
    <col min="9744" max="9745" width="9.140625" style="124"/>
    <col min="9746" max="9746" width="0.5703125" style="124" customWidth="1"/>
    <col min="9747" max="9984" width="9.140625" style="124"/>
    <col min="9985" max="9985" width="6.5703125" style="124" customWidth="1"/>
    <col min="9986" max="9992" width="6.140625" style="124" customWidth="1"/>
    <col min="9993" max="9994" width="4.5703125" style="124" customWidth="1"/>
    <col min="9995" max="9999" width="6.140625" style="124" customWidth="1"/>
    <col min="10000" max="10001" width="9.140625" style="124"/>
    <col min="10002" max="10002" width="0.5703125" style="124" customWidth="1"/>
    <col min="10003" max="10240" width="9.140625" style="124"/>
    <col min="10241" max="10241" width="6.5703125" style="124" customWidth="1"/>
    <col min="10242" max="10248" width="6.140625" style="124" customWidth="1"/>
    <col min="10249" max="10250" width="4.5703125" style="124" customWidth="1"/>
    <col min="10251" max="10255" width="6.140625" style="124" customWidth="1"/>
    <col min="10256" max="10257" width="9.140625" style="124"/>
    <col min="10258" max="10258" width="0.5703125" style="124" customWidth="1"/>
    <col min="10259" max="10496" width="9.140625" style="124"/>
    <col min="10497" max="10497" width="6.5703125" style="124" customWidth="1"/>
    <col min="10498" max="10504" width="6.140625" style="124" customWidth="1"/>
    <col min="10505" max="10506" width="4.5703125" style="124" customWidth="1"/>
    <col min="10507" max="10511" width="6.140625" style="124" customWidth="1"/>
    <col min="10512" max="10513" width="9.140625" style="124"/>
    <col min="10514" max="10514" width="0.5703125" style="124" customWidth="1"/>
    <col min="10515" max="10752" width="9.140625" style="124"/>
    <col min="10753" max="10753" width="6.5703125" style="124" customWidth="1"/>
    <col min="10754" max="10760" width="6.140625" style="124" customWidth="1"/>
    <col min="10761" max="10762" width="4.5703125" style="124" customWidth="1"/>
    <col min="10763" max="10767" width="6.140625" style="124" customWidth="1"/>
    <col min="10768" max="10769" width="9.140625" style="124"/>
    <col min="10770" max="10770" width="0.5703125" style="124" customWidth="1"/>
    <col min="10771" max="11008" width="9.140625" style="124"/>
    <col min="11009" max="11009" width="6.5703125" style="124" customWidth="1"/>
    <col min="11010" max="11016" width="6.140625" style="124" customWidth="1"/>
    <col min="11017" max="11018" width="4.5703125" style="124" customWidth="1"/>
    <col min="11019" max="11023" width="6.140625" style="124" customWidth="1"/>
    <col min="11024" max="11025" width="9.140625" style="124"/>
    <col min="11026" max="11026" width="0.5703125" style="124" customWidth="1"/>
    <col min="11027" max="11264" width="9.140625" style="124"/>
    <col min="11265" max="11265" width="6.5703125" style="124" customWidth="1"/>
    <col min="11266" max="11272" width="6.140625" style="124" customWidth="1"/>
    <col min="11273" max="11274" width="4.5703125" style="124" customWidth="1"/>
    <col min="11275" max="11279" width="6.140625" style="124" customWidth="1"/>
    <col min="11280" max="11281" width="9.140625" style="124"/>
    <col min="11282" max="11282" width="0.5703125" style="124" customWidth="1"/>
    <col min="11283" max="11520" width="9.140625" style="124"/>
    <col min="11521" max="11521" width="6.5703125" style="124" customWidth="1"/>
    <col min="11522" max="11528" width="6.140625" style="124" customWidth="1"/>
    <col min="11529" max="11530" width="4.5703125" style="124" customWidth="1"/>
    <col min="11531" max="11535" width="6.140625" style="124" customWidth="1"/>
    <col min="11536" max="11537" width="9.140625" style="124"/>
    <col min="11538" max="11538" width="0.5703125" style="124" customWidth="1"/>
    <col min="11539" max="11776" width="9.140625" style="124"/>
    <col min="11777" max="11777" width="6.5703125" style="124" customWidth="1"/>
    <col min="11778" max="11784" width="6.140625" style="124" customWidth="1"/>
    <col min="11785" max="11786" width="4.5703125" style="124" customWidth="1"/>
    <col min="11787" max="11791" width="6.140625" style="124" customWidth="1"/>
    <col min="11792" max="11793" width="9.140625" style="124"/>
    <col min="11794" max="11794" width="0.5703125" style="124" customWidth="1"/>
    <col min="11795" max="12032" width="9.140625" style="124"/>
    <col min="12033" max="12033" width="6.5703125" style="124" customWidth="1"/>
    <col min="12034" max="12040" width="6.140625" style="124" customWidth="1"/>
    <col min="12041" max="12042" width="4.5703125" style="124" customWidth="1"/>
    <col min="12043" max="12047" width="6.140625" style="124" customWidth="1"/>
    <col min="12048" max="12049" width="9.140625" style="124"/>
    <col min="12050" max="12050" width="0.5703125" style="124" customWidth="1"/>
    <col min="12051" max="12288" width="9.140625" style="124"/>
    <col min="12289" max="12289" width="6.5703125" style="124" customWidth="1"/>
    <col min="12290" max="12296" width="6.140625" style="124" customWidth="1"/>
    <col min="12297" max="12298" width="4.5703125" style="124" customWidth="1"/>
    <col min="12299" max="12303" width="6.140625" style="124" customWidth="1"/>
    <col min="12304" max="12305" width="9.140625" style="124"/>
    <col min="12306" max="12306" width="0.5703125" style="124" customWidth="1"/>
    <col min="12307" max="12544" width="9.140625" style="124"/>
    <col min="12545" max="12545" width="6.5703125" style="124" customWidth="1"/>
    <col min="12546" max="12552" width="6.140625" style="124" customWidth="1"/>
    <col min="12553" max="12554" width="4.5703125" style="124" customWidth="1"/>
    <col min="12555" max="12559" width="6.140625" style="124" customWidth="1"/>
    <col min="12560" max="12561" width="9.140625" style="124"/>
    <col min="12562" max="12562" width="0.5703125" style="124" customWidth="1"/>
    <col min="12563" max="12800" width="9.140625" style="124"/>
    <col min="12801" max="12801" width="6.5703125" style="124" customWidth="1"/>
    <col min="12802" max="12808" width="6.140625" style="124" customWidth="1"/>
    <col min="12809" max="12810" width="4.5703125" style="124" customWidth="1"/>
    <col min="12811" max="12815" width="6.140625" style="124" customWidth="1"/>
    <col min="12816" max="12817" width="9.140625" style="124"/>
    <col min="12818" max="12818" width="0.5703125" style="124" customWidth="1"/>
    <col min="12819" max="13056" width="9.140625" style="124"/>
    <col min="13057" max="13057" width="6.5703125" style="124" customWidth="1"/>
    <col min="13058" max="13064" width="6.140625" style="124" customWidth="1"/>
    <col min="13065" max="13066" width="4.5703125" style="124" customWidth="1"/>
    <col min="13067" max="13071" width="6.140625" style="124" customWidth="1"/>
    <col min="13072" max="13073" width="9.140625" style="124"/>
    <col min="13074" max="13074" width="0.5703125" style="124" customWidth="1"/>
    <col min="13075" max="13312" width="9.140625" style="124"/>
    <col min="13313" max="13313" width="6.5703125" style="124" customWidth="1"/>
    <col min="13314" max="13320" width="6.140625" style="124" customWidth="1"/>
    <col min="13321" max="13322" width="4.5703125" style="124" customWidth="1"/>
    <col min="13323" max="13327" width="6.140625" style="124" customWidth="1"/>
    <col min="13328" max="13329" width="9.140625" style="124"/>
    <col min="13330" max="13330" width="0.5703125" style="124" customWidth="1"/>
    <col min="13331" max="13568" width="9.140625" style="124"/>
    <col min="13569" max="13569" width="6.5703125" style="124" customWidth="1"/>
    <col min="13570" max="13576" width="6.140625" style="124" customWidth="1"/>
    <col min="13577" max="13578" width="4.5703125" style="124" customWidth="1"/>
    <col min="13579" max="13583" width="6.140625" style="124" customWidth="1"/>
    <col min="13584" max="13585" width="9.140625" style="124"/>
    <col min="13586" max="13586" width="0.5703125" style="124" customWidth="1"/>
    <col min="13587" max="13824" width="9.140625" style="124"/>
    <col min="13825" max="13825" width="6.5703125" style="124" customWidth="1"/>
    <col min="13826" max="13832" width="6.140625" style="124" customWidth="1"/>
    <col min="13833" max="13834" width="4.5703125" style="124" customWidth="1"/>
    <col min="13835" max="13839" width="6.140625" style="124" customWidth="1"/>
    <col min="13840" max="13841" width="9.140625" style="124"/>
    <col min="13842" max="13842" width="0.5703125" style="124" customWidth="1"/>
    <col min="13843" max="14080" width="9.140625" style="124"/>
    <col min="14081" max="14081" width="6.5703125" style="124" customWidth="1"/>
    <col min="14082" max="14088" width="6.140625" style="124" customWidth="1"/>
    <col min="14089" max="14090" width="4.5703125" style="124" customWidth="1"/>
    <col min="14091" max="14095" width="6.140625" style="124" customWidth="1"/>
    <col min="14096" max="14097" width="9.140625" style="124"/>
    <col min="14098" max="14098" width="0.5703125" style="124" customWidth="1"/>
    <col min="14099" max="14336" width="9.140625" style="124"/>
    <col min="14337" max="14337" width="6.5703125" style="124" customWidth="1"/>
    <col min="14338" max="14344" width="6.140625" style="124" customWidth="1"/>
    <col min="14345" max="14346" width="4.5703125" style="124" customWidth="1"/>
    <col min="14347" max="14351" width="6.140625" style="124" customWidth="1"/>
    <col min="14352" max="14353" width="9.140625" style="124"/>
    <col min="14354" max="14354" width="0.5703125" style="124" customWidth="1"/>
    <col min="14355" max="14592" width="9.140625" style="124"/>
    <col min="14593" max="14593" width="6.5703125" style="124" customWidth="1"/>
    <col min="14594" max="14600" width="6.140625" style="124" customWidth="1"/>
    <col min="14601" max="14602" width="4.5703125" style="124" customWidth="1"/>
    <col min="14603" max="14607" width="6.140625" style="124" customWidth="1"/>
    <col min="14608" max="14609" width="9.140625" style="124"/>
    <col min="14610" max="14610" width="0.5703125" style="124" customWidth="1"/>
    <col min="14611" max="14848" width="9.140625" style="124"/>
    <col min="14849" max="14849" width="6.5703125" style="124" customWidth="1"/>
    <col min="14850" max="14856" width="6.140625" style="124" customWidth="1"/>
    <col min="14857" max="14858" width="4.5703125" style="124" customWidth="1"/>
    <col min="14859" max="14863" width="6.140625" style="124" customWidth="1"/>
    <col min="14864" max="14865" width="9.140625" style="124"/>
    <col min="14866" max="14866" width="0.5703125" style="124" customWidth="1"/>
    <col min="14867" max="15104" width="9.140625" style="124"/>
    <col min="15105" max="15105" width="6.5703125" style="124" customWidth="1"/>
    <col min="15106" max="15112" width="6.140625" style="124" customWidth="1"/>
    <col min="15113" max="15114" width="4.5703125" style="124" customWidth="1"/>
    <col min="15115" max="15119" width="6.140625" style="124" customWidth="1"/>
    <col min="15120" max="15121" width="9.140625" style="124"/>
    <col min="15122" max="15122" width="0.5703125" style="124" customWidth="1"/>
    <col min="15123" max="15360" width="9.140625" style="124"/>
    <col min="15361" max="15361" width="6.5703125" style="124" customWidth="1"/>
    <col min="15362" max="15368" width="6.140625" style="124" customWidth="1"/>
    <col min="15369" max="15370" width="4.5703125" style="124" customWidth="1"/>
    <col min="15371" max="15375" width="6.140625" style="124" customWidth="1"/>
    <col min="15376" max="15377" width="9.140625" style="124"/>
    <col min="15378" max="15378" width="0.5703125" style="124" customWidth="1"/>
    <col min="15379" max="15616" width="9.140625" style="124"/>
    <col min="15617" max="15617" width="6.5703125" style="124" customWidth="1"/>
    <col min="15618" max="15624" width="6.140625" style="124" customWidth="1"/>
    <col min="15625" max="15626" width="4.5703125" style="124" customWidth="1"/>
    <col min="15627" max="15631" width="6.140625" style="124" customWidth="1"/>
    <col min="15632" max="15633" width="9.140625" style="124"/>
    <col min="15634" max="15634" width="0.5703125" style="124" customWidth="1"/>
    <col min="15635" max="15872" width="9.140625" style="124"/>
    <col min="15873" max="15873" width="6.5703125" style="124" customWidth="1"/>
    <col min="15874" max="15880" width="6.140625" style="124" customWidth="1"/>
    <col min="15881" max="15882" width="4.5703125" style="124" customWidth="1"/>
    <col min="15883" max="15887" width="6.140625" style="124" customWidth="1"/>
    <col min="15888" max="15889" width="9.140625" style="124"/>
    <col min="15890" max="15890" width="0.5703125" style="124" customWidth="1"/>
    <col min="15891" max="16128" width="9.140625" style="124"/>
    <col min="16129" max="16129" width="6.5703125" style="124" customWidth="1"/>
    <col min="16130" max="16136" width="6.140625" style="124" customWidth="1"/>
    <col min="16137" max="16138" width="4.5703125" style="124" customWidth="1"/>
    <col min="16139" max="16143" width="6.140625" style="124" customWidth="1"/>
    <col min="16144" max="16145" width="9.140625" style="124"/>
    <col min="16146" max="16146" width="0.5703125" style="124" customWidth="1"/>
    <col min="16147" max="16384" width="9.140625" style="124"/>
  </cols>
  <sheetData>
    <row r="1" spans="1:22" ht="21.75" customHeight="1" x14ac:dyDescent="0.2"/>
    <row r="2" spans="1:22" ht="33" customHeight="1" x14ac:dyDescent="0.2">
      <c r="I2" s="130"/>
    </row>
    <row r="3" spans="1:22" ht="3.75" customHeight="1" x14ac:dyDescent="0.2">
      <c r="A3" s="131"/>
      <c r="B3" s="132"/>
      <c r="C3" s="132"/>
      <c r="D3" s="133"/>
      <c r="E3" s="132"/>
      <c r="F3" s="132"/>
      <c r="G3" s="132"/>
      <c r="H3" s="132"/>
      <c r="I3" s="134"/>
      <c r="J3" s="135"/>
      <c r="K3" s="135"/>
      <c r="L3" s="136"/>
      <c r="M3" s="135"/>
      <c r="N3" s="135"/>
      <c r="O3" s="131"/>
      <c r="P3" s="131"/>
    </row>
    <row r="4" spans="1:22" ht="25.5" customHeight="1" x14ac:dyDescent="0.3">
      <c r="A4" s="368" t="s">
        <v>228</v>
      </c>
      <c r="B4" s="368"/>
      <c r="C4" s="368"/>
      <c r="D4" s="368"/>
      <c r="E4" s="368"/>
      <c r="F4" s="368"/>
      <c r="G4" s="368"/>
      <c r="H4" s="368"/>
      <c r="I4" s="368"/>
      <c r="J4" s="368"/>
      <c r="K4" s="368"/>
      <c r="L4" s="368"/>
      <c r="M4" s="368"/>
      <c r="N4" s="368"/>
      <c r="O4" s="368"/>
      <c r="P4" s="368"/>
    </row>
    <row r="5" spans="1:22" ht="16.5" customHeight="1" x14ac:dyDescent="0.25">
      <c r="A5" s="369" t="str">
        <f>[1]Phượng!A5</f>
        <v>Tháng 8/2015</v>
      </c>
      <c r="B5" s="369"/>
      <c r="C5" s="369"/>
      <c r="D5" s="369"/>
      <c r="E5" s="369"/>
      <c r="F5" s="369"/>
      <c r="G5" s="369"/>
      <c r="H5" s="369"/>
      <c r="I5" s="369"/>
      <c r="J5" s="369"/>
      <c r="K5" s="369"/>
      <c r="L5" s="369"/>
      <c r="M5" s="369"/>
      <c r="N5" s="369"/>
      <c r="O5" s="369"/>
      <c r="P5" s="369"/>
    </row>
    <row r="6" spans="1:22" s="141" customFormat="1" ht="10.5" customHeight="1" x14ac:dyDescent="0.25">
      <c r="A6" s="137"/>
      <c r="B6" s="137"/>
      <c r="C6" s="137"/>
      <c r="D6" s="137"/>
      <c r="E6" s="137"/>
      <c r="F6" s="137"/>
      <c r="G6" s="138"/>
      <c r="H6" s="138"/>
      <c r="I6" s="138"/>
      <c r="J6" s="139"/>
      <c r="K6" s="139"/>
      <c r="L6" s="140"/>
      <c r="M6" s="139"/>
      <c r="N6" s="139"/>
      <c r="Q6" s="139"/>
    </row>
    <row r="7" spans="1:22" s="141" customFormat="1" ht="15.75" customHeight="1" x14ac:dyDescent="0.25">
      <c r="A7" s="369" t="s">
        <v>229</v>
      </c>
      <c r="B7" s="369"/>
      <c r="C7" s="370" t="s">
        <v>230</v>
      </c>
      <c r="D7" s="371"/>
      <c r="E7" s="371"/>
      <c r="F7" s="371"/>
      <c r="G7" s="372"/>
      <c r="H7" s="142"/>
      <c r="I7" s="143"/>
      <c r="J7" s="139"/>
      <c r="K7" s="139"/>
      <c r="L7" s="373" t="s">
        <v>231</v>
      </c>
      <c r="M7" s="373"/>
      <c r="N7" s="374">
        <f>[1]Phượng!N7</f>
        <v>42347</v>
      </c>
      <c r="O7" s="375"/>
      <c r="P7" s="376"/>
      <c r="Q7" s="139"/>
    </row>
    <row r="8" spans="1:22" s="141" customFormat="1" ht="15" customHeight="1" x14ac:dyDescent="0.25">
      <c r="A8" s="144"/>
      <c r="B8" s="145"/>
      <c r="C8" s="145"/>
      <c r="D8" s="145"/>
      <c r="E8" s="145"/>
      <c r="F8" s="145"/>
      <c r="G8" s="143"/>
      <c r="H8" s="143"/>
      <c r="I8" s="143"/>
      <c r="J8" s="139"/>
      <c r="K8" s="139"/>
      <c r="L8" s="140"/>
      <c r="M8" s="139"/>
      <c r="N8" s="139"/>
      <c r="Q8" s="139"/>
      <c r="T8" s="141" t="s">
        <v>421</v>
      </c>
    </row>
    <row r="9" spans="1:22" s="146" customFormat="1" ht="15.75" x14ac:dyDescent="0.25">
      <c r="A9" s="146" t="s">
        <v>232</v>
      </c>
      <c r="B9" s="147"/>
      <c r="C9" s="147"/>
      <c r="D9" s="148"/>
      <c r="E9" s="147"/>
      <c r="F9" s="147"/>
      <c r="G9" s="147"/>
      <c r="H9" s="147"/>
      <c r="I9" s="149"/>
      <c r="J9" s="150"/>
      <c r="K9" s="150"/>
      <c r="L9" s="151"/>
      <c r="M9" s="150"/>
      <c r="N9" s="150"/>
      <c r="Q9" s="150"/>
      <c r="T9" s="146" t="s">
        <v>422</v>
      </c>
    </row>
    <row r="10" spans="1:22" s="141" customFormat="1" ht="8.25" customHeight="1" x14ac:dyDescent="0.25">
      <c r="B10" s="152"/>
      <c r="C10" s="152"/>
      <c r="D10" s="153"/>
      <c r="E10" s="152"/>
      <c r="F10" s="152"/>
      <c r="G10" s="152"/>
      <c r="H10" s="152"/>
      <c r="I10" s="154"/>
      <c r="J10" s="139"/>
      <c r="K10" s="139"/>
      <c r="L10" s="140"/>
      <c r="M10" s="139"/>
      <c r="N10" s="139"/>
      <c r="Q10" s="139"/>
    </row>
    <row r="11" spans="1:22" s="157" customFormat="1" ht="20.25" customHeight="1" x14ac:dyDescent="0.25">
      <c r="A11" s="155" t="s">
        <v>233</v>
      </c>
      <c r="B11" s="366" t="s">
        <v>234</v>
      </c>
      <c r="C11" s="366"/>
      <c r="D11" s="366"/>
      <c r="E11" s="366"/>
      <c r="F11" s="366"/>
      <c r="G11" s="366"/>
      <c r="H11" s="366" t="s">
        <v>246</v>
      </c>
      <c r="I11" s="366"/>
      <c r="J11" s="366"/>
      <c r="K11" s="366"/>
      <c r="L11" s="362" t="s">
        <v>16</v>
      </c>
      <c r="M11" s="362"/>
      <c r="N11" s="367" t="s">
        <v>235</v>
      </c>
      <c r="O11" s="367"/>
      <c r="P11" s="367"/>
      <c r="Q11" s="156"/>
    </row>
    <row r="12" spans="1:22" s="157" customFormat="1" ht="19.5" customHeight="1" x14ac:dyDescent="0.25">
      <c r="A12" s="158">
        <v>1</v>
      </c>
      <c r="B12" s="363" t="s">
        <v>29</v>
      </c>
      <c r="C12" s="363"/>
      <c r="D12" s="363"/>
      <c r="E12" s="363"/>
      <c r="F12" s="363"/>
      <c r="G12" s="363"/>
      <c r="H12" s="364">
        <v>70000</v>
      </c>
      <c r="I12" s="364"/>
      <c r="J12" s="364"/>
      <c r="K12" s="364"/>
      <c r="L12" s="360">
        <v>5</v>
      </c>
      <c r="M12" s="360"/>
      <c r="N12" s="360">
        <f t="shared" ref="N12:N21" si="0">H12*L12</f>
        <v>350000</v>
      </c>
      <c r="O12" s="360"/>
      <c r="P12" s="360"/>
      <c r="Q12" s="156"/>
      <c r="T12" s="157" t="s">
        <v>423</v>
      </c>
      <c r="U12" s="157" t="s">
        <v>424</v>
      </c>
      <c r="V12" s="157">
        <v>156</v>
      </c>
    </row>
    <row r="13" spans="1:22" s="157" customFormat="1" ht="19.5" customHeight="1" x14ac:dyDescent="0.25">
      <c r="A13" s="158">
        <v>2</v>
      </c>
      <c r="B13" s="363" t="s">
        <v>236</v>
      </c>
      <c r="C13" s="363"/>
      <c r="D13" s="363"/>
      <c r="E13" s="363"/>
      <c r="F13" s="363"/>
      <c r="G13" s="363"/>
      <c r="H13" s="364">
        <v>50000</v>
      </c>
      <c r="I13" s="364"/>
      <c r="J13" s="364"/>
      <c r="K13" s="364"/>
      <c r="L13" s="360">
        <v>11</v>
      </c>
      <c r="M13" s="360"/>
      <c r="N13" s="360">
        <f t="shared" si="0"/>
        <v>550000</v>
      </c>
      <c r="O13" s="360"/>
      <c r="P13" s="360"/>
      <c r="Q13" s="156"/>
    </row>
    <row r="14" spans="1:22" s="157" customFormat="1" ht="19.5" customHeight="1" x14ac:dyDescent="0.25">
      <c r="A14" s="158">
        <v>3</v>
      </c>
      <c r="B14" s="363" t="s">
        <v>237</v>
      </c>
      <c r="C14" s="363"/>
      <c r="D14" s="363"/>
      <c r="E14" s="363"/>
      <c r="F14" s="363"/>
      <c r="G14" s="363"/>
      <c r="H14" s="364">
        <v>5000</v>
      </c>
      <c r="I14" s="364"/>
      <c r="J14" s="364"/>
      <c r="K14" s="364"/>
      <c r="L14" s="360">
        <v>13</v>
      </c>
      <c r="M14" s="360"/>
      <c r="N14" s="360">
        <f t="shared" si="0"/>
        <v>65000</v>
      </c>
      <c r="O14" s="360"/>
      <c r="P14" s="360"/>
      <c r="Q14" s="156"/>
      <c r="T14" s="157" t="s">
        <v>423</v>
      </c>
      <c r="U14" s="157" t="s">
        <v>425</v>
      </c>
      <c r="V14" s="157">
        <v>153</v>
      </c>
    </row>
    <row r="15" spans="1:22" s="157" customFormat="1" ht="19.5" customHeight="1" x14ac:dyDescent="0.25">
      <c r="A15" s="158">
        <v>4</v>
      </c>
      <c r="B15" s="363" t="s">
        <v>238</v>
      </c>
      <c r="C15" s="363"/>
      <c r="D15" s="363"/>
      <c r="E15" s="363"/>
      <c r="F15" s="363"/>
      <c r="G15" s="363"/>
      <c r="H15" s="364">
        <v>5000</v>
      </c>
      <c r="I15" s="364"/>
      <c r="J15" s="364"/>
      <c r="K15" s="364"/>
      <c r="L15" s="360">
        <v>24</v>
      </c>
      <c r="M15" s="360"/>
      <c r="N15" s="360">
        <f t="shared" si="0"/>
        <v>120000</v>
      </c>
      <c r="O15" s="360"/>
      <c r="P15" s="360"/>
      <c r="Q15" s="156"/>
    </row>
    <row r="16" spans="1:22" s="157" customFormat="1" ht="19.5" customHeight="1" x14ac:dyDescent="0.25">
      <c r="A16" s="158">
        <v>5</v>
      </c>
      <c r="B16" s="363" t="s">
        <v>239</v>
      </c>
      <c r="C16" s="363"/>
      <c r="D16" s="363"/>
      <c r="E16" s="363"/>
      <c r="F16" s="363"/>
      <c r="G16" s="363"/>
      <c r="H16" s="364">
        <v>5000</v>
      </c>
      <c r="I16" s="364"/>
      <c r="J16" s="364"/>
      <c r="K16" s="364"/>
      <c r="L16" s="360">
        <v>2</v>
      </c>
      <c r="M16" s="360"/>
      <c r="N16" s="360">
        <f t="shared" si="0"/>
        <v>10000</v>
      </c>
      <c r="O16" s="360"/>
      <c r="P16" s="360"/>
      <c r="Q16" s="156"/>
      <c r="T16" s="157" t="s">
        <v>423</v>
      </c>
      <c r="U16" s="157" t="s">
        <v>425</v>
      </c>
      <c r="V16" s="157">
        <v>153</v>
      </c>
    </row>
    <row r="17" spans="1:20" s="157" customFormat="1" ht="19.5" customHeight="1" x14ac:dyDescent="0.25">
      <c r="A17" s="158">
        <v>6</v>
      </c>
      <c r="B17" s="363" t="s">
        <v>240</v>
      </c>
      <c r="C17" s="363"/>
      <c r="D17" s="363"/>
      <c r="E17" s="363"/>
      <c r="F17" s="363"/>
      <c r="G17" s="363"/>
      <c r="H17" s="364">
        <v>5000</v>
      </c>
      <c r="I17" s="364"/>
      <c r="J17" s="364"/>
      <c r="K17" s="364"/>
      <c r="L17" s="360">
        <v>5</v>
      </c>
      <c r="M17" s="360"/>
      <c r="N17" s="360">
        <f t="shared" si="0"/>
        <v>25000</v>
      </c>
      <c r="O17" s="360"/>
      <c r="P17" s="360"/>
      <c r="Q17" s="156"/>
    </row>
    <row r="18" spans="1:20" s="157" customFormat="1" ht="19.5" customHeight="1" x14ac:dyDescent="0.25">
      <c r="A18" s="158">
        <v>7</v>
      </c>
      <c r="B18" s="363" t="s">
        <v>241</v>
      </c>
      <c r="C18" s="363"/>
      <c r="D18" s="363"/>
      <c r="E18" s="363"/>
      <c r="F18" s="363"/>
      <c r="G18" s="363"/>
      <c r="H18" s="364">
        <v>2000</v>
      </c>
      <c r="I18" s="364"/>
      <c r="J18" s="364"/>
      <c r="K18" s="364"/>
      <c r="L18" s="365">
        <v>10</v>
      </c>
      <c r="M18" s="365"/>
      <c r="N18" s="360">
        <f t="shared" si="0"/>
        <v>20000</v>
      </c>
      <c r="O18" s="360"/>
      <c r="P18" s="360"/>
      <c r="Q18" s="156"/>
      <c r="T18" s="157" t="s">
        <v>426</v>
      </c>
    </row>
    <row r="19" spans="1:20" s="157" customFormat="1" ht="19.5" customHeight="1" x14ac:dyDescent="0.25">
      <c r="A19" s="158">
        <v>8</v>
      </c>
      <c r="B19" s="363" t="s">
        <v>242</v>
      </c>
      <c r="C19" s="363"/>
      <c r="D19" s="363"/>
      <c r="E19" s="363"/>
      <c r="F19" s="363"/>
      <c r="G19" s="363"/>
      <c r="H19" s="364">
        <v>20000</v>
      </c>
      <c r="I19" s="364"/>
      <c r="J19" s="364"/>
      <c r="K19" s="364"/>
      <c r="L19" s="360"/>
      <c r="M19" s="360"/>
      <c r="N19" s="360">
        <f t="shared" si="0"/>
        <v>0</v>
      </c>
      <c r="O19" s="360"/>
      <c r="P19" s="360"/>
      <c r="Q19" s="156"/>
      <c r="T19" s="157" t="s">
        <v>427</v>
      </c>
    </row>
    <row r="20" spans="1:20" s="157" customFormat="1" ht="19.5" customHeight="1" x14ac:dyDescent="0.25">
      <c r="A20" s="158">
        <v>9</v>
      </c>
      <c r="B20" s="352" t="s">
        <v>243</v>
      </c>
      <c r="C20" s="353"/>
      <c r="D20" s="353"/>
      <c r="E20" s="353"/>
      <c r="F20" s="353"/>
      <c r="G20" s="354"/>
      <c r="H20" s="355">
        <v>10000</v>
      </c>
      <c r="I20" s="356"/>
      <c r="J20" s="356"/>
      <c r="K20" s="357"/>
      <c r="L20" s="358">
        <v>7</v>
      </c>
      <c r="M20" s="359"/>
      <c r="N20" s="360">
        <f t="shared" si="0"/>
        <v>70000</v>
      </c>
      <c r="O20" s="360"/>
      <c r="P20" s="360"/>
      <c r="Q20" s="156"/>
      <c r="R20" s="157" t="s">
        <v>430</v>
      </c>
      <c r="S20" s="157" t="s">
        <v>429</v>
      </c>
      <c r="T20" s="157" t="s">
        <v>428</v>
      </c>
    </row>
    <row r="21" spans="1:20" s="157" customFormat="1" ht="19.5" customHeight="1" x14ac:dyDescent="0.25">
      <c r="A21" s="158">
        <v>10</v>
      </c>
      <c r="B21" s="352" t="s">
        <v>244</v>
      </c>
      <c r="C21" s="353"/>
      <c r="D21" s="353"/>
      <c r="E21" s="353"/>
      <c r="F21" s="353"/>
      <c r="G21" s="354"/>
      <c r="H21" s="355">
        <v>10000</v>
      </c>
      <c r="I21" s="356"/>
      <c r="J21" s="356"/>
      <c r="K21" s="357"/>
      <c r="L21" s="358"/>
      <c r="M21" s="359"/>
      <c r="N21" s="360">
        <f t="shared" si="0"/>
        <v>0</v>
      </c>
      <c r="O21" s="360"/>
      <c r="P21" s="360"/>
      <c r="Q21" s="156"/>
    </row>
    <row r="22" spans="1:20" s="157" customFormat="1" ht="19.5" customHeight="1" x14ac:dyDescent="0.25">
      <c r="A22" s="361" t="s">
        <v>121</v>
      </c>
      <c r="B22" s="361"/>
      <c r="C22" s="361"/>
      <c r="D22" s="361"/>
      <c r="E22" s="361"/>
      <c r="F22" s="361"/>
      <c r="G22" s="361"/>
      <c r="H22" s="361"/>
      <c r="I22" s="361"/>
      <c r="J22" s="361"/>
      <c r="K22" s="361"/>
      <c r="L22" s="361"/>
      <c r="M22" s="361"/>
      <c r="N22" s="362">
        <f>SUM(N12:P21)</f>
        <v>1210000</v>
      </c>
      <c r="O22" s="362"/>
      <c r="P22" s="362"/>
      <c r="Q22" s="159"/>
    </row>
    <row r="23" spans="1:20" s="141" customFormat="1" ht="15.75" x14ac:dyDescent="0.25">
      <c r="B23" s="152"/>
      <c r="C23" s="152"/>
      <c r="D23" s="153"/>
      <c r="E23" s="152"/>
      <c r="F23" s="152"/>
      <c r="G23" s="152"/>
      <c r="H23" s="152"/>
      <c r="I23" s="154"/>
      <c r="J23" s="139"/>
      <c r="K23" s="139"/>
      <c r="L23" s="140"/>
      <c r="M23" s="139"/>
      <c r="N23" s="139"/>
      <c r="P23" s="160"/>
      <c r="Q23" s="159"/>
    </row>
    <row r="24" spans="1:20" s="141" customFormat="1" ht="15.75" x14ac:dyDescent="0.25">
      <c r="B24" s="152"/>
      <c r="C24" s="152"/>
      <c r="D24" s="153"/>
      <c r="E24" s="152"/>
      <c r="F24" s="152"/>
      <c r="G24" s="152"/>
      <c r="H24" s="152"/>
      <c r="I24" s="154"/>
      <c r="J24" s="139"/>
      <c r="K24" s="139"/>
      <c r="L24" s="140"/>
      <c r="M24" s="139"/>
      <c r="N24" s="139"/>
      <c r="Q24" s="139"/>
    </row>
    <row r="25" spans="1:20" s="141" customFormat="1" ht="15.75" x14ac:dyDescent="0.25">
      <c r="B25" s="152"/>
      <c r="C25" s="152"/>
      <c r="D25" s="153"/>
      <c r="E25" s="152"/>
      <c r="F25" s="152"/>
      <c r="G25" s="152"/>
      <c r="H25" s="152"/>
      <c r="I25" s="154"/>
      <c r="J25" s="139"/>
      <c r="K25" s="139"/>
      <c r="L25" s="140"/>
      <c r="M25" s="139"/>
      <c r="N25" s="139"/>
      <c r="Q25" s="139"/>
    </row>
    <row r="26" spans="1:20" s="141" customFormat="1" ht="15.75" x14ac:dyDescent="0.25">
      <c r="B26" s="152"/>
      <c r="C26" s="152"/>
      <c r="D26" s="153"/>
      <c r="E26" s="152"/>
      <c r="F26" s="152"/>
      <c r="G26" s="152"/>
      <c r="H26" s="152"/>
      <c r="I26" s="154"/>
      <c r="J26" s="139"/>
      <c r="K26" s="139"/>
      <c r="L26" s="140"/>
      <c r="M26" s="139"/>
      <c r="N26" s="139"/>
      <c r="Q26" s="139"/>
    </row>
    <row r="27" spans="1:20" s="141" customFormat="1" ht="15.75" x14ac:dyDescent="0.25">
      <c r="B27" s="152"/>
      <c r="C27" s="152"/>
      <c r="D27" s="153"/>
      <c r="E27" s="152"/>
      <c r="F27" s="152"/>
      <c r="G27" s="152"/>
      <c r="H27" s="152"/>
      <c r="I27" s="154"/>
      <c r="J27" s="139"/>
      <c r="K27" s="139"/>
      <c r="L27" s="140"/>
      <c r="M27" s="139"/>
      <c r="N27" s="139"/>
      <c r="Q27" s="139"/>
    </row>
    <row r="28" spans="1:20" s="141" customFormat="1" ht="15.75" x14ac:dyDescent="0.25">
      <c r="B28" s="152"/>
      <c r="C28" s="152"/>
      <c r="D28" s="153"/>
      <c r="E28" s="152"/>
      <c r="F28" s="152"/>
      <c r="G28" s="152"/>
      <c r="H28" s="152"/>
      <c r="I28" s="154"/>
      <c r="J28" s="139"/>
      <c r="K28" s="139"/>
      <c r="L28" s="140"/>
      <c r="M28" s="139"/>
      <c r="N28" s="139"/>
      <c r="Q28" s="139"/>
    </row>
    <row r="29" spans="1:20" s="141" customFormat="1" ht="15.75" x14ac:dyDescent="0.25">
      <c r="B29" s="152"/>
      <c r="C29" s="152"/>
      <c r="D29" s="153"/>
      <c r="E29" s="152"/>
      <c r="F29" s="152"/>
      <c r="G29" s="152"/>
      <c r="H29" s="152"/>
      <c r="I29" s="154"/>
      <c r="J29" s="139"/>
      <c r="K29" s="139"/>
      <c r="L29" s="140"/>
      <c r="M29" s="139"/>
      <c r="N29" s="139"/>
      <c r="Q29" s="139"/>
    </row>
    <row r="30" spans="1:20" s="141" customFormat="1" ht="15.75" x14ac:dyDescent="0.25">
      <c r="B30" s="152"/>
      <c r="C30" s="152"/>
      <c r="D30" s="153"/>
      <c r="E30" s="152"/>
      <c r="F30" s="152"/>
      <c r="G30" s="152"/>
      <c r="H30" s="152"/>
      <c r="I30" s="154"/>
      <c r="J30" s="139"/>
      <c r="K30" s="139"/>
      <c r="L30" s="140"/>
      <c r="M30" s="139"/>
      <c r="N30" s="139"/>
      <c r="Q30" s="139"/>
    </row>
    <row r="31" spans="1:20" s="141" customFormat="1" ht="15.75" x14ac:dyDescent="0.25">
      <c r="B31" s="152"/>
      <c r="C31" s="152"/>
      <c r="D31" s="153"/>
      <c r="E31" s="152"/>
      <c r="F31" s="152"/>
      <c r="G31" s="152"/>
      <c r="H31" s="152"/>
      <c r="I31" s="154"/>
      <c r="J31" s="139"/>
      <c r="K31" s="139"/>
      <c r="L31" s="140"/>
      <c r="M31" s="139"/>
      <c r="N31" s="139"/>
      <c r="Q31" s="139"/>
    </row>
    <row r="32" spans="1:20" s="141" customFormat="1" ht="15.75" x14ac:dyDescent="0.25">
      <c r="B32" s="152"/>
      <c r="C32" s="152"/>
      <c r="D32" s="153"/>
      <c r="E32" s="152"/>
      <c r="F32" s="152"/>
      <c r="G32" s="152"/>
      <c r="H32" s="152"/>
      <c r="I32" s="154"/>
      <c r="J32" s="139"/>
      <c r="K32" s="139"/>
      <c r="L32" s="140"/>
      <c r="M32" s="139"/>
      <c r="N32" s="139"/>
      <c r="Q32" s="139"/>
    </row>
    <row r="33" spans="2:17" s="141" customFormat="1" ht="15.75" x14ac:dyDescent="0.25">
      <c r="B33" s="152"/>
      <c r="C33" s="152"/>
      <c r="D33" s="153"/>
      <c r="E33" s="152"/>
      <c r="F33" s="152"/>
      <c r="G33" s="152"/>
      <c r="H33" s="152"/>
      <c r="I33" s="154"/>
      <c r="J33" s="139"/>
      <c r="K33" s="139"/>
      <c r="L33" s="140"/>
      <c r="M33" s="139"/>
      <c r="N33" s="139"/>
      <c r="Q33" s="139"/>
    </row>
    <row r="34" spans="2:17" s="141" customFormat="1" ht="15.75" x14ac:dyDescent="0.25">
      <c r="B34" s="152"/>
      <c r="C34" s="152"/>
      <c r="D34" s="153"/>
      <c r="E34" s="152"/>
      <c r="F34" s="152"/>
      <c r="G34" s="152"/>
      <c r="H34" s="152"/>
      <c r="I34" s="154"/>
      <c r="J34" s="139"/>
      <c r="K34" s="139"/>
      <c r="L34" s="140"/>
      <c r="M34" s="139"/>
      <c r="N34" s="139"/>
      <c r="Q34" s="139"/>
    </row>
    <row r="35" spans="2:17" s="141" customFormat="1" ht="15.75" x14ac:dyDescent="0.25">
      <c r="B35" s="152"/>
      <c r="C35" s="152"/>
      <c r="D35" s="153"/>
      <c r="E35" s="152"/>
      <c r="F35" s="152"/>
      <c r="G35" s="152"/>
      <c r="H35" s="152"/>
      <c r="I35" s="154"/>
      <c r="J35" s="139"/>
      <c r="K35" s="139"/>
      <c r="L35" s="140"/>
      <c r="M35" s="139"/>
      <c r="N35" s="139"/>
      <c r="Q35" s="139"/>
    </row>
    <row r="36" spans="2:17" s="141" customFormat="1" ht="15.75" x14ac:dyDescent="0.25">
      <c r="B36" s="152"/>
      <c r="C36" s="152"/>
      <c r="D36" s="153"/>
      <c r="E36" s="152"/>
      <c r="F36" s="152"/>
      <c r="G36" s="152"/>
      <c r="H36" s="152"/>
      <c r="I36" s="154"/>
      <c r="J36" s="139"/>
      <c r="K36" s="139"/>
      <c r="L36" s="140"/>
      <c r="M36" s="139"/>
      <c r="N36" s="139"/>
      <c r="Q36" s="139"/>
    </row>
    <row r="37" spans="2:17" s="141" customFormat="1" ht="15.75" x14ac:dyDescent="0.25">
      <c r="B37" s="152"/>
      <c r="C37" s="152"/>
      <c r="D37" s="153"/>
      <c r="E37" s="152"/>
      <c r="F37" s="152"/>
      <c r="G37" s="152"/>
      <c r="H37" s="152"/>
      <c r="I37" s="154"/>
      <c r="J37" s="139"/>
      <c r="K37" s="139"/>
      <c r="L37" s="140"/>
      <c r="M37" s="139"/>
      <c r="N37" s="139"/>
      <c r="Q37" s="139"/>
    </row>
    <row r="38" spans="2:17" s="141" customFormat="1" ht="15.75" x14ac:dyDescent="0.25">
      <c r="B38" s="152"/>
      <c r="C38" s="152"/>
      <c r="D38" s="153"/>
      <c r="E38" s="152"/>
      <c r="F38" s="152"/>
      <c r="G38" s="152"/>
      <c r="H38" s="152"/>
      <c r="I38" s="154"/>
      <c r="J38" s="139"/>
      <c r="K38" s="139"/>
      <c r="L38" s="140"/>
      <c r="M38" s="139"/>
      <c r="N38" s="139"/>
      <c r="Q38" s="139"/>
    </row>
    <row r="39" spans="2:17" s="141" customFormat="1" ht="15.75" x14ac:dyDescent="0.25">
      <c r="B39" s="152"/>
      <c r="C39" s="152"/>
      <c r="D39" s="153"/>
      <c r="E39" s="152"/>
      <c r="F39" s="152"/>
      <c r="G39" s="152"/>
      <c r="H39" s="152"/>
      <c r="I39" s="154"/>
      <c r="J39" s="139"/>
      <c r="K39" s="139"/>
      <c r="L39" s="140"/>
      <c r="M39" s="139"/>
      <c r="N39" s="139"/>
      <c r="Q39" s="139"/>
    </row>
    <row r="40" spans="2:17" s="141" customFormat="1" ht="15.75" x14ac:dyDescent="0.25">
      <c r="B40" s="152"/>
      <c r="C40" s="152"/>
      <c r="D40" s="153"/>
      <c r="E40" s="152"/>
      <c r="F40" s="152"/>
      <c r="G40" s="152"/>
      <c r="H40" s="152"/>
      <c r="I40" s="154"/>
      <c r="J40" s="139"/>
      <c r="K40" s="139"/>
      <c r="L40" s="140"/>
      <c r="M40" s="139"/>
      <c r="N40" s="139"/>
      <c r="Q40" s="139"/>
    </row>
    <row r="41" spans="2:17" s="141" customFormat="1" ht="15.75" x14ac:dyDescent="0.25">
      <c r="B41" s="152"/>
      <c r="C41" s="152"/>
      <c r="D41" s="153"/>
      <c r="E41" s="152"/>
      <c r="F41" s="152"/>
      <c r="G41" s="152"/>
      <c r="H41" s="152"/>
      <c r="I41" s="154"/>
      <c r="J41" s="139"/>
      <c r="K41" s="139"/>
      <c r="L41" s="140"/>
      <c r="M41" s="139"/>
      <c r="N41" s="139"/>
      <c r="Q41" s="139"/>
    </row>
    <row r="42" spans="2:17" s="141" customFormat="1" ht="15.75" x14ac:dyDescent="0.25">
      <c r="B42" s="152"/>
      <c r="C42" s="152"/>
      <c r="D42" s="153"/>
      <c r="E42" s="152"/>
      <c r="F42" s="152"/>
      <c r="G42" s="152"/>
      <c r="H42" s="152"/>
      <c r="I42" s="154"/>
      <c r="J42" s="139"/>
      <c r="K42" s="139"/>
      <c r="L42" s="140"/>
      <c r="M42" s="139"/>
      <c r="N42" s="139"/>
      <c r="Q42" s="139"/>
    </row>
  </sheetData>
  <mergeCells count="52">
    <mergeCell ref="A4:P4"/>
    <mergeCell ref="A5:P5"/>
    <mergeCell ref="A7:B7"/>
    <mergeCell ref="C7:G7"/>
    <mergeCell ref="L7:M7"/>
    <mergeCell ref="N7:P7"/>
    <mergeCell ref="B11:G11"/>
    <mergeCell ref="H11:K11"/>
    <mergeCell ref="L11:M11"/>
    <mergeCell ref="N11:P11"/>
    <mergeCell ref="B12:G12"/>
    <mergeCell ref="H12:K12"/>
    <mergeCell ref="L12:M12"/>
    <mergeCell ref="N12:P12"/>
    <mergeCell ref="B13:G13"/>
    <mergeCell ref="H13:K13"/>
    <mergeCell ref="L13:M13"/>
    <mergeCell ref="N13:P13"/>
    <mergeCell ref="B14:G14"/>
    <mergeCell ref="H14:K14"/>
    <mergeCell ref="L14:M14"/>
    <mergeCell ref="N14:P14"/>
    <mergeCell ref="B15:G15"/>
    <mergeCell ref="H15:K15"/>
    <mergeCell ref="L15:M15"/>
    <mergeCell ref="N15:P15"/>
    <mergeCell ref="B16:G16"/>
    <mergeCell ref="H16:K16"/>
    <mergeCell ref="L16:M16"/>
    <mergeCell ref="N16:P16"/>
    <mergeCell ref="B17:G17"/>
    <mergeCell ref="H17:K17"/>
    <mergeCell ref="L17:M17"/>
    <mergeCell ref="N17:P17"/>
    <mergeCell ref="B18:G18"/>
    <mergeCell ref="H18:K18"/>
    <mergeCell ref="L18:M18"/>
    <mergeCell ref="N18:P18"/>
    <mergeCell ref="B19:G19"/>
    <mergeCell ref="H19:K19"/>
    <mergeCell ref="L19:M19"/>
    <mergeCell ref="N19:P19"/>
    <mergeCell ref="B20:G20"/>
    <mergeCell ref="H20:K20"/>
    <mergeCell ref="L20:M20"/>
    <mergeCell ref="N20:P20"/>
    <mergeCell ref="B21:G21"/>
    <mergeCell ref="H21:K21"/>
    <mergeCell ref="L21:M21"/>
    <mergeCell ref="N21:P21"/>
    <mergeCell ref="A22:M22"/>
    <mergeCell ref="N22:P22"/>
  </mergeCells>
  <printOptions horizontalCentered="1"/>
  <pageMargins left="0" right="0" top="0" bottom="0" header="0" footer="0"/>
  <pageSetup paperSize="9" orientation="portrait" verticalDpi="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99"/>
  <sheetViews>
    <sheetView workbookViewId="0">
      <selection activeCell="B17" sqref="B17"/>
    </sheetView>
  </sheetViews>
  <sheetFormatPr defaultRowHeight="12.75" x14ac:dyDescent="0.2"/>
  <cols>
    <col min="1" max="1" width="3.85546875" style="203" bestFit="1" customWidth="1"/>
    <col min="2" max="2" width="37.42578125" style="204" customWidth="1"/>
    <col min="3" max="3" width="14" style="204" customWidth="1"/>
    <col min="4" max="5" width="20.85546875" style="204" customWidth="1"/>
    <col min="6" max="6" width="17" style="204" customWidth="1"/>
    <col min="7" max="7" width="20.85546875" style="205" customWidth="1"/>
    <col min="8" max="8" width="12.42578125" style="203" customWidth="1"/>
    <col min="9" max="9" width="10.5703125" style="206" customWidth="1"/>
    <col min="10" max="15" width="9.140625" style="203"/>
    <col min="16" max="16" width="9.140625" style="205"/>
    <col min="17" max="22" width="9.140625" style="203"/>
    <col min="23" max="23" width="9.140625" style="205"/>
    <col min="24" max="29" width="9.140625" style="203"/>
    <col min="30" max="30" width="9.140625" style="205"/>
    <col min="31" max="31" width="9.140625" style="203"/>
    <col min="32" max="16384" width="9.140625" style="166"/>
  </cols>
  <sheetData>
    <row r="1" spans="1:254" ht="21" customHeight="1" x14ac:dyDescent="0.3">
      <c r="A1" s="379" t="s">
        <v>464</v>
      </c>
      <c r="B1" s="379"/>
      <c r="C1" s="379"/>
      <c r="D1" s="379"/>
      <c r="E1" s="379"/>
      <c r="F1" s="379"/>
      <c r="G1" s="379"/>
      <c r="H1" s="379"/>
      <c r="I1" s="168"/>
      <c r="J1" s="167"/>
      <c r="K1" s="167"/>
      <c r="L1" s="167"/>
      <c r="M1" s="167"/>
      <c r="N1" s="167"/>
      <c r="O1" s="167"/>
      <c r="P1" s="167"/>
      <c r="Q1" s="167"/>
      <c r="R1" s="167"/>
      <c r="S1" s="167"/>
      <c r="T1" s="167"/>
      <c r="U1" s="167"/>
      <c r="V1" s="167"/>
      <c r="W1" s="167"/>
      <c r="X1" s="167"/>
      <c r="Y1" s="167"/>
      <c r="Z1" s="167"/>
      <c r="AA1" s="167"/>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69"/>
      <c r="CU1" s="169"/>
      <c r="CV1" s="169"/>
      <c r="CW1" s="169"/>
      <c r="CX1" s="169"/>
      <c r="CY1" s="169"/>
      <c r="CZ1" s="169"/>
      <c r="DA1" s="169"/>
      <c r="DB1" s="169"/>
      <c r="DC1" s="169"/>
      <c r="DD1" s="169"/>
      <c r="DE1" s="169"/>
      <c r="DF1" s="169"/>
      <c r="DG1" s="169"/>
      <c r="DH1" s="169"/>
      <c r="DI1" s="169"/>
      <c r="DJ1" s="169"/>
      <c r="DK1" s="169"/>
      <c r="DL1" s="169"/>
      <c r="DM1" s="169"/>
      <c r="DN1" s="169"/>
      <c r="DO1" s="169"/>
      <c r="DP1" s="169"/>
      <c r="DQ1" s="169"/>
      <c r="DR1" s="169"/>
      <c r="DS1" s="169"/>
      <c r="DT1" s="169"/>
      <c r="DU1" s="169"/>
      <c r="DV1" s="169"/>
      <c r="DW1" s="169"/>
      <c r="DX1" s="169"/>
      <c r="DY1" s="169"/>
      <c r="DZ1" s="169"/>
      <c r="EA1" s="169"/>
      <c r="EB1" s="169"/>
      <c r="EC1" s="169"/>
      <c r="ED1" s="169"/>
      <c r="EE1" s="169"/>
      <c r="EF1" s="169"/>
      <c r="EG1" s="169"/>
      <c r="EH1" s="169"/>
      <c r="EI1" s="169"/>
      <c r="EJ1" s="169"/>
      <c r="EK1" s="169"/>
      <c r="EL1" s="169"/>
      <c r="EM1" s="169"/>
      <c r="EN1" s="169"/>
      <c r="EO1" s="169"/>
      <c r="EP1" s="169"/>
      <c r="EQ1" s="169"/>
      <c r="ER1" s="169"/>
      <c r="ES1" s="169"/>
      <c r="ET1" s="169"/>
      <c r="EU1" s="169"/>
      <c r="EV1" s="169"/>
      <c r="EW1" s="169"/>
      <c r="EX1" s="169"/>
      <c r="EY1" s="169"/>
      <c r="EZ1" s="169"/>
      <c r="FA1" s="169"/>
      <c r="FB1" s="169"/>
      <c r="FC1" s="169"/>
      <c r="FD1" s="169"/>
      <c r="FE1" s="169"/>
      <c r="FF1" s="169"/>
      <c r="FG1" s="169"/>
      <c r="FH1" s="169"/>
      <c r="FI1" s="169"/>
      <c r="FJ1" s="169"/>
      <c r="FK1" s="169"/>
      <c r="FL1" s="169"/>
      <c r="FM1" s="169"/>
      <c r="FN1" s="169"/>
      <c r="FO1" s="169"/>
      <c r="FP1" s="169"/>
      <c r="FQ1" s="169"/>
      <c r="FR1" s="169"/>
      <c r="FS1" s="169"/>
      <c r="FT1" s="169"/>
      <c r="FU1" s="169"/>
      <c r="FV1" s="169"/>
      <c r="FW1" s="169"/>
      <c r="FX1" s="169"/>
      <c r="FY1" s="169"/>
      <c r="FZ1" s="169"/>
      <c r="GA1" s="169"/>
      <c r="GB1" s="169"/>
      <c r="GC1" s="169"/>
      <c r="GD1" s="169"/>
      <c r="GE1" s="169"/>
      <c r="GF1" s="169"/>
      <c r="GG1" s="169"/>
      <c r="GH1" s="169"/>
      <c r="GI1" s="169"/>
      <c r="GJ1" s="169"/>
      <c r="GK1" s="169"/>
      <c r="GL1" s="169"/>
      <c r="GM1" s="169"/>
      <c r="GN1" s="169"/>
      <c r="GO1" s="169"/>
      <c r="GP1" s="169"/>
      <c r="GQ1" s="169"/>
      <c r="GR1" s="169"/>
      <c r="GS1" s="169"/>
      <c r="GT1" s="169"/>
      <c r="GU1" s="169"/>
      <c r="GV1" s="169"/>
      <c r="GW1" s="169"/>
      <c r="GX1" s="169"/>
      <c r="GY1" s="169"/>
      <c r="GZ1" s="169"/>
      <c r="HA1" s="169"/>
      <c r="HB1" s="169"/>
      <c r="HC1" s="169"/>
      <c r="HD1" s="169"/>
      <c r="HE1" s="169"/>
      <c r="HF1" s="169"/>
      <c r="HG1" s="169"/>
      <c r="HH1" s="169"/>
      <c r="HI1" s="169"/>
      <c r="HJ1" s="169"/>
      <c r="HK1" s="169"/>
      <c r="HL1" s="169"/>
      <c r="HM1" s="169"/>
      <c r="HN1" s="169"/>
      <c r="HO1" s="169"/>
      <c r="HP1" s="169"/>
      <c r="HQ1" s="169"/>
      <c r="HR1" s="169"/>
      <c r="HS1" s="169"/>
      <c r="HT1" s="169"/>
      <c r="HU1" s="169"/>
      <c r="HV1" s="169"/>
      <c r="HW1" s="169"/>
      <c r="HX1" s="169"/>
      <c r="HY1" s="169"/>
      <c r="HZ1" s="169"/>
      <c r="IA1" s="169"/>
      <c r="IB1" s="169"/>
      <c r="IC1" s="169"/>
      <c r="ID1" s="169"/>
      <c r="IE1" s="169"/>
      <c r="IF1" s="169"/>
      <c r="IG1" s="169"/>
      <c r="IH1" s="169"/>
      <c r="II1" s="169"/>
      <c r="IJ1" s="169"/>
      <c r="IK1" s="169"/>
      <c r="IL1" s="169"/>
      <c r="IM1" s="169"/>
      <c r="IN1" s="169"/>
      <c r="IO1" s="169"/>
      <c r="IP1" s="169"/>
      <c r="IQ1" s="169"/>
      <c r="IR1" s="169"/>
      <c r="IS1" s="169"/>
      <c r="IT1" s="169"/>
    </row>
    <row r="2" spans="1:254" ht="15.75" x14ac:dyDescent="0.25">
      <c r="A2" s="380" t="s">
        <v>253</v>
      </c>
      <c r="B2" s="380"/>
      <c r="C2" s="380"/>
      <c r="D2" s="380"/>
      <c r="E2" s="380"/>
      <c r="F2" s="380"/>
      <c r="G2" s="380"/>
      <c r="H2" s="380"/>
      <c r="I2" s="163"/>
      <c r="J2" s="164"/>
      <c r="K2" s="164"/>
      <c r="L2" s="164"/>
      <c r="M2" s="164"/>
      <c r="N2" s="164"/>
      <c r="O2" s="164"/>
      <c r="P2" s="164"/>
      <c r="Q2" s="164"/>
      <c r="R2" s="164"/>
      <c r="S2" s="164"/>
      <c r="T2" s="164"/>
      <c r="U2" s="164"/>
      <c r="V2" s="164"/>
      <c r="W2" s="164"/>
      <c r="X2" s="164"/>
      <c r="Y2" s="164"/>
      <c r="Z2" s="164"/>
      <c r="AA2" s="164"/>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c r="DF2" s="165"/>
      <c r="DG2" s="165"/>
      <c r="DH2" s="165"/>
      <c r="DI2" s="165"/>
      <c r="DJ2" s="165"/>
      <c r="DK2" s="165"/>
      <c r="DL2" s="165"/>
      <c r="DM2" s="165"/>
      <c r="DN2" s="165"/>
      <c r="DO2" s="165"/>
      <c r="DP2" s="165"/>
      <c r="DQ2" s="165"/>
      <c r="DR2" s="165"/>
      <c r="DS2" s="165"/>
      <c r="DT2" s="165"/>
      <c r="DU2" s="165"/>
      <c r="DV2" s="165"/>
      <c r="DW2" s="165"/>
      <c r="DX2" s="165"/>
      <c r="DY2" s="165"/>
      <c r="DZ2" s="165"/>
      <c r="EA2" s="165"/>
      <c r="EB2" s="165"/>
      <c r="EC2" s="165"/>
      <c r="ED2" s="165"/>
      <c r="EE2" s="165"/>
      <c r="EF2" s="165"/>
      <c r="EG2" s="165"/>
      <c r="EH2" s="165"/>
      <c r="EI2" s="165"/>
      <c r="EJ2" s="165"/>
      <c r="EK2" s="165"/>
      <c r="EL2" s="165"/>
      <c r="EM2" s="165"/>
      <c r="EN2" s="165"/>
      <c r="EO2" s="165"/>
      <c r="EP2" s="165"/>
      <c r="EQ2" s="165"/>
      <c r="ER2" s="165"/>
      <c r="ES2" s="165"/>
      <c r="ET2" s="165"/>
      <c r="EU2" s="165"/>
      <c r="EV2" s="165"/>
      <c r="EW2" s="165"/>
      <c r="EX2" s="165"/>
      <c r="EY2" s="165"/>
      <c r="EZ2" s="165"/>
      <c r="FA2" s="165"/>
      <c r="FB2" s="165"/>
      <c r="FC2" s="165"/>
      <c r="FD2" s="165"/>
      <c r="FE2" s="165"/>
      <c r="FF2" s="165"/>
      <c r="FG2" s="165"/>
      <c r="FH2" s="165"/>
      <c r="FI2" s="165"/>
      <c r="FJ2" s="165"/>
      <c r="FK2" s="165"/>
      <c r="FL2" s="165"/>
      <c r="FM2" s="165"/>
      <c r="FN2" s="165"/>
      <c r="FO2" s="165"/>
      <c r="FP2" s="165"/>
      <c r="FQ2" s="165"/>
      <c r="FR2" s="165"/>
      <c r="FS2" s="165"/>
      <c r="FT2" s="165"/>
      <c r="FU2" s="165"/>
      <c r="FV2" s="165"/>
      <c r="FW2" s="165"/>
      <c r="FX2" s="165"/>
      <c r="FY2" s="165"/>
      <c r="FZ2" s="165"/>
      <c r="GA2" s="165"/>
      <c r="GB2" s="165"/>
      <c r="GC2" s="165"/>
      <c r="GD2" s="165"/>
      <c r="GE2" s="165"/>
      <c r="GF2" s="165"/>
      <c r="GG2" s="165"/>
      <c r="GH2" s="165"/>
      <c r="GI2" s="165"/>
      <c r="GJ2" s="165"/>
      <c r="GK2" s="165"/>
      <c r="GL2" s="165"/>
      <c r="GM2" s="165"/>
      <c r="GN2" s="165"/>
      <c r="GO2" s="165"/>
      <c r="GP2" s="165"/>
      <c r="GQ2" s="165"/>
      <c r="GR2" s="165"/>
      <c r="GS2" s="165"/>
      <c r="GT2" s="165"/>
      <c r="GU2" s="165"/>
      <c r="GV2" s="165"/>
      <c r="GW2" s="165"/>
      <c r="GX2" s="165"/>
      <c r="GY2" s="165"/>
      <c r="GZ2" s="165"/>
      <c r="HA2" s="165"/>
      <c r="HB2" s="165"/>
      <c r="HC2" s="165"/>
      <c r="HD2" s="165"/>
      <c r="HE2" s="165"/>
      <c r="HF2" s="165"/>
      <c r="HG2" s="165"/>
      <c r="HH2" s="165"/>
      <c r="HI2" s="165"/>
      <c r="HJ2" s="165"/>
      <c r="HK2" s="165"/>
      <c r="HL2" s="165"/>
      <c r="HM2" s="165"/>
      <c r="HN2" s="165"/>
      <c r="HO2" s="165"/>
      <c r="HP2" s="165"/>
      <c r="HQ2" s="165"/>
      <c r="HR2" s="165"/>
      <c r="HS2" s="165"/>
      <c r="HT2" s="165"/>
      <c r="HU2" s="165"/>
      <c r="HV2" s="165"/>
      <c r="HW2" s="165"/>
      <c r="HX2" s="165"/>
      <c r="HY2" s="165"/>
      <c r="HZ2" s="165"/>
      <c r="IA2" s="165"/>
      <c r="IB2" s="165"/>
      <c r="IC2" s="165"/>
      <c r="ID2" s="165"/>
      <c r="IE2" s="165"/>
      <c r="IF2" s="165"/>
      <c r="IG2" s="165"/>
      <c r="IH2" s="165"/>
      <c r="II2" s="165"/>
      <c r="IJ2" s="165"/>
      <c r="IK2" s="165"/>
      <c r="IL2" s="165"/>
      <c r="IM2" s="165"/>
      <c r="IN2" s="165"/>
      <c r="IO2" s="165"/>
      <c r="IP2" s="165"/>
      <c r="IQ2" s="165"/>
      <c r="IR2" s="165"/>
      <c r="IS2" s="165"/>
      <c r="IT2" s="165"/>
    </row>
    <row r="3" spans="1:254" x14ac:dyDescent="0.2">
      <c r="A3" s="167"/>
      <c r="B3" s="170"/>
      <c r="C3" s="170"/>
      <c r="D3" s="170"/>
      <c r="E3" s="170"/>
      <c r="F3" s="170"/>
      <c r="G3" s="171"/>
      <c r="H3" s="164"/>
      <c r="I3" s="163"/>
      <c r="J3" s="164"/>
      <c r="K3" s="164"/>
      <c r="L3" s="164"/>
      <c r="M3" s="164"/>
      <c r="N3" s="164"/>
      <c r="O3" s="164"/>
      <c r="P3" s="164"/>
      <c r="Q3" s="164"/>
      <c r="R3" s="164"/>
      <c r="S3" s="164"/>
      <c r="T3" s="164"/>
      <c r="U3" s="164"/>
      <c r="V3" s="164"/>
      <c r="W3" s="164"/>
      <c r="X3" s="164"/>
      <c r="Y3" s="164"/>
      <c r="Z3" s="164"/>
      <c r="AA3" s="164"/>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c r="CV3" s="165"/>
      <c r="CW3" s="165"/>
      <c r="CX3" s="165"/>
      <c r="CY3" s="165"/>
      <c r="CZ3" s="165"/>
      <c r="DA3" s="165"/>
      <c r="DB3" s="165"/>
      <c r="DC3" s="165"/>
      <c r="DD3" s="165"/>
      <c r="DE3" s="165"/>
      <c r="DF3" s="165"/>
      <c r="DG3" s="165"/>
      <c r="DH3" s="165"/>
      <c r="DI3" s="165"/>
      <c r="DJ3" s="165"/>
      <c r="DK3" s="165"/>
      <c r="DL3" s="165"/>
      <c r="DM3" s="165"/>
      <c r="DN3" s="165"/>
      <c r="DO3" s="165"/>
      <c r="DP3" s="165"/>
      <c r="DQ3" s="165"/>
      <c r="DR3" s="165"/>
      <c r="DS3" s="165"/>
      <c r="DT3" s="165"/>
      <c r="DU3" s="165"/>
      <c r="DV3" s="165"/>
      <c r="DW3" s="165"/>
      <c r="DX3" s="165"/>
      <c r="DY3" s="165"/>
      <c r="DZ3" s="165"/>
      <c r="EA3" s="165"/>
      <c r="EB3" s="165"/>
      <c r="EC3" s="165"/>
      <c r="ED3" s="165"/>
      <c r="EE3" s="165"/>
      <c r="EF3" s="165"/>
      <c r="EG3" s="165"/>
      <c r="EH3" s="165"/>
      <c r="EI3" s="165"/>
      <c r="EJ3" s="165"/>
      <c r="EK3" s="165"/>
      <c r="EL3" s="165"/>
      <c r="EM3" s="165"/>
      <c r="EN3" s="165"/>
      <c r="EO3" s="165"/>
      <c r="EP3" s="165"/>
      <c r="EQ3" s="165"/>
      <c r="ER3" s="165"/>
      <c r="ES3" s="165"/>
      <c r="ET3" s="165"/>
      <c r="EU3" s="165"/>
      <c r="EV3" s="165"/>
      <c r="EW3" s="165"/>
      <c r="EX3" s="165"/>
      <c r="EY3" s="165"/>
      <c r="EZ3" s="165"/>
      <c r="FA3" s="165"/>
      <c r="FB3" s="165"/>
      <c r="FC3" s="165"/>
      <c r="FD3" s="165"/>
      <c r="FE3" s="165"/>
      <c r="FF3" s="165"/>
      <c r="FG3" s="165"/>
      <c r="FH3" s="165"/>
      <c r="FI3" s="165"/>
      <c r="FJ3" s="165"/>
      <c r="FK3" s="165"/>
      <c r="FL3" s="165"/>
      <c r="FM3" s="165"/>
      <c r="FN3" s="165"/>
      <c r="FO3" s="165"/>
      <c r="FP3" s="165"/>
      <c r="FQ3" s="165"/>
      <c r="FR3" s="165"/>
      <c r="FS3" s="165"/>
      <c r="FT3" s="165"/>
      <c r="FU3" s="165"/>
      <c r="FV3" s="165"/>
      <c r="FW3" s="165"/>
      <c r="FX3" s="165"/>
      <c r="FY3" s="165"/>
      <c r="FZ3" s="165"/>
      <c r="GA3" s="165"/>
      <c r="GB3" s="165"/>
      <c r="GC3" s="165"/>
      <c r="GD3" s="165"/>
      <c r="GE3" s="165"/>
      <c r="GF3" s="165"/>
      <c r="GG3" s="165"/>
      <c r="GH3" s="165"/>
      <c r="GI3" s="165"/>
      <c r="GJ3" s="165"/>
      <c r="GK3" s="165"/>
      <c r="GL3" s="165"/>
      <c r="GM3" s="165"/>
      <c r="GN3" s="165"/>
      <c r="GO3" s="165"/>
      <c r="GP3" s="165"/>
      <c r="GQ3" s="165"/>
      <c r="GR3" s="165"/>
      <c r="GS3" s="165"/>
      <c r="GT3" s="165"/>
      <c r="GU3" s="165"/>
      <c r="GV3" s="165"/>
      <c r="GW3" s="165"/>
      <c r="GX3" s="165"/>
      <c r="GY3" s="165"/>
      <c r="GZ3" s="165"/>
      <c r="HA3" s="165"/>
      <c r="HB3" s="165"/>
      <c r="HC3" s="165"/>
      <c r="HD3" s="165"/>
      <c r="HE3" s="165"/>
      <c r="HF3" s="165"/>
      <c r="HG3" s="165"/>
      <c r="HH3" s="165"/>
      <c r="HI3" s="165"/>
      <c r="HJ3" s="165"/>
      <c r="HK3" s="165"/>
      <c r="HL3" s="165"/>
      <c r="HM3" s="165"/>
      <c r="HN3" s="165"/>
      <c r="HO3" s="165"/>
      <c r="HP3" s="165"/>
      <c r="HQ3" s="165"/>
      <c r="HR3" s="165"/>
      <c r="HS3" s="165"/>
      <c r="HT3" s="165"/>
      <c r="HU3" s="165"/>
      <c r="HV3" s="165"/>
      <c r="HW3" s="165"/>
      <c r="HX3" s="165"/>
      <c r="HY3" s="165"/>
      <c r="HZ3" s="165"/>
      <c r="IA3" s="165"/>
      <c r="IB3" s="165"/>
      <c r="IC3" s="165"/>
      <c r="ID3" s="165"/>
      <c r="IE3" s="165"/>
      <c r="IF3" s="165"/>
      <c r="IG3" s="165"/>
      <c r="IH3" s="165"/>
      <c r="II3" s="165"/>
      <c r="IJ3" s="165"/>
      <c r="IK3" s="165"/>
      <c r="IL3" s="165"/>
      <c r="IM3" s="165"/>
      <c r="IN3" s="165"/>
      <c r="IO3" s="165"/>
      <c r="IP3" s="165"/>
      <c r="IQ3" s="165"/>
      <c r="IR3" s="165"/>
      <c r="IS3" s="165"/>
      <c r="IT3" s="165"/>
    </row>
    <row r="4" spans="1:254" ht="57" customHeight="1" x14ac:dyDescent="0.2">
      <c r="A4" s="172" t="s">
        <v>254</v>
      </c>
      <c r="B4" s="173" t="s">
        <v>245</v>
      </c>
      <c r="C4" s="284" t="s">
        <v>284</v>
      </c>
      <c r="D4" s="173" t="s">
        <v>255</v>
      </c>
      <c r="E4" s="173" t="s">
        <v>256</v>
      </c>
      <c r="F4" s="173" t="s">
        <v>283</v>
      </c>
      <c r="G4" s="174" t="s">
        <v>257</v>
      </c>
      <c r="H4" s="172" t="s">
        <v>258</v>
      </c>
      <c r="I4" s="175"/>
      <c r="J4" s="176"/>
      <c r="K4" s="176" t="s">
        <v>431</v>
      </c>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c r="BS4" s="176"/>
      <c r="BT4" s="176"/>
      <c r="BU4" s="176"/>
      <c r="BV4" s="176"/>
      <c r="BW4" s="176"/>
      <c r="BX4" s="176"/>
      <c r="BY4" s="176"/>
      <c r="BZ4" s="176"/>
      <c r="CA4" s="176"/>
      <c r="CB4" s="176"/>
      <c r="CC4" s="176"/>
      <c r="CD4" s="176"/>
      <c r="CE4" s="176"/>
      <c r="CF4" s="176"/>
      <c r="CG4" s="176"/>
      <c r="CH4" s="176"/>
      <c r="CI4" s="176"/>
      <c r="CJ4" s="176"/>
      <c r="CK4" s="176"/>
      <c r="CL4" s="176"/>
      <c r="CM4" s="176"/>
      <c r="CN4" s="176"/>
      <c r="CO4" s="176"/>
      <c r="CP4" s="176"/>
      <c r="CQ4" s="176"/>
      <c r="CR4" s="176"/>
      <c r="CS4" s="176"/>
      <c r="CT4" s="176"/>
      <c r="CU4" s="176"/>
      <c r="CV4" s="176"/>
      <c r="CW4" s="176"/>
      <c r="CX4" s="176"/>
      <c r="CY4" s="176"/>
      <c r="CZ4" s="176"/>
      <c r="DA4" s="176"/>
      <c r="DB4" s="176"/>
      <c r="DC4" s="176"/>
      <c r="DD4" s="176"/>
      <c r="DE4" s="176"/>
      <c r="DF4" s="176"/>
      <c r="DG4" s="176"/>
      <c r="DH4" s="176"/>
      <c r="DI4" s="176"/>
      <c r="DJ4" s="176"/>
      <c r="DK4" s="176"/>
      <c r="DL4" s="176"/>
      <c r="DM4" s="176"/>
      <c r="DN4" s="176"/>
      <c r="DO4" s="176"/>
      <c r="DP4" s="176"/>
      <c r="DQ4" s="176"/>
      <c r="DR4" s="176"/>
      <c r="DS4" s="176"/>
      <c r="DT4" s="176"/>
      <c r="DU4" s="176"/>
      <c r="DV4" s="176"/>
      <c r="DW4" s="176"/>
      <c r="DX4" s="176"/>
      <c r="DY4" s="176"/>
      <c r="DZ4" s="176"/>
      <c r="EA4" s="176"/>
      <c r="EB4" s="176"/>
      <c r="EC4" s="176"/>
      <c r="ED4" s="176"/>
      <c r="EE4" s="176"/>
      <c r="EF4" s="176"/>
      <c r="EG4" s="176"/>
      <c r="EH4" s="176"/>
      <c r="EI4" s="176"/>
      <c r="EJ4" s="176"/>
      <c r="EK4" s="176"/>
      <c r="EL4" s="176"/>
      <c r="EM4" s="176"/>
      <c r="EN4" s="176"/>
      <c r="EO4" s="176"/>
      <c r="EP4" s="176"/>
      <c r="EQ4" s="176"/>
      <c r="ER4" s="176"/>
      <c r="ES4" s="176"/>
      <c r="ET4" s="176"/>
      <c r="EU4" s="176"/>
      <c r="EV4" s="176"/>
      <c r="EW4" s="176"/>
      <c r="EX4" s="176"/>
      <c r="EY4" s="176"/>
      <c r="EZ4" s="176"/>
      <c r="FA4" s="176"/>
      <c r="FB4" s="176"/>
      <c r="FC4" s="176"/>
      <c r="FD4" s="176"/>
      <c r="FE4" s="176"/>
      <c r="FF4" s="176"/>
      <c r="FG4" s="176"/>
      <c r="FH4" s="176"/>
      <c r="FI4" s="176"/>
      <c r="FJ4" s="176"/>
      <c r="FK4" s="176"/>
      <c r="FL4" s="176"/>
      <c r="FM4" s="176"/>
      <c r="FN4" s="176"/>
      <c r="FO4" s="176"/>
      <c r="FP4" s="176"/>
      <c r="FQ4" s="176"/>
      <c r="FR4" s="176"/>
      <c r="FS4" s="176"/>
      <c r="FT4" s="176"/>
      <c r="FU4" s="176"/>
      <c r="FV4" s="176"/>
      <c r="FW4" s="176"/>
      <c r="FX4" s="176"/>
      <c r="FY4" s="176"/>
      <c r="FZ4" s="176"/>
      <c r="GA4" s="176"/>
      <c r="GB4" s="176"/>
      <c r="GC4" s="176"/>
      <c r="GD4" s="176"/>
      <c r="GE4" s="176"/>
      <c r="GF4" s="176"/>
      <c r="GG4" s="176"/>
      <c r="GH4" s="176"/>
      <c r="GI4" s="176"/>
      <c r="GJ4" s="176"/>
      <c r="GK4" s="176"/>
      <c r="GL4" s="176"/>
      <c r="GM4" s="176"/>
      <c r="GN4" s="176"/>
      <c r="GO4" s="176"/>
      <c r="GP4" s="176"/>
      <c r="GQ4" s="176"/>
      <c r="GR4" s="176"/>
      <c r="GS4" s="176"/>
      <c r="GT4" s="176"/>
      <c r="GU4" s="176"/>
      <c r="GV4" s="176"/>
      <c r="GW4" s="176"/>
      <c r="GX4" s="176"/>
      <c r="GY4" s="176"/>
      <c r="GZ4" s="176"/>
      <c r="HA4" s="176"/>
      <c r="HB4" s="176"/>
      <c r="HC4" s="176"/>
      <c r="HD4" s="176"/>
      <c r="HE4" s="176"/>
      <c r="HF4" s="176"/>
      <c r="HG4" s="176"/>
      <c r="HH4" s="176"/>
      <c r="HI4" s="176"/>
      <c r="HJ4" s="176"/>
      <c r="HK4" s="176"/>
      <c r="HL4" s="176"/>
      <c r="HM4" s="176"/>
      <c r="HN4" s="176"/>
      <c r="HO4" s="176"/>
      <c r="HP4" s="176"/>
      <c r="HQ4" s="176"/>
      <c r="HR4" s="176"/>
      <c r="HS4" s="176"/>
      <c r="HT4" s="176"/>
      <c r="HU4" s="176"/>
      <c r="HV4" s="176"/>
      <c r="HW4" s="176"/>
      <c r="HX4" s="176"/>
      <c r="HY4" s="176"/>
      <c r="HZ4" s="176"/>
      <c r="IA4" s="176"/>
      <c r="IB4" s="176"/>
      <c r="IC4" s="176"/>
      <c r="ID4" s="176"/>
      <c r="IE4" s="176"/>
      <c r="IF4" s="176"/>
      <c r="IG4" s="176"/>
      <c r="IH4" s="176"/>
      <c r="II4" s="176"/>
      <c r="IJ4" s="176"/>
      <c r="IK4" s="176"/>
      <c r="IL4" s="176"/>
      <c r="IM4" s="176"/>
      <c r="IN4" s="176"/>
      <c r="IO4" s="176"/>
      <c r="IP4" s="176"/>
      <c r="IQ4" s="176"/>
      <c r="IR4" s="176"/>
      <c r="IS4" s="176"/>
      <c r="IT4" s="176"/>
    </row>
    <row r="5" spans="1:254" ht="15.75" x14ac:dyDescent="0.25">
      <c r="A5" s="177">
        <v>1</v>
      </c>
      <c r="B5" s="178" t="s">
        <v>281</v>
      </c>
      <c r="C5" s="179">
        <v>10000</v>
      </c>
      <c r="D5" s="179">
        <f>SUM(D9,D16,D18,D20)</f>
        <v>31160</v>
      </c>
      <c r="E5" s="179">
        <f>SUM(E9,E16,E18,E20)</f>
        <v>24856</v>
      </c>
      <c r="F5" s="179">
        <f>C5+D5-E5</f>
        <v>16304</v>
      </c>
      <c r="G5" s="180">
        <f>G6/50000</f>
        <v>1306.8</v>
      </c>
      <c r="H5" s="180">
        <f>D5-E5-G5</f>
        <v>4997.2</v>
      </c>
      <c r="I5" s="181">
        <f>H5/D5</f>
        <v>0.16037227214377406</v>
      </c>
      <c r="J5" s="182"/>
      <c r="K5" s="182"/>
      <c r="L5" s="182"/>
      <c r="M5" s="182"/>
      <c r="N5" s="182"/>
      <c r="O5" s="182"/>
      <c r="P5" s="182"/>
      <c r="Q5" s="182"/>
      <c r="R5" s="182"/>
      <c r="S5" s="182"/>
      <c r="T5" s="182"/>
      <c r="U5" s="182"/>
      <c r="V5" s="182"/>
      <c r="W5" s="182"/>
      <c r="X5" s="182"/>
      <c r="Y5" s="182"/>
      <c r="Z5" s="182"/>
      <c r="AA5" s="182"/>
      <c r="AB5" s="183"/>
      <c r="AC5" s="183"/>
      <c r="AD5" s="183"/>
      <c r="AE5" s="183"/>
      <c r="AF5" s="183"/>
      <c r="AG5" s="183"/>
      <c r="AH5" s="183"/>
      <c r="AI5" s="183"/>
      <c r="AJ5" s="183"/>
      <c r="AK5" s="183"/>
      <c r="AL5" s="183"/>
      <c r="AM5" s="183"/>
      <c r="AN5" s="183"/>
      <c r="AO5" s="183"/>
      <c r="AP5" s="183"/>
      <c r="AQ5" s="183"/>
      <c r="AR5" s="183"/>
      <c r="AS5" s="183"/>
      <c r="AT5" s="183"/>
      <c r="AU5" s="183"/>
      <c r="AV5" s="183"/>
      <c r="AW5" s="183"/>
      <c r="AX5" s="183"/>
      <c r="AY5" s="183"/>
      <c r="AZ5" s="183"/>
      <c r="BA5" s="183"/>
      <c r="BB5" s="183"/>
      <c r="BC5" s="183"/>
      <c r="BD5" s="183"/>
      <c r="BE5" s="183"/>
      <c r="BF5" s="183"/>
      <c r="BG5" s="183"/>
      <c r="BH5" s="183"/>
      <c r="BI5" s="183"/>
      <c r="BJ5" s="183"/>
      <c r="BK5" s="183"/>
      <c r="BL5" s="183"/>
      <c r="BM5" s="183"/>
      <c r="BN5" s="183"/>
      <c r="BO5" s="183"/>
      <c r="BP5" s="183"/>
      <c r="BQ5" s="183"/>
      <c r="BR5" s="183"/>
      <c r="BS5" s="183"/>
      <c r="BT5" s="183"/>
      <c r="BU5" s="183"/>
      <c r="BV5" s="183"/>
      <c r="BW5" s="183"/>
      <c r="BX5" s="183"/>
      <c r="BY5" s="183"/>
      <c r="BZ5" s="183"/>
      <c r="CA5" s="183"/>
      <c r="CB5" s="183"/>
      <c r="CC5" s="183"/>
      <c r="CD5" s="183"/>
      <c r="CE5" s="183"/>
      <c r="CF5" s="183"/>
      <c r="CG5" s="183"/>
      <c r="CH5" s="183"/>
      <c r="CI5" s="183"/>
      <c r="CJ5" s="183"/>
      <c r="CK5" s="183"/>
      <c r="CL5" s="183"/>
      <c r="CM5" s="183"/>
      <c r="CN5" s="183"/>
      <c r="CO5" s="183"/>
      <c r="CP5" s="183"/>
      <c r="CQ5" s="183"/>
      <c r="CR5" s="183"/>
      <c r="CS5" s="183"/>
      <c r="CT5" s="183"/>
      <c r="CU5" s="183"/>
      <c r="CV5" s="183"/>
      <c r="CW5" s="183"/>
      <c r="CX5" s="183"/>
      <c r="CY5" s="183"/>
      <c r="CZ5" s="183"/>
      <c r="DA5" s="183"/>
      <c r="DB5" s="183"/>
      <c r="DC5" s="183"/>
      <c r="DD5" s="183"/>
      <c r="DE5" s="183"/>
      <c r="DF5" s="183"/>
      <c r="DG5" s="183"/>
      <c r="DH5" s="183"/>
      <c r="DI5" s="183"/>
      <c r="DJ5" s="183"/>
      <c r="DK5" s="183"/>
      <c r="DL5" s="183"/>
      <c r="DM5" s="183"/>
      <c r="DN5" s="183"/>
      <c r="DO5" s="183"/>
      <c r="DP5" s="183"/>
      <c r="DQ5" s="183"/>
      <c r="DR5" s="183"/>
      <c r="DS5" s="183"/>
      <c r="DT5" s="183"/>
      <c r="DU5" s="183"/>
      <c r="DV5" s="183"/>
      <c r="DW5" s="183"/>
      <c r="DX5" s="183"/>
      <c r="DY5" s="183"/>
      <c r="DZ5" s="183"/>
      <c r="EA5" s="183"/>
      <c r="EB5" s="183"/>
      <c r="EC5" s="183"/>
      <c r="ED5" s="183"/>
      <c r="EE5" s="183"/>
      <c r="EF5" s="183"/>
      <c r="EG5" s="183"/>
      <c r="EH5" s="183"/>
      <c r="EI5" s="183"/>
      <c r="EJ5" s="183"/>
      <c r="EK5" s="183"/>
      <c r="EL5" s="183"/>
      <c r="EM5" s="183"/>
      <c r="EN5" s="183"/>
      <c r="EO5" s="183"/>
      <c r="EP5" s="183"/>
      <c r="EQ5" s="183"/>
      <c r="ER5" s="183"/>
      <c r="ES5" s="183"/>
      <c r="ET5" s="183"/>
      <c r="EU5" s="183"/>
      <c r="EV5" s="183"/>
      <c r="EW5" s="183"/>
      <c r="EX5" s="183"/>
      <c r="EY5" s="183"/>
      <c r="EZ5" s="183"/>
      <c r="FA5" s="183"/>
      <c r="FB5" s="183"/>
      <c r="FC5" s="183"/>
      <c r="FD5" s="183"/>
      <c r="FE5" s="183"/>
      <c r="FF5" s="183"/>
      <c r="FG5" s="183"/>
      <c r="FH5" s="183"/>
      <c r="FI5" s="183"/>
      <c r="FJ5" s="183"/>
      <c r="FK5" s="183"/>
      <c r="FL5" s="183"/>
      <c r="FM5" s="183"/>
      <c r="FN5" s="183"/>
      <c r="FO5" s="183"/>
      <c r="FP5" s="183"/>
      <c r="FQ5" s="183"/>
      <c r="FR5" s="183"/>
      <c r="FS5" s="183"/>
      <c r="FT5" s="183"/>
      <c r="FU5" s="183"/>
      <c r="FV5" s="183"/>
      <c r="FW5" s="183"/>
      <c r="FX5" s="183"/>
      <c r="FY5" s="183"/>
      <c r="FZ5" s="183"/>
      <c r="GA5" s="183"/>
      <c r="GB5" s="183"/>
      <c r="GC5" s="183"/>
      <c r="GD5" s="183"/>
      <c r="GE5" s="183"/>
      <c r="GF5" s="183"/>
      <c r="GG5" s="183"/>
      <c r="GH5" s="183"/>
      <c r="GI5" s="183"/>
      <c r="GJ5" s="183"/>
      <c r="GK5" s="183"/>
      <c r="GL5" s="183"/>
      <c r="GM5" s="183"/>
      <c r="GN5" s="183"/>
      <c r="GO5" s="183"/>
      <c r="GP5" s="183"/>
      <c r="GQ5" s="183"/>
      <c r="GR5" s="183"/>
      <c r="GS5" s="183"/>
      <c r="GT5" s="183"/>
      <c r="GU5" s="183"/>
      <c r="GV5" s="183"/>
      <c r="GW5" s="183"/>
      <c r="GX5" s="183"/>
      <c r="GY5" s="183"/>
      <c r="GZ5" s="183"/>
      <c r="HA5" s="183"/>
      <c r="HB5" s="183"/>
      <c r="HC5" s="183"/>
      <c r="HD5" s="183"/>
      <c r="HE5" s="183"/>
      <c r="HF5" s="183"/>
      <c r="HG5" s="183"/>
      <c r="HH5" s="183"/>
      <c r="HI5" s="183"/>
      <c r="HJ5" s="183"/>
      <c r="HK5" s="183"/>
      <c r="HL5" s="183"/>
      <c r="HM5" s="183"/>
      <c r="HN5" s="183"/>
      <c r="HO5" s="183"/>
      <c r="HP5" s="183"/>
      <c r="HQ5" s="183"/>
      <c r="HR5" s="183"/>
      <c r="HS5" s="183"/>
      <c r="HT5" s="183"/>
      <c r="HU5" s="183"/>
      <c r="HV5" s="183"/>
      <c r="HW5" s="183"/>
      <c r="HX5" s="183"/>
      <c r="HY5" s="183"/>
      <c r="HZ5" s="183"/>
      <c r="IA5" s="183"/>
      <c r="IB5" s="183"/>
      <c r="IC5" s="183"/>
      <c r="ID5" s="183"/>
      <c r="IE5" s="183"/>
      <c r="IF5" s="183"/>
      <c r="IG5" s="183"/>
      <c r="IH5" s="183"/>
      <c r="II5" s="183"/>
      <c r="IJ5" s="183"/>
      <c r="IK5" s="183"/>
      <c r="IL5" s="183"/>
      <c r="IM5" s="183"/>
      <c r="IN5" s="183"/>
      <c r="IO5" s="183"/>
      <c r="IP5" s="183"/>
      <c r="IQ5" s="183"/>
      <c r="IR5" s="183"/>
      <c r="IS5" s="183"/>
      <c r="IT5" s="183"/>
    </row>
    <row r="6" spans="1:254" ht="15.75" x14ac:dyDescent="0.25">
      <c r="A6" s="177">
        <v>2</v>
      </c>
      <c r="B6" s="178" t="s">
        <v>282</v>
      </c>
      <c r="C6" s="179">
        <f>9900*50000</f>
        <v>495000000</v>
      </c>
      <c r="D6" s="184">
        <f>SUM(D15,D17,D19,D21)</f>
        <v>110640000</v>
      </c>
      <c r="E6" s="179">
        <f>SUM(E15,E17,E19,E21)</f>
        <v>45300000</v>
      </c>
      <c r="F6" s="179">
        <f>C6+D6-E6</f>
        <v>560340000</v>
      </c>
      <c r="G6" s="180">
        <f>F6-C6</f>
        <v>65340000</v>
      </c>
      <c r="H6" s="180"/>
      <c r="I6" s="181"/>
      <c r="J6" s="182"/>
      <c r="K6" s="182"/>
      <c r="L6" s="182"/>
      <c r="M6" s="182"/>
      <c r="N6" s="182"/>
      <c r="O6" s="182"/>
      <c r="P6" s="182"/>
      <c r="Q6" s="182"/>
      <c r="R6" s="182"/>
      <c r="S6" s="182"/>
      <c r="T6" s="182"/>
      <c r="U6" s="182"/>
      <c r="V6" s="182"/>
      <c r="W6" s="182"/>
      <c r="X6" s="182"/>
      <c r="Y6" s="182"/>
      <c r="Z6" s="182"/>
      <c r="AA6" s="182"/>
      <c r="AB6" s="183"/>
      <c r="AC6" s="183"/>
      <c r="AD6" s="183"/>
      <c r="AE6" s="183"/>
      <c r="AF6" s="183"/>
      <c r="AG6" s="183"/>
      <c r="AH6" s="183"/>
      <c r="AI6" s="183"/>
      <c r="AJ6" s="183"/>
      <c r="AK6" s="183"/>
      <c r="AL6" s="183"/>
      <c r="AM6" s="183"/>
      <c r="AN6" s="183"/>
      <c r="AO6" s="183"/>
      <c r="AP6" s="183"/>
      <c r="AQ6" s="183"/>
      <c r="AR6" s="183"/>
      <c r="AS6" s="183"/>
      <c r="AT6" s="183"/>
      <c r="AU6" s="183"/>
      <c r="AV6" s="183"/>
      <c r="AW6" s="183"/>
      <c r="AX6" s="183"/>
      <c r="AY6" s="183"/>
      <c r="AZ6" s="183"/>
      <c r="BA6" s="183"/>
      <c r="BB6" s="183"/>
      <c r="BC6" s="183"/>
      <c r="BD6" s="183"/>
      <c r="BE6" s="183"/>
      <c r="BF6" s="183"/>
      <c r="BG6" s="183"/>
      <c r="BH6" s="183"/>
      <c r="BI6" s="183"/>
      <c r="BJ6" s="183"/>
      <c r="BK6" s="183"/>
      <c r="BL6" s="183"/>
      <c r="BM6" s="183"/>
      <c r="BN6" s="183"/>
      <c r="BO6" s="183"/>
      <c r="BP6" s="183"/>
      <c r="BQ6" s="183"/>
      <c r="BR6" s="183"/>
      <c r="BS6" s="183"/>
      <c r="BT6" s="183"/>
      <c r="BU6" s="183"/>
      <c r="BV6" s="183"/>
      <c r="BW6" s="183"/>
      <c r="BX6" s="183"/>
      <c r="BY6" s="183"/>
      <c r="BZ6" s="183"/>
      <c r="CA6" s="183"/>
      <c r="CB6" s="183"/>
      <c r="CC6" s="183"/>
      <c r="CD6" s="183"/>
      <c r="CE6" s="183"/>
      <c r="CF6" s="183"/>
      <c r="CG6" s="183"/>
      <c r="CH6" s="183"/>
      <c r="CI6" s="183"/>
      <c r="CJ6" s="183"/>
      <c r="CK6" s="183"/>
      <c r="CL6" s="183"/>
      <c r="CM6" s="183"/>
      <c r="CN6" s="183"/>
      <c r="CO6" s="183"/>
      <c r="CP6" s="183"/>
      <c r="CQ6" s="183"/>
      <c r="CR6" s="183"/>
      <c r="CS6" s="183"/>
      <c r="CT6" s="183"/>
      <c r="CU6" s="183"/>
      <c r="CV6" s="183"/>
      <c r="CW6" s="183"/>
      <c r="CX6" s="183"/>
      <c r="CY6" s="183"/>
      <c r="CZ6" s="183"/>
      <c r="DA6" s="183"/>
      <c r="DB6" s="183"/>
      <c r="DC6" s="183"/>
      <c r="DD6" s="183"/>
      <c r="DE6" s="183"/>
      <c r="DF6" s="183"/>
      <c r="DG6" s="183"/>
      <c r="DH6" s="183"/>
      <c r="DI6" s="183"/>
      <c r="DJ6" s="183"/>
      <c r="DK6" s="183"/>
      <c r="DL6" s="183"/>
      <c r="DM6" s="183"/>
      <c r="DN6" s="183"/>
      <c r="DO6" s="183"/>
      <c r="DP6" s="183"/>
      <c r="DQ6" s="183"/>
      <c r="DR6" s="183"/>
      <c r="DS6" s="183"/>
      <c r="DT6" s="183"/>
      <c r="DU6" s="183"/>
      <c r="DV6" s="183"/>
      <c r="DW6" s="183"/>
      <c r="DX6" s="183"/>
      <c r="DY6" s="183"/>
      <c r="DZ6" s="183"/>
      <c r="EA6" s="183"/>
      <c r="EB6" s="183"/>
      <c r="EC6" s="183"/>
      <c r="ED6" s="183"/>
      <c r="EE6" s="183"/>
      <c r="EF6" s="183"/>
      <c r="EG6" s="183"/>
      <c r="EH6" s="183"/>
      <c r="EI6" s="183"/>
      <c r="EJ6" s="183"/>
      <c r="EK6" s="183"/>
      <c r="EL6" s="183"/>
      <c r="EM6" s="183"/>
      <c r="EN6" s="183"/>
      <c r="EO6" s="183"/>
      <c r="EP6" s="183"/>
      <c r="EQ6" s="183"/>
      <c r="ER6" s="183"/>
      <c r="ES6" s="183"/>
      <c r="ET6" s="183"/>
      <c r="EU6" s="183"/>
      <c r="EV6" s="183"/>
      <c r="EW6" s="183"/>
      <c r="EX6" s="183"/>
      <c r="EY6" s="183"/>
      <c r="EZ6" s="183"/>
      <c r="FA6" s="183"/>
      <c r="FB6" s="183"/>
      <c r="FC6" s="183"/>
      <c r="FD6" s="183"/>
      <c r="FE6" s="183"/>
      <c r="FF6" s="183"/>
      <c r="FG6" s="183"/>
      <c r="FH6" s="183"/>
      <c r="FI6" s="183"/>
      <c r="FJ6" s="183"/>
      <c r="FK6" s="183"/>
      <c r="FL6" s="183"/>
      <c r="FM6" s="183"/>
      <c r="FN6" s="183"/>
      <c r="FO6" s="183"/>
      <c r="FP6" s="183"/>
      <c r="FQ6" s="183"/>
      <c r="FR6" s="183"/>
      <c r="FS6" s="183"/>
      <c r="FT6" s="183"/>
      <c r="FU6" s="183"/>
      <c r="FV6" s="183"/>
      <c r="FW6" s="183"/>
      <c r="FX6" s="183"/>
      <c r="FY6" s="183"/>
      <c r="FZ6" s="183"/>
      <c r="GA6" s="183"/>
      <c r="GB6" s="183"/>
      <c r="GC6" s="183"/>
      <c r="GD6" s="183"/>
      <c r="GE6" s="183"/>
      <c r="GF6" s="183"/>
      <c r="GG6" s="183"/>
      <c r="GH6" s="183"/>
      <c r="GI6" s="183"/>
      <c r="GJ6" s="183"/>
      <c r="GK6" s="183"/>
      <c r="GL6" s="183"/>
      <c r="GM6" s="183"/>
      <c r="GN6" s="183"/>
      <c r="GO6" s="183"/>
      <c r="GP6" s="183"/>
      <c r="GQ6" s="183"/>
      <c r="GR6" s="183"/>
      <c r="GS6" s="183"/>
      <c r="GT6" s="183"/>
      <c r="GU6" s="183"/>
      <c r="GV6" s="183"/>
      <c r="GW6" s="183"/>
      <c r="GX6" s="183"/>
      <c r="GY6" s="183"/>
      <c r="GZ6" s="183"/>
      <c r="HA6" s="183"/>
      <c r="HB6" s="183"/>
      <c r="HC6" s="183"/>
      <c r="HD6" s="183"/>
      <c r="HE6" s="183"/>
      <c r="HF6" s="183"/>
      <c r="HG6" s="183"/>
      <c r="HH6" s="183"/>
      <c r="HI6" s="183"/>
      <c r="HJ6" s="183"/>
      <c r="HK6" s="183"/>
      <c r="HL6" s="183"/>
      <c r="HM6" s="183"/>
      <c r="HN6" s="183"/>
      <c r="HO6" s="183"/>
      <c r="HP6" s="183"/>
      <c r="HQ6" s="183"/>
      <c r="HR6" s="183"/>
      <c r="HS6" s="183"/>
      <c r="HT6" s="183"/>
      <c r="HU6" s="183"/>
      <c r="HV6" s="183"/>
      <c r="HW6" s="183"/>
      <c r="HX6" s="183"/>
      <c r="HY6" s="183"/>
      <c r="HZ6" s="183"/>
      <c r="IA6" s="183"/>
      <c r="IB6" s="183"/>
      <c r="IC6" s="183"/>
      <c r="ID6" s="183"/>
      <c r="IE6" s="183"/>
      <c r="IF6" s="183"/>
      <c r="IG6" s="183"/>
      <c r="IH6" s="183"/>
      <c r="II6" s="183"/>
      <c r="IJ6" s="183"/>
      <c r="IK6" s="183"/>
      <c r="IL6" s="183"/>
      <c r="IM6" s="183"/>
      <c r="IN6" s="183"/>
      <c r="IO6" s="183"/>
      <c r="IP6" s="183"/>
      <c r="IQ6" s="183"/>
      <c r="IR6" s="183"/>
      <c r="IS6" s="183"/>
      <c r="IT6" s="183"/>
    </row>
    <row r="7" spans="1:254" s="187" customFormat="1" ht="15.75" x14ac:dyDescent="0.25">
      <c r="A7" s="177">
        <v>3</v>
      </c>
      <c r="B7" s="185" t="s">
        <v>259</v>
      </c>
      <c r="C7" s="186">
        <v>50000000</v>
      </c>
      <c r="D7" s="186">
        <v>3112000</v>
      </c>
      <c r="E7" s="186"/>
      <c r="F7" s="186"/>
      <c r="G7" s="180">
        <f>C7+D7</f>
        <v>53112000</v>
      </c>
      <c r="H7" s="180"/>
      <c r="I7" s="181"/>
      <c r="J7" s="182"/>
      <c r="K7" s="182"/>
      <c r="L7" s="182"/>
      <c r="M7" s="182"/>
      <c r="N7" s="182"/>
      <c r="O7" s="182"/>
      <c r="P7" s="182"/>
      <c r="Q7" s="182"/>
      <c r="R7" s="182"/>
      <c r="S7" s="182"/>
      <c r="T7" s="182"/>
      <c r="U7" s="182"/>
      <c r="V7" s="182"/>
      <c r="W7" s="182"/>
      <c r="X7" s="182"/>
      <c r="Y7" s="182"/>
      <c r="Z7" s="182"/>
      <c r="AA7" s="182"/>
      <c r="AB7" s="183"/>
      <c r="AC7" s="183"/>
      <c r="AD7" s="183"/>
      <c r="AE7" s="183"/>
      <c r="AF7" s="183"/>
      <c r="AG7" s="183"/>
      <c r="AH7" s="183"/>
      <c r="AI7" s="183"/>
      <c r="AJ7" s="183"/>
      <c r="AK7" s="183"/>
      <c r="AL7" s="183"/>
      <c r="AM7" s="183"/>
      <c r="AN7" s="183"/>
      <c r="AO7" s="183"/>
      <c r="AP7" s="183"/>
      <c r="AQ7" s="183"/>
      <c r="AR7" s="183"/>
      <c r="AS7" s="183"/>
      <c r="AT7" s="183"/>
      <c r="AU7" s="183"/>
      <c r="AV7" s="183"/>
      <c r="AW7" s="183"/>
      <c r="AX7" s="183"/>
      <c r="AY7" s="183"/>
      <c r="AZ7" s="183"/>
      <c r="BA7" s="183"/>
      <c r="BB7" s="183"/>
      <c r="BC7" s="183"/>
      <c r="BD7" s="183"/>
      <c r="BE7" s="183"/>
      <c r="BF7" s="183"/>
      <c r="BG7" s="183"/>
      <c r="BH7" s="183"/>
      <c r="BI7" s="183"/>
      <c r="BJ7" s="183"/>
      <c r="BK7" s="183"/>
      <c r="BL7" s="183"/>
      <c r="BM7" s="183"/>
      <c r="BN7" s="183"/>
      <c r="BO7" s="183"/>
      <c r="BP7" s="183"/>
      <c r="BQ7" s="183"/>
      <c r="BR7" s="183"/>
      <c r="BS7" s="183"/>
      <c r="BT7" s="183"/>
      <c r="BU7" s="183"/>
      <c r="BV7" s="183"/>
      <c r="BW7" s="183"/>
      <c r="BX7" s="183"/>
      <c r="BY7" s="183"/>
      <c r="BZ7" s="183"/>
      <c r="CA7" s="183"/>
      <c r="CB7" s="183"/>
      <c r="CC7" s="183"/>
      <c r="CD7" s="183"/>
      <c r="CE7" s="183"/>
      <c r="CF7" s="183"/>
      <c r="CG7" s="183"/>
      <c r="CH7" s="183"/>
      <c r="CI7" s="183"/>
      <c r="CJ7" s="183"/>
      <c r="CK7" s="183"/>
      <c r="CL7" s="183"/>
      <c r="CM7" s="183"/>
      <c r="CN7" s="183"/>
      <c r="CO7" s="183"/>
      <c r="CP7" s="183"/>
      <c r="CQ7" s="183"/>
      <c r="CR7" s="183"/>
      <c r="CS7" s="183"/>
      <c r="CT7" s="183"/>
      <c r="CU7" s="183"/>
      <c r="CV7" s="183"/>
      <c r="CW7" s="183"/>
      <c r="CX7" s="183"/>
      <c r="CY7" s="183"/>
      <c r="CZ7" s="183"/>
      <c r="DA7" s="183"/>
      <c r="DB7" s="183"/>
      <c r="DC7" s="183"/>
      <c r="DD7" s="183"/>
      <c r="DE7" s="183"/>
      <c r="DF7" s="183"/>
      <c r="DG7" s="183"/>
      <c r="DH7" s="183"/>
      <c r="DI7" s="183"/>
      <c r="DJ7" s="183"/>
      <c r="DK7" s="183"/>
      <c r="DL7" s="183"/>
      <c r="DM7" s="183"/>
      <c r="DN7" s="183"/>
      <c r="DO7" s="183"/>
      <c r="DP7" s="183"/>
      <c r="DQ7" s="183"/>
      <c r="DR7" s="183"/>
      <c r="DS7" s="183"/>
      <c r="DT7" s="183"/>
      <c r="DU7" s="183"/>
      <c r="DV7" s="183"/>
      <c r="DW7" s="183"/>
      <c r="DX7" s="183"/>
      <c r="DY7" s="183"/>
      <c r="DZ7" s="183"/>
      <c r="EA7" s="183"/>
      <c r="EB7" s="183"/>
      <c r="EC7" s="183"/>
      <c r="ED7" s="183"/>
      <c r="EE7" s="183"/>
      <c r="EF7" s="183"/>
      <c r="EG7" s="183"/>
      <c r="EH7" s="183"/>
      <c r="EI7" s="183"/>
      <c r="EJ7" s="183"/>
      <c r="EK7" s="183"/>
      <c r="EL7" s="183"/>
      <c r="EM7" s="183"/>
      <c r="EN7" s="183"/>
      <c r="EO7" s="183"/>
      <c r="EP7" s="183"/>
      <c r="EQ7" s="183"/>
      <c r="ER7" s="183"/>
      <c r="ES7" s="183"/>
      <c r="ET7" s="183"/>
      <c r="EU7" s="183"/>
      <c r="EV7" s="183"/>
      <c r="EW7" s="183"/>
      <c r="EX7" s="183"/>
      <c r="EY7" s="183"/>
      <c r="EZ7" s="183"/>
      <c r="FA7" s="183"/>
      <c r="FB7" s="183"/>
      <c r="FC7" s="183"/>
      <c r="FD7" s="183"/>
      <c r="FE7" s="183"/>
      <c r="FF7" s="183"/>
      <c r="FG7" s="183"/>
      <c r="FH7" s="183"/>
      <c r="FI7" s="183"/>
      <c r="FJ7" s="183"/>
      <c r="FK7" s="183"/>
      <c r="FL7" s="183"/>
      <c r="FM7" s="183"/>
      <c r="FN7" s="183"/>
      <c r="FO7" s="183"/>
      <c r="FP7" s="183"/>
      <c r="FQ7" s="183"/>
      <c r="FR7" s="183"/>
      <c r="FS7" s="183"/>
      <c r="FT7" s="183"/>
      <c r="FU7" s="183"/>
      <c r="FV7" s="183"/>
      <c r="FW7" s="183"/>
      <c r="FX7" s="183"/>
      <c r="FY7" s="183"/>
      <c r="FZ7" s="183"/>
      <c r="GA7" s="183"/>
      <c r="GB7" s="183"/>
      <c r="GC7" s="183"/>
      <c r="GD7" s="183"/>
      <c r="GE7" s="183"/>
      <c r="GF7" s="183"/>
      <c r="GG7" s="183"/>
      <c r="GH7" s="183"/>
      <c r="GI7" s="183"/>
      <c r="GJ7" s="183"/>
      <c r="GK7" s="183"/>
      <c r="GL7" s="183"/>
      <c r="GM7" s="183"/>
      <c r="GN7" s="183"/>
      <c r="GO7" s="183"/>
      <c r="GP7" s="183"/>
      <c r="GQ7" s="183"/>
      <c r="GR7" s="183"/>
      <c r="GS7" s="183"/>
      <c r="GT7" s="183"/>
      <c r="GU7" s="183"/>
      <c r="GV7" s="183"/>
      <c r="GW7" s="183"/>
      <c r="GX7" s="183"/>
      <c r="GY7" s="183"/>
      <c r="GZ7" s="183"/>
      <c r="HA7" s="183"/>
      <c r="HB7" s="183"/>
      <c r="HC7" s="183"/>
      <c r="HD7" s="183"/>
      <c r="HE7" s="183"/>
      <c r="HF7" s="183"/>
      <c r="HG7" s="183"/>
      <c r="HH7" s="183"/>
      <c r="HI7" s="183"/>
      <c r="HJ7" s="183"/>
      <c r="HK7" s="183"/>
      <c r="HL7" s="183"/>
      <c r="HM7" s="183"/>
      <c r="HN7" s="183"/>
      <c r="HO7" s="183"/>
      <c r="HP7" s="183"/>
      <c r="HQ7" s="183"/>
      <c r="HR7" s="183"/>
      <c r="HS7" s="183"/>
      <c r="HT7" s="183"/>
      <c r="HU7" s="183"/>
      <c r="HV7" s="183"/>
      <c r="HW7" s="183"/>
      <c r="HX7" s="183"/>
      <c r="HY7" s="183"/>
      <c r="HZ7" s="183"/>
      <c r="IA7" s="183"/>
      <c r="IB7" s="183"/>
      <c r="IC7" s="183"/>
      <c r="ID7" s="183"/>
      <c r="IE7" s="183"/>
      <c r="IF7" s="183"/>
      <c r="IG7" s="183"/>
      <c r="IH7" s="183"/>
      <c r="II7" s="183"/>
      <c r="IJ7" s="183"/>
      <c r="IK7" s="183"/>
      <c r="IL7" s="183"/>
      <c r="IM7" s="183"/>
      <c r="IN7" s="183"/>
      <c r="IO7" s="183"/>
      <c r="IP7" s="183"/>
      <c r="IQ7" s="183"/>
      <c r="IR7" s="183"/>
      <c r="IS7" s="183"/>
      <c r="IT7" s="183"/>
    </row>
    <row r="8" spans="1:254" s="187" customFormat="1" ht="15.75" x14ac:dyDescent="0.25">
      <c r="A8" s="381" t="s">
        <v>285</v>
      </c>
      <c r="B8" s="382"/>
      <c r="C8" s="186"/>
      <c r="D8" s="186"/>
      <c r="E8" s="186"/>
      <c r="F8" s="186"/>
      <c r="G8" s="180"/>
      <c r="H8" s="180"/>
      <c r="I8" s="181"/>
      <c r="J8" s="182"/>
      <c r="K8" s="182"/>
      <c r="L8" s="182"/>
      <c r="M8" s="182"/>
      <c r="N8" s="182"/>
      <c r="O8" s="182"/>
      <c r="P8" s="182"/>
      <c r="Q8" s="182"/>
      <c r="R8" s="182"/>
      <c r="S8" s="182"/>
      <c r="T8" s="182"/>
      <c r="U8" s="182"/>
      <c r="V8" s="182"/>
      <c r="W8" s="182"/>
      <c r="X8" s="182"/>
      <c r="Y8" s="182"/>
      <c r="Z8" s="182"/>
      <c r="AA8" s="182"/>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s="183"/>
      <c r="IL8" s="183"/>
      <c r="IM8" s="183"/>
      <c r="IN8" s="183"/>
      <c r="IO8" s="183"/>
      <c r="IP8" s="183"/>
      <c r="IQ8" s="183"/>
      <c r="IR8" s="183"/>
      <c r="IS8" s="183"/>
      <c r="IT8" s="183"/>
    </row>
    <row r="9" spans="1:254" s="187" customFormat="1" ht="15.75" x14ac:dyDescent="0.25">
      <c r="A9" s="177">
        <v>4</v>
      </c>
      <c r="B9" s="188" t="s">
        <v>260</v>
      </c>
      <c r="C9" s="189">
        <f>SUM(C10:C14)</f>
        <v>5044</v>
      </c>
      <c r="D9" s="189">
        <f t="shared" ref="D9:H14" si="0">SUM(D10:D14)</f>
        <v>5883</v>
      </c>
      <c r="E9" s="189">
        <f t="shared" si="0"/>
        <v>1153</v>
      </c>
      <c r="F9" s="189">
        <f t="shared" si="0"/>
        <v>9774</v>
      </c>
      <c r="G9" s="189">
        <f t="shared" si="0"/>
        <v>4730</v>
      </c>
      <c r="H9" s="189">
        <f t="shared" si="0"/>
        <v>12696.000000000002</v>
      </c>
      <c r="I9" s="181">
        <f>H9/D9</f>
        <v>2.1580826109127997</v>
      </c>
      <c r="J9" s="182"/>
      <c r="K9" s="182"/>
      <c r="L9" s="182"/>
      <c r="M9" s="182"/>
      <c r="N9" s="182"/>
      <c r="O9" s="182"/>
      <c r="P9" s="182"/>
      <c r="Q9" s="182"/>
      <c r="R9" s="182"/>
      <c r="S9" s="182"/>
      <c r="T9" s="182"/>
      <c r="U9" s="182"/>
      <c r="V9" s="182"/>
      <c r="W9" s="182"/>
      <c r="X9" s="182"/>
      <c r="Y9" s="182"/>
      <c r="Z9" s="182"/>
      <c r="AA9" s="182"/>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183"/>
      <c r="BL9" s="183"/>
      <c r="BM9" s="183"/>
      <c r="BN9" s="183"/>
      <c r="BO9" s="183"/>
      <c r="BP9" s="183"/>
      <c r="BQ9" s="183"/>
      <c r="BR9" s="183"/>
      <c r="BS9" s="183"/>
      <c r="BT9" s="183"/>
      <c r="BU9" s="183"/>
      <c r="BV9" s="183"/>
      <c r="BW9" s="183"/>
      <c r="BX9" s="183"/>
      <c r="BY9" s="183"/>
      <c r="BZ9" s="183"/>
      <c r="CA9" s="183"/>
      <c r="CB9" s="183"/>
      <c r="CC9" s="183"/>
      <c r="CD9" s="183"/>
      <c r="CE9" s="183"/>
      <c r="CF9" s="183"/>
      <c r="CG9" s="183"/>
      <c r="CH9" s="183"/>
      <c r="CI9" s="183"/>
      <c r="CJ9" s="183"/>
      <c r="CK9" s="183"/>
      <c r="CL9" s="183"/>
      <c r="CM9" s="183"/>
      <c r="CN9" s="183"/>
      <c r="CO9" s="183"/>
      <c r="CP9" s="183"/>
      <c r="CQ9" s="183"/>
      <c r="CR9" s="183"/>
      <c r="CS9" s="183"/>
      <c r="CT9" s="183"/>
      <c r="CU9" s="183"/>
      <c r="CV9" s="183"/>
      <c r="CW9" s="183"/>
      <c r="CX9" s="183"/>
      <c r="CY9" s="183"/>
      <c r="CZ9" s="183"/>
      <c r="DA9" s="183"/>
      <c r="DB9" s="183"/>
      <c r="DC9" s="183"/>
      <c r="DD9" s="183"/>
      <c r="DE9" s="183"/>
      <c r="DF9" s="183"/>
      <c r="DG9" s="183"/>
      <c r="DH9" s="183"/>
      <c r="DI9" s="183"/>
      <c r="DJ9" s="183"/>
      <c r="DK9" s="183"/>
      <c r="DL9" s="183"/>
      <c r="DM9" s="183"/>
      <c r="DN9" s="183"/>
      <c r="DO9" s="183"/>
      <c r="DP9" s="183"/>
      <c r="DQ9" s="183"/>
      <c r="DR9" s="183"/>
      <c r="DS9" s="183"/>
      <c r="DT9" s="183"/>
      <c r="DU9" s="183"/>
      <c r="DV9" s="183"/>
      <c r="DW9" s="183"/>
      <c r="DX9" s="183"/>
      <c r="DY9" s="183"/>
      <c r="DZ9" s="183"/>
      <c r="EA9" s="183"/>
      <c r="EB9" s="183"/>
      <c r="EC9" s="183"/>
      <c r="ED9" s="183"/>
      <c r="EE9" s="183"/>
      <c r="EF9" s="183"/>
      <c r="EG9" s="183"/>
      <c r="EH9" s="183"/>
      <c r="EI9" s="183"/>
      <c r="EJ9" s="183"/>
      <c r="EK9" s="183"/>
      <c r="EL9" s="183"/>
      <c r="EM9" s="183"/>
      <c r="EN9" s="183"/>
      <c r="EO9" s="183"/>
      <c r="EP9" s="183"/>
      <c r="EQ9" s="183"/>
      <c r="ER9" s="183"/>
      <c r="ES9" s="183"/>
      <c r="ET9" s="183"/>
      <c r="EU9" s="183"/>
      <c r="EV9" s="183"/>
      <c r="EW9" s="183"/>
      <c r="EX9" s="183"/>
      <c r="EY9" s="183"/>
      <c r="EZ9" s="183"/>
      <c r="FA9" s="183"/>
      <c r="FB9" s="183"/>
      <c r="FC9" s="183"/>
      <c r="FD9" s="183"/>
      <c r="FE9" s="183"/>
      <c r="FF9" s="183"/>
      <c r="FG9" s="183"/>
      <c r="FH9" s="183"/>
      <c r="FI9" s="183"/>
      <c r="FJ9" s="183"/>
      <c r="FK9" s="183"/>
      <c r="FL9" s="183"/>
      <c r="FM9" s="183"/>
      <c r="FN9" s="183"/>
      <c r="FO9" s="183"/>
      <c r="FP9" s="183"/>
      <c r="FQ9" s="183"/>
      <c r="FR9" s="183"/>
      <c r="FS9" s="183"/>
      <c r="FT9" s="183"/>
      <c r="FU9" s="183"/>
      <c r="FV9" s="183"/>
      <c r="FW9" s="183"/>
      <c r="FX9" s="183"/>
      <c r="FY9" s="183"/>
      <c r="FZ9" s="183"/>
      <c r="GA9" s="183"/>
      <c r="GB9" s="183"/>
      <c r="GC9" s="183"/>
      <c r="GD9" s="183"/>
      <c r="GE9" s="183"/>
      <c r="GF9" s="183"/>
      <c r="GG9" s="183"/>
      <c r="GH9" s="183"/>
      <c r="GI9" s="183"/>
      <c r="GJ9" s="183"/>
      <c r="GK9" s="183"/>
      <c r="GL9" s="183"/>
      <c r="GM9" s="183"/>
      <c r="GN9" s="183"/>
      <c r="GO9" s="183"/>
      <c r="GP9" s="183"/>
      <c r="GQ9" s="183"/>
      <c r="GR9" s="183"/>
      <c r="GS9" s="183"/>
      <c r="GT9" s="183"/>
      <c r="GU9" s="183"/>
      <c r="GV9" s="183"/>
      <c r="GW9" s="183"/>
      <c r="GX9" s="183"/>
      <c r="GY9" s="183"/>
      <c r="GZ9" s="183"/>
      <c r="HA9" s="183"/>
      <c r="HB9" s="183"/>
      <c r="HC9" s="183"/>
      <c r="HD9" s="183"/>
      <c r="HE9" s="183"/>
      <c r="HF9" s="183"/>
      <c r="HG9" s="183"/>
      <c r="HH9" s="183"/>
      <c r="HI9" s="183"/>
      <c r="HJ9" s="183"/>
      <c r="HK9" s="183"/>
      <c r="HL9" s="183"/>
      <c r="HM9" s="183"/>
      <c r="HN9" s="183"/>
      <c r="HO9" s="183"/>
      <c r="HP9" s="183"/>
      <c r="HQ9" s="183"/>
      <c r="HR9" s="183"/>
      <c r="HS9" s="183"/>
      <c r="HT9" s="183"/>
      <c r="HU9" s="183"/>
      <c r="HV9" s="183"/>
      <c r="HW9" s="183"/>
      <c r="HX9" s="183"/>
      <c r="HY9" s="183"/>
      <c r="HZ9" s="183"/>
      <c r="IA9" s="183"/>
      <c r="IB9" s="183"/>
      <c r="IC9" s="183"/>
      <c r="ID9" s="183"/>
      <c r="IE9" s="183"/>
      <c r="IF9" s="183"/>
      <c r="IG9" s="183"/>
      <c r="IH9" s="183"/>
      <c r="II9" s="183"/>
      <c r="IJ9" s="183"/>
      <c r="IK9" s="183"/>
      <c r="IL9" s="183"/>
      <c r="IM9" s="183"/>
      <c r="IN9" s="183"/>
      <c r="IO9" s="183"/>
      <c r="IP9" s="183"/>
      <c r="IQ9" s="183"/>
      <c r="IR9" s="183"/>
      <c r="IS9" s="183"/>
      <c r="IT9" s="183"/>
    </row>
    <row r="10" spans="1:254" s="187" customFormat="1" ht="15.75" hidden="1" x14ac:dyDescent="0.25">
      <c r="A10" s="177"/>
      <c r="B10" s="294" t="s">
        <v>459</v>
      </c>
      <c r="C10" s="189">
        <v>2000</v>
      </c>
      <c r="D10" s="189">
        <v>4522</v>
      </c>
      <c r="E10" s="189">
        <v>646</v>
      </c>
      <c r="F10" s="179">
        <f t="shared" ref="F10:F14" si="1">C10+D10-E10</f>
        <v>5876</v>
      </c>
      <c r="G10" s="180">
        <f t="shared" ref="G10:G14" si="2">F10-C10</f>
        <v>3876</v>
      </c>
      <c r="H10" s="189">
        <f t="shared" si="0"/>
        <v>6348.0000000000009</v>
      </c>
      <c r="I10" s="181"/>
      <c r="J10" s="182"/>
      <c r="K10" s="182"/>
      <c r="L10" s="182"/>
      <c r="M10" s="182"/>
      <c r="N10" s="182"/>
      <c r="O10" s="182"/>
      <c r="P10" s="182"/>
      <c r="Q10" s="182"/>
      <c r="R10" s="182"/>
      <c r="S10" s="182"/>
      <c r="T10" s="182"/>
      <c r="U10" s="182"/>
      <c r="V10" s="182"/>
      <c r="W10" s="182"/>
      <c r="X10" s="182"/>
      <c r="Y10" s="182"/>
      <c r="Z10" s="182"/>
      <c r="AA10" s="182"/>
      <c r="AB10" s="183"/>
      <c r="AC10" s="183"/>
      <c r="AD10" s="183"/>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83"/>
      <c r="BJ10" s="183"/>
      <c r="BK10" s="183"/>
      <c r="BL10" s="183"/>
      <c r="BM10" s="183"/>
      <c r="BN10" s="183"/>
      <c r="BO10" s="183"/>
      <c r="BP10" s="183"/>
      <c r="BQ10" s="183"/>
      <c r="BR10" s="183"/>
      <c r="BS10" s="183"/>
      <c r="BT10" s="183"/>
      <c r="BU10" s="183"/>
      <c r="BV10" s="183"/>
      <c r="BW10" s="183"/>
      <c r="BX10" s="183"/>
      <c r="BY10" s="183"/>
      <c r="BZ10" s="183"/>
      <c r="CA10" s="183"/>
      <c r="CB10" s="183"/>
      <c r="CC10" s="183"/>
      <c r="CD10" s="183"/>
      <c r="CE10" s="183"/>
      <c r="CF10" s="183"/>
      <c r="CG10" s="183"/>
      <c r="CH10" s="183"/>
      <c r="CI10" s="183"/>
      <c r="CJ10" s="183"/>
      <c r="CK10" s="183"/>
      <c r="CL10" s="183"/>
      <c r="CM10" s="183"/>
      <c r="CN10" s="183"/>
      <c r="CO10" s="183"/>
      <c r="CP10" s="183"/>
      <c r="CQ10" s="183"/>
      <c r="CR10" s="183"/>
      <c r="CS10" s="183"/>
      <c r="CT10" s="183"/>
      <c r="CU10" s="183"/>
      <c r="CV10" s="183"/>
      <c r="CW10" s="183"/>
      <c r="CX10" s="183"/>
      <c r="CY10" s="183"/>
      <c r="CZ10" s="183"/>
      <c r="DA10" s="183"/>
      <c r="DB10" s="183"/>
      <c r="DC10" s="183"/>
      <c r="DD10" s="183"/>
      <c r="DE10" s="183"/>
      <c r="DF10" s="183"/>
      <c r="DG10" s="183"/>
      <c r="DH10" s="183"/>
      <c r="DI10" s="183"/>
      <c r="DJ10" s="183"/>
      <c r="DK10" s="183"/>
      <c r="DL10" s="183"/>
      <c r="DM10" s="183"/>
      <c r="DN10" s="183"/>
      <c r="DO10" s="183"/>
      <c r="DP10" s="183"/>
      <c r="DQ10" s="183"/>
      <c r="DR10" s="183"/>
      <c r="DS10" s="183"/>
      <c r="DT10" s="183"/>
      <c r="DU10" s="183"/>
      <c r="DV10" s="183"/>
      <c r="DW10" s="183"/>
      <c r="DX10" s="183"/>
      <c r="DY10" s="183"/>
      <c r="DZ10" s="183"/>
      <c r="EA10" s="183"/>
      <c r="EB10" s="183"/>
      <c r="EC10" s="183"/>
      <c r="ED10" s="183"/>
      <c r="EE10" s="183"/>
      <c r="EF10" s="183"/>
      <c r="EG10" s="183"/>
      <c r="EH10" s="183"/>
      <c r="EI10" s="183"/>
      <c r="EJ10" s="183"/>
      <c r="EK10" s="183"/>
      <c r="EL10" s="183"/>
      <c r="EM10" s="183"/>
      <c r="EN10" s="183"/>
      <c r="EO10" s="183"/>
      <c r="EP10" s="183"/>
      <c r="EQ10" s="183"/>
      <c r="ER10" s="183"/>
      <c r="ES10" s="183"/>
      <c r="ET10" s="183"/>
      <c r="EU10" s="183"/>
      <c r="EV10" s="183"/>
      <c r="EW10" s="183"/>
      <c r="EX10" s="183"/>
      <c r="EY10" s="183"/>
      <c r="EZ10" s="183"/>
      <c r="FA10" s="183"/>
      <c r="FB10" s="183"/>
      <c r="FC10" s="183"/>
      <c r="FD10" s="183"/>
      <c r="FE10" s="183"/>
      <c r="FF10" s="183"/>
      <c r="FG10" s="183"/>
      <c r="FH10" s="183"/>
      <c r="FI10" s="183"/>
      <c r="FJ10" s="183"/>
      <c r="FK10" s="183"/>
      <c r="FL10" s="183"/>
      <c r="FM10" s="183"/>
      <c r="FN10" s="183"/>
      <c r="FO10" s="183"/>
      <c r="FP10" s="183"/>
      <c r="FQ10" s="183"/>
      <c r="FR10" s="183"/>
      <c r="FS10" s="183"/>
      <c r="FT10" s="183"/>
      <c r="FU10" s="183"/>
      <c r="FV10" s="183"/>
      <c r="FW10" s="183"/>
      <c r="FX10" s="183"/>
      <c r="FY10" s="183"/>
      <c r="FZ10" s="183"/>
      <c r="GA10" s="183"/>
      <c r="GB10" s="183"/>
      <c r="GC10" s="183"/>
      <c r="GD10" s="183"/>
      <c r="GE10" s="183"/>
      <c r="GF10" s="183"/>
      <c r="GG10" s="183"/>
      <c r="GH10" s="183"/>
      <c r="GI10" s="183"/>
      <c r="GJ10" s="183"/>
      <c r="GK10" s="183"/>
      <c r="GL10" s="183"/>
      <c r="GM10" s="183"/>
      <c r="GN10" s="183"/>
      <c r="GO10" s="183"/>
      <c r="GP10" s="183"/>
      <c r="GQ10" s="183"/>
      <c r="GR10" s="183"/>
      <c r="GS10" s="183"/>
      <c r="GT10" s="183"/>
      <c r="GU10" s="183"/>
      <c r="GV10" s="183"/>
      <c r="GW10" s="183"/>
      <c r="GX10" s="183"/>
      <c r="GY10" s="183"/>
      <c r="GZ10" s="183"/>
      <c r="HA10" s="183"/>
      <c r="HB10" s="183"/>
      <c r="HC10" s="183"/>
      <c r="HD10" s="183"/>
      <c r="HE10" s="183"/>
      <c r="HF10" s="183"/>
      <c r="HG10" s="183"/>
      <c r="HH10" s="183"/>
      <c r="HI10" s="183"/>
      <c r="HJ10" s="183"/>
      <c r="HK10" s="183"/>
      <c r="HL10" s="183"/>
      <c r="HM10" s="183"/>
      <c r="HN10" s="183"/>
      <c r="HO10" s="183"/>
      <c r="HP10" s="183"/>
      <c r="HQ10" s="183"/>
      <c r="HR10" s="183"/>
      <c r="HS10" s="183"/>
      <c r="HT10" s="183"/>
      <c r="HU10" s="183"/>
      <c r="HV10" s="183"/>
      <c r="HW10" s="183"/>
      <c r="HX10" s="183"/>
      <c r="HY10" s="183"/>
      <c r="HZ10" s="183"/>
      <c r="IA10" s="183"/>
      <c r="IB10" s="183"/>
      <c r="IC10" s="183"/>
      <c r="ID10" s="183"/>
      <c r="IE10" s="183"/>
      <c r="IF10" s="183"/>
      <c r="IG10" s="183"/>
      <c r="IH10" s="183"/>
      <c r="II10" s="183"/>
      <c r="IJ10" s="183"/>
      <c r="IK10" s="183"/>
      <c r="IL10" s="183"/>
      <c r="IM10" s="183"/>
      <c r="IN10" s="183"/>
      <c r="IO10" s="183"/>
      <c r="IP10" s="183"/>
      <c r="IQ10" s="183"/>
      <c r="IR10" s="183"/>
      <c r="IS10" s="183"/>
      <c r="IT10" s="183"/>
    </row>
    <row r="11" spans="1:254" s="187" customFormat="1" ht="15.75" hidden="1" x14ac:dyDescent="0.25">
      <c r="A11" s="177"/>
      <c r="B11" s="294" t="s">
        <v>460</v>
      </c>
      <c r="C11" s="189">
        <v>100</v>
      </c>
      <c r="D11" s="189">
        <v>666</v>
      </c>
      <c r="E11" s="189">
        <v>121</v>
      </c>
      <c r="F11" s="179">
        <f t="shared" si="1"/>
        <v>645</v>
      </c>
      <c r="G11" s="180">
        <f t="shared" si="2"/>
        <v>545</v>
      </c>
      <c r="H11" s="189">
        <f t="shared" si="0"/>
        <v>3385.6000000000004</v>
      </c>
      <c r="I11" s="181"/>
      <c r="J11" s="182"/>
      <c r="K11" s="182"/>
      <c r="L11" s="182"/>
      <c r="M11" s="182"/>
      <c r="N11" s="182"/>
      <c r="O11" s="182"/>
      <c r="P11" s="182"/>
      <c r="Q11" s="182"/>
      <c r="R11" s="182"/>
      <c r="S11" s="182"/>
      <c r="T11" s="182"/>
      <c r="U11" s="182"/>
      <c r="V11" s="182"/>
      <c r="W11" s="182"/>
      <c r="X11" s="182"/>
      <c r="Y11" s="182"/>
      <c r="Z11" s="182"/>
      <c r="AA11" s="182"/>
      <c r="AB11" s="183"/>
      <c r="AC11" s="183"/>
      <c r="AD11" s="183"/>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83"/>
      <c r="BJ11" s="183"/>
      <c r="BK11" s="183"/>
      <c r="BL11" s="183"/>
      <c r="BM11" s="183"/>
      <c r="BN11" s="183"/>
      <c r="BO11" s="183"/>
      <c r="BP11" s="183"/>
      <c r="BQ11" s="183"/>
      <c r="BR11" s="183"/>
      <c r="BS11" s="183"/>
      <c r="BT11" s="183"/>
      <c r="BU11" s="183"/>
      <c r="BV11" s="183"/>
      <c r="BW11" s="183"/>
      <c r="BX11" s="183"/>
      <c r="BY11" s="183"/>
      <c r="BZ11" s="183"/>
      <c r="CA11" s="183"/>
      <c r="CB11" s="183"/>
      <c r="CC11" s="183"/>
      <c r="CD11" s="183"/>
      <c r="CE11" s="183"/>
      <c r="CF11" s="183"/>
      <c r="CG11" s="183"/>
      <c r="CH11" s="183"/>
      <c r="CI11" s="183"/>
      <c r="CJ11" s="183"/>
      <c r="CK11" s="183"/>
      <c r="CL11" s="183"/>
      <c r="CM11" s="183"/>
      <c r="CN11" s="183"/>
      <c r="CO11" s="183"/>
      <c r="CP11" s="183"/>
      <c r="CQ11" s="183"/>
      <c r="CR11" s="183"/>
      <c r="CS11" s="183"/>
      <c r="CT11" s="183"/>
      <c r="CU11" s="183"/>
      <c r="CV11" s="183"/>
      <c r="CW11" s="183"/>
      <c r="CX11" s="183"/>
      <c r="CY11" s="183"/>
      <c r="CZ11" s="183"/>
      <c r="DA11" s="183"/>
      <c r="DB11" s="183"/>
      <c r="DC11" s="183"/>
      <c r="DD11" s="183"/>
      <c r="DE11" s="183"/>
      <c r="DF11" s="183"/>
      <c r="DG11" s="183"/>
      <c r="DH11" s="183"/>
      <c r="DI11" s="183"/>
      <c r="DJ11" s="183"/>
      <c r="DK11" s="183"/>
      <c r="DL11" s="183"/>
      <c r="DM11" s="183"/>
      <c r="DN11" s="183"/>
      <c r="DO11" s="183"/>
      <c r="DP11" s="183"/>
      <c r="DQ11" s="183"/>
      <c r="DR11" s="183"/>
      <c r="DS11" s="183"/>
      <c r="DT11" s="183"/>
      <c r="DU11" s="183"/>
      <c r="DV11" s="183"/>
      <c r="DW11" s="183"/>
      <c r="DX11" s="183"/>
      <c r="DY11" s="183"/>
      <c r="DZ11" s="183"/>
      <c r="EA11" s="183"/>
      <c r="EB11" s="183"/>
      <c r="EC11" s="183"/>
      <c r="ED11" s="183"/>
      <c r="EE11" s="183"/>
      <c r="EF11" s="183"/>
      <c r="EG11" s="183"/>
      <c r="EH11" s="183"/>
      <c r="EI11" s="183"/>
      <c r="EJ11" s="183"/>
      <c r="EK11" s="183"/>
      <c r="EL11" s="183"/>
      <c r="EM11" s="183"/>
      <c r="EN11" s="183"/>
      <c r="EO11" s="183"/>
      <c r="EP11" s="183"/>
      <c r="EQ11" s="183"/>
      <c r="ER11" s="183"/>
      <c r="ES11" s="183"/>
      <c r="ET11" s="183"/>
      <c r="EU11" s="183"/>
      <c r="EV11" s="183"/>
      <c r="EW11" s="183"/>
      <c r="EX11" s="183"/>
      <c r="EY11" s="183"/>
      <c r="EZ11" s="183"/>
      <c r="FA11" s="183"/>
      <c r="FB11" s="183"/>
      <c r="FC11" s="183"/>
      <c r="FD11" s="183"/>
      <c r="FE11" s="183"/>
      <c r="FF11" s="183"/>
      <c r="FG11" s="183"/>
      <c r="FH11" s="183"/>
      <c r="FI11" s="183"/>
      <c r="FJ11" s="183"/>
      <c r="FK11" s="183"/>
      <c r="FL11" s="183"/>
      <c r="FM11" s="183"/>
      <c r="FN11" s="183"/>
      <c r="FO11" s="183"/>
      <c r="FP11" s="183"/>
      <c r="FQ11" s="183"/>
      <c r="FR11" s="183"/>
      <c r="FS11" s="183"/>
      <c r="FT11" s="183"/>
      <c r="FU11" s="183"/>
      <c r="FV11" s="183"/>
      <c r="FW11" s="183"/>
      <c r="FX11" s="183"/>
      <c r="FY11" s="183"/>
      <c r="FZ11" s="183"/>
      <c r="GA11" s="183"/>
      <c r="GB11" s="183"/>
      <c r="GC11" s="183"/>
      <c r="GD11" s="183"/>
      <c r="GE11" s="183"/>
      <c r="GF11" s="183"/>
      <c r="GG11" s="183"/>
      <c r="GH11" s="183"/>
      <c r="GI11" s="183"/>
      <c r="GJ11" s="183"/>
      <c r="GK11" s="183"/>
      <c r="GL11" s="183"/>
      <c r="GM11" s="183"/>
      <c r="GN11" s="183"/>
      <c r="GO11" s="183"/>
      <c r="GP11" s="183"/>
      <c r="GQ11" s="183"/>
      <c r="GR11" s="183"/>
      <c r="GS11" s="183"/>
      <c r="GT11" s="183"/>
      <c r="GU11" s="183"/>
      <c r="GV11" s="183"/>
      <c r="GW11" s="183"/>
      <c r="GX11" s="183"/>
      <c r="GY11" s="183"/>
      <c r="GZ11" s="183"/>
      <c r="HA11" s="183"/>
      <c r="HB11" s="183"/>
      <c r="HC11" s="183"/>
      <c r="HD11" s="183"/>
      <c r="HE11" s="183"/>
      <c r="HF11" s="183"/>
      <c r="HG11" s="183"/>
      <c r="HH11" s="183"/>
      <c r="HI11" s="183"/>
      <c r="HJ11" s="183"/>
      <c r="HK11" s="183"/>
      <c r="HL11" s="183"/>
      <c r="HM11" s="183"/>
      <c r="HN11" s="183"/>
      <c r="HO11" s="183"/>
      <c r="HP11" s="183"/>
      <c r="HQ11" s="183"/>
      <c r="HR11" s="183"/>
      <c r="HS11" s="183"/>
      <c r="HT11" s="183"/>
      <c r="HU11" s="183"/>
      <c r="HV11" s="183"/>
      <c r="HW11" s="183"/>
      <c r="HX11" s="183"/>
      <c r="HY11" s="183"/>
      <c r="HZ11" s="183"/>
      <c r="IA11" s="183"/>
      <c r="IB11" s="183"/>
      <c r="IC11" s="183"/>
      <c r="ID11" s="183"/>
      <c r="IE11" s="183"/>
      <c r="IF11" s="183"/>
      <c r="IG11" s="183"/>
      <c r="IH11" s="183"/>
      <c r="II11" s="183"/>
      <c r="IJ11" s="183"/>
      <c r="IK11" s="183"/>
      <c r="IL11" s="183"/>
      <c r="IM11" s="183"/>
      <c r="IN11" s="183"/>
      <c r="IO11" s="183"/>
      <c r="IP11" s="183"/>
      <c r="IQ11" s="183"/>
      <c r="IR11" s="183"/>
      <c r="IS11" s="183"/>
      <c r="IT11" s="183"/>
    </row>
    <row r="12" spans="1:254" s="187" customFormat="1" ht="15.75" hidden="1" x14ac:dyDescent="0.25">
      <c r="A12" s="177"/>
      <c r="B12" s="294" t="s">
        <v>461</v>
      </c>
      <c r="C12" s="189">
        <v>500</v>
      </c>
      <c r="D12" s="189">
        <v>121</v>
      </c>
      <c r="E12" s="189">
        <v>120</v>
      </c>
      <c r="F12" s="179">
        <f t="shared" si="1"/>
        <v>501</v>
      </c>
      <c r="G12" s="180">
        <f t="shared" si="2"/>
        <v>1</v>
      </c>
      <c r="H12" s="189">
        <f t="shared" si="0"/>
        <v>1692.8000000000002</v>
      </c>
      <c r="I12" s="181"/>
      <c r="J12" s="182"/>
      <c r="K12" s="182"/>
      <c r="L12" s="182"/>
      <c r="M12" s="182"/>
      <c r="N12" s="182"/>
      <c r="O12" s="182"/>
      <c r="P12" s="182"/>
      <c r="Q12" s="182"/>
      <c r="R12" s="182"/>
      <c r="S12" s="182"/>
      <c r="T12" s="182"/>
      <c r="U12" s="182"/>
      <c r="V12" s="182"/>
      <c r="W12" s="182"/>
      <c r="X12" s="182"/>
      <c r="Y12" s="182"/>
      <c r="Z12" s="182"/>
      <c r="AA12" s="182"/>
      <c r="AB12" s="183"/>
      <c r="AC12" s="183"/>
      <c r="AD12" s="183"/>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3"/>
      <c r="CO12" s="183"/>
      <c r="CP12" s="183"/>
      <c r="CQ12" s="183"/>
      <c r="CR12" s="183"/>
      <c r="CS12" s="183"/>
      <c r="CT12" s="183"/>
      <c r="CU12" s="183"/>
      <c r="CV12" s="183"/>
      <c r="CW12" s="183"/>
      <c r="CX12" s="183"/>
      <c r="CY12" s="183"/>
      <c r="CZ12" s="183"/>
      <c r="DA12" s="183"/>
      <c r="DB12" s="183"/>
      <c r="DC12" s="183"/>
      <c r="DD12" s="183"/>
      <c r="DE12" s="183"/>
      <c r="DF12" s="183"/>
      <c r="DG12" s="183"/>
      <c r="DH12" s="183"/>
      <c r="DI12" s="183"/>
      <c r="DJ12" s="183"/>
      <c r="DK12" s="183"/>
      <c r="DL12" s="183"/>
      <c r="DM12" s="183"/>
      <c r="DN12" s="183"/>
      <c r="DO12" s="183"/>
      <c r="DP12" s="183"/>
      <c r="DQ12" s="183"/>
      <c r="DR12" s="183"/>
      <c r="DS12" s="183"/>
      <c r="DT12" s="183"/>
      <c r="DU12" s="183"/>
      <c r="DV12" s="183"/>
      <c r="DW12" s="183"/>
      <c r="DX12" s="183"/>
      <c r="DY12" s="183"/>
      <c r="DZ12" s="183"/>
      <c r="EA12" s="183"/>
      <c r="EB12" s="183"/>
      <c r="EC12" s="183"/>
      <c r="ED12" s="183"/>
      <c r="EE12" s="183"/>
      <c r="EF12" s="183"/>
      <c r="EG12" s="183"/>
      <c r="EH12" s="183"/>
      <c r="EI12" s="183"/>
      <c r="EJ12" s="183"/>
      <c r="EK12" s="183"/>
      <c r="EL12" s="183"/>
      <c r="EM12" s="183"/>
      <c r="EN12" s="183"/>
      <c r="EO12" s="183"/>
      <c r="EP12" s="183"/>
      <c r="EQ12" s="183"/>
      <c r="ER12" s="183"/>
      <c r="ES12" s="183"/>
      <c r="ET12" s="183"/>
      <c r="EU12" s="183"/>
      <c r="EV12" s="183"/>
      <c r="EW12" s="183"/>
      <c r="EX12" s="183"/>
      <c r="EY12" s="183"/>
      <c r="EZ12" s="183"/>
      <c r="FA12" s="183"/>
      <c r="FB12" s="183"/>
      <c r="FC12" s="183"/>
      <c r="FD12" s="183"/>
      <c r="FE12" s="183"/>
      <c r="FF12" s="183"/>
      <c r="FG12" s="183"/>
      <c r="FH12" s="183"/>
      <c r="FI12" s="183"/>
      <c r="FJ12" s="183"/>
      <c r="FK12" s="183"/>
      <c r="FL12" s="183"/>
      <c r="FM12" s="183"/>
      <c r="FN12" s="183"/>
      <c r="FO12" s="183"/>
      <c r="FP12" s="183"/>
      <c r="FQ12" s="183"/>
      <c r="FR12" s="183"/>
      <c r="FS12" s="183"/>
      <c r="FT12" s="183"/>
      <c r="FU12" s="183"/>
      <c r="FV12" s="183"/>
      <c r="FW12" s="183"/>
      <c r="FX12" s="183"/>
      <c r="FY12" s="183"/>
      <c r="FZ12" s="183"/>
      <c r="GA12" s="183"/>
      <c r="GB12" s="183"/>
      <c r="GC12" s="183"/>
      <c r="GD12" s="183"/>
      <c r="GE12" s="183"/>
      <c r="GF12" s="183"/>
      <c r="GG12" s="183"/>
      <c r="GH12" s="183"/>
      <c r="GI12" s="183"/>
      <c r="GJ12" s="183"/>
      <c r="GK12" s="183"/>
      <c r="GL12" s="183"/>
      <c r="GM12" s="183"/>
      <c r="GN12" s="183"/>
      <c r="GO12" s="183"/>
      <c r="GP12" s="183"/>
      <c r="GQ12" s="183"/>
      <c r="GR12" s="183"/>
      <c r="GS12" s="183"/>
      <c r="GT12" s="183"/>
      <c r="GU12" s="183"/>
      <c r="GV12" s="183"/>
      <c r="GW12" s="183"/>
      <c r="GX12" s="183"/>
      <c r="GY12" s="183"/>
      <c r="GZ12" s="183"/>
      <c r="HA12" s="183"/>
      <c r="HB12" s="183"/>
      <c r="HC12" s="183"/>
      <c r="HD12" s="183"/>
      <c r="HE12" s="183"/>
      <c r="HF12" s="183"/>
      <c r="HG12" s="183"/>
      <c r="HH12" s="183"/>
      <c r="HI12" s="183"/>
      <c r="HJ12" s="183"/>
      <c r="HK12" s="183"/>
      <c r="HL12" s="183"/>
      <c r="HM12" s="183"/>
      <c r="HN12" s="183"/>
      <c r="HO12" s="183"/>
      <c r="HP12" s="183"/>
      <c r="HQ12" s="183"/>
      <c r="HR12" s="183"/>
      <c r="HS12" s="183"/>
      <c r="HT12" s="183"/>
      <c r="HU12" s="183"/>
      <c r="HV12" s="183"/>
      <c r="HW12" s="183"/>
      <c r="HX12" s="183"/>
      <c r="HY12" s="183"/>
      <c r="HZ12" s="183"/>
      <c r="IA12" s="183"/>
      <c r="IB12" s="183"/>
      <c r="IC12" s="183"/>
      <c r="ID12" s="183"/>
      <c r="IE12" s="183"/>
      <c r="IF12" s="183"/>
      <c r="IG12" s="183"/>
      <c r="IH12" s="183"/>
      <c r="II12" s="183"/>
      <c r="IJ12" s="183"/>
      <c r="IK12" s="183"/>
      <c r="IL12" s="183"/>
      <c r="IM12" s="183"/>
      <c r="IN12" s="183"/>
      <c r="IO12" s="183"/>
      <c r="IP12" s="183"/>
      <c r="IQ12" s="183"/>
      <c r="IR12" s="183"/>
      <c r="IS12" s="183"/>
      <c r="IT12" s="183"/>
    </row>
    <row r="13" spans="1:254" s="187" customFormat="1" ht="15.75" hidden="1" x14ac:dyDescent="0.25">
      <c r="A13" s="177"/>
      <c r="B13" s="294" t="s">
        <v>462</v>
      </c>
      <c r="C13" s="189">
        <v>1944</v>
      </c>
      <c r="D13" s="189">
        <v>122</v>
      </c>
      <c r="E13" s="189">
        <v>133</v>
      </c>
      <c r="F13" s="179">
        <f t="shared" si="1"/>
        <v>1933</v>
      </c>
      <c r="G13" s="180">
        <f t="shared" si="2"/>
        <v>-11</v>
      </c>
      <c r="H13" s="189">
        <f t="shared" si="0"/>
        <v>846.40000000000009</v>
      </c>
      <c r="I13" s="181"/>
      <c r="J13" s="182"/>
      <c r="K13" s="182"/>
      <c r="L13" s="182"/>
      <c r="M13" s="182"/>
      <c r="N13" s="182"/>
      <c r="O13" s="182"/>
      <c r="P13" s="182"/>
      <c r="Q13" s="182"/>
      <c r="R13" s="182"/>
      <c r="S13" s="182"/>
      <c r="T13" s="182"/>
      <c r="U13" s="182"/>
      <c r="V13" s="182"/>
      <c r="W13" s="182"/>
      <c r="X13" s="182"/>
      <c r="Y13" s="182"/>
      <c r="Z13" s="182"/>
      <c r="AA13" s="182"/>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83"/>
      <c r="BJ13" s="183"/>
      <c r="BK13" s="183"/>
      <c r="BL13" s="183"/>
      <c r="BM13" s="183"/>
      <c r="BN13" s="183"/>
      <c r="BO13" s="183"/>
      <c r="BP13" s="183"/>
      <c r="BQ13" s="183"/>
      <c r="BR13" s="183"/>
      <c r="BS13" s="183"/>
      <c r="BT13" s="183"/>
      <c r="BU13" s="183"/>
      <c r="BV13" s="183"/>
      <c r="BW13" s="183"/>
      <c r="BX13" s="183"/>
      <c r="BY13" s="183"/>
      <c r="BZ13" s="183"/>
      <c r="CA13" s="183"/>
      <c r="CB13" s="183"/>
      <c r="CC13" s="183"/>
      <c r="CD13" s="183"/>
      <c r="CE13" s="183"/>
      <c r="CF13" s="183"/>
      <c r="CG13" s="183"/>
      <c r="CH13" s="183"/>
      <c r="CI13" s="183"/>
      <c r="CJ13" s="183"/>
      <c r="CK13" s="183"/>
      <c r="CL13" s="183"/>
      <c r="CM13" s="183"/>
      <c r="CN13" s="183"/>
      <c r="CO13" s="183"/>
      <c r="CP13" s="183"/>
      <c r="CQ13" s="183"/>
      <c r="CR13" s="183"/>
      <c r="CS13" s="183"/>
      <c r="CT13" s="183"/>
      <c r="CU13" s="183"/>
      <c r="CV13" s="183"/>
      <c r="CW13" s="183"/>
      <c r="CX13" s="183"/>
      <c r="CY13" s="183"/>
      <c r="CZ13" s="183"/>
      <c r="DA13" s="183"/>
      <c r="DB13" s="183"/>
      <c r="DC13" s="183"/>
      <c r="DD13" s="183"/>
      <c r="DE13" s="183"/>
      <c r="DF13" s="183"/>
      <c r="DG13" s="183"/>
      <c r="DH13" s="183"/>
      <c r="DI13" s="183"/>
      <c r="DJ13" s="183"/>
      <c r="DK13" s="183"/>
      <c r="DL13" s="183"/>
      <c r="DM13" s="183"/>
      <c r="DN13" s="183"/>
      <c r="DO13" s="183"/>
      <c r="DP13" s="183"/>
      <c r="DQ13" s="183"/>
      <c r="DR13" s="183"/>
      <c r="DS13" s="183"/>
      <c r="DT13" s="183"/>
      <c r="DU13" s="183"/>
      <c r="DV13" s="183"/>
      <c r="DW13" s="183"/>
      <c r="DX13" s="183"/>
      <c r="DY13" s="183"/>
      <c r="DZ13" s="183"/>
      <c r="EA13" s="183"/>
      <c r="EB13" s="183"/>
      <c r="EC13" s="183"/>
      <c r="ED13" s="183"/>
      <c r="EE13" s="183"/>
      <c r="EF13" s="183"/>
      <c r="EG13" s="183"/>
      <c r="EH13" s="183"/>
      <c r="EI13" s="183"/>
      <c r="EJ13" s="183"/>
      <c r="EK13" s="183"/>
      <c r="EL13" s="183"/>
      <c r="EM13" s="183"/>
      <c r="EN13" s="183"/>
      <c r="EO13" s="183"/>
      <c r="EP13" s="183"/>
      <c r="EQ13" s="183"/>
      <c r="ER13" s="183"/>
      <c r="ES13" s="183"/>
      <c r="ET13" s="183"/>
      <c r="EU13" s="183"/>
      <c r="EV13" s="183"/>
      <c r="EW13" s="183"/>
      <c r="EX13" s="183"/>
      <c r="EY13" s="183"/>
      <c r="EZ13" s="183"/>
      <c r="FA13" s="183"/>
      <c r="FB13" s="183"/>
      <c r="FC13" s="183"/>
      <c r="FD13" s="183"/>
      <c r="FE13" s="183"/>
      <c r="FF13" s="183"/>
      <c r="FG13" s="183"/>
      <c r="FH13" s="183"/>
      <c r="FI13" s="183"/>
      <c r="FJ13" s="183"/>
      <c r="FK13" s="183"/>
      <c r="FL13" s="183"/>
      <c r="FM13" s="183"/>
      <c r="FN13" s="183"/>
      <c r="FO13" s="183"/>
      <c r="FP13" s="183"/>
      <c r="FQ13" s="183"/>
      <c r="FR13" s="183"/>
      <c r="FS13" s="183"/>
      <c r="FT13" s="183"/>
      <c r="FU13" s="183"/>
      <c r="FV13" s="183"/>
      <c r="FW13" s="183"/>
      <c r="FX13" s="183"/>
      <c r="FY13" s="183"/>
      <c r="FZ13" s="183"/>
      <c r="GA13" s="183"/>
      <c r="GB13" s="183"/>
      <c r="GC13" s="183"/>
      <c r="GD13" s="183"/>
      <c r="GE13" s="183"/>
      <c r="GF13" s="183"/>
      <c r="GG13" s="183"/>
      <c r="GH13" s="183"/>
      <c r="GI13" s="183"/>
      <c r="GJ13" s="183"/>
      <c r="GK13" s="183"/>
      <c r="GL13" s="183"/>
      <c r="GM13" s="183"/>
      <c r="GN13" s="183"/>
      <c r="GO13" s="183"/>
      <c r="GP13" s="183"/>
      <c r="GQ13" s="183"/>
      <c r="GR13" s="183"/>
      <c r="GS13" s="183"/>
      <c r="GT13" s="183"/>
      <c r="GU13" s="183"/>
      <c r="GV13" s="183"/>
      <c r="GW13" s="183"/>
      <c r="GX13" s="183"/>
      <c r="GY13" s="183"/>
      <c r="GZ13" s="183"/>
      <c r="HA13" s="183"/>
      <c r="HB13" s="183"/>
      <c r="HC13" s="183"/>
      <c r="HD13" s="183"/>
      <c r="HE13" s="183"/>
      <c r="HF13" s="183"/>
      <c r="HG13" s="183"/>
      <c r="HH13" s="183"/>
      <c r="HI13" s="183"/>
      <c r="HJ13" s="183"/>
      <c r="HK13" s="183"/>
      <c r="HL13" s="183"/>
      <c r="HM13" s="183"/>
      <c r="HN13" s="183"/>
      <c r="HO13" s="183"/>
      <c r="HP13" s="183"/>
      <c r="HQ13" s="183"/>
      <c r="HR13" s="183"/>
      <c r="HS13" s="183"/>
      <c r="HT13" s="183"/>
      <c r="HU13" s="183"/>
      <c r="HV13" s="183"/>
      <c r="HW13" s="183"/>
      <c r="HX13" s="183"/>
      <c r="HY13" s="183"/>
      <c r="HZ13" s="183"/>
      <c r="IA13" s="183"/>
      <c r="IB13" s="183"/>
      <c r="IC13" s="183"/>
      <c r="ID13" s="183"/>
      <c r="IE13" s="183"/>
      <c r="IF13" s="183"/>
      <c r="IG13" s="183"/>
      <c r="IH13" s="183"/>
      <c r="II13" s="183"/>
      <c r="IJ13" s="183"/>
      <c r="IK13" s="183"/>
      <c r="IL13" s="183"/>
      <c r="IM13" s="183"/>
      <c r="IN13" s="183"/>
      <c r="IO13" s="183"/>
      <c r="IP13" s="183"/>
      <c r="IQ13" s="183"/>
      <c r="IR13" s="183"/>
      <c r="IS13" s="183"/>
      <c r="IT13" s="183"/>
    </row>
    <row r="14" spans="1:254" s="187" customFormat="1" ht="15.75" hidden="1" x14ac:dyDescent="0.25">
      <c r="A14" s="177"/>
      <c r="B14" s="294" t="s">
        <v>463</v>
      </c>
      <c r="C14" s="189">
        <v>500</v>
      </c>
      <c r="D14" s="189">
        <v>452</v>
      </c>
      <c r="E14" s="189">
        <v>133</v>
      </c>
      <c r="F14" s="179">
        <f t="shared" si="1"/>
        <v>819</v>
      </c>
      <c r="G14" s="180">
        <f t="shared" si="2"/>
        <v>319</v>
      </c>
      <c r="H14" s="189">
        <f t="shared" si="0"/>
        <v>423.20000000000005</v>
      </c>
      <c r="I14" s="181"/>
      <c r="J14" s="182"/>
      <c r="K14" s="182"/>
      <c r="L14" s="182"/>
      <c r="M14" s="182"/>
      <c r="N14" s="182"/>
      <c r="O14" s="182"/>
      <c r="P14" s="182"/>
      <c r="Q14" s="182"/>
      <c r="R14" s="182"/>
      <c r="S14" s="182"/>
      <c r="T14" s="182"/>
      <c r="U14" s="182"/>
      <c r="V14" s="182"/>
      <c r="W14" s="182"/>
      <c r="X14" s="182"/>
      <c r="Y14" s="182"/>
      <c r="Z14" s="182"/>
      <c r="AA14" s="182"/>
      <c r="AB14" s="183"/>
      <c r="AC14" s="183"/>
      <c r="AD14" s="183"/>
      <c r="AE14" s="183"/>
      <c r="AF14" s="183"/>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3"/>
      <c r="BG14" s="183"/>
      <c r="BH14" s="183"/>
      <c r="BI14" s="183"/>
      <c r="BJ14" s="183"/>
      <c r="BK14" s="183"/>
      <c r="BL14" s="183"/>
      <c r="BM14" s="183"/>
      <c r="BN14" s="183"/>
      <c r="BO14" s="183"/>
      <c r="BP14" s="183"/>
      <c r="BQ14" s="183"/>
      <c r="BR14" s="183"/>
      <c r="BS14" s="183"/>
      <c r="BT14" s="183"/>
      <c r="BU14" s="183"/>
      <c r="BV14" s="183"/>
      <c r="BW14" s="183"/>
      <c r="BX14" s="183"/>
      <c r="BY14" s="183"/>
      <c r="BZ14" s="183"/>
      <c r="CA14" s="183"/>
      <c r="CB14" s="183"/>
      <c r="CC14" s="183"/>
      <c r="CD14" s="183"/>
      <c r="CE14" s="183"/>
      <c r="CF14" s="183"/>
      <c r="CG14" s="183"/>
      <c r="CH14" s="183"/>
      <c r="CI14" s="183"/>
      <c r="CJ14" s="183"/>
      <c r="CK14" s="183"/>
      <c r="CL14" s="183"/>
      <c r="CM14" s="183"/>
      <c r="CN14" s="183"/>
      <c r="CO14" s="183"/>
      <c r="CP14" s="183"/>
      <c r="CQ14" s="183"/>
      <c r="CR14" s="183"/>
      <c r="CS14" s="183"/>
      <c r="CT14" s="183"/>
      <c r="CU14" s="183"/>
      <c r="CV14" s="183"/>
      <c r="CW14" s="183"/>
      <c r="CX14" s="183"/>
      <c r="CY14" s="183"/>
      <c r="CZ14" s="183"/>
      <c r="DA14" s="183"/>
      <c r="DB14" s="183"/>
      <c r="DC14" s="183"/>
      <c r="DD14" s="183"/>
      <c r="DE14" s="183"/>
      <c r="DF14" s="183"/>
      <c r="DG14" s="183"/>
      <c r="DH14" s="183"/>
      <c r="DI14" s="183"/>
      <c r="DJ14" s="183"/>
      <c r="DK14" s="183"/>
      <c r="DL14" s="183"/>
      <c r="DM14" s="183"/>
      <c r="DN14" s="183"/>
      <c r="DO14" s="183"/>
      <c r="DP14" s="183"/>
      <c r="DQ14" s="183"/>
      <c r="DR14" s="183"/>
      <c r="DS14" s="183"/>
      <c r="DT14" s="183"/>
      <c r="DU14" s="183"/>
      <c r="DV14" s="183"/>
      <c r="DW14" s="183"/>
      <c r="DX14" s="183"/>
      <c r="DY14" s="183"/>
      <c r="DZ14" s="183"/>
      <c r="EA14" s="183"/>
      <c r="EB14" s="183"/>
      <c r="EC14" s="183"/>
      <c r="ED14" s="183"/>
      <c r="EE14" s="183"/>
      <c r="EF14" s="183"/>
      <c r="EG14" s="183"/>
      <c r="EH14" s="183"/>
      <c r="EI14" s="183"/>
      <c r="EJ14" s="183"/>
      <c r="EK14" s="183"/>
      <c r="EL14" s="183"/>
      <c r="EM14" s="183"/>
      <c r="EN14" s="183"/>
      <c r="EO14" s="183"/>
      <c r="EP14" s="183"/>
      <c r="EQ14" s="183"/>
      <c r="ER14" s="183"/>
      <c r="ES14" s="183"/>
      <c r="ET14" s="183"/>
      <c r="EU14" s="183"/>
      <c r="EV14" s="183"/>
      <c r="EW14" s="183"/>
      <c r="EX14" s="183"/>
      <c r="EY14" s="183"/>
      <c r="EZ14" s="183"/>
      <c r="FA14" s="183"/>
      <c r="FB14" s="183"/>
      <c r="FC14" s="183"/>
      <c r="FD14" s="183"/>
      <c r="FE14" s="183"/>
      <c r="FF14" s="183"/>
      <c r="FG14" s="183"/>
      <c r="FH14" s="183"/>
      <c r="FI14" s="183"/>
      <c r="FJ14" s="183"/>
      <c r="FK14" s="183"/>
      <c r="FL14" s="183"/>
      <c r="FM14" s="183"/>
      <c r="FN14" s="183"/>
      <c r="FO14" s="183"/>
      <c r="FP14" s="183"/>
      <c r="FQ14" s="183"/>
      <c r="FR14" s="183"/>
      <c r="FS14" s="183"/>
      <c r="FT14" s="183"/>
      <c r="FU14" s="183"/>
      <c r="FV14" s="183"/>
      <c r="FW14" s="183"/>
      <c r="FX14" s="183"/>
      <c r="FY14" s="183"/>
      <c r="FZ14" s="183"/>
      <c r="GA14" s="183"/>
      <c r="GB14" s="183"/>
      <c r="GC14" s="183"/>
      <c r="GD14" s="183"/>
      <c r="GE14" s="183"/>
      <c r="GF14" s="183"/>
      <c r="GG14" s="183"/>
      <c r="GH14" s="183"/>
      <c r="GI14" s="183"/>
      <c r="GJ14" s="183"/>
      <c r="GK14" s="183"/>
      <c r="GL14" s="183"/>
      <c r="GM14" s="183"/>
      <c r="GN14" s="183"/>
      <c r="GO14" s="183"/>
      <c r="GP14" s="183"/>
      <c r="GQ14" s="183"/>
      <c r="GR14" s="183"/>
      <c r="GS14" s="183"/>
      <c r="GT14" s="183"/>
      <c r="GU14" s="183"/>
      <c r="GV14" s="183"/>
      <c r="GW14" s="183"/>
      <c r="GX14" s="183"/>
      <c r="GY14" s="183"/>
      <c r="GZ14" s="183"/>
      <c r="HA14" s="183"/>
      <c r="HB14" s="183"/>
      <c r="HC14" s="183"/>
      <c r="HD14" s="183"/>
      <c r="HE14" s="183"/>
      <c r="HF14" s="183"/>
      <c r="HG14" s="183"/>
      <c r="HH14" s="183"/>
      <c r="HI14" s="183"/>
      <c r="HJ14" s="183"/>
      <c r="HK14" s="183"/>
      <c r="HL14" s="183"/>
      <c r="HM14" s="183"/>
      <c r="HN14" s="183"/>
      <c r="HO14" s="183"/>
      <c r="HP14" s="183"/>
      <c r="HQ14" s="183"/>
      <c r="HR14" s="183"/>
      <c r="HS14" s="183"/>
      <c r="HT14" s="183"/>
      <c r="HU14" s="183"/>
      <c r="HV14" s="183"/>
      <c r="HW14" s="183"/>
      <c r="HX14" s="183"/>
      <c r="HY14" s="183"/>
      <c r="HZ14" s="183"/>
      <c r="IA14" s="183"/>
      <c r="IB14" s="183"/>
      <c r="IC14" s="183"/>
      <c r="ID14" s="183"/>
      <c r="IE14" s="183"/>
      <c r="IF14" s="183"/>
      <c r="IG14" s="183"/>
      <c r="IH14" s="183"/>
      <c r="II14" s="183"/>
      <c r="IJ14" s="183"/>
      <c r="IK14" s="183"/>
      <c r="IL14" s="183"/>
      <c r="IM14" s="183"/>
      <c r="IN14" s="183"/>
      <c r="IO14" s="183"/>
      <c r="IP14" s="183"/>
      <c r="IQ14" s="183"/>
      <c r="IR14" s="183"/>
      <c r="IS14" s="183"/>
      <c r="IT14" s="183"/>
    </row>
    <row r="15" spans="1:254" s="187" customFormat="1" ht="15.75" x14ac:dyDescent="0.25">
      <c r="A15" s="190"/>
      <c r="B15" s="191" t="s">
        <v>261</v>
      </c>
      <c r="C15" s="192">
        <f>C9*50000</f>
        <v>252200000</v>
      </c>
      <c r="D15" s="192">
        <f>18350000-7500000</f>
        <v>10850000</v>
      </c>
      <c r="E15" s="192">
        <f>5550000-2500000</f>
        <v>3050000</v>
      </c>
      <c r="F15" s="192">
        <f t="shared" ref="F15:F21" si="3">C15+D15-E15</f>
        <v>260000000</v>
      </c>
      <c r="G15" s="193">
        <f>F15-C15</f>
        <v>7800000</v>
      </c>
      <c r="H15" s="193"/>
      <c r="I15" s="181"/>
      <c r="J15" s="182"/>
      <c r="K15" s="182"/>
      <c r="L15" s="182"/>
      <c r="M15" s="182"/>
      <c r="N15" s="182"/>
      <c r="O15" s="182"/>
      <c r="P15" s="182"/>
      <c r="Q15" s="182"/>
      <c r="R15" s="182"/>
      <c r="S15" s="182"/>
      <c r="T15" s="182"/>
      <c r="U15" s="182"/>
      <c r="V15" s="182"/>
      <c r="W15" s="182"/>
      <c r="X15" s="182"/>
      <c r="Y15" s="182"/>
      <c r="Z15" s="182"/>
      <c r="AA15" s="182"/>
      <c r="AB15" s="183"/>
      <c r="AC15" s="183"/>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c r="BG15" s="183"/>
      <c r="BH15" s="183"/>
      <c r="BI15" s="183"/>
      <c r="BJ15" s="183"/>
      <c r="BK15" s="183"/>
      <c r="BL15" s="183"/>
      <c r="BM15" s="183"/>
      <c r="BN15" s="183"/>
      <c r="BO15" s="183"/>
      <c r="BP15" s="183"/>
      <c r="BQ15" s="183"/>
      <c r="BR15" s="183"/>
      <c r="BS15" s="183"/>
      <c r="BT15" s="183"/>
      <c r="BU15" s="183"/>
      <c r="BV15" s="183"/>
      <c r="BW15" s="183"/>
      <c r="BX15" s="183"/>
      <c r="BY15" s="183"/>
      <c r="BZ15" s="183"/>
      <c r="CA15" s="183"/>
      <c r="CB15" s="183"/>
      <c r="CC15" s="183"/>
      <c r="CD15" s="183"/>
      <c r="CE15" s="183"/>
      <c r="CF15" s="183"/>
      <c r="CG15" s="183"/>
      <c r="CH15" s="183"/>
      <c r="CI15" s="183"/>
      <c r="CJ15" s="183"/>
      <c r="CK15" s="183"/>
      <c r="CL15" s="183"/>
      <c r="CM15" s="183"/>
      <c r="CN15" s="183"/>
      <c r="CO15" s="183"/>
      <c r="CP15" s="183"/>
      <c r="CQ15" s="183"/>
      <c r="CR15" s="183"/>
      <c r="CS15" s="183"/>
      <c r="CT15" s="183"/>
      <c r="CU15" s="183"/>
      <c r="CV15" s="183"/>
      <c r="CW15" s="183"/>
      <c r="CX15" s="183"/>
      <c r="CY15" s="183"/>
      <c r="CZ15" s="183"/>
      <c r="DA15" s="183"/>
      <c r="DB15" s="183"/>
      <c r="DC15" s="183"/>
      <c r="DD15" s="183"/>
      <c r="DE15" s="183"/>
      <c r="DF15" s="183"/>
      <c r="DG15" s="183"/>
      <c r="DH15" s="183"/>
      <c r="DI15" s="183"/>
      <c r="DJ15" s="183"/>
      <c r="DK15" s="183"/>
      <c r="DL15" s="183"/>
      <c r="DM15" s="183"/>
      <c r="DN15" s="183"/>
      <c r="DO15" s="183"/>
      <c r="DP15" s="183"/>
      <c r="DQ15" s="183"/>
      <c r="DR15" s="183"/>
      <c r="DS15" s="183"/>
      <c r="DT15" s="183"/>
      <c r="DU15" s="183"/>
      <c r="DV15" s="183"/>
      <c r="DW15" s="183"/>
      <c r="DX15" s="183"/>
      <c r="DY15" s="183"/>
      <c r="DZ15" s="183"/>
      <c r="EA15" s="183"/>
      <c r="EB15" s="183"/>
      <c r="EC15" s="183"/>
      <c r="ED15" s="183"/>
      <c r="EE15" s="183"/>
      <c r="EF15" s="183"/>
      <c r="EG15" s="183"/>
      <c r="EH15" s="183"/>
      <c r="EI15" s="183"/>
      <c r="EJ15" s="183"/>
      <c r="EK15" s="183"/>
      <c r="EL15" s="183"/>
      <c r="EM15" s="183"/>
      <c r="EN15" s="183"/>
      <c r="EO15" s="183"/>
      <c r="EP15" s="183"/>
      <c r="EQ15" s="183"/>
      <c r="ER15" s="183"/>
      <c r="ES15" s="183"/>
      <c r="ET15" s="183"/>
      <c r="EU15" s="183"/>
      <c r="EV15" s="183"/>
      <c r="EW15" s="183"/>
      <c r="EX15" s="183"/>
      <c r="EY15" s="183"/>
      <c r="EZ15" s="183"/>
      <c r="FA15" s="183"/>
      <c r="FB15" s="183"/>
      <c r="FC15" s="183"/>
      <c r="FD15" s="183"/>
      <c r="FE15" s="183"/>
      <c r="FF15" s="183"/>
      <c r="FG15" s="183"/>
      <c r="FH15" s="183"/>
      <c r="FI15" s="183"/>
      <c r="FJ15" s="183"/>
      <c r="FK15" s="183"/>
      <c r="FL15" s="183"/>
      <c r="FM15" s="183"/>
      <c r="FN15" s="183"/>
      <c r="FO15" s="183"/>
      <c r="FP15" s="183"/>
      <c r="FQ15" s="183"/>
      <c r="FR15" s="183"/>
      <c r="FS15" s="183"/>
      <c r="FT15" s="183"/>
      <c r="FU15" s="183"/>
      <c r="FV15" s="183"/>
      <c r="FW15" s="183"/>
      <c r="FX15" s="183"/>
      <c r="FY15" s="183"/>
      <c r="FZ15" s="183"/>
      <c r="GA15" s="183"/>
      <c r="GB15" s="183"/>
      <c r="GC15" s="183"/>
      <c r="GD15" s="183"/>
      <c r="GE15" s="183"/>
      <c r="GF15" s="183"/>
      <c r="GG15" s="183"/>
      <c r="GH15" s="183"/>
      <c r="GI15" s="183"/>
      <c r="GJ15" s="183"/>
      <c r="GK15" s="183"/>
      <c r="GL15" s="183"/>
      <c r="GM15" s="183"/>
      <c r="GN15" s="183"/>
      <c r="GO15" s="183"/>
      <c r="GP15" s="183"/>
      <c r="GQ15" s="183"/>
      <c r="GR15" s="183"/>
      <c r="GS15" s="183"/>
      <c r="GT15" s="183"/>
      <c r="GU15" s="183"/>
      <c r="GV15" s="183"/>
      <c r="GW15" s="183"/>
      <c r="GX15" s="183"/>
      <c r="GY15" s="183"/>
      <c r="GZ15" s="183"/>
      <c r="HA15" s="183"/>
      <c r="HB15" s="183"/>
      <c r="HC15" s="183"/>
      <c r="HD15" s="183"/>
      <c r="HE15" s="183"/>
      <c r="HF15" s="183"/>
      <c r="HG15" s="183"/>
      <c r="HH15" s="183"/>
      <c r="HI15" s="183"/>
      <c r="HJ15" s="183"/>
      <c r="HK15" s="183"/>
      <c r="HL15" s="183"/>
      <c r="HM15" s="183"/>
      <c r="HN15" s="183"/>
      <c r="HO15" s="183"/>
      <c r="HP15" s="183"/>
      <c r="HQ15" s="183"/>
      <c r="HR15" s="183"/>
      <c r="HS15" s="183"/>
      <c r="HT15" s="183"/>
      <c r="HU15" s="183"/>
      <c r="HV15" s="183"/>
      <c r="HW15" s="183"/>
      <c r="HX15" s="183"/>
      <c r="HY15" s="183"/>
      <c r="HZ15" s="183"/>
      <c r="IA15" s="183"/>
      <c r="IB15" s="183"/>
      <c r="IC15" s="183"/>
      <c r="ID15" s="183"/>
      <c r="IE15" s="183"/>
      <c r="IF15" s="183"/>
      <c r="IG15" s="183"/>
      <c r="IH15" s="183"/>
      <c r="II15" s="183"/>
      <c r="IJ15" s="183"/>
      <c r="IK15" s="183"/>
      <c r="IL15" s="183"/>
      <c r="IM15" s="183"/>
      <c r="IN15" s="183"/>
      <c r="IO15" s="183"/>
      <c r="IP15" s="183"/>
      <c r="IQ15" s="183"/>
      <c r="IR15" s="183"/>
      <c r="IS15" s="183"/>
      <c r="IT15" s="183"/>
    </row>
    <row r="16" spans="1:254" s="187" customFormat="1" ht="15.75" x14ac:dyDescent="0.25">
      <c r="A16" s="177">
        <v>5</v>
      </c>
      <c r="B16" s="188" t="s">
        <v>262</v>
      </c>
      <c r="C16" s="189">
        <v>5500</v>
      </c>
      <c r="D16" s="189">
        <f>291+24966</f>
        <v>25257</v>
      </c>
      <c r="E16" s="189">
        <f>171+23112</f>
        <v>23283</v>
      </c>
      <c r="F16" s="179">
        <f t="shared" si="3"/>
        <v>7474</v>
      </c>
      <c r="G16" s="180">
        <f>G17/50000</f>
        <v>1550.8</v>
      </c>
      <c r="H16" s="180">
        <f>D16-E16-G16</f>
        <v>423.20000000000005</v>
      </c>
      <c r="I16" s="181">
        <f>H16/D16</f>
        <v>1.6755750880943898E-2</v>
      </c>
      <c r="J16" s="182"/>
      <c r="K16" s="182"/>
      <c r="L16" s="182"/>
      <c r="M16" s="182"/>
      <c r="N16" s="182"/>
      <c r="O16" s="182"/>
      <c r="P16" s="182"/>
      <c r="Q16" s="182"/>
      <c r="R16" s="182"/>
      <c r="S16" s="182"/>
      <c r="T16" s="182"/>
      <c r="U16" s="182"/>
      <c r="V16" s="182"/>
      <c r="W16" s="182"/>
      <c r="X16" s="182"/>
      <c r="Y16" s="182"/>
      <c r="Z16" s="182"/>
      <c r="AA16" s="182"/>
      <c r="AB16" s="183"/>
      <c r="AC16" s="183"/>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c r="CH16" s="183"/>
      <c r="CI16" s="183"/>
      <c r="CJ16" s="183"/>
      <c r="CK16" s="183"/>
      <c r="CL16" s="183"/>
      <c r="CM16" s="183"/>
      <c r="CN16" s="183"/>
      <c r="CO16" s="183"/>
      <c r="CP16" s="183"/>
      <c r="CQ16" s="183"/>
      <c r="CR16" s="183"/>
      <c r="CS16" s="183"/>
      <c r="CT16" s="183"/>
      <c r="CU16" s="183"/>
      <c r="CV16" s="183"/>
      <c r="CW16" s="183"/>
      <c r="CX16" s="183"/>
      <c r="CY16" s="183"/>
      <c r="CZ16" s="183"/>
      <c r="DA16" s="183"/>
      <c r="DB16" s="183"/>
      <c r="DC16" s="183"/>
      <c r="DD16" s="183"/>
      <c r="DE16" s="183"/>
      <c r="DF16" s="183"/>
      <c r="DG16" s="183"/>
      <c r="DH16" s="183"/>
      <c r="DI16" s="183"/>
      <c r="DJ16" s="183"/>
      <c r="DK16" s="183"/>
      <c r="DL16" s="183"/>
      <c r="DM16" s="183"/>
      <c r="DN16" s="183"/>
      <c r="DO16" s="183"/>
      <c r="DP16" s="183"/>
      <c r="DQ16" s="183"/>
      <c r="DR16" s="183"/>
      <c r="DS16" s="183"/>
      <c r="DT16" s="183"/>
      <c r="DU16" s="183"/>
      <c r="DV16" s="183"/>
      <c r="DW16" s="183"/>
      <c r="DX16" s="183"/>
      <c r="DY16" s="183"/>
      <c r="DZ16" s="183"/>
      <c r="EA16" s="183"/>
      <c r="EB16" s="183"/>
      <c r="EC16" s="183"/>
      <c r="ED16" s="183"/>
      <c r="EE16" s="183"/>
      <c r="EF16" s="183"/>
      <c r="EG16" s="183"/>
      <c r="EH16" s="183"/>
      <c r="EI16" s="183"/>
      <c r="EJ16" s="183"/>
      <c r="EK16" s="183"/>
      <c r="EL16" s="183"/>
      <c r="EM16" s="183"/>
      <c r="EN16" s="183"/>
      <c r="EO16" s="183"/>
      <c r="EP16" s="183"/>
      <c r="EQ16" s="183"/>
      <c r="ER16" s="183"/>
      <c r="ES16" s="183"/>
      <c r="ET16" s="183"/>
      <c r="EU16" s="183"/>
      <c r="EV16" s="183"/>
      <c r="EW16" s="183"/>
      <c r="EX16" s="183"/>
      <c r="EY16" s="183"/>
      <c r="EZ16" s="183"/>
      <c r="FA16" s="183"/>
      <c r="FB16" s="183"/>
      <c r="FC16" s="183"/>
      <c r="FD16" s="183"/>
      <c r="FE16" s="183"/>
      <c r="FF16" s="183"/>
      <c r="FG16" s="183"/>
      <c r="FH16" s="183"/>
      <c r="FI16" s="183"/>
      <c r="FJ16" s="183"/>
      <c r="FK16" s="183"/>
      <c r="FL16" s="183"/>
      <c r="FM16" s="183"/>
      <c r="FN16" s="183"/>
      <c r="FO16" s="183"/>
      <c r="FP16" s="183"/>
      <c r="FQ16" s="183"/>
      <c r="FR16" s="183"/>
      <c r="FS16" s="183"/>
      <c r="FT16" s="183"/>
      <c r="FU16" s="183"/>
      <c r="FV16" s="183"/>
      <c r="FW16" s="183"/>
      <c r="FX16" s="183"/>
      <c r="FY16" s="183"/>
      <c r="FZ16" s="183"/>
      <c r="GA16" s="183"/>
      <c r="GB16" s="183"/>
      <c r="GC16" s="183"/>
      <c r="GD16" s="183"/>
      <c r="GE16" s="183"/>
      <c r="GF16" s="183"/>
      <c r="GG16" s="183"/>
      <c r="GH16" s="183"/>
      <c r="GI16" s="183"/>
      <c r="GJ16" s="183"/>
      <c r="GK16" s="183"/>
      <c r="GL16" s="183"/>
      <c r="GM16" s="183"/>
      <c r="GN16" s="183"/>
      <c r="GO16" s="183"/>
      <c r="GP16" s="183"/>
      <c r="GQ16" s="183"/>
      <c r="GR16" s="183"/>
      <c r="GS16" s="183"/>
      <c r="GT16" s="183"/>
      <c r="GU16" s="183"/>
      <c r="GV16" s="183"/>
      <c r="GW16" s="183"/>
      <c r="GX16" s="183"/>
      <c r="GY16" s="183"/>
      <c r="GZ16" s="183"/>
      <c r="HA16" s="183"/>
      <c r="HB16" s="183"/>
      <c r="HC16" s="183"/>
      <c r="HD16" s="183"/>
      <c r="HE16" s="183"/>
      <c r="HF16" s="183"/>
      <c r="HG16" s="183"/>
      <c r="HH16" s="183"/>
      <c r="HI16" s="183"/>
      <c r="HJ16" s="183"/>
      <c r="HK16" s="183"/>
      <c r="HL16" s="183"/>
      <c r="HM16" s="183"/>
      <c r="HN16" s="183"/>
      <c r="HO16" s="183"/>
      <c r="HP16" s="183"/>
      <c r="HQ16" s="183"/>
      <c r="HR16" s="183"/>
      <c r="HS16" s="183"/>
      <c r="HT16" s="183"/>
      <c r="HU16" s="183"/>
      <c r="HV16" s="183"/>
      <c r="HW16" s="183"/>
      <c r="HX16" s="183"/>
      <c r="HY16" s="183"/>
      <c r="HZ16" s="183"/>
      <c r="IA16" s="183"/>
      <c r="IB16" s="183"/>
      <c r="IC16" s="183"/>
      <c r="ID16" s="183"/>
      <c r="IE16" s="183"/>
      <c r="IF16" s="183"/>
      <c r="IG16" s="183"/>
      <c r="IH16" s="183"/>
      <c r="II16" s="183"/>
      <c r="IJ16" s="183"/>
      <c r="IK16" s="183"/>
      <c r="IL16" s="183"/>
      <c r="IM16" s="183"/>
      <c r="IN16" s="183"/>
      <c r="IO16" s="183"/>
      <c r="IP16" s="183"/>
      <c r="IQ16" s="183"/>
      <c r="IR16" s="183"/>
      <c r="IS16" s="183"/>
      <c r="IT16" s="183"/>
    </row>
    <row r="17" spans="1:254" s="187" customFormat="1" ht="15.75" x14ac:dyDescent="0.25">
      <c r="A17" s="190"/>
      <c r="B17" s="191" t="s">
        <v>261</v>
      </c>
      <c r="C17" s="192">
        <f>C16*50000</f>
        <v>275000000</v>
      </c>
      <c r="D17" s="192">
        <f>99740000+50000</f>
        <v>99790000</v>
      </c>
      <c r="E17" s="192">
        <v>22250000</v>
      </c>
      <c r="F17" s="192">
        <f t="shared" si="3"/>
        <v>352540000</v>
      </c>
      <c r="G17" s="193">
        <f>F17-C17</f>
        <v>77540000</v>
      </c>
      <c r="H17" s="193"/>
      <c r="I17" s="181"/>
      <c r="J17" s="182"/>
      <c r="K17" s="182"/>
      <c r="L17" s="182"/>
      <c r="M17" s="182"/>
      <c r="N17" s="182"/>
      <c r="O17" s="182"/>
      <c r="P17" s="182"/>
      <c r="Q17" s="182"/>
      <c r="R17" s="182"/>
      <c r="S17" s="182"/>
      <c r="T17" s="182"/>
      <c r="U17" s="182"/>
      <c r="V17" s="182"/>
      <c r="W17" s="182"/>
      <c r="X17" s="182"/>
      <c r="Y17" s="182"/>
      <c r="Z17" s="182"/>
      <c r="AA17" s="182"/>
      <c r="AB17" s="183"/>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c r="CF17" s="183"/>
      <c r="CG17" s="183"/>
      <c r="CH17" s="183"/>
      <c r="CI17" s="183"/>
      <c r="CJ17" s="183"/>
      <c r="CK17" s="183"/>
      <c r="CL17" s="183"/>
      <c r="CM17" s="183"/>
      <c r="CN17" s="183"/>
      <c r="CO17" s="183"/>
      <c r="CP17" s="183"/>
      <c r="CQ17" s="183"/>
      <c r="CR17" s="183"/>
      <c r="CS17" s="183"/>
      <c r="CT17" s="183"/>
      <c r="CU17" s="183"/>
      <c r="CV17" s="183"/>
      <c r="CW17" s="183"/>
      <c r="CX17" s="183"/>
      <c r="CY17" s="183"/>
      <c r="CZ17" s="183"/>
      <c r="DA17" s="183"/>
      <c r="DB17" s="183"/>
      <c r="DC17" s="183"/>
      <c r="DD17" s="183"/>
      <c r="DE17" s="183"/>
      <c r="DF17" s="183"/>
      <c r="DG17" s="183"/>
      <c r="DH17" s="183"/>
      <c r="DI17" s="183"/>
      <c r="DJ17" s="183"/>
      <c r="DK17" s="183"/>
      <c r="DL17" s="183"/>
      <c r="DM17" s="183"/>
      <c r="DN17" s="183"/>
      <c r="DO17" s="183"/>
      <c r="DP17" s="183"/>
      <c r="DQ17" s="183"/>
      <c r="DR17" s="183"/>
      <c r="DS17" s="183"/>
      <c r="DT17" s="183"/>
      <c r="DU17" s="183"/>
      <c r="DV17" s="183"/>
      <c r="DW17" s="183"/>
      <c r="DX17" s="183"/>
      <c r="DY17" s="183"/>
      <c r="DZ17" s="183"/>
      <c r="EA17" s="183"/>
      <c r="EB17" s="183"/>
      <c r="EC17" s="183"/>
      <c r="ED17" s="183"/>
      <c r="EE17" s="183"/>
      <c r="EF17" s="183"/>
      <c r="EG17" s="183"/>
      <c r="EH17" s="183"/>
      <c r="EI17" s="183"/>
      <c r="EJ17" s="183"/>
      <c r="EK17" s="183"/>
      <c r="EL17" s="183"/>
      <c r="EM17" s="183"/>
      <c r="EN17" s="183"/>
      <c r="EO17" s="183"/>
      <c r="EP17" s="183"/>
      <c r="EQ17" s="183"/>
      <c r="ER17" s="183"/>
      <c r="ES17" s="183"/>
      <c r="ET17" s="183"/>
      <c r="EU17" s="183"/>
      <c r="EV17" s="183"/>
      <c r="EW17" s="183"/>
      <c r="EX17" s="183"/>
      <c r="EY17" s="183"/>
      <c r="EZ17" s="183"/>
      <c r="FA17" s="183"/>
      <c r="FB17" s="183"/>
      <c r="FC17" s="183"/>
      <c r="FD17" s="183"/>
      <c r="FE17" s="183"/>
      <c r="FF17" s="183"/>
      <c r="FG17" s="183"/>
      <c r="FH17" s="183"/>
      <c r="FI17" s="183"/>
      <c r="FJ17" s="183"/>
      <c r="FK17" s="183"/>
      <c r="FL17" s="183"/>
      <c r="FM17" s="183"/>
      <c r="FN17" s="183"/>
      <c r="FO17" s="183"/>
      <c r="FP17" s="183"/>
      <c r="FQ17" s="183"/>
      <c r="FR17" s="183"/>
      <c r="FS17" s="183"/>
      <c r="FT17" s="183"/>
      <c r="FU17" s="183"/>
      <c r="FV17" s="183"/>
      <c r="FW17" s="183"/>
      <c r="FX17" s="183"/>
      <c r="FY17" s="183"/>
      <c r="FZ17" s="183"/>
      <c r="GA17" s="183"/>
      <c r="GB17" s="183"/>
      <c r="GC17" s="183"/>
      <c r="GD17" s="183"/>
      <c r="GE17" s="183"/>
      <c r="GF17" s="183"/>
      <c r="GG17" s="183"/>
      <c r="GH17" s="183"/>
      <c r="GI17" s="183"/>
      <c r="GJ17" s="183"/>
      <c r="GK17" s="183"/>
      <c r="GL17" s="183"/>
      <c r="GM17" s="183"/>
      <c r="GN17" s="183"/>
      <c r="GO17" s="183"/>
      <c r="GP17" s="183"/>
      <c r="GQ17" s="183"/>
      <c r="GR17" s="183"/>
      <c r="GS17" s="183"/>
      <c r="GT17" s="183"/>
      <c r="GU17" s="183"/>
      <c r="GV17" s="183"/>
      <c r="GW17" s="183"/>
      <c r="GX17" s="183"/>
      <c r="GY17" s="183"/>
      <c r="GZ17" s="183"/>
      <c r="HA17" s="183"/>
      <c r="HB17" s="183"/>
      <c r="HC17" s="183"/>
      <c r="HD17" s="183"/>
      <c r="HE17" s="183"/>
      <c r="HF17" s="183"/>
      <c r="HG17" s="183"/>
      <c r="HH17" s="183"/>
      <c r="HI17" s="183"/>
      <c r="HJ17" s="183"/>
      <c r="HK17" s="183"/>
      <c r="HL17" s="183"/>
      <c r="HM17" s="183"/>
      <c r="HN17" s="183"/>
      <c r="HO17" s="183"/>
      <c r="HP17" s="183"/>
      <c r="HQ17" s="183"/>
      <c r="HR17" s="183"/>
      <c r="HS17" s="183"/>
      <c r="HT17" s="183"/>
      <c r="HU17" s="183"/>
      <c r="HV17" s="183"/>
      <c r="HW17" s="183"/>
      <c r="HX17" s="183"/>
      <c r="HY17" s="183"/>
      <c r="HZ17" s="183"/>
      <c r="IA17" s="183"/>
      <c r="IB17" s="183"/>
      <c r="IC17" s="183"/>
      <c r="ID17" s="183"/>
      <c r="IE17" s="183"/>
      <c r="IF17" s="183"/>
      <c r="IG17" s="183"/>
      <c r="IH17" s="183"/>
      <c r="II17" s="183"/>
      <c r="IJ17" s="183"/>
      <c r="IK17" s="183"/>
      <c r="IL17" s="183"/>
      <c r="IM17" s="183"/>
      <c r="IN17" s="183"/>
      <c r="IO17" s="183"/>
      <c r="IP17" s="183"/>
      <c r="IQ17" s="183"/>
      <c r="IR17" s="183"/>
      <c r="IS17" s="183"/>
      <c r="IT17" s="183"/>
    </row>
    <row r="18" spans="1:254" s="187" customFormat="1" ht="15.75" x14ac:dyDescent="0.25">
      <c r="A18" s="177">
        <v>6</v>
      </c>
      <c r="B18" s="188" t="s">
        <v>286</v>
      </c>
      <c r="C18" s="179">
        <v>450</v>
      </c>
      <c r="D18" s="189"/>
      <c r="E18" s="189">
        <v>400</v>
      </c>
      <c r="F18" s="179">
        <f t="shared" si="3"/>
        <v>50</v>
      </c>
      <c r="G18" s="180">
        <f>G19/50000</f>
        <v>-400</v>
      </c>
      <c r="H18" s="180">
        <f>D18-E18-G18</f>
        <v>0</v>
      </c>
      <c r="I18" s="181"/>
      <c r="J18" s="182"/>
      <c r="K18" s="182"/>
      <c r="L18" s="182"/>
      <c r="M18" s="182"/>
      <c r="N18" s="182"/>
      <c r="O18" s="182"/>
      <c r="P18" s="182"/>
      <c r="Q18" s="182"/>
      <c r="R18" s="182"/>
      <c r="S18" s="182"/>
      <c r="T18" s="182"/>
      <c r="U18" s="182"/>
      <c r="V18" s="182"/>
      <c r="W18" s="182"/>
      <c r="X18" s="182"/>
      <c r="Y18" s="182"/>
      <c r="Z18" s="182"/>
      <c r="AA18" s="182"/>
      <c r="AB18" s="183"/>
      <c r="AC18" s="183"/>
      <c r="AD18" s="183"/>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c r="CF18" s="183"/>
      <c r="CG18" s="183"/>
      <c r="CH18" s="183"/>
      <c r="CI18" s="183"/>
      <c r="CJ18" s="183"/>
      <c r="CK18" s="183"/>
      <c r="CL18" s="183"/>
      <c r="CM18" s="183"/>
      <c r="CN18" s="183"/>
      <c r="CO18" s="183"/>
      <c r="CP18" s="183"/>
      <c r="CQ18" s="183"/>
      <c r="CR18" s="183"/>
      <c r="CS18" s="183"/>
      <c r="CT18" s="183"/>
      <c r="CU18" s="183"/>
      <c r="CV18" s="183"/>
      <c r="CW18" s="183"/>
      <c r="CX18" s="183"/>
      <c r="CY18" s="183"/>
      <c r="CZ18" s="183"/>
      <c r="DA18" s="183"/>
      <c r="DB18" s="183"/>
      <c r="DC18" s="183"/>
      <c r="DD18" s="183"/>
      <c r="DE18" s="183"/>
      <c r="DF18" s="183"/>
      <c r="DG18" s="183"/>
      <c r="DH18" s="183"/>
      <c r="DI18" s="183"/>
      <c r="DJ18" s="183"/>
      <c r="DK18" s="183"/>
      <c r="DL18" s="183"/>
      <c r="DM18" s="183"/>
      <c r="DN18" s="183"/>
      <c r="DO18" s="183"/>
      <c r="DP18" s="183"/>
      <c r="DQ18" s="183"/>
      <c r="DR18" s="183"/>
      <c r="DS18" s="183"/>
      <c r="DT18" s="183"/>
      <c r="DU18" s="183"/>
      <c r="DV18" s="183"/>
      <c r="DW18" s="183"/>
      <c r="DX18" s="183"/>
      <c r="DY18" s="183"/>
      <c r="DZ18" s="183"/>
      <c r="EA18" s="183"/>
      <c r="EB18" s="183"/>
      <c r="EC18" s="183"/>
      <c r="ED18" s="183"/>
      <c r="EE18" s="183"/>
      <c r="EF18" s="183"/>
      <c r="EG18" s="183"/>
      <c r="EH18" s="183"/>
      <c r="EI18" s="183"/>
      <c r="EJ18" s="183"/>
      <c r="EK18" s="183"/>
      <c r="EL18" s="183"/>
      <c r="EM18" s="183"/>
      <c r="EN18" s="183"/>
      <c r="EO18" s="183"/>
      <c r="EP18" s="183"/>
      <c r="EQ18" s="183"/>
      <c r="ER18" s="183"/>
      <c r="ES18" s="183"/>
      <c r="ET18" s="183"/>
      <c r="EU18" s="183"/>
      <c r="EV18" s="183"/>
      <c r="EW18" s="183"/>
      <c r="EX18" s="183"/>
      <c r="EY18" s="183"/>
      <c r="EZ18" s="183"/>
      <c r="FA18" s="183"/>
      <c r="FB18" s="183"/>
      <c r="FC18" s="183"/>
      <c r="FD18" s="183"/>
      <c r="FE18" s="183"/>
      <c r="FF18" s="183"/>
      <c r="FG18" s="183"/>
      <c r="FH18" s="183"/>
      <c r="FI18" s="183"/>
      <c r="FJ18" s="183"/>
      <c r="FK18" s="183"/>
      <c r="FL18" s="183"/>
      <c r="FM18" s="183"/>
      <c r="FN18" s="183"/>
      <c r="FO18" s="183"/>
      <c r="FP18" s="183"/>
      <c r="FQ18" s="183"/>
      <c r="FR18" s="183"/>
      <c r="FS18" s="183"/>
      <c r="FT18" s="183"/>
      <c r="FU18" s="183"/>
      <c r="FV18" s="183"/>
      <c r="FW18" s="183"/>
      <c r="FX18" s="183"/>
      <c r="FY18" s="183"/>
      <c r="FZ18" s="183"/>
      <c r="GA18" s="183"/>
      <c r="GB18" s="183"/>
      <c r="GC18" s="183"/>
      <c r="GD18" s="183"/>
      <c r="GE18" s="183"/>
      <c r="GF18" s="183"/>
      <c r="GG18" s="183"/>
      <c r="GH18" s="183"/>
      <c r="GI18" s="183"/>
      <c r="GJ18" s="183"/>
      <c r="GK18" s="183"/>
      <c r="GL18" s="183"/>
      <c r="GM18" s="183"/>
      <c r="GN18" s="183"/>
      <c r="GO18" s="183"/>
      <c r="GP18" s="183"/>
      <c r="GQ18" s="183"/>
      <c r="GR18" s="183"/>
      <c r="GS18" s="183"/>
      <c r="GT18" s="183"/>
      <c r="GU18" s="183"/>
      <c r="GV18" s="183"/>
      <c r="GW18" s="183"/>
      <c r="GX18" s="183"/>
      <c r="GY18" s="183"/>
      <c r="GZ18" s="183"/>
      <c r="HA18" s="183"/>
      <c r="HB18" s="183"/>
      <c r="HC18" s="183"/>
      <c r="HD18" s="183"/>
      <c r="HE18" s="183"/>
      <c r="HF18" s="183"/>
      <c r="HG18" s="183"/>
      <c r="HH18" s="183"/>
      <c r="HI18" s="183"/>
      <c r="HJ18" s="183"/>
      <c r="HK18" s="183"/>
      <c r="HL18" s="183"/>
      <c r="HM18" s="183"/>
      <c r="HN18" s="183"/>
      <c r="HO18" s="183"/>
      <c r="HP18" s="183"/>
      <c r="HQ18" s="183"/>
      <c r="HR18" s="183"/>
      <c r="HS18" s="183"/>
      <c r="HT18" s="183"/>
      <c r="HU18" s="183"/>
      <c r="HV18" s="183"/>
      <c r="HW18" s="183"/>
      <c r="HX18" s="183"/>
      <c r="HY18" s="183"/>
      <c r="HZ18" s="183"/>
      <c r="IA18" s="183"/>
      <c r="IB18" s="183"/>
      <c r="IC18" s="183"/>
      <c r="ID18" s="183"/>
      <c r="IE18" s="183"/>
      <c r="IF18" s="183"/>
      <c r="IG18" s="183"/>
      <c r="IH18" s="183"/>
      <c r="II18" s="183"/>
      <c r="IJ18" s="183"/>
      <c r="IK18" s="183"/>
      <c r="IL18" s="183"/>
      <c r="IM18" s="183"/>
      <c r="IN18" s="183"/>
      <c r="IO18" s="183"/>
      <c r="IP18" s="183"/>
      <c r="IQ18" s="183"/>
      <c r="IR18" s="183"/>
      <c r="IS18" s="183"/>
      <c r="IT18" s="183"/>
    </row>
    <row r="19" spans="1:254" s="187" customFormat="1" ht="15.75" x14ac:dyDescent="0.25">
      <c r="A19" s="190"/>
      <c r="B19" s="191" t="s">
        <v>261</v>
      </c>
      <c r="C19" s="195">
        <f>C18*50000</f>
        <v>22500000</v>
      </c>
      <c r="D19" s="192"/>
      <c r="E19" s="195">
        <f>E18*50000</f>
        <v>20000000</v>
      </c>
      <c r="F19" s="192">
        <f t="shared" si="3"/>
        <v>2500000</v>
      </c>
      <c r="G19" s="193">
        <f>F19-C19</f>
        <v>-20000000</v>
      </c>
      <c r="H19" s="193"/>
      <c r="I19" s="181"/>
      <c r="J19" s="182"/>
      <c r="K19" s="182"/>
      <c r="L19" s="182"/>
      <c r="M19" s="182"/>
      <c r="N19" s="182"/>
      <c r="O19" s="182"/>
      <c r="P19" s="182"/>
      <c r="Q19" s="182"/>
      <c r="R19" s="182"/>
      <c r="S19" s="182"/>
      <c r="T19" s="182"/>
      <c r="U19" s="182"/>
      <c r="V19" s="182"/>
      <c r="W19" s="182"/>
      <c r="X19" s="182"/>
      <c r="Y19" s="182"/>
      <c r="Z19" s="182"/>
      <c r="AA19" s="182"/>
      <c r="AB19" s="183"/>
      <c r="AC19" s="183"/>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3"/>
      <c r="CF19" s="183"/>
      <c r="CG19" s="183"/>
      <c r="CH19" s="183"/>
      <c r="CI19" s="183"/>
      <c r="CJ19" s="183"/>
      <c r="CK19" s="183"/>
      <c r="CL19" s="183"/>
      <c r="CM19" s="183"/>
      <c r="CN19" s="183"/>
      <c r="CO19" s="183"/>
      <c r="CP19" s="183"/>
      <c r="CQ19" s="183"/>
      <c r="CR19" s="183"/>
      <c r="CS19" s="183"/>
      <c r="CT19" s="183"/>
      <c r="CU19" s="183"/>
      <c r="CV19" s="183"/>
      <c r="CW19" s="183"/>
      <c r="CX19" s="183"/>
      <c r="CY19" s="183"/>
      <c r="CZ19" s="183"/>
      <c r="DA19" s="183"/>
      <c r="DB19" s="183"/>
      <c r="DC19" s="183"/>
      <c r="DD19" s="183"/>
      <c r="DE19" s="183"/>
      <c r="DF19" s="183"/>
      <c r="DG19" s="183"/>
      <c r="DH19" s="183"/>
      <c r="DI19" s="183"/>
      <c r="DJ19" s="183"/>
      <c r="DK19" s="183"/>
      <c r="DL19" s="183"/>
      <c r="DM19" s="183"/>
      <c r="DN19" s="183"/>
      <c r="DO19" s="183"/>
      <c r="DP19" s="183"/>
      <c r="DQ19" s="183"/>
      <c r="DR19" s="183"/>
      <c r="DS19" s="183"/>
      <c r="DT19" s="183"/>
      <c r="DU19" s="183"/>
      <c r="DV19" s="183"/>
      <c r="DW19" s="183"/>
      <c r="DX19" s="183"/>
      <c r="DY19" s="183"/>
      <c r="DZ19" s="183"/>
      <c r="EA19" s="183"/>
      <c r="EB19" s="183"/>
      <c r="EC19" s="183"/>
      <c r="ED19" s="183"/>
      <c r="EE19" s="183"/>
      <c r="EF19" s="183"/>
      <c r="EG19" s="183"/>
      <c r="EH19" s="183"/>
      <c r="EI19" s="183"/>
      <c r="EJ19" s="183"/>
      <c r="EK19" s="183"/>
      <c r="EL19" s="183"/>
      <c r="EM19" s="183"/>
      <c r="EN19" s="183"/>
      <c r="EO19" s="183"/>
      <c r="EP19" s="183"/>
      <c r="EQ19" s="183"/>
      <c r="ER19" s="183"/>
      <c r="ES19" s="183"/>
      <c r="ET19" s="183"/>
      <c r="EU19" s="183"/>
      <c r="EV19" s="183"/>
      <c r="EW19" s="183"/>
      <c r="EX19" s="183"/>
      <c r="EY19" s="183"/>
      <c r="EZ19" s="183"/>
      <c r="FA19" s="183"/>
      <c r="FB19" s="183"/>
      <c r="FC19" s="183"/>
      <c r="FD19" s="183"/>
      <c r="FE19" s="183"/>
      <c r="FF19" s="183"/>
      <c r="FG19" s="183"/>
      <c r="FH19" s="183"/>
      <c r="FI19" s="183"/>
      <c r="FJ19" s="183"/>
      <c r="FK19" s="183"/>
      <c r="FL19" s="183"/>
      <c r="FM19" s="183"/>
      <c r="FN19" s="183"/>
      <c r="FO19" s="183"/>
      <c r="FP19" s="183"/>
      <c r="FQ19" s="183"/>
      <c r="FR19" s="183"/>
      <c r="FS19" s="183"/>
      <c r="FT19" s="183"/>
      <c r="FU19" s="183"/>
      <c r="FV19" s="183"/>
      <c r="FW19" s="183"/>
      <c r="FX19" s="183"/>
      <c r="FY19" s="183"/>
      <c r="FZ19" s="183"/>
      <c r="GA19" s="183"/>
      <c r="GB19" s="183"/>
      <c r="GC19" s="183"/>
      <c r="GD19" s="183"/>
      <c r="GE19" s="183"/>
      <c r="GF19" s="183"/>
      <c r="GG19" s="183"/>
      <c r="GH19" s="183"/>
      <c r="GI19" s="183"/>
      <c r="GJ19" s="183"/>
      <c r="GK19" s="183"/>
      <c r="GL19" s="183"/>
      <c r="GM19" s="183"/>
      <c r="GN19" s="183"/>
      <c r="GO19" s="183"/>
      <c r="GP19" s="183"/>
      <c r="GQ19" s="183"/>
      <c r="GR19" s="183"/>
      <c r="GS19" s="183"/>
      <c r="GT19" s="183"/>
      <c r="GU19" s="183"/>
      <c r="GV19" s="183"/>
      <c r="GW19" s="183"/>
      <c r="GX19" s="183"/>
      <c r="GY19" s="183"/>
      <c r="GZ19" s="183"/>
      <c r="HA19" s="183"/>
      <c r="HB19" s="183"/>
      <c r="HC19" s="183"/>
      <c r="HD19" s="183"/>
      <c r="HE19" s="183"/>
      <c r="HF19" s="183"/>
      <c r="HG19" s="183"/>
      <c r="HH19" s="183"/>
      <c r="HI19" s="183"/>
      <c r="HJ19" s="183"/>
      <c r="HK19" s="183"/>
      <c r="HL19" s="183"/>
      <c r="HM19" s="183"/>
      <c r="HN19" s="183"/>
      <c r="HO19" s="183"/>
      <c r="HP19" s="183"/>
      <c r="HQ19" s="183"/>
      <c r="HR19" s="183"/>
      <c r="HS19" s="183"/>
      <c r="HT19" s="183"/>
      <c r="HU19" s="183"/>
      <c r="HV19" s="183"/>
      <c r="HW19" s="183"/>
      <c r="HX19" s="183"/>
      <c r="HY19" s="183"/>
      <c r="HZ19" s="183"/>
      <c r="IA19" s="183"/>
      <c r="IB19" s="183"/>
      <c r="IC19" s="183"/>
      <c r="ID19" s="183"/>
      <c r="IE19" s="183"/>
      <c r="IF19" s="183"/>
      <c r="IG19" s="183"/>
      <c r="IH19" s="183"/>
      <c r="II19" s="183"/>
      <c r="IJ19" s="183"/>
      <c r="IK19" s="183"/>
      <c r="IL19" s="183"/>
      <c r="IM19" s="183"/>
      <c r="IN19" s="183"/>
      <c r="IO19" s="183"/>
      <c r="IP19" s="183"/>
      <c r="IQ19" s="183"/>
      <c r="IR19" s="183"/>
      <c r="IS19" s="183"/>
      <c r="IT19" s="183"/>
    </row>
    <row r="20" spans="1:254" s="187" customFormat="1" ht="15.75" x14ac:dyDescent="0.25">
      <c r="A20" s="177">
        <v>7</v>
      </c>
      <c r="B20" s="188" t="s">
        <v>287</v>
      </c>
      <c r="C20" s="189">
        <v>50</v>
      </c>
      <c r="D20" s="189">
        <v>20</v>
      </c>
      <c r="E20" s="189">
        <v>20</v>
      </c>
      <c r="F20" s="179">
        <f t="shared" si="3"/>
        <v>50</v>
      </c>
      <c r="G20" s="180">
        <f>G21/50000</f>
        <v>0</v>
      </c>
      <c r="H20" s="180">
        <f>D20-E20-G20</f>
        <v>0</v>
      </c>
      <c r="I20" s="181">
        <f>H20/D20</f>
        <v>0</v>
      </c>
      <c r="J20" s="182"/>
      <c r="K20" s="182"/>
      <c r="L20" s="182"/>
      <c r="M20" s="182"/>
      <c r="N20" s="182"/>
      <c r="O20" s="182"/>
      <c r="P20" s="182"/>
      <c r="Q20" s="182"/>
      <c r="R20" s="182"/>
      <c r="S20" s="182"/>
      <c r="T20" s="182"/>
      <c r="U20" s="182"/>
      <c r="V20" s="182"/>
      <c r="W20" s="182"/>
      <c r="X20" s="182"/>
      <c r="Y20" s="182"/>
      <c r="Z20" s="182"/>
      <c r="AA20" s="182"/>
      <c r="AB20" s="183"/>
      <c r="AC20" s="183"/>
      <c r="AD20" s="183"/>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c r="CF20" s="183"/>
      <c r="CG20" s="183"/>
      <c r="CH20" s="183"/>
      <c r="CI20" s="183"/>
      <c r="CJ20" s="183"/>
      <c r="CK20" s="183"/>
      <c r="CL20" s="183"/>
      <c r="CM20" s="183"/>
      <c r="CN20" s="183"/>
      <c r="CO20" s="183"/>
      <c r="CP20" s="183"/>
      <c r="CQ20" s="183"/>
      <c r="CR20" s="183"/>
      <c r="CS20" s="183"/>
      <c r="CT20" s="183"/>
      <c r="CU20" s="183"/>
      <c r="CV20" s="183"/>
      <c r="CW20" s="183"/>
      <c r="CX20" s="183"/>
      <c r="CY20" s="183"/>
      <c r="CZ20" s="183"/>
      <c r="DA20" s="183"/>
      <c r="DB20" s="183"/>
      <c r="DC20" s="183"/>
      <c r="DD20" s="183"/>
      <c r="DE20" s="183"/>
      <c r="DF20" s="183"/>
      <c r="DG20" s="183"/>
      <c r="DH20" s="183"/>
      <c r="DI20" s="183"/>
      <c r="DJ20" s="183"/>
      <c r="DK20" s="183"/>
      <c r="DL20" s="183"/>
      <c r="DM20" s="183"/>
      <c r="DN20" s="183"/>
      <c r="DO20" s="183"/>
      <c r="DP20" s="183"/>
      <c r="DQ20" s="183"/>
      <c r="DR20" s="183"/>
      <c r="DS20" s="183"/>
      <c r="DT20" s="183"/>
      <c r="DU20" s="183"/>
      <c r="DV20" s="183"/>
      <c r="DW20" s="183"/>
      <c r="DX20" s="183"/>
      <c r="DY20" s="183"/>
      <c r="DZ20" s="183"/>
      <c r="EA20" s="183"/>
      <c r="EB20" s="183"/>
      <c r="EC20" s="183"/>
      <c r="ED20" s="183"/>
      <c r="EE20" s="183"/>
      <c r="EF20" s="183"/>
      <c r="EG20" s="183"/>
      <c r="EH20" s="183"/>
      <c r="EI20" s="183"/>
      <c r="EJ20" s="183"/>
      <c r="EK20" s="183"/>
      <c r="EL20" s="183"/>
      <c r="EM20" s="183"/>
      <c r="EN20" s="183"/>
      <c r="EO20" s="183"/>
      <c r="EP20" s="183"/>
      <c r="EQ20" s="183"/>
      <c r="ER20" s="183"/>
      <c r="ES20" s="183"/>
      <c r="ET20" s="183"/>
      <c r="EU20" s="183"/>
      <c r="EV20" s="183"/>
      <c r="EW20" s="183"/>
      <c r="EX20" s="183"/>
      <c r="EY20" s="183"/>
      <c r="EZ20" s="183"/>
      <c r="FA20" s="183"/>
      <c r="FB20" s="183"/>
      <c r="FC20" s="183"/>
      <c r="FD20" s="183"/>
      <c r="FE20" s="183"/>
      <c r="FF20" s="183"/>
      <c r="FG20" s="183"/>
      <c r="FH20" s="183"/>
      <c r="FI20" s="183"/>
      <c r="FJ20" s="183"/>
      <c r="FK20" s="183"/>
      <c r="FL20" s="183"/>
      <c r="FM20" s="183"/>
      <c r="FN20" s="183"/>
      <c r="FO20" s="183"/>
      <c r="FP20" s="183"/>
      <c r="FQ20" s="183"/>
      <c r="FR20" s="183"/>
      <c r="FS20" s="183"/>
      <c r="FT20" s="183"/>
      <c r="FU20" s="183"/>
      <c r="FV20" s="183"/>
      <c r="FW20" s="183"/>
      <c r="FX20" s="183"/>
      <c r="FY20" s="183"/>
      <c r="FZ20" s="183"/>
      <c r="GA20" s="183"/>
      <c r="GB20" s="183"/>
      <c r="GC20" s="183"/>
      <c r="GD20" s="183"/>
      <c r="GE20" s="183"/>
      <c r="GF20" s="183"/>
      <c r="GG20" s="183"/>
      <c r="GH20" s="183"/>
      <c r="GI20" s="183"/>
      <c r="GJ20" s="183"/>
      <c r="GK20" s="183"/>
      <c r="GL20" s="183"/>
      <c r="GM20" s="183"/>
      <c r="GN20" s="183"/>
      <c r="GO20" s="183"/>
      <c r="GP20" s="183"/>
      <c r="GQ20" s="183"/>
      <c r="GR20" s="183"/>
      <c r="GS20" s="183"/>
      <c r="GT20" s="183"/>
      <c r="GU20" s="183"/>
      <c r="GV20" s="183"/>
      <c r="GW20" s="183"/>
      <c r="GX20" s="183"/>
      <c r="GY20" s="183"/>
      <c r="GZ20" s="183"/>
      <c r="HA20" s="183"/>
      <c r="HB20" s="183"/>
      <c r="HC20" s="183"/>
      <c r="HD20" s="183"/>
      <c r="HE20" s="183"/>
      <c r="HF20" s="183"/>
      <c r="HG20" s="183"/>
      <c r="HH20" s="183"/>
      <c r="HI20" s="183"/>
      <c r="HJ20" s="183"/>
      <c r="HK20" s="183"/>
      <c r="HL20" s="183"/>
      <c r="HM20" s="183"/>
      <c r="HN20" s="183"/>
      <c r="HO20" s="183"/>
      <c r="HP20" s="183"/>
      <c r="HQ20" s="183"/>
      <c r="HR20" s="183"/>
      <c r="HS20" s="183"/>
      <c r="HT20" s="183"/>
      <c r="HU20" s="183"/>
      <c r="HV20" s="183"/>
      <c r="HW20" s="183"/>
      <c r="HX20" s="183"/>
      <c r="HY20" s="183"/>
      <c r="HZ20" s="183"/>
      <c r="IA20" s="183"/>
      <c r="IB20" s="183"/>
      <c r="IC20" s="183"/>
      <c r="ID20" s="183"/>
      <c r="IE20" s="183"/>
      <c r="IF20" s="183"/>
      <c r="IG20" s="183"/>
      <c r="IH20" s="183"/>
      <c r="II20" s="183"/>
      <c r="IJ20" s="183"/>
      <c r="IK20" s="183"/>
      <c r="IL20" s="183"/>
      <c r="IM20" s="183"/>
      <c r="IN20" s="183"/>
      <c r="IO20" s="183"/>
      <c r="IP20" s="183"/>
      <c r="IQ20" s="183"/>
      <c r="IR20" s="183"/>
      <c r="IS20" s="183"/>
      <c r="IT20" s="183"/>
    </row>
    <row r="21" spans="1:254" s="187" customFormat="1" ht="15.75" x14ac:dyDescent="0.25">
      <c r="A21" s="190"/>
      <c r="B21" s="191" t="s">
        <v>261</v>
      </c>
      <c r="C21" s="192">
        <f>C20*50000</f>
        <v>2500000</v>
      </c>
      <c r="D21" s="192"/>
      <c r="E21" s="192"/>
      <c r="F21" s="192">
        <f t="shared" si="3"/>
        <v>2500000</v>
      </c>
      <c r="G21" s="193">
        <f>F21-C21</f>
        <v>0</v>
      </c>
      <c r="H21" s="193"/>
      <c r="I21" s="181"/>
      <c r="J21" s="182"/>
      <c r="K21" s="182"/>
      <c r="L21" s="182"/>
      <c r="M21" s="182"/>
      <c r="N21" s="182"/>
      <c r="O21" s="182"/>
      <c r="P21" s="182"/>
      <c r="Q21" s="182"/>
      <c r="R21" s="182"/>
      <c r="S21" s="182"/>
      <c r="T21" s="182"/>
      <c r="U21" s="182"/>
      <c r="V21" s="182"/>
      <c r="W21" s="182"/>
      <c r="X21" s="182"/>
      <c r="Y21" s="182"/>
      <c r="Z21" s="182"/>
      <c r="AA21" s="182"/>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3"/>
      <c r="CF21" s="183"/>
      <c r="CG21" s="183"/>
      <c r="CH21" s="183"/>
      <c r="CI21" s="183"/>
      <c r="CJ21" s="183"/>
      <c r="CK21" s="183"/>
      <c r="CL21" s="183"/>
      <c r="CM21" s="183"/>
      <c r="CN21" s="183"/>
      <c r="CO21" s="183"/>
      <c r="CP21" s="183"/>
      <c r="CQ21" s="183"/>
      <c r="CR21" s="183"/>
      <c r="CS21" s="183"/>
      <c r="CT21" s="183"/>
      <c r="CU21" s="183"/>
      <c r="CV21" s="183"/>
      <c r="CW21" s="183"/>
      <c r="CX21" s="183"/>
      <c r="CY21" s="183"/>
      <c r="CZ21" s="183"/>
      <c r="DA21" s="183"/>
      <c r="DB21" s="183"/>
      <c r="DC21" s="183"/>
      <c r="DD21" s="183"/>
      <c r="DE21" s="183"/>
      <c r="DF21" s="183"/>
      <c r="DG21" s="183"/>
      <c r="DH21" s="183"/>
      <c r="DI21" s="183"/>
      <c r="DJ21" s="183"/>
      <c r="DK21" s="183"/>
      <c r="DL21" s="183"/>
      <c r="DM21" s="183"/>
      <c r="DN21" s="183"/>
      <c r="DO21" s="183"/>
      <c r="DP21" s="183"/>
      <c r="DQ21" s="183"/>
      <c r="DR21" s="183"/>
      <c r="DS21" s="183"/>
      <c r="DT21" s="183"/>
      <c r="DU21" s="183"/>
      <c r="DV21" s="183"/>
      <c r="DW21" s="183"/>
      <c r="DX21" s="183"/>
      <c r="DY21" s="183"/>
      <c r="DZ21" s="183"/>
      <c r="EA21" s="183"/>
      <c r="EB21" s="183"/>
      <c r="EC21" s="183"/>
      <c r="ED21" s="183"/>
      <c r="EE21" s="183"/>
      <c r="EF21" s="183"/>
      <c r="EG21" s="183"/>
      <c r="EH21" s="183"/>
      <c r="EI21" s="183"/>
      <c r="EJ21" s="183"/>
      <c r="EK21" s="183"/>
      <c r="EL21" s="183"/>
      <c r="EM21" s="183"/>
      <c r="EN21" s="183"/>
      <c r="EO21" s="183"/>
      <c r="EP21" s="183"/>
      <c r="EQ21" s="183"/>
      <c r="ER21" s="183"/>
      <c r="ES21" s="183"/>
      <c r="ET21" s="183"/>
      <c r="EU21" s="183"/>
      <c r="EV21" s="183"/>
      <c r="EW21" s="183"/>
      <c r="EX21" s="183"/>
      <c r="EY21" s="183"/>
      <c r="EZ21" s="183"/>
      <c r="FA21" s="183"/>
      <c r="FB21" s="183"/>
      <c r="FC21" s="183"/>
      <c r="FD21" s="183"/>
      <c r="FE21" s="183"/>
      <c r="FF21" s="183"/>
      <c r="FG21" s="183"/>
      <c r="FH21" s="183"/>
      <c r="FI21" s="183"/>
      <c r="FJ21" s="183"/>
      <c r="FK21" s="183"/>
      <c r="FL21" s="183"/>
      <c r="FM21" s="183"/>
      <c r="FN21" s="183"/>
      <c r="FO21" s="183"/>
      <c r="FP21" s="183"/>
      <c r="FQ21" s="183"/>
      <c r="FR21" s="183"/>
      <c r="FS21" s="183"/>
      <c r="FT21" s="183"/>
      <c r="FU21" s="183"/>
      <c r="FV21" s="183"/>
      <c r="FW21" s="183"/>
      <c r="FX21" s="183"/>
      <c r="FY21" s="183"/>
      <c r="FZ21" s="183"/>
      <c r="GA21" s="183"/>
      <c r="GB21" s="183"/>
      <c r="GC21" s="183"/>
      <c r="GD21" s="183"/>
      <c r="GE21" s="183"/>
      <c r="GF21" s="183"/>
      <c r="GG21" s="183"/>
      <c r="GH21" s="183"/>
      <c r="GI21" s="183"/>
      <c r="GJ21" s="183"/>
      <c r="GK21" s="183"/>
      <c r="GL21" s="183"/>
      <c r="GM21" s="183"/>
      <c r="GN21" s="183"/>
      <c r="GO21" s="183"/>
      <c r="GP21" s="183"/>
      <c r="GQ21" s="183"/>
      <c r="GR21" s="183"/>
      <c r="GS21" s="183"/>
      <c r="GT21" s="183"/>
      <c r="GU21" s="183"/>
      <c r="GV21" s="183"/>
      <c r="GW21" s="183"/>
      <c r="GX21" s="183"/>
      <c r="GY21" s="183"/>
      <c r="GZ21" s="183"/>
      <c r="HA21" s="183"/>
      <c r="HB21" s="183"/>
      <c r="HC21" s="183"/>
      <c r="HD21" s="183"/>
      <c r="HE21" s="183"/>
      <c r="HF21" s="183"/>
      <c r="HG21" s="183"/>
      <c r="HH21" s="183"/>
      <c r="HI21" s="183"/>
      <c r="HJ21" s="183"/>
      <c r="HK21" s="183"/>
      <c r="HL21" s="183"/>
      <c r="HM21" s="183"/>
      <c r="HN21" s="183"/>
      <c r="HO21" s="183"/>
      <c r="HP21" s="183"/>
      <c r="HQ21" s="183"/>
      <c r="HR21" s="183"/>
      <c r="HS21" s="183"/>
      <c r="HT21" s="183"/>
      <c r="HU21" s="183"/>
      <c r="HV21" s="183"/>
      <c r="HW21" s="183"/>
      <c r="HX21" s="183"/>
      <c r="HY21" s="183"/>
      <c r="HZ21" s="183"/>
      <c r="IA21" s="183"/>
      <c r="IB21" s="183"/>
      <c r="IC21" s="183"/>
      <c r="ID21" s="183"/>
      <c r="IE21" s="183"/>
      <c r="IF21" s="183"/>
      <c r="IG21" s="183"/>
      <c r="IH21" s="183"/>
      <c r="II21" s="183"/>
      <c r="IJ21" s="183"/>
      <c r="IK21" s="183"/>
      <c r="IL21" s="183"/>
      <c r="IM21" s="183"/>
      <c r="IN21" s="183"/>
      <c r="IO21" s="183"/>
      <c r="IP21" s="183"/>
      <c r="IQ21" s="183"/>
      <c r="IR21" s="183"/>
      <c r="IS21" s="183"/>
      <c r="IT21" s="183"/>
    </row>
    <row r="22" spans="1:254" s="183" customFormat="1" ht="48" customHeight="1" x14ac:dyDescent="0.25">
      <c r="A22" s="196"/>
      <c r="B22" s="377" t="s">
        <v>465</v>
      </c>
      <c r="C22" s="378"/>
      <c r="D22" s="378"/>
      <c r="E22" s="378"/>
      <c r="F22" s="378"/>
      <c r="G22" s="378"/>
      <c r="H22" s="378"/>
      <c r="I22" s="378"/>
      <c r="J22" s="182"/>
      <c r="K22" s="182"/>
      <c r="L22" s="182"/>
      <c r="M22" s="182"/>
      <c r="N22" s="182"/>
      <c r="O22" s="182"/>
      <c r="P22" s="182"/>
      <c r="Q22" s="182"/>
      <c r="R22" s="182"/>
      <c r="S22" s="182"/>
      <c r="T22" s="182"/>
      <c r="U22" s="182"/>
      <c r="V22" s="182"/>
      <c r="W22" s="182"/>
      <c r="X22" s="182"/>
      <c r="Y22" s="182"/>
      <c r="Z22" s="182"/>
      <c r="AA22" s="182"/>
    </row>
    <row r="23" spans="1:254" s="183" customFormat="1" ht="24.75" customHeight="1" x14ac:dyDescent="0.25">
      <c r="A23" s="196"/>
      <c r="B23" s="197"/>
      <c r="C23" s="198"/>
      <c r="D23" s="198"/>
      <c r="E23" s="198"/>
      <c r="F23" s="198"/>
      <c r="G23" s="199"/>
      <c r="H23" s="199"/>
      <c r="I23" s="194"/>
      <c r="J23" s="182"/>
      <c r="K23" s="182"/>
      <c r="L23" s="182"/>
      <c r="M23" s="182"/>
      <c r="N23" s="182"/>
      <c r="O23" s="182"/>
      <c r="P23" s="182"/>
      <c r="Q23" s="182"/>
      <c r="R23" s="182"/>
      <c r="S23" s="182"/>
      <c r="T23" s="182"/>
      <c r="U23" s="182"/>
      <c r="V23" s="182"/>
      <c r="W23" s="182"/>
      <c r="X23" s="182"/>
      <c r="Y23" s="182"/>
      <c r="Z23" s="182"/>
      <c r="AA23" s="182"/>
    </row>
    <row r="24" spans="1:254" s="183" customFormat="1" ht="24.75" customHeight="1" x14ac:dyDescent="0.25">
      <c r="A24" s="196"/>
      <c r="B24" s="197"/>
      <c r="C24" s="198"/>
      <c r="D24" s="198"/>
      <c r="E24" s="198"/>
      <c r="F24" s="198"/>
      <c r="G24" s="199"/>
      <c r="H24" s="199"/>
      <c r="I24" s="194"/>
      <c r="J24" s="182"/>
      <c r="K24" s="182"/>
      <c r="L24" s="182"/>
      <c r="M24" s="182"/>
      <c r="N24" s="182"/>
      <c r="O24" s="182"/>
      <c r="P24" s="182"/>
      <c r="Q24" s="182"/>
      <c r="R24" s="182"/>
      <c r="S24" s="182"/>
      <c r="T24" s="182"/>
      <c r="U24" s="182"/>
      <c r="V24" s="182"/>
      <c r="W24" s="182"/>
      <c r="X24" s="182"/>
      <c r="Y24" s="182"/>
      <c r="Z24" s="182"/>
      <c r="AA24" s="182"/>
    </row>
    <row r="25" spans="1:254" x14ac:dyDescent="0.2">
      <c r="A25" s="164"/>
      <c r="B25" s="202"/>
      <c r="C25" s="202"/>
      <c r="D25" s="202"/>
      <c r="E25" s="202"/>
      <c r="F25" s="202"/>
      <c r="G25" s="171"/>
      <c r="H25" s="164"/>
      <c r="I25" s="163"/>
      <c r="J25" s="164"/>
      <c r="K25" s="164"/>
      <c r="L25" s="164"/>
      <c r="M25" s="164"/>
      <c r="N25" s="164"/>
      <c r="O25" s="164"/>
      <c r="P25" s="164"/>
      <c r="Q25" s="164"/>
      <c r="R25" s="164"/>
      <c r="S25" s="164"/>
      <c r="T25" s="164"/>
      <c r="U25" s="164"/>
      <c r="V25" s="164"/>
      <c r="W25" s="164"/>
      <c r="X25" s="164"/>
      <c r="Y25" s="164"/>
      <c r="Z25" s="164"/>
      <c r="AA25" s="164"/>
      <c r="AB25" s="165"/>
      <c r="AC25" s="165"/>
      <c r="AD25" s="165"/>
      <c r="AE25" s="165"/>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c r="CS25" s="165"/>
      <c r="CT25" s="165"/>
      <c r="CU25" s="165"/>
      <c r="CV25" s="165"/>
      <c r="CW25" s="165"/>
      <c r="CX25" s="165"/>
      <c r="CY25" s="165"/>
      <c r="CZ25" s="165"/>
      <c r="DA25" s="165"/>
      <c r="DB25" s="165"/>
      <c r="DC25" s="165"/>
      <c r="DD25" s="165"/>
      <c r="DE25" s="165"/>
      <c r="DF25" s="165"/>
      <c r="DG25" s="165"/>
      <c r="DH25" s="165"/>
      <c r="DI25" s="165"/>
      <c r="DJ25" s="165"/>
      <c r="DK25" s="165"/>
      <c r="DL25" s="165"/>
      <c r="DM25" s="165"/>
      <c r="DN25" s="165"/>
      <c r="DO25" s="165"/>
      <c r="DP25" s="165"/>
      <c r="DQ25" s="165"/>
      <c r="DR25" s="165"/>
      <c r="DS25" s="165"/>
      <c r="DT25" s="165"/>
      <c r="DU25" s="165"/>
      <c r="DV25" s="165"/>
      <c r="DW25" s="165"/>
      <c r="DX25" s="165"/>
      <c r="DY25" s="165"/>
      <c r="DZ25" s="165"/>
      <c r="EA25" s="165"/>
      <c r="EB25" s="165"/>
      <c r="EC25" s="165"/>
      <c r="ED25" s="165"/>
      <c r="EE25" s="165"/>
      <c r="EF25" s="165"/>
      <c r="EG25" s="165"/>
      <c r="EH25" s="165"/>
      <c r="EI25" s="165"/>
      <c r="EJ25" s="165"/>
      <c r="EK25" s="165"/>
      <c r="EL25" s="165"/>
      <c r="EM25" s="165"/>
      <c r="EN25" s="165"/>
      <c r="EO25" s="165"/>
      <c r="EP25" s="165"/>
      <c r="EQ25" s="165"/>
      <c r="ER25" s="165"/>
      <c r="ES25" s="165"/>
      <c r="ET25" s="165"/>
      <c r="EU25" s="165"/>
      <c r="EV25" s="165"/>
      <c r="EW25" s="165"/>
      <c r="EX25" s="165"/>
      <c r="EY25" s="165"/>
      <c r="EZ25" s="165"/>
      <c r="FA25" s="165"/>
      <c r="FB25" s="165"/>
      <c r="FC25" s="165"/>
      <c r="FD25" s="165"/>
      <c r="FE25" s="165"/>
      <c r="FF25" s="165"/>
      <c r="FG25" s="165"/>
      <c r="FH25" s="165"/>
      <c r="FI25" s="165"/>
      <c r="FJ25" s="165"/>
      <c r="FK25" s="165"/>
      <c r="FL25" s="165"/>
      <c r="FM25" s="165"/>
      <c r="FN25" s="165"/>
      <c r="FO25" s="165"/>
      <c r="FP25" s="165"/>
      <c r="FQ25" s="165"/>
      <c r="FR25" s="165"/>
      <c r="FS25" s="165"/>
      <c r="FT25" s="165"/>
      <c r="FU25" s="165"/>
      <c r="FV25" s="165"/>
      <c r="FW25" s="165"/>
      <c r="FX25" s="165"/>
      <c r="FY25" s="165"/>
      <c r="FZ25" s="165"/>
      <c r="GA25" s="165"/>
      <c r="GB25" s="165"/>
      <c r="GC25" s="165"/>
      <c r="GD25" s="165"/>
      <c r="GE25" s="165"/>
      <c r="GF25" s="165"/>
      <c r="GG25" s="165"/>
      <c r="GH25" s="165"/>
      <c r="GI25" s="165"/>
      <c r="GJ25" s="165"/>
      <c r="GK25" s="165"/>
      <c r="GL25" s="165"/>
      <c r="GM25" s="165"/>
      <c r="GN25" s="165"/>
      <c r="GO25" s="165"/>
      <c r="GP25" s="165"/>
      <c r="GQ25" s="165"/>
      <c r="GR25" s="165"/>
      <c r="GS25" s="165"/>
      <c r="GT25" s="165"/>
      <c r="GU25" s="165"/>
      <c r="GV25" s="165"/>
      <c r="GW25" s="165"/>
      <c r="GX25" s="165"/>
      <c r="GY25" s="165"/>
      <c r="GZ25" s="165"/>
      <c r="HA25" s="165"/>
      <c r="HB25" s="165"/>
      <c r="HC25" s="165"/>
      <c r="HD25" s="165"/>
      <c r="HE25" s="165"/>
      <c r="HF25" s="165"/>
      <c r="HG25" s="165"/>
      <c r="HH25" s="165"/>
      <c r="HI25" s="165"/>
      <c r="HJ25" s="165"/>
      <c r="HK25" s="165"/>
      <c r="HL25" s="165"/>
      <c r="HM25" s="165"/>
      <c r="HN25" s="165"/>
      <c r="HO25" s="165"/>
      <c r="HP25" s="165"/>
      <c r="HQ25" s="165"/>
      <c r="HR25" s="165"/>
      <c r="HS25" s="165"/>
      <c r="HT25" s="165"/>
      <c r="HU25" s="165"/>
      <c r="HV25" s="165"/>
      <c r="HW25" s="165"/>
      <c r="HX25" s="165"/>
      <c r="HY25" s="165"/>
      <c r="HZ25" s="165"/>
      <c r="IA25" s="165"/>
      <c r="IB25" s="165"/>
      <c r="IC25" s="165"/>
      <c r="ID25" s="165"/>
      <c r="IE25" s="165"/>
      <c r="IF25" s="165"/>
      <c r="IG25" s="165"/>
      <c r="IH25" s="165"/>
      <c r="II25" s="165"/>
      <c r="IJ25" s="165"/>
      <c r="IK25" s="165"/>
      <c r="IL25" s="165"/>
      <c r="IM25" s="165"/>
      <c r="IN25" s="165"/>
      <c r="IO25" s="165"/>
      <c r="IP25" s="165"/>
      <c r="IQ25" s="165"/>
      <c r="IR25" s="165"/>
      <c r="IS25" s="165"/>
      <c r="IT25" s="165"/>
    </row>
    <row r="26" spans="1:254" x14ac:dyDescent="0.2">
      <c r="A26" s="164"/>
      <c r="B26" s="202"/>
      <c r="C26" s="202"/>
      <c r="D26" s="202"/>
      <c r="E26" s="202"/>
      <c r="F26" s="202"/>
      <c r="G26" s="171"/>
      <c r="H26" s="164"/>
      <c r="I26" s="163"/>
      <c r="J26" s="164"/>
      <c r="K26" s="164"/>
      <c r="L26" s="164"/>
      <c r="M26" s="164"/>
      <c r="N26" s="164"/>
      <c r="O26" s="164"/>
      <c r="P26" s="164"/>
      <c r="Q26" s="164"/>
      <c r="R26" s="164"/>
      <c r="S26" s="164"/>
      <c r="T26" s="164"/>
      <c r="U26" s="164"/>
      <c r="V26" s="164"/>
      <c r="W26" s="164"/>
      <c r="X26" s="164"/>
      <c r="Y26" s="164"/>
      <c r="Z26" s="164"/>
      <c r="AA26" s="164"/>
      <c r="AB26" s="165"/>
      <c r="AC26" s="165"/>
      <c r="AD26" s="165"/>
      <c r="AE26" s="165"/>
      <c r="AF26" s="165"/>
      <c r="AG26" s="165"/>
      <c r="AH26" s="165"/>
      <c r="AI26" s="165"/>
      <c r="AJ26" s="165"/>
      <c r="AK26" s="165"/>
      <c r="AL26" s="165"/>
      <c r="AM26" s="165"/>
      <c r="AN26" s="165"/>
      <c r="AO26" s="165"/>
      <c r="AP26" s="165"/>
      <c r="AQ26" s="165"/>
      <c r="AR26" s="165"/>
      <c r="AS26" s="165"/>
      <c r="AT26" s="165"/>
      <c r="AU26" s="165"/>
      <c r="AV26" s="165"/>
      <c r="AW26" s="165"/>
      <c r="AX26" s="165"/>
      <c r="AY26" s="165"/>
      <c r="AZ26" s="165"/>
      <c r="BA26" s="165"/>
      <c r="BB26" s="165"/>
      <c r="BC26" s="165"/>
      <c r="BD26" s="165"/>
      <c r="BE26" s="165"/>
      <c r="BF26" s="165"/>
      <c r="BG26" s="165"/>
      <c r="BH26" s="165"/>
      <c r="BI26" s="165"/>
      <c r="BJ26" s="165"/>
      <c r="BK26" s="165"/>
      <c r="BL26" s="165"/>
      <c r="BM26" s="165"/>
      <c r="BN26" s="165"/>
      <c r="BO26" s="165"/>
      <c r="BP26" s="165"/>
      <c r="BQ26" s="165"/>
      <c r="BR26" s="165"/>
      <c r="BS26" s="165"/>
      <c r="BT26" s="165"/>
      <c r="BU26" s="165"/>
      <c r="BV26" s="165"/>
      <c r="BW26" s="165"/>
      <c r="BX26" s="165"/>
      <c r="BY26" s="165"/>
      <c r="BZ26" s="165"/>
      <c r="CA26" s="165"/>
      <c r="CB26" s="165"/>
      <c r="CC26" s="165"/>
      <c r="CD26" s="165"/>
      <c r="CE26" s="165"/>
      <c r="CF26" s="165"/>
      <c r="CG26" s="165"/>
      <c r="CH26" s="165"/>
      <c r="CI26" s="165"/>
      <c r="CJ26" s="165"/>
      <c r="CK26" s="165"/>
      <c r="CL26" s="165"/>
      <c r="CM26" s="165"/>
      <c r="CN26" s="165"/>
      <c r="CO26" s="165"/>
      <c r="CP26" s="165"/>
      <c r="CQ26" s="165"/>
      <c r="CR26" s="165"/>
      <c r="CS26" s="165"/>
      <c r="CT26" s="165"/>
      <c r="CU26" s="165"/>
      <c r="CV26" s="165"/>
      <c r="CW26" s="165"/>
      <c r="CX26" s="165"/>
      <c r="CY26" s="165"/>
      <c r="CZ26" s="165"/>
      <c r="DA26" s="165"/>
      <c r="DB26" s="165"/>
      <c r="DC26" s="165"/>
      <c r="DD26" s="165"/>
      <c r="DE26" s="165"/>
      <c r="DF26" s="165"/>
      <c r="DG26" s="165"/>
      <c r="DH26" s="165"/>
      <c r="DI26" s="165"/>
      <c r="DJ26" s="165"/>
      <c r="DK26" s="165"/>
      <c r="DL26" s="165"/>
      <c r="DM26" s="165"/>
      <c r="DN26" s="165"/>
      <c r="DO26" s="165"/>
      <c r="DP26" s="165"/>
      <c r="DQ26" s="165"/>
      <c r="DR26" s="165"/>
      <c r="DS26" s="165"/>
      <c r="DT26" s="165"/>
      <c r="DU26" s="165"/>
      <c r="DV26" s="165"/>
      <c r="DW26" s="165"/>
      <c r="DX26" s="165"/>
      <c r="DY26" s="165"/>
      <c r="DZ26" s="165"/>
      <c r="EA26" s="165"/>
      <c r="EB26" s="165"/>
      <c r="EC26" s="165"/>
      <c r="ED26" s="165"/>
      <c r="EE26" s="165"/>
      <c r="EF26" s="165"/>
      <c r="EG26" s="165"/>
      <c r="EH26" s="165"/>
      <c r="EI26" s="165"/>
      <c r="EJ26" s="165"/>
      <c r="EK26" s="165"/>
      <c r="EL26" s="165"/>
      <c r="EM26" s="165"/>
      <c r="EN26" s="165"/>
      <c r="EO26" s="165"/>
      <c r="EP26" s="165"/>
      <c r="EQ26" s="165"/>
      <c r="ER26" s="165"/>
      <c r="ES26" s="165"/>
      <c r="ET26" s="165"/>
      <c r="EU26" s="165"/>
      <c r="EV26" s="165"/>
      <c r="EW26" s="165"/>
      <c r="EX26" s="165"/>
      <c r="EY26" s="165"/>
      <c r="EZ26" s="165"/>
      <c r="FA26" s="165"/>
      <c r="FB26" s="165"/>
      <c r="FC26" s="165"/>
      <c r="FD26" s="165"/>
      <c r="FE26" s="165"/>
      <c r="FF26" s="165"/>
      <c r="FG26" s="165"/>
      <c r="FH26" s="165"/>
      <c r="FI26" s="165"/>
      <c r="FJ26" s="165"/>
      <c r="FK26" s="165"/>
      <c r="FL26" s="165"/>
      <c r="FM26" s="165"/>
      <c r="FN26" s="165"/>
      <c r="FO26" s="165"/>
      <c r="FP26" s="165"/>
      <c r="FQ26" s="165"/>
      <c r="FR26" s="165"/>
      <c r="FS26" s="165"/>
      <c r="FT26" s="165"/>
      <c r="FU26" s="165"/>
      <c r="FV26" s="165"/>
      <c r="FW26" s="165"/>
      <c r="FX26" s="165"/>
      <c r="FY26" s="165"/>
      <c r="FZ26" s="165"/>
      <c r="GA26" s="165"/>
      <c r="GB26" s="165"/>
      <c r="GC26" s="165"/>
      <c r="GD26" s="165"/>
      <c r="GE26" s="165"/>
      <c r="GF26" s="165"/>
      <c r="GG26" s="165"/>
      <c r="GH26" s="165"/>
      <c r="GI26" s="165"/>
      <c r="GJ26" s="165"/>
      <c r="GK26" s="165"/>
      <c r="GL26" s="165"/>
      <c r="GM26" s="165"/>
      <c r="GN26" s="165"/>
      <c r="GO26" s="165"/>
      <c r="GP26" s="165"/>
      <c r="GQ26" s="165"/>
      <c r="GR26" s="165"/>
      <c r="GS26" s="165"/>
      <c r="GT26" s="165"/>
      <c r="GU26" s="165"/>
      <c r="GV26" s="165"/>
      <c r="GW26" s="165"/>
      <c r="GX26" s="165"/>
      <c r="GY26" s="165"/>
      <c r="GZ26" s="165"/>
      <c r="HA26" s="165"/>
      <c r="HB26" s="165"/>
      <c r="HC26" s="165"/>
      <c r="HD26" s="165"/>
      <c r="HE26" s="165"/>
      <c r="HF26" s="165"/>
      <c r="HG26" s="165"/>
      <c r="HH26" s="165"/>
      <c r="HI26" s="165"/>
      <c r="HJ26" s="165"/>
      <c r="HK26" s="165"/>
      <c r="HL26" s="165"/>
      <c r="HM26" s="165"/>
      <c r="HN26" s="165"/>
      <c r="HO26" s="165"/>
      <c r="HP26" s="165"/>
      <c r="HQ26" s="165"/>
      <c r="HR26" s="165"/>
      <c r="HS26" s="165"/>
      <c r="HT26" s="165"/>
      <c r="HU26" s="165"/>
      <c r="HV26" s="165"/>
      <c r="HW26" s="165"/>
      <c r="HX26" s="165"/>
      <c r="HY26" s="165"/>
      <c r="HZ26" s="165"/>
      <c r="IA26" s="165"/>
      <c r="IB26" s="165"/>
      <c r="IC26" s="165"/>
      <c r="ID26" s="165"/>
      <c r="IE26" s="165"/>
      <c r="IF26" s="165"/>
      <c r="IG26" s="165"/>
      <c r="IH26" s="165"/>
      <c r="II26" s="165"/>
      <c r="IJ26" s="165"/>
      <c r="IK26" s="165"/>
      <c r="IL26" s="165"/>
      <c r="IM26" s="165"/>
      <c r="IN26" s="165"/>
      <c r="IO26" s="165"/>
      <c r="IP26" s="165"/>
      <c r="IQ26" s="165"/>
      <c r="IR26" s="165"/>
      <c r="IS26" s="165"/>
      <c r="IT26" s="165"/>
    </row>
    <row r="27" spans="1:254" x14ac:dyDescent="0.2">
      <c r="A27" s="164"/>
      <c r="B27" s="202"/>
      <c r="C27" s="202"/>
      <c r="D27" s="202"/>
      <c r="E27" s="202"/>
      <c r="F27" s="202"/>
      <c r="G27" s="171"/>
      <c r="H27" s="164"/>
      <c r="I27" s="163"/>
      <c r="J27" s="164"/>
      <c r="K27" s="164"/>
      <c r="L27" s="164"/>
      <c r="M27" s="164"/>
      <c r="N27" s="164"/>
      <c r="O27" s="164"/>
      <c r="P27" s="164"/>
      <c r="Q27" s="164"/>
      <c r="R27" s="164"/>
      <c r="S27" s="164"/>
      <c r="T27" s="164"/>
      <c r="U27" s="164"/>
      <c r="V27" s="164"/>
      <c r="W27" s="164"/>
      <c r="X27" s="164"/>
      <c r="Y27" s="164"/>
      <c r="Z27" s="164"/>
      <c r="AA27" s="164"/>
      <c r="AB27" s="165"/>
      <c r="AC27" s="165"/>
      <c r="AD27" s="165"/>
      <c r="AE27" s="165"/>
      <c r="AF27" s="165"/>
      <c r="AG27" s="165"/>
      <c r="AH27" s="165"/>
      <c r="AI27" s="165"/>
      <c r="AJ27" s="165"/>
      <c r="AK27" s="165"/>
      <c r="AL27" s="165"/>
      <c r="AM27" s="165"/>
      <c r="AN27" s="165"/>
      <c r="AO27" s="165"/>
      <c r="AP27" s="165"/>
      <c r="AQ27" s="165"/>
      <c r="AR27" s="165"/>
      <c r="AS27" s="165"/>
      <c r="AT27" s="165"/>
      <c r="AU27" s="165"/>
      <c r="AV27" s="165"/>
      <c r="AW27" s="165"/>
      <c r="AX27" s="165"/>
      <c r="AY27" s="165"/>
      <c r="AZ27" s="165"/>
      <c r="BA27" s="165"/>
      <c r="BB27" s="165"/>
      <c r="BC27" s="165"/>
      <c r="BD27" s="165"/>
      <c r="BE27" s="165"/>
      <c r="BF27" s="165"/>
      <c r="BG27" s="165"/>
      <c r="BH27" s="165"/>
      <c r="BI27" s="165"/>
      <c r="BJ27" s="165"/>
      <c r="BK27" s="165"/>
      <c r="BL27" s="165"/>
      <c r="BM27" s="165"/>
      <c r="BN27" s="165"/>
      <c r="BO27" s="165"/>
      <c r="BP27" s="165"/>
      <c r="BQ27" s="165"/>
      <c r="BR27" s="165"/>
      <c r="BS27" s="165"/>
      <c r="BT27" s="165"/>
      <c r="BU27" s="165"/>
      <c r="BV27" s="165"/>
      <c r="BW27" s="165"/>
      <c r="BX27" s="165"/>
      <c r="BY27" s="165"/>
      <c r="BZ27" s="165"/>
      <c r="CA27" s="165"/>
      <c r="CB27" s="165"/>
      <c r="CC27" s="165"/>
      <c r="CD27" s="165"/>
      <c r="CE27" s="165"/>
      <c r="CF27" s="165"/>
      <c r="CG27" s="165"/>
      <c r="CH27" s="165"/>
      <c r="CI27" s="165"/>
      <c r="CJ27" s="165"/>
      <c r="CK27" s="165"/>
      <c r="CL27" s="165"/>
      <c r="CM27" s="165"/>
      <c r="CN27" s="165"/>
      <c r="CO27" s="165"/>
      <c r="CP27" s="165"/>
      <c r="CQ27" s="165"/>
      <c r="CR27" s="165"/>
      <c r="CS27" s="165"/>
      <c r="CT27" s="165"/>
      <c r="CU27" s="165"/>
      <c r="CV27" s="165"/>
      <c r="CW27" s="165"/>
      <c r="CX27" s="165"/>
      <c r="CY27" s="165"/>
      <c r="CZ27" s="165"/>
      <c r="DA27" s="165"/>
      <c r="DB27" s="165"/>
      <c r="DC27" s="165"/>
      <c r="DD27" s="165"/>
      <c r="DE27" s="165"/>
      <c r="DF27" s="165"/>
      <c r="DG27" s="165"/>
      <c r="DH27" s="165"/>
      <c r="DI27" s="165"/>
      <c r="DJ27" s="165"/>
      <c r="DK27" s="165"/>
      <c r="DL27" s="165"/>
      <c r="DM27" s="165"/>
      <c r="DN27" s="165"/>
      <c r="DO27" s="165"/>
      <c r="DP27" s="165"/>
      <c r="DQ27" s="165"/>
      <c r="DR27" s="165"/>
      <c r="DS27" s="165"/>
      <c r="DT27" s="165"/>
      <c r="DU27" s="165"/>
      <c r="DV27" s="165"/>
      <c r="DW27" s="165"/>
      <c r="DX27" s="165"/>
      <c r="DY27" s="165"/>
      <c r="DZ27" s="165"/>
      <c r="EA27" s="165"/>
      <c r="EB27" s="165"/>
      <c r="EC27" s="165"/>
      <c r="ED27" s="165"/>
      <c r="EE27" s="165"/>
      <c r="EF27" s="165"/>
      <c r="EG27" s="165"/>
      <c r="EH27" s="165"/>
      <c r="EI27" s="165"/>
      <c r="EJ27" s="165"/>
      <c r="EK27" s="165"/>
      <c r="EL27" s="165"/>
      <c r="EM27" s="165"/>
      <c r="EN27" s="165"/>
      <c r="EO27" s="165"/>
      <c r="EP27" s="165"/>
      <c r="EQ27" s="165"/>
      <c r="ER27" s="165"/>
      <c r="ES27" s="165"/>
      <c r="ET27" s="165"/>
      <c r="EU27" s="165"/>
      <c r="EV27" s="165"/>
      <c r="EW27" s="165"/>
      <c r="EX27" s="165"/>
      <c r="EY27" s="165"/>
      <c r="EZ27" s="165"/>
      <c r="FA27" s="165"/>
      <c r="FB27" s="165"/>
      <c r="FC27" s="165"/>
      <c r="FD27" s="165"/>
      <c r="FE27" s="165"/>
      <c r="FF27" s="165"/>
      <c r="FG27" s="165"/>
      <c r="FH27" s="165"/>
      <c r="FI27" s="165"/>
      <c r="FJ27" s="165"/>
      <c r="FK27" s="165"/>
      <c r="FL27" s="165"/>
      <c r="FM27" s="165"/>
      <c r="FN27" s="165"/>
      <c r="FO27" s="165"/>
      <c r="FP27" s="165"/>
      <c r="FQ27" s="165"/>
      <c r="FR27" s="165"/>
      <c r="FS27" s="165"/>
      <c r="FT27" s="165"/>
      <c r="FU27" s="165"/>
      <c r="FV27" s="165"/>
      <c r="FW27" s="165"/>
      <c r="FX27" s="165"/>
      <c r="FY27" s="165"/>
      <c r="FZ27" s="165"/>
      <c r="GA27" s="165"/>
      <c r="GB27" s="165"/>
      <c r="GC27" s="165"/>
      <c r="GD27" s="165"/>
      <c r="GE27" s="165"/>
      <c r="GF27" s="165"/>
      <c r="GG27" s="165"/>
      <c r="GH27" s="165"/>
      <c r="GI27" s="165"/>
      <c r="GJ27" s="165"/>
      <c r="GK27" s="165"/>
      <c r="GL27" s="165"/>
      <c r="GM27" s="165"/>
      <c r="GN27" s="165"/>
      <c r="GO27" s="165"/>
      <c r="GP27" s="165"/>
      <c r="GQ27" s="165"/>
      <c r="GR27" s="165"/>
      <c r="GS27" s="165"/>
      <c r="GT27" s="165"/>
      <c r="GU27" s="165"/>
      <c r="GV27" s="165"/>
      <c r="GW27" s="165"/>
      <c r="GX27" s="165"/>
      <c r="GY27" s="165"/>
      <c r="GZ27" s="165"/>
      <c r="HA27" s="165"/>
      <c r="HB27" s="165"/>
      <c r="HC27" s="165"/>
      <c r="HD27" s="165"/>
      <c r="HE27" s="165"/>
      <c r="HF27" s="165"/>
      <c r="HG27" s="165"/>
      <c r="HH27" s="165"/>
      <c r="HI27" s="165"/>
      <c r="HJ27" s="165"/>
      <c r="HK27" s="165"/>
      <c r="HL27" s="165"/>
      <c r="HM27" s="165"/>
      <c r="HN27" s="165"/>
      <c r="HO27" s="165"/>
      <c r="HP27" s="165"/>
      <c r="HQ27" s="165"/>
      <c r="HR27" s="165"/>
      <c r="HS27" s="165"/>
      <c r="HT27" s="165"/>
      <c r="HU27" s="165"/>
      <c r="HV27" s="165"/>
      <c r="HW27" s="165"/>
      <c r="HX27" s="165"/>
      <c r="HY27" s="165"/>
      <c r="HZ27" s="165"/>
      <c r="IA27" s="165"/>
      <c r="IB27" s="165"/>
      <c r="IC27" s="165"/>
      <c r="ID27" s="165"/>
      <c r="IE27" s="165"/>
      <c r="IF27" s="165"/>
      <c r="IG27" s="165"/>
      <c r="IH27" s="165"/>
      <c r="II27" s="165"/>
      <c r="IJ27" s="165"/>
      <c r="IK27" s="165"/>
      <c r="IL27" s="165"/>
      <c r="IM27" s="165"/>
      <c r="IN27" s="165"/>
      <c r="IO27" s="165"/>
      <c r="IP27" s="165"/>
      <c r="IQ27" s="165"/>
      <c r="IR27" s="165"/>
      <c r="IS27" s="165"/>
      <c r="IT27" s="165"/>
    </row>
    <row r="28" spans="1:254" x14ac:dyDescent="0.2">
      <c r="A28" s="164"/>
      <c r="B28" s="202"/>
      <c r="C28" s="202"/>
      <c r="D28" s="202"/>
      <c r="E28" s="202"/>
      <c r="F28" s="202"/>
      <c r="G28" s="171"/>
      <c r="H28" s="164"/>
      <c r="I28" s="163"/>
      <c r="J28" s="164"/>
      <c r="K28" s="164"/>
      <c r="L28" s="164"/>
      <c r="M28" s="164"/>
      <c r="N28" s="164"/>
      <c r="O28" s="164"/>
      <c r="P28" s="164"/>
      <c r="Q28" s="164"/>
      <c r="R28" s="164"/>
      <c r="S28" s="164"/>
      <c r="T28" s="164"/>
      <c r="U28" s="164"/>
      <c r="V28" s="164"/>
      <c r="W28" s="164"/>
      <c r="X28" s="164"/>
      <c r="Y28" s="164"/>
      <c r="Z28" s="164"/>
      <c r="AA28" s="164"/>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c r="CS28" s="165"/>
      <c r="CT28" s="165"/>
      <c r="CU28" s="165"/>
      <c r="CV28" s="165"/>
      <c r="CW28" s="165"/>
      <c r="CX28" s="165"/>
      <c r="CY28" s="165"/>
      <c r="CZ28" s="165"/>
      <c r="DA28" s="165"/>
      <c r="DB28" s="165"/>
      <c r="DC28" s="165"/>
      <c r="DD28" s="165"/>
      <c r="DE28" s="165"/>
      <c r="DF28" s="165"/>
      <c r="DG28" s="165"/>
      <c r="DH28" s="165"/>
      <c r="DI28" s="165"/>
      <c r="DJ28" s="165"/>
      <c r="DK28" s="165"/>
      <c r="DL28" s="165"/>
      <c r="DM28" s="165"/>
      <c r="DN28" s="165"/>
      <c r="DO28" s="165"/>
      <c r="DP28" s="165"/>
      <c r="DQ28" s="165"/>
      <c r="DR28" s="165"/>
      <c r="DS28" s="165"/>
      <c r="DT28" s="165"/>
      <c r="DU28" s="165"/>
      <c r="DV28" s="165"/>
      <c r="DW28" s="165"/>
      <c r="DX28" s="165"/>
      <c r="DY28" s="165"/>
      <c r="DZ28" s="165"/>
      <c r="EA28" s="165"/>
      <c r="EB28" s="165"/>
      <c r="EC28" s="165"/>
      <c r="ED28" s="165"/>
      <c r="EE28" s="165"/>
      <c r="EF28" s="165"/>
      <c r="EG28" s="165"/>
      <c r="EH28" s="165"/>
      <c r="EI28" s="165"/>
      <c r="EJ28" s="165"/>
      <c r="EK28" s="165"/>
      <c r="EL28" s="165"/>
      <c r="EM28" s="165"/>
      <c r="EN28" s="165"/>
      <c r="EO28" s="165"/>
      <c r="EP28" s="165"/>
      <c r="EQ28" s="165"/>
      <c r="ER28" s="165"/>
      <c r="ES28" s="165"/>
      <c r="ET28" s="165"/>
      <c r="EU28" s="165"/>
      <c r="EV28" s="165"/>
      <c r="EW28" s="165"/>
      <c r="EX28" s="165"/>
      <c r="EY28" s="165"/>
      <c r="EZ28" s="165"/>
      <c r="FA28" s="165"/>
      <c r="FB28" s="165"/>
      <c r="FC28" s="165"/>
      <c r="FD28" s="165"/>
      <c r="FE28" s="165"/>
      <c r="FF28" s="165"/>
      <c r="FG28" s="165"/>
      <c r="FH28" s="165"/>
      <c r="FI28" s="165"/>
      <c r="FJ28" s="165"/>
      <c r="FK28" s="165"/>
      <c r="FL28" s="165"/>
      <c r="FM28" s="165"/>
      <c r="FN28" s="165"/>
      <c r="FO28" s="165"/>
      <c r="FP28" s="165"/>
      <c r="FQ28" s="165"/>
      <c r="FR28" s="165"/>
      <c r="FS28" s="165"/>
      <c r="FT28" s="165"/>
      <c r="FU28" s="165"/>
      <c r="FV28" s="165"/>
      <c r="FW28" s="165"/>
      <c r="FX28" s="165"/>
      <c r="FY28" s="165"/>
      <c r="FZ28" s="165"/>
      <c r="GA28" s="165"/>
      <c r="GB28" s="165"/>
      <c r="GC28" s="165"/>
      <c r="GD28" s="165"/>
      <c r="GE28" s="165"/>
      <c r="GF28" s="165"/>
      <c r="GG28" s="165"/>
      <c r="GH28" s="165"/>
      <c r="GI28" s="165"/>
      <c r="GJ28" s="165"/>
      <c r="GK28" s="165"/>
      <c r="GL28" s="165"/>
      <c r="GM28" s="165"/>
      <c r="GN28" s="165"/>
      <c r="GO28" s="165"/>
      <c r="GP28" s="165"/>
      <c r="GQ28" s="165"/>
      <c r="GR28" s="165"/>
      <c r="GS28" s="165"/>
      <c r="GT28" s="165"/>
      <c r="GU28" s="165"/>
      <c r="GV28" s="165"/>
      <c r="GW28" s="165"/>
      <c r="GX28" s="165"/>
      <c r="GY28" s="165"/>
      <c r="GZ28" s="165"/>
      <c r="HA28" s="165"/>
      <c r="HB28" s="165"/>
      <c r="HC28" s="165"/>
      <c r="HD28" s="165"/>
      <c r="HE28" s="165"/>
      <c r="HF28" s="165"/>
      <c r="HG28" s="165"/>
      <c r="HH28" s="165"/>
      <c r="HI28" s="165"/>
      <c r="HJ28" s="165"/>
      <c r="HK28" s="165"/>
      <c r="HL28" s="165"/>
      <c r="HM28" s="165"/>
      <c r="HN28" s="165"/>
      <c r="HO28" s="165"/>
      <c r="HP28" s="165"/>
      <c r="HQ28" s="165"/>
      <c r="HR28" s="165"/>
      <c r="HS28" s="165"/>
      <c r="HT28" s="165"/>
      <c r="HU28" s="165"/>
      <c r="HV28" s="165"/>
      <c r="HW28" s="165"/>
      <c r="HX28" s="165"/>
      <c r="HY28" s="165"/>
      <c r="HZ28" s="165"/>
      <c r="IA28" s="165"/>
      <c r="IB28" s="165"/>
      <c r="IC28" s="165"/>
      <c r="ID28" s="165"/>
      <c r="IE28" s="165"/>
      <c r="IF28" s="165"/>
      <c r="IG28" s="165"/>
      <c r="IH28" s="165"/>
      <c r="II28" s="165"/>
      <c r="IJ28" s="165"/>
      <c r="IK28" s="165"/>
      <c r="IL28" s="165"/>
      <c r="IM28" s="165"/>
      <c r="IN28" s="165"/>
      <c r="IO28" s="165"/>
      <c r="IP28" s="165"/>
      <c r="IQ28" s="165"/>
      <c r="IR28" s="165"/>
      <c r="IS28" s="165"/>
      <c r="IT28" s="165"/>
    </row>
    <row r="29" spans="1:254" x14ac:dyDescent="0.2">
      <c r="A29" s="164"/>
      <c r="B29" s="202"/>
      <c r="C29" s="202"/>
      <c r="D29" s="202"/>
      <c r="E29" s="202"/>
      <c r="F29" s="202"/>
      <c r="G29" s="171"/>
      <c r="H29" s="164"/>
      <c r="I29" s="163"/>
      <c r="J29" s="164"/>
      <c r="K29" s="164"/>
      <c r="L29" s="164"/>
      <c r="M29" s="164"/>
      <c r="N29" s="164"/>
      <c r="O29" s="164"/>
      <c r="P29" s="164"/>
      <c r="Q29" s="164"/>
      <c r="R29" s="164"/>
      <c r="S29" s="164"/>
      <c r="T29" s="164"/>
      <c r="U29" s="164"/>
      <c r="V29" s="164"/>
      <c r="W29" s="164"/>
      <c r="X29" s="164"/>
      <c r="Y29" s="164"/>
      <c r="Z29" s="164"/>
      <c r="AA29" s="164"/>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165"/>
      <c r="CD29" s="165"/>
      <c r="CE29" s="165"/>
      <c r="CF29" s="165"/>
      <c r="CG29" s="165"/>
      <c r="CH29" s="165"/>
      <c r="CI29" s="165"/>
      <c r="CJ29" s="165"/>
      <c r="CK29" s="165"/>
      <c r="CL29" s="165"/>
      <c r="CM29" s="165"/>
      <c r="CN29" s="165"/>
      <c r="CO29" s="165"/>
      <c r="CP29" s="165"/>
      <c r="CQ29" s="165"/>
      <c r="CR29" s="165"/>
      <c r="CS29" s="165"/>
      <c r="CT29" s="165"/>
      <c r="CU29" s="165"/>
      <c r="CV29" s="165"/>
      <c r="CW29" s="165"/>
      <c r="CX29" s="165"/>
      <c r="CY29" s="165"/>
      <c r="CZ29" s="165"/>
      <c r="DA29" s="165"/>
      <c r="DB29" s="165"/>
      <c r="DC29" s="165"/>
      <c r="DD29" s="165"/>
      <c r="DE29" s="165"/>
      <c r="DF29" s="165"/>
      <c r="DG29" s="165"/>
      <c r="DH29" s="165"/>
      <c r="DI29" s="165"/>
      <c r="DJ29" s="165"/>
      <c r="DK29" s="165"/>
      <c r="DL29" s="165"/>
      <c r="DM29" s="165"/>
      <c r="DN29" s="165"/>
      <c r="DO29" s="165"/>
      <c r="DP29" s="165"/>
      <c r="DQ29" s="165"/>
      <c r="DR29" s="165"/>
      <c r="DS29" s="165"/>
      <c r="DT29" s="165"/>
      <c r="DU29" s="165"/>
      <c r="DV29" s="165"/>
      <c r="DW29" s="165"/>
      <c r="DX29" s="165"/>
      <c r="DY29" s="165"/>
      <c r="DZ29" s="165"/>
      <c r="EA29" s="165"/>
      <c r="EB29" s="165"/>
      <c r="EC29" s="165"/>
      <c r="ED29" s="165"/>
      <c r="EE29" s="165"/>
      <c r="EF29" s="165"/>
      <c r="EG29" s="165"/>
      <c r="EH29" s="165"/>
      <c r="EI29" s="165"/>
      <c r="EJ29" s="165"/>
      <c r="EK29" s="165"/>
      <c r="EL29" s="165"/>
      <c r="EM29" s="165"/>
      <c r="EN29" s="165"/>
      <c r="EO29" s="165"/>
      <c r="EP29" s="165"/>
      <c r="EQ29" s="165"/>
      <c r="ER29" s="165"/>
      <c r="ES29" s="165"/>
      <c r="ET29" s="165"/>
      <c r="EU29" s="165"/>
      <c r="EV29" s="165"/>
      <c r="EW29" s="165"/>
      <c r="EX29" s="165"/>
      <c r="EY29" s="165"/>
      <c r="EZ29" s="165"/>
      <c r="FA29" s="165"/>
      <c r="FB29" s="165"/>
      <c r="FC29" s="165"/>
      <c r="FD29" s="165"/>
      <c r="FE29" s="165"/>
      <c r="FF29" s="165"/>
      <c r="FG29" s="165"/>
      <c r="FH29" s="165"/>
      <c r="FI29" s="165"/>
      <c r="FJ29" s="165"/>
      <c r="FK29" s="165"/>
      <c r="FL29" s="165"/>
      <c r="FM29" s="165"/>
      <c r="FN29" s="165"/>
      <c r="FO29" s="165"/>
      <c r="FP29" s="165"/>
      <c r="FQ29" s="165"/>
      <c r="FR29" s="165"/>
      <c r="FS29" s="165"/>
      <c r="FT29" s="165"/>
      <c r="FU29" s="165"/>
      <c r="FV29" s="165"/>
      <c r="FW29" s="165"/>
      <c r="FX29" s="165"/>
      <c r="FY29" s="165"/>
      <c r="FZ29" s="165"/>
      <c r="GA29" s="165"/>
      <c r="GB29" s="165"/>
      <c r="GC29" s="165"/>
      <c r="GD29" s="165"/>
      <c r="GE29" s="165"/>
      <c r="GF29" s="165"/>
      <c r="GG29" s="165"/>
      <c r="GH29" s="165"/>
      <c r="GI29" s="165"/>
      <c r="GJ29" s="165"/>
      <c r="GK29" s="165"/>
      <c r="GL29" s="165"/>
      <c r="GM29" s="165"/>
      <c r="GN29" s="165"/>
      <c r="GO29" s="165"/>
      <c r="GP29" s="165"/>
      <c r="GQ29" s="165"/>
      <c r="GR29" s="165"/>
      <c r="GS29" s="165"/>
      <c r="GT29" s="165"/>
      <c r="GU29" s="165"/>
      <c r="GV29" s="165"/>
      <c r="GW29" s="165"/>
      <c r="GX29" s="165"/>
      <c r="GY29" s="165"/>
      <c r="GZ29" s="165"/>
      <c r="HA29" s="165"/>
      <c r="HB29" s="165"/>
      <c r="HC29" s="165"/>
      <c r="HD29" s="165"/>
      <c r="HE29" s="165"/>
      <c r="HF29" s="165"/>
      <c r="HG29" s="165"/>
      <c r="HH29" s="165"/>
      <c r="HI29" s="165"/>
      <c r="HJ29" s="165"/>
      <c r="HK29" s="165"/>
      <c r="HL29" s="165"/>
      <c r="HM29" s="165"/>
      <c r="HN29" s="165"/>
      <c r="HO29" s="165"/>
      <c r="HP29" s="165"/>
      <c r="HQ29" s="165"/>
      <c r="HR29" s="165"/>
      <c r="HS29" s="165"/>
      <c r="HT29" s="165"/>
      <c r="HU29" s="165"/>
      <c r="HV29" s="165"/>
      <c r="HW29" s="165"/>
      <c r="HX29" s="165"/>
      <c r="HY29" s="165"/>
      <c r="HZ29" s="165"/>
      <c r="IA29" s="165"/>
      <c r="IB29" s="165"/>
      <c r="IC29" s="165"/>
      <c r="ID29" s="165"/>
      <c r="IE29" s="165"/>
      <c r="IF29" s="165"/>
      <c r="IG29" s="165"/>
      <c r="IH29" s="165"/>
      <c r="II29" s="165"/>
      <c r="IJ29" s="165"/>
      <c r="IK29" s="165"/>
      <c r="IL29" s="165"/>
      <c r="IM29" s="165"/>
      <c r="IN29" s="165"/>
      <c r="IO29" s="165"/>
      <c r="IP29" s="165"/>
      <c r="IQ29" s="165"/>
      <c r="IR29" s="165"/>
      <c r="IS29" s="165"/>
      <c r="IT29" s="165"/>
    </row>
    <row r="30" spans="1:254" s="165" customFormat="1" x14ac:dyDescent="0.2">
      <c r="A30" s="164"/>
      <c r="B30" s="162"/>
      <c r="C30" s="162"/>
      <c r="D30" s="162"/>
      <c r="E30" s="162"/>
      <c r="F30" s="162"/>
      <c r="G30" s="164"/>
      <c r="H30" s="164"/>
      <c r="I30" s="163"/>
      <c r="J30" s="164"/>
      <c r="K30" s="164"/>
      <c r="L30" s="164"/>
      <c r="M30" s="164"/>
      <c r="N30" s="164"/>
      <c r="O30" s="164"/>
      <c r="P30" s="164"/>
      <c r="Q30" s="164"/>
      <c r="R30" s="164"/>
      <c r="S30" s="164"/>
      <c r="T30" s="164"/>
      <c r="U30" s="164"/>
      <c r="V30" s="164"/>
      <c r="W30" s="164"/>
      <c r="X30" s="164"/>
      <c r="Y30" s="164"/>
      <c r="Z30" s="164"/>
      <c r="AA30" s="164"/>
      <c r="AB30" s="164"/>
      <c r="AC30" s="164"/>
      <c r="AD30" s="164"/>
      <c r="AE30" s="164"/>
    </row>
    <row r="31" spans="1:254" s="165" customFormat="1" x14ac:dyDescent="0.2">
      <c r="A31" s="164"/>
      <c r="B31" s="162"/>
      <c r="C31" s="162"/>
      <c r="D31" s="162"/>
      <c r="E31" s="162"/>
      <c r="F31" s="162"/>
      <c r="G31" s="164"/>
      <c r="H31" s="164"/>
      <c r="I31" s="163"/>
      <c r="J31" s="164"/>
      <c r="K31" s="164"/>
      <c r="L31" s="164"/>
      <c r="M31" s="164"/>
      <c r="N31" s="164"/>
      <c r="O31" s="164"/>
      <c r="P31" s="164"/>
      <c r="Q31" s="164"/>
      <c r="R31" s="164"/>
      <c r="S31" s="164"/>
      <c r="T31" s="164"/>
      <c r="U31" s="164"/>
      <c r="V31" s="164"/>
      <c r="W31" s="164"/>
      <c r="X31" s="164"/>
      <c r="Y31" s="164"/>
      <c r="Z31" s="164"/>
      <c r="AA31" s="164"/>
      <c r="AB31" s="164"/>
      <c r="AC31" s="164"/>
      <c r="AD31" s="164"/>
      <c r="AE31" s="164"/>
    </row>
    <row r="32" spans="1:254" s="165" customFormat="1" x14ac:dyDescent="0.2">
      <c r="A32" s="164"/>
      <c r="B32" s="162"/>
      <c r="C32" s="162"/>
      <c r="D32" s="162"/>
      <c r="E32" s="162"/>
      <c r="F32" s="162"/>
      <c r="G32" s="164"/>
      <c r="H32" s="164"/>
      <c r="I32" s="163"/>
      <c r="J32" s="164"/>
      <c r="K32" s="164"/>
      <c r="L32" s="164"/>
      <c r="M32" s="164"/>
      <c r="N32" s="164"/>
      <c r="O32" s="164"/>
      <c r="P32" s="164"/>
      <c r="Q32" s="164"/>
      <c r="R32" s="164"/>
      <c r="S32" s="164"/>
      <c r="T32" s="164"/>
      <c r="U32" s="164"/>
      <c r="V32" s="164"/>
      <c r="W32" s="164"/>
      <c r="X32" s="164"/>
      <c r="Y32" s="164"/>
      <c r="Z32" s="164"/>
      <c r="AA32" s="164"/>
      <c r="AB32" s="164"/>
      <c r="AC32" s="164"/>
      <c r="AD32" s="164"/>
      <c r="AE32" s="164"/>
    </row>
    <row r="33" spans="1:31" s="165" customFormat="1" x14ac:dyDescent="0.2">
      <c r="A33" s="164"/>
      <c r="B33" s="162"/>
      <c r="C33" s="162"/>
      <c r="D33" s="162"/>
      <c r="E33" s="162"/>
      <c r="F33" s="162"/>
      <c r="G33" s="164"/>
      <c r="H33" s="164"/>
      <c r="I33" s="163"/>
      <c r="J33" s="164"/>
      <c r="K33" s="164"/>
      <c r="L33" s="164"/>
      <c r="M33" s="164"/>
      <c r="N33" s="164"/>
      <c r="O33" s="164"/>
      <c r="P33" s="164"/>
      <c r="Q33" s="164"/>
      <c r="R33" s="164"/>
      <c r="S33" s="164"/>
      <c r="T33" s="164"/>
      <c r="U33" s="164"/>
      <c r="V33" s="164"/>
      <c r="W33" s="164"/>
      <c r="X33" s="164"/>
      <c r="Y33" s="164"/>
      <c r="Z33" s="164"/>
      <c r="AA33" s="164"/>
      <c r="AB33" s="164"/>
      <c r="AC33" s="164"/>
      <c r="AD33" s="164"/>
      <c r="AE33" s="164"/>
    </row>
    <row r="34" spans="1:31" s="165" customFormat="1" x14ac:dyDescent="0.2">
      <c r="A34" s="164"/>
      <c r="B34" s="162"/>
      <c r="C34" s="162"/>
      <c r="D34" s="162"/>
      <c r="E34" s="162"/>
      <c r="F34" s="162"/>
      <c r="G34" s="164"/>
      <c r="H34" s="164"/>
      <c r="I34" s="163"/>
      <c r="J34" s="164"/>
      <c r="K34" s="164"/>
      <c r="L34" s="164"/>
      <c r="M34" s="164"/>
      <c r="N34" s="164"/>
      <c r="O34" s="164"/>
      <c r="P34" s="164"/>
      <c r="Q34" s="164"/>
      <c r="R34" s="164"/>
      <c r="S34" s="164"/>
      <c r="T34" s="164"/>
      <c r="U34" s="164"/>
      <c r="V34" s="164"/>
      <c r="W34" s="164"/>
      <c r="X34" s="164"/>
      <c r="Y34" s="164"/>
      <c r="Z34" s="164"/>
      <c r="AA34" s="164"/>
      <c r="AB34" s="164"/>
      <c r="AC34" s="164"/>
      <c r="AD34" s="164"/>
      <c r="AE34" s="164"/>
    </row>
    <row r="35" spans="1:31" s="165" customFormat="1" x14ac:dyDescent="0.2">
      <c r="A35" s="164"/>
      <c r="B35" s="162"/>
      <c r="C35" s="162"/>
      <c r="D35" s="162"/>
      <c r="E35" s="162"/>
      <c r="F35" s="162"/>
      <c r="G35" s="164"/>
      <c r="H35" s="164"/>
      <c r="I35" s="163"/>
      <c r="J35" s="164"/>
      <c r="K35" s="164"/>
      <c r="L35" s="164"/>
      <c r="M35" s="164"/>
      <c r="N35" s="164"/>
      <c r="O35" s="164"/>
      <c r="P35" s="164"/>
      <c r="Q35" s="164"/>
      <c r="R35" s="164"/>
      <c r="S35" s="164"/>
      <c r="T35" s="164"/>
      <c r="U35" s="164"/>
      <c r="V35" s="164"/>
      <c r="W35" s="164"/>
      <c r="X35" s="164"/>
      <c r="Y35" s="164"/>
      <c r="Z35" s="164"/>
      <c r="AA35" s="164"/>
      <c r="AB35" s="164"/>
      <c r="AC35" s="164"/>
      <c r="AD35" s="164"/>
      <c r="AE35" s="164"/>
    </row>
    <row r="36" spans="1:31" s="165" customFormat="1" x14ac:dyDescent="0.2">
      <c r="A36" s="164"/>
      <c r="B36" s="162"/>
      <c r="C36" s="162"/>
      <c r="D36" s="162"/>
      <c r="E36" s="162"/>
      <c r="F36" s="162"/>
      <c r="G36" s="164"/>
      <c r="H36" s="164"/>
      <c r="I36" s="163"/>
      <c r="J36" s="164"/>
      <c r="K36" s="164"/>
      <c r="L36" s="164"/>
      <c r="M36" s="164"/>
      <c r="N36" s="164"/>
      <c r="O36" s="164"/>
      <c r="P36" s="164"/>
      <c r="Q36" s="164"/>
      <c r="R36" s="164"/>
      <c r="S36" s="164"/>
      <c r="T36" s="164"/>
      <c r="U36" s="164"/>
      <c r="V36" s="164"/>
      <c r="W36" s="164"/>
      <c r="X36" s="164"/>
      <c r="Y36" s="164"/>
      <c r="Z36" s="164"/>
      <c r="AA36" s="164"/>
      <c r="AB36" s="164"/>
      <c r="AC36" s="164"/>
      <c r="AD36" s="164"/>
      <c r="AE36" s="164"/>
    </row>
    <row r="37" spans="1:31" s="165" customFormat="1" x14ac:dyDescent="0.2">
      <c r="A37" s="164"/>
      <c r="B37" s="162"/>
      <c r="C37" s="162"/>
      <c r="D37" s="162"/>
      <c r="E37" s="162"/>
      <c r="F37" s="162"/>
      <c r="G37" s="164"/>
      <c r="H37" s="164"/>
      <c r="I37" s="163"/>
      <c r="J37" s="164"/>
      <c r="K37" s="164"/>
      <c r="L37" s="164"/>
      <c r="M37" s="164"/>
      <c r="N37" s="164"/>
      <c r="O37" s="164"/>
      <c r="P37" s="164"/>
      <c r="Q37" s="164"/>
      <c r="R37" s="164"/>
      <c r="S37" s="164"/>
      <c r="T37" s="164"/>
      <c r="U37" s="164"/>
      <c r="V37" s="164"/>
      <c r="W37" s="164"/>
      <c r="X37" s="164"/>
      <c r="Y37" s="164"/>
      <c r="Z37" s="164"/>
      <c r="AA37" s="164"/>
      <c r="AB37" s="164"/>
      <c r="AC37" s="164"/>
      <c r="AD37" s="164"/>
      <c r="AE37" s="164"/>
    </row>
    <row r="38" spans="1:31" s="165" customFormat="1" x14ac:dyDescent="0.2">
      <c r="A38" s="164"/>
      <c r="B38" s="162"/>
      <c r="C38" s="162"/>
      <c r="D38" s="162"/>
      <c r="E38" s="162"/>
      <c r="F38" s="162"/>
      <c r="G38" s="164"/>
      <c r="H38" s="164"/>
      <c r="I38" s="163"/>
      <c r="J38" s="164"/>
      <c r="K38" s="164"/>
      <c r="L38" s="164"/>
      <c r="M38" s="164"/>
      <c r="N38" s="164"/>
      <c r="O38" s="164"/>
      <c r="P38" s="164"/>
      <c r="Q38" s="164"/>
      <c r="R38" s="164"/>
      <c r="S38" s="164"/>
      <c r="T38" s="164"/>
      <c r="U38" s="164"/>
      <c r="V38" s="164"/>
      <c r="W38" s="164"/>
      <c r="X38" s="164"/>
      <c r="Y38" s="164"/>
      <c r="Z38" s="164"/>
      <c r="AA38" s="164"/>
      <c r="AB38" s="164"/>
      <c r="AC38" s="164"/>
      <c r="AD38" s="164"/>
      <c r="AE38" s="164"/>
    </row>
    <row r="39" spans="1:31" s="165" customFormat="1" x14ac:dyDescent="0.2">
      <c r="A39" s="164"/>
      <c r="B39" s="162"/>
      <c r="C39" s="162"/>
      <c r="D39" s="162"/>
      <c r="E39" s="162"/>
      <c r="F39" s="162"/>
      <c r="G39" s="164"/>
      <c r="H39" s="164"/>
      <c r="I39" s="163"/>
      <c r="J39" s="164"/>
      <c r="K39" s="164"/>
      <c r="L39" s="164"/>
      <c r="M39" s="164"/>
      <c r="N39" s="164"/>
      <c r="O39" s="164"/>
      <c r="P39" s="164"/>
      <c r="Q39" s="164"/>
      <c r="R39" s="164"/>
      <c r="S39" s="164"/>
      <c r="T39" s="164"/>
      <c r="U39" s="164"/>
      <c r="V39" s="164"/>
      <c r="W39" s="164"/>
      <c r="X39" s="164"/>
      <c r="Y39" s="164"/>
      <c r="Z39" s="164"/>
      <c r="AA39" s="164"/>
      <c r="AB39" s="164"/>
      <c r="AC39" s="164"/>
      <c r="AD39" s="164"/>
      <c r="AE39" s="164"/>
    </row>
    <row r="40" spans="1:31" s="165" customFormat="1" x14ac:dyDescent="0.2">
      <c r="A40" s="164"/>
      <c r="B40" s="162"/>
      <c r="C40" s="162"/>
      <c r="D40" s="162"/>
      <c r="E40" s="162"/>
      <c r="F40" s="162"/>
      <c r="G40" s="164"/>
      <c r="H40" s="164"/>
      <c r="I40" s="163"/>
      <c r="J40" s="164"/>
      <c r="K40" s="164"/>
      <c r="L40" s="164"/>
      <c r="M40" s="164"/>
      <c r="N40" s="164"/>
      <c r="O40" s="164"/>
      <c r="P40" s="164"/>
      <c r="Q40" s="164"/>
      <c r="R40" s="164"/>
      <c r="S40" s="164"/>
      <c r="T40" s="164"/>
      <c r="U40" s="164"/>
      <c r="V40" s="164"/>
      <c r="W40" s="164"/>
      <c r="X40" s="164"/>
      <c r="Y40" s="164"/>
      <c r="Z40" s="164"/>
      <c r="AA40" s="164"/>
      <c r="AB40" s="164"/>
      <c r="AC40" s="164"/>
      <c r="AD40" s="164"/>
      <c r="AE40" s="164"/>
    </row>
    <row r="41" spans="1:31" s="165" customFormat="1" x14ac:dyDescent="0.2">
      <c r="A41" s="164"/>
      <c r="B41" s="162"/>
      <c r="C41" s="162"/>
      <c r="D41" s="162"/>
      <c r="E41" s="162"/>
      <c r="F41" s="162"/>
      <c r="G41" s="164"/>
      <c r="H41" s="164"/>
      <c r="I41" s="163"/>
      <c r="J41" s="164"/>
      <c r="K41" s="164"/>
      <c r="L41" s="164"/>
      <c r="M41" s="164"/>
      <c r="N41" s="164"/>
      <c r="O41" s="164"/>
      <c r="P41" s="164"/>
      <c r="Q41" s="164"/>
      <c r="R41" s="164"/>
      <c r="S41" s="164"/>
      <c r="T41" s="164"/>
      <c r="U41" s="164"/>
      <c r="V41" s="164"/>
      <c r="W41" s="164"/>
      <c r="X41" s="164"/>
      <c r="Y41" s="164"/>
      <c r="Z41" s="164"/>
      <c r="AA41" s="164"/>
      <c r="AB41" s="164"/>
      <c r="AC41" s="164"/>
      <c r="AD41" s="164"/>
      <c r="AE41" s="164"/>
    </row>
    <row r="42" spans="1:31" s="165" customFormat="1" x14ac:dyDescent="0.2">
      <c r="A42" s="164"/>
      <c r="B42" s="162"/>
      <c r="C42" s="162"/>
      <c r="D42" s="162"/>
      <c r="E42" s="162"/>
      <c r="F42" s="162"/>
      <c r="G42" s="164"/>
      <c r="H42" s="164"/>
      <c r="I42" s="163"/>
      <c r="J42" s="164"/>
      <c r="K42" s="164"/>
      <c r="L42" s="164"/>
      <c r="M42" s="164"/>
      <c r="N42" s="164"/>
      <c r="O42" s="164"/>
      <c r="P42" s="164"/>
      <c r="Q42" s="164"/>
      <c r="R42" s="164"/>
      <c r="S42" s="164"/>
      <c r="T42" s="164"/>
      <c r="U42" s="164"/>
      <c r="V42" s="164"/>
      <c r="W42" s="164"/>
      <c r="X42" s="164"/>
      <c r="Y42" s="164"/>
      <c r="Z42" s="164"/>
      <c r="AA42" s="164"/>
      <c r="AB42" s="164"/>
      <c r="AC42" s="164"/>
      <c r="AD42" s="164"/>
      <c r="AE42" s="164"/>
    </row>
    <row r="43" spans="1:31" s="165" customFormat="1" x14ac:dyDescent="0.2">
      <c r="A43" s="164"/>
      <c r="B43" s="162"/>
      <c r="C43" s="162"/>
      <c r="D43" s="162"/>
      <c r="E43" s="162"/>
      <c r="F43" s="162"/>
      <c r="G43" s="164"/>
      <c r="H43" s="164"/>
      <c r="I43" s="163"/>
      <c r="J43" s="164"/>
      <c r="K43" s="164"/>
      <c r="L43" s="164"/>
      <c r="M43" s="164"/>
      <c r="N43" s="164"/>
      <c r="O43" s="164"/>
      <c r="P43" s="164"/>
      <c r="Q43" s="164"/>
      <c r="R43" s="164"/>
      <c r="S43" s="164"/>
      <c r="T43" s="164"/>
      <c r="U43" s="164"/>
      <c r="V43" s="164"/>
      <c r="W43" s="164"/>
      <c r="X43" s="164"/>
      <c r="Y43" s="164"/>
      <c r="Z43" s="164"/>
      <c r="AA43" s="164"/>
      <c r="AB43" s="164"/>
      <c r="AC43" s="164"/>
      <c r="AD43" s="164"/>
      <c r="AE43" s="164"/>
    </row>
    <row r="44" spans="1:31" s="165" customFormat="1" x14ac:dyDescent="0.2">
      <c r="A44" s="164"/>
      <c r="B44" s="162"/>
      <c r="C44" s="162"/>
      <c r="D44" s="162"/>
      <c r="E44" s="162"/>
      <c r="F44" s="162"/>
      <c r="G44" s="164"/>
      <c r="H44" s="164"/>
      <c r="I44" s="163"/>
      <c r="J44" s="164"/>
      <c r="K44" s="164"/>
      <c r="L44" s="164"/>
      <c r="M44" s="164"/>
      <c r="N44" s="164"/>
      <c r="O44" s="164"/>
      <c r="P44" s="164"/>
      <c r="Q44" s="164"/>
      <c r="R44" s="164"/>
      <c r="S44" s="164"/>
      <c r="T44" s="164"/>
      <c r="U44" s="164"/>
      <c r="V44" s="164"/>
      <c r="W44" s="164"/>
      <c r="X44" s="164"/>
      <c r="Y44" s="164"/>
      <c r="Z44" s="164"/>
      <c r="AA44" s="164"/>
      <c r="AB44" s="164"/>
      <c r="AC44" s="164"/>
      <c r="AD44" s="164"/>
      <c r="AE44" s="164"/>
    </row>
    <row r="45" spans="1:31" s="165" customFormat="1" x14ac:dyDescent="0.2">
      <c r="A45" s="164"/>
      <c r="B45" s="162"/>
      <c r="C45" s="162"/>
      <c r="D45" s="162"/>
      <c r="E45" s="162"/>
      <c r="F45" s="162"/>
      <c r="G45" s="164"/>
      <c r="H45" s="164"/>
      <c r="I45" s="163"/>
      <c r="J45" s="164"/>
      <c r="K45" s="164"/>
      <c r="L45" s="164"/>
      <c r="M45" s="164"/>
      <c r="N45" s="164"/>
      <c r="O45" s="164"/>
      <c r="P45" s="164"/>
      <c r="Q45" s="164"/>
      <c r="R45" s="164"/>
      <c r="S45" s="164"/>
      <c r="T45" s="164"/>
      <c r="U45" s="164"/>
      <c r="V45" s="164"/>
      <c r="W45" s="164"/>
      <c r="X45" s="164"/>
      <c r="Y45" s="164"/>
      <c r="Z45" s="164"/>
      <c r="AA45" s="164"/>
      <c r="AB45" s="164"/>
      <c r="AC45" s="164"/>
      <c r="AD45" s="164"/>
      <c r="AE45" s="164"/>
    </row>
    <row r="46" spans="1:31" s="165" customFormat="1" x14ac:dyDescent="0.2">
      <c r="A46" s="164"/>
      <c r="B46" s="162"/>
      <c r="C46" s="162"/>
      <c r="D46" s="162"/>
      <c r="E46" s="162"/>
      <c r="F46" s="162"/>
      <c r="G46" s="164"/>
      <c r="H46" s="164"/>
      <c r="I46" s="163"/>
      <c r="J46" s="164"/>
      <c r="K46" s="164"/>
      <c r="L46" s="164"/>
      <c r="M46" s="164"/>
      <c r="N46" s="164"/>
      <c r="O46" s="164"/>
      <c r="P46" s="164"/>
      <c r="Q46" s="164"/>
      <c r="R46" s="164"/>
      <c r="S46" s="164"/>
      <c r="T46" s="164"/>
      <c r="U46" s="164"/>
      <c r="V46" s="164"/>
      <c r="W46" s="164"/>
      <c r="X46" s="164"/>
      <c r="Y46" s="164"/>
      <c r="Z46" s="164"/>
      <c r="AA46" s="164"/>
      <c r="AB46" s="164"/>
      <c r="AC46" s="164"/>
      <c r="AD46" s="164"/>
      <c r="AE46" s="164"/>
    </row>
    <row r="47" spans="1:31" s="165" customFormat="1" x14ac:dyDescent="0.2">
      <c r="A47" s="164"/>
      <c r="B47" s="162"/>
      <c r="C47" s="162"/>
      <c r="D47" s="162"/>
      <c r="E47" s="162"/>
      <c r="F47" s="162"/>
      <c r="G47" s="164"/>
      <c r="H47" s="164"/>
      <c r="I47" s="163"/>
      <c r="J47" s="164"/>
      <c r="K47" s="164"/>
      <c r="L47" s="164"/>
      <c r="M47" s="164"/>
      <c r="N47" s="164"/>
      <c r="O47" s="164"/>
      <c r="P47" s="164"/>
      <c r="Q47" s="164"/>
      <c r="R47" s="164"/>
      <c r="S47" s="164"/>
      <c r="T47" s="164"/>
      <c r="U47" s="164"/>
      <c r="V47" s="164"/>
      <c r="W47" s="164"/>
      <c r="X47" s="164"/>
      <c r="Y47" s="164"/>
      <c r="Z47" s="164"/>
      <c r="AA47" s="164"/>
      <c r="AB47" s="164"/>
      <c r="AC47" s="164"/>
      <c r="AD47" s="164"/>
      <c r="AE47" s="164"/>
    </row>
    <row r="48" spans="1:31" s="165" customFormat="1" x14ac:dyDescent="0.2">
      <c r="A48" s="164"/>
      <c r="B48" s="162"/>
      <c r="C48" s="162"/>
      <c r="D48" s="162"/>
      <c r="E48" s="162"/>
      <c r="F48" s="162"/>
      <c r="G48" s="164"/>
      <c r="H48" s="164"/>
      <c r="I48" s="163"/>
      <c r="J48" s="164"/>
      <c r="K48" s="164"/>
      <c r="L48" s="164"/>
      <c r="M48" s="164"/>
      <c r="N48" s="164"/>
      <c r="O48" s="164"/>
      <c r="P48" s="164"/>
      <c r="Q48" s="164"/>
      <c r="R48" s="164"/>
      <c r="S48" s="164"/>
      <c r="T48" s="164"/>
      <c r="U48" s="164"/>
      <c r="V48" s="164"/>
      <c r="W48" s="164"/>
      <c r="X48" s="164"/>
      <c r="Y48" s="164"/>
      <c r="Z48" s="164"/>
      <c r="AA48" s="164"/>
      <c r="AB48" s="164"/>
      <c r="AC48" s="164"/>
      <c r="AD48" s="164"/>
      <c r="AE48" s="164"/>
    </row>
    <row r="49" spans="1:31" s="165" customFormat="1" x14ac:dyDescent="0.2">
      <c r="A49" s="164"/>
      <c r="B49" s="162"/>
      <c r="C49" s="162"/>
      <c r="D49" s="162"/>
      <c r="E49" s="162"/>
      <c r="F49" s="162"/>
      <c r="G49" s="164"/>
      <c r="H49" s="164"/>
      <c r="I49" s="163"/>
      <c r="J49" s="164"/>
      <c r="K49" s="164"/>
      <c r="L49" s="164"/>
      <c r="M49" s="164"/>
      <c r="N49" s="164"/>
      <c r="O49" s="164"/>
      <c r="P49" s="164"/>
      <c r="Q49" s="164"/>
      <c r="R49" s="164"/>
      <c r="S49" s="164"/>
      <c r="T49" s="164"/>
      <c r="U49" s="164"/>
      <c r="V49" s="164"/>
      <c r="W49" s="164"/>
      <c r="X49" s="164"/>
      <c r="Y49" s="164"/>
      <c r="Z49" s="164"/>
      <c r="AA49" s="164"/>
      <c r="AB49" s="164"/>
      <c r="AC49" s="164"/>
      <c r="AD49" s="164"/>
      <c r="AE49" s="164"/>
    </row>
    <row r="50" spans="1:31" s="165" customFormat="1" x14ac:dyDescent="0.2">
      <c r="A50" s="164"/>
      <c r="B50" s="162"/>
      <c r="C50" s="162"/>
      <c r="D50" s="162"/>
      <c r="E50" s="162"/>
      <c r="F50" s="162"/>
      <c r="G50" s="164"/>
      <c r="H50" s="164"/>
      <c r="I50" s="163"/>
      <c r="J50" s="164"/>
      <c r="K50" s="164"/>
      <c r="L50" s="164"/>
      <c r="M50" s="164"/>
      <c r="N50" s="164"/>
      <c r="O50" s="164"/>
      <c r="P50" s="164"/>
      <c r="Q50" s="164"/>
      <c r="R50" s="164"/>
      <c r="S50" s="164"/>
      <c r="T50" s="164"/>
      <c r="U50" s="164"/>
      <c r="V50" s="164"/>
      <c r="W50" s="164"/>
      <c r="X50" s="164"/>
      <c r="Y50" s="164"/>
      <c r="Z50" s="164"/>
      <c r="AA50" s="164"/>
      <c r="AB50" s="164"/>
      <c r="AC50" s="164"/>
      <c r="AD50" s="164"/>
      <c r="AE50" s="164"/>
    </row>
    <row r="51" spans="1:31" s="165" customFormat="1" x14ac:dyDescent="0.2">
      <c r="A51" s="164"/>
      <c r="B51" s="162"/>
      <c r="C51" s="162"/>
      <c r="D51" s="162"/>
      <c r="E51" s="162"/>
      <c r="F51" s="162"/>
      <c r="G51" s="164"/>
      <c r="H51" s="164"/>
      <c r="I51" s="163"/>
      <c r="J51" s="164"/>
      <c r="K51" s="164"/>
      <c r="L51" s="164"/>
      <c r="M51" s="164"/>
      <c r="N51" s="164"/>
      <c r="O51" s="164"/>
      <c r="P51" s="164"/>
      <c r="Q51" s="164"/>
      <c r="R51" s="164"/>
      <c r="S51" s="164"/>
      <c r="T51" s="164"/>
      <c r="U51" s="164"/>
      <c r="V51" s="164"/>
      <c r="W51" s="164"/>
      <c r="X51" s="164"/>
      <c r="Y51" s="164"/>
      <c r="Z51" s="164"/>
      <c r="AA51" s="164"/>
      <c r="AB51" s="164"/>
      <c r="AC51" s="164"/>
      <c r="AD51" s="164"/>
      <c r="AE51" s="164"/>
    </row>
    <row r="52" spans="1:31" s="165" customFormat="1" x14ac:dyDescent="0.2">
      <c r="A52" s="164"/>
      <c r="B52" s="162"/>
      <c r="C52" s="162"/>
      <c r="D52" s="162"/>
      <c r="E52" s="162"/>
      <c r="F52" s="162"/>
      <c r="G52" s="164"/>
      <c r="H52" s="164"/>
      <c r="I52" s="163"/>
      <c r="J52" s="164"/>
      <c r="K52" s="164"/>
      <c r="L52" s="164"/>
      <c r="M52" s="164"/>
      <c r="N52" s="164"/>
      <c r="O52" s="164"/>
      <c r="P52" s="164"/>
      <c r="Q52" s="164"/>
      <c r="R52" s="164"/>
      <c r="S52" s="164"/>
      <c r="T52" s="164"/>
      <c r="U52" s="164"/>
      <c r="V52" s="164"/>
      <c r="W52" s="164"/>
      <c r="X52" s="164"/>
      <c r="Y52" s="164"/>
      <c r="Z52" s="164"/>
      <c r="AA52" s="164"/>
      <c r="AB52" s="164"/>
      <c r="AC52" s="164"/>
      <c r="AD52" s="164"/>
      <c r="AE52" s="164"/>
    </row>
    <row r="53" spans="1:31" s="165" customFormat="1" x14ac:dyDescent="0.2">
      <c r="A53" s="164"/>
      <c r="B53" s="162"/>
      <c r="C53" s="162"/>
      <c r="D53" s="162"/>
      <c r="E53" s="162"/>
      <c r="F53" s="162"/>
      <c r="G53" s="164"/>
      <c r="H53" s="164"/>
      <c r="I53" s="163"/>
      <c r="J53" s="164"/>
      <c r="K53" s="164"/>
      <c r="L53" s="164"/>
      <c r="M53" s="164"/>
      <c r="N53" s="164"/>
      <c r="O53" s="164"/>
      <c r="P53" s="164"/>
      <c r="Q53" s="164"/>
      <c r="R53" s="164"/>
      <c r="S53" s="164"/>
      <c r="T53" s="164"/>
      <c r="U53" s="164"/>
      <c r="V53" s="164"/>
      <c r="W53" s="164"/>
      <c r="X53" s="164"/>
      <c r="Y53" s="164"/>
      <c r="Z53" s="164"/>
      <c r="AA53" s="164"/>
      <c r="AB53" s="164"/>
      <c r="AC53" s="164"/>
      <c r="AD53" s="164"/>
      <c r="AE53" s="164"/>
    </row>
    <row r="54" spans="1:31" s="165" customFormat="1" x14ac:dyDescent="0.2">
      <c r="A54" s="164"/>
      <c r="B54" s="162"/>
      <c r="C54" s="162"/>
      <c r="D54" s="162"/>
      <c r="E54" s="162"/>
      <c r="F54" s="162"/>
      <c r="G54" s="164"/>
      <c r="H54" s="164"/>
      <c r="I54" s="163"/>
      <c r="J54" s="164"/>
      <c r="K54" s="164"/>
      <c r="L54" s="164"/>
      <c r="M54" s="164"/>
      <c r="N54" s="164"/>
      <c r="O54" s="164"/>
      <c r="P54" s="164"/>
      <c r="Q54" s="164"/>
      <c r="R54" s="164"/>
      <c r="S54" s="164"/>
      <c r="T54" s="164"/>
      <c r="U54" s="164"/>
      <c r="V54" s="164"/>
      <c r="W54" s="164"/>
      <c r="X54" s="164"/>
      <c r="Y54" s="164"/>
      <c r="Z54" s="164"/>
      <c r="AA54" s="164"/>
      <c r="AB54" s="164"/>
      <c r="AC54" s="164"/>
      <c r="AD54" s="164"/>
      <c r="AE54" s="164"/>
    </row>
    <row r="55" spans="1:31" s="165" customFormat="1" x14ac:dyDescent="0.2">
      <c r="A55" s="164"/>
      <c r="B55" s="162"/>
      <c r="C55" s="162"/>
      <c r="D55" s="162"/>
      <c r="E55" s="162"/>
      <c r="F55" s="162"/>
      <c r="G55" s="164"/>
      <c r="H55" s="164"/>
      <c r="I55" s="163"/>
      <c r="J55" s="164"/>
      <c r="K55" s="164"/>
      <c r="L55" s="164"/>
      <c r="M55" s="164"/>
      <c r="N55" s="164"/>
      <c r="O55" s="164"/>
      <c r="P55" s="164"/>
      <c r="Q55" s="164"/>
      <c r="R55" s="164"/>
      <c r="S55" s="164"/>
      <c r="T55" s="164"/>
      <c r="U55" s="164"/>
      <c r="V55" s="164"/>
      <c r="W55" s="164"/>
      <c r="X55" s="164"/>
      <c r="Y55" s="164"/>
      <c r="Z55" s="164"/>
      <c r="AA55" s="164"/>
      <c r="AB55" s="164"/>
      <c r="AC55" s="164"/>
      <c r="AD55" s="164"/>
      <c r="AE55" s="164"/>
    </row>
    <row r="56" spans="1:31" s="165" customFormat="1" x14ac:dyDescent="0.2">
      <c r="A56" s="164"/>
      <c r="B56" s="162"/>
      <c r="C56" s="162"/>
      <c r="D56" s="162"/>
      <c r="E56" s="162"/>
      <c r="F56" s="162"/>
      <c r="G56" s="164"/>
      <c r="H56" s="164"/>
      <c r="I56" s="163"/>
      <c r="J56" s="164"/>
      <c r="K56" s="164"/>
      <c r="L56" s="164"/>
      <c r="M56" s="164"/>
      <c r="N56" s="164"/>
      <c r="O56" s="164"/>
      <c r="P56" s="164"/>
      <c r="Q56" s="164"/>
      <c r="R56" s="164"/>
      <c r="S56" s="164"/>
      <c r="T56" s="164"/>
      <c r="U56" s="164"/>
      <c r="V56" s="164"/>
      <c r="W56" s="164"/>
      <c r="X56" s="164"/>
      <c r="Y56" s="164"/>
      <c r="Z56" s="164"/>
      <c r="AA56" s="164"/>
      <c r="AB56" s="164"/>
      <c r="AC56" s="164"/>
      <c r="AD56" s="164"/>
      <c r="AE56" s="164"/>
    </row>
    <row r="57" spans="1:31" s="165" customFormat="1" x14ac:dyDescent="0.2">
      <c r="A57" s="164"/>
      <c r="B57" s="162"/>
      <c r="C57" s="162"/>
      <c r="D57" s="162"/>
      <c r="E57" s="162"/>
      <c r="F57" s="162"/>
      <c r="G57" s="164"/>
      <c r="H57" s="164"/>
      <c r="I57" s="163"/>
      <c r="J57" s="164"/>
      <c r="K57" s="164"/>
      <c r="L57" s="164"/>
      <c r="M57" s="164"/>
      <c r="N57" s="164"/>
      <c r="O57" s="164"/>
      <c r="P57" s="164"/>
      <c r="Q57" s="164"/>
      <c r="R57" s="164"/>
      <c r="S57" s="164"/>
      <c r="T57" s="164"/>
      <c r="U57" s="164"/>
      <c r="V57" s="164"/>
      <c r="W57" s="164"/>
      <c r="X57" s="164"/>
      <c r="Y57" s="164"/>
      <c r="Z57" s="164"/>
      <c r="AA57" s="164"/>
      <c r="AB57" s="164"/>
      <c r="AC57" s="164"/>
      <c r="AD57" s="164"/>
      <c r="AE57" s="164"/>
    </row>
    <row r="58" spans="1:31" s="165" customFormat="1" x14ac:dyDescent="0.2">
      <c r="A58" s="164"/>
      <c r="B58" s="162"/>
      <c r="C58" s="162"/>
      <c r="D58" s="162"/>
      <c r="E58" s="162"/>
      <c r="F58" s="162"/>
      <c r="G58" s="164"/>
      <c r="H58" s="164"/>
      <c r="I58" s="163"/>
      <c r="J58" s="164"/>
      <c r="K58" s="164"/>
      <c r="L58" s="164"/>
      <c r="M58" s="164"/>
      <c r="N58" s="164"/>
      <c r="O58" s="164"/>
      <c r="P58" s="164"/>
      <c r="Q58" s="164"/>
      <c r="R58" s="164"/>
      <c r="S58" s="164"/>
      <c r="T58" s="164"/>
      <c r="U58" s="164"/>
      <c r="V58" s="164"/>
      <c r="W58" s="164"/>
      <c r="X58" s="164"/>
      <c r="Y58" s="164"/>
      <c r="Z58" s="164"/>
      <c r="AA58" s="164"/>
      <c r="AB58" s="164"/>
      <c r="AC58" s="164"/>
      <c r="AD58" s="164"/>
      <c r="AE58" s="164"/>
    </row>
    <row r="59" spans="1:31" s="165" customFormat="1" x14ac:dyDescent="0.2">
      <c r="A59" s="164"/>
      <c r="B59" s="162"/>
      <c r="C59" s="162"/>
      <c r="D59" s="162"/>
      <c r="E59" s="162"/>
      <c r="F59" s="162"/>
      <c r="G59" s="164"/>
      <c r="H59" s="164"/>
      <c r="I59" s="163"/>
      <c r="J59" s="164"/>
      <c r="K59" s="164"/>
      <c r="L59" s="164"/>
      <c r="M59" s="164"/>
      <c r="N59" s="164"/>
      <c r="O59" s="164"/>
      <c r="P59" s="164"/>
      <c r="Q59" s="164"/>
      <c r="R59" s="164"/>
      <c r="S59" s="164"/>
      <c r="T59" s="164"/>
      <c r="U59" s="164"/>
      <c r="V59" s="164"/>
      <c r="W59" s="164"/>
      <c r="X59" s="164"/>
      <c r="Y59" s="164"/>
      <c r="Z59" s="164"/>
      <c r="AA59" s="164"/>
      <c r="AB59" s="164"/>
      <c r="AC59" s="164"/>
      <c r="AD59" s="164"/>
      <c r="AE59" s="164"/>
    </row>
    <row r="60" spans="1:31" s="165" customFormat="1" x14ac:dyDescent="0.2">
      <c r="A60" s="164"/>
      <c r="B60" s="162"/>
      <c r="C60" s="162"/>
      <c r="D60" s="162"/>
      <c r="E60" s="162"/>
      <c r="F60" s="162"/>
      <c r="G60" s="164"/>
      <c r="H60" s="164"/>
      <c r="I60" s="163"/>
      <c r="J60" s="164"/>
      <c r="K60" s="164"/>
      <c r="L60" s="164"/>
      <c r="M60" s="164"/>
      <c r="N60" s="164"/>
      <c r="O60" s="164"/>
      <c r="P60" s="164"/>
      <c r="Q60" s="164"/>
      <c r="R60" s="164"/>
      <c r="S60" s="164"/>
      <c r="T60" s="164"/>
      <c r="U60" s="164"/>
      <c r="V60" s="164"/>
      <c r="W60" s="164"/>
      <c r="X60" s="164"/>
      <c r="Y60" s="164"/>
      <c r="Z60" s="164"/>
      <c r="AA60" s="164"/>
      <c r="AB60" s="164"/>
      <c r="AC60" s="164"/>
      <c r="AD60" s="164"/>
      <c r="AE60" s="164"/>
    </row>
    <row r="61" spans="1:31" s="165" customFormat="1" x14ac:dyDescent="0.2">
      <c r="A61" s="164"/>
      <c r="B61" s="162"/>
      <c r="C61" s="162"/>
      <c r="D61" s="162"/>
      <c r="E61" s="162"/>
      <c r="F61" s="162"/>
      <c r="G61" s="164"/>
      <c r="H61" s="164"/>
      <c r="I61" s="163"/>
      <c r="J61" s="164"/>
      <c r="K61" s="164"/>
      <c r="L61" s="164"/>
      <c r="M61" s="164"/>
      <c r="N61" s="164"/>
      <c r="O61" s="164"/>
      <c r="P61" s="164"/>
      <c r="Q61" s="164"/>
      <c r="R61" s="164"/>
      <c r="S61" s="164"/>
      <c r="T61" s="164"/>
      <c r="U61" s="164"/>
      <c r="V61" s="164"/>
      <c r="W61" s="164"/>
      <c r="X61" s="164"/>
      <c r="Y61" s="164"/>
      <c r="Z61" s="164"/>
      <c r="AA61" s="164"/>
      <c r="AB61" s="164"/>
      <c r="AC61" s="164"/>
      <c r="AD61" s="164"/>
      <c r="AE61" s="164"/>
    </row>
    <row r="62" spans="1:31" s="165" customFormat="1" x14ac:dyDescent="0.2">
      <c r="A62" s="164"/>
      <c r="B62" s="162"/>
      <c r="C62" s="162"/>
      <c r="D62" s="162"/>
      <c r="E62" s="162"/>
      <c r="F62" s="162"/>
      <c r="G62" s="164"/>
      <c r="H62" s="164"/>
      <c r="I62" s="163"/>
      <c r="J62" s="164"/>
      <c r="K62" s="164"/>
      <c r="L62" s="164"/>
      <c r="M62" s="164"/>
      <c r="N62" s="164"/>
      <c r="O62" s="164"/>
      <c r="P62" s="164"/>
      <c r="Q62" s="164"/>
      <c r="R62" s="164"/>
      <c r="S62" s="164"/>
      <c r="T62" s="164"/>
      <c r="U62" s="164"/>
      <c r="V62" s="164"/>
      <c r="W62" s="164"/>
      <c r="X62" s="164"/>
      <c r="Y62" s="164"/>
      <c r="Z62" s="164"/>
      <c r="AA62" s="164"/>
      <c r="AB62" s="164"/>
      <c r="AC62" s="164"/>
      <c r="AD62" s="164"/>
      <c r="AE62" s="164"/>
    </row>
    <row r="63" spans="1:31" s="165" customFormat="1" x14ac:dyDescent="0.2">
      <c r="A63" s="164"/>
      <c r="B63" s="162"/>
      <c r="C63" s="162"/>
      <c r="D63" s="162"/>
      <c r="E63" s="162"/>
      <c r="F63" s="162"/>
      <c r="G63" s="164"/>
      <c r="H63" s="164"/>
      <c r="I63" s="163"/>
      <c r="J63" s="164"/>
      <c r="K63" s="164"/>
      <c r="L63" s="164"/>
      <c r="M63" s="164"/>
      <c r="N63" s="164"/>
      <c r="O63" s="164"/>
      <c r="P63" s="164"/>
      <c r="Q63" s="164"/>
      <c r="R63" s="164"/>
      <c r="S63" s="164"/>
      <c r="T63" s="164"/>
      <c r="U63" s="164"/>
      <c r="V63" s="164"/>
      <c r="W63" s="164"/>
      <c r="X63" s="164"/>
      <c r="Y63" s="164"/>
      <c r="Z63" s="164"/>
      <c r="AA63" s="164"/>
      <c r="AB63" s="164"/>
      <c r="AC63" s="164"/>
      <c r="AD63" s="164"/>
      <c r="AE63" s="164"/>
    </row>
    <row r="64" spans="1:31" s="165" customFormat="1" x14ac:dyDescent="0.2">
      <c r="A64" s="164"/>
      <c r="B64" s="162"/>
      <c r="C64" s="162"/>
      <c r="D64" s="162"/>
      <c r="E64" s="162"/>
      <c r="F64" s="162"/>
      <c r="G64" s="164"/>
      <c r="H64" s="164"/>
      <c r="I64" s="163"/>
      <c r="J64" s="164"/>
      <c r="K64" s="164"/>
      <c r="L64" s="164"/>
      <c r="M64" s="164"/>
      <c r="N64" s="164"/>
      <c r="O64" s="164"/>
      <c r="P64" s="164"/>
      <c r="Q64" s="164"/>
      <c r="R64" s="164"/>
      <c r="S64" s="164"/>
      <c r="T64" s="164"/>
      <c r="U64" s="164"/>
      <c r="V64" s="164"/>
      <c r="W64" s="164"/>
      <c r="X64" s="164"/>
      <c r="Y64" s="164"/>
      <c r="Z64" s="164"/>
      <c r="AA64" s="164"/>
      <c r="AB64" s="164"/>
      <c r="AC64" s="164"/>
      <c r="AD64" s="164"/>
      <c r="AE64" s="164"/>
    </row>
    <row r="65" spans="1:31" s="165" customFormat="1" x14ac:dyDescent="0.2">
      <c r="A65" s="164"/>
      <c r="B65" s="162"/>
      <c r="C65" s="162"/>
      <c r="D65" s="162"/>
      <c r="E65" s="162"/>
      <c r="F65" s="162"/>
      <c r="G65" s="164"/>
      <c r="H65" s="164"/>
      <c r="I65" s="163"/>
      <c r="J65" s="164"/>
      <c r="K65" s="164"/>
      <c r="L65" s="164"/>
      <c r="M65" s="164"/>
      <c r="N65" s="164"/>
      <c r="O65" s="164"/>
      <c r="P65" s="164"/>
      <c r="Q65" s="164"/>
      <c r="R65" s="164"/>
      <c r="S65" s="164"/>
      <c r="T65" s="164"/>
      <c r="U65" s="164"/>
      <c r="V65" s="164"/>
      <c r="W65" s="164"/>
      <c r="X65" s="164"/>
      <c r="Y65" s="164"/>
      <c r="Z65" s="164"/>
      <c r="AA65" s="164"/>
      <c r="AB65" s="164"/>
      <c r="AC65" s="164"/>
      <c r="AD65" s="164"/>
      <c r="AE65" s="164"/>
    </row>
    <row r="66" spans="1:31" s="165" customFormat="1" x14ac:dyDescent="0.2">
      <c r="A66" s="164"/>
      <c r="B66" s="162"/>
      <c r="C66" s="162"/>
      <c r="D66" s="162"/>
      <c r="E66" s="162"/>
      <c r="F66" s="162"/>
      <c r="G66" s="164"/>
      <c r="H66" s="164"/>
      <c r="I66" s="163"/>
      <c r="J66" s="164"/>
      <c r="K66" s="164"/>
      <c r="L66" s="164"/>
      <c r="M66" s="164"/>
      <c r="N66" s="164"/>
      <c r="O66" s="164"/>
      <c r="P66" s="164"/>
      <c r="Q66" s="164"/>
      <c r="R66" s="164"/>
      <c r="S66" s="164"/>
      <c r="T66" s="164"/>
      <c r="U66" s="164"/>
      <c r="V66" s="164"/>
      <c r="W66" s="164"/>
      <c r="X66" s="164"/>
      <c r="Y66" s="164"/>
      <c r="Z66" s="164"/>
      <c r="AA66" s="164"/>
      <c r="AB66" s="164"/>
      <c r="AC66" s="164"/>
      <c r="AD66" s="164"/>
      <c r="AE66" s="164"/>
    </row>
    <row r="67" spans="1:31" s="165" customFormat="1" x14ac:dyDescent="0.2">
      <c r="A67" s="164"/>
      <c r="B67" s="162"/>
      <c r="C67" s="162"/>
      <c r="D67" s="162"/>
      <c r="E67" s="162"/>
      <c r="F67" s="162"/>
      <c r="G67" s="164"/>
      <c r="H67" s="164"/>
      <c r="I67" s="163"/>
      <c r="J67" s="164"/>
      <c r="K67" s="164"/>
      <c r="L67" s="164"/>
      <c r="M67" s="164"/>
      <c r="N67" s="164"/>
      <c r="O67" s="164"/>
      <c r="P67" s="164"/>
      <c r="Q67" s="164"/>
      <c r="R67" s="164"/>
      <c r="S67" s="164"/>
      <c r="T67" s="164"/>
      <c r="U67" s="164"/>
      <c r="V67" s="164"/>
      <c r="W67" s="164"/>
      <c r="X67" s="164"/>
      <c r="Y67" s="164"/>
      <c r="Z67" s="164"/>
      <c r="AA67" s="164"/>
      <c r="AB67" s="164"/>
      <c r="AC67" s="164"/>
      <c r="AD67" s="164"/>
      <c r="AE67" s="164"/>
    </row>
    <row r="68" spans="1:31" s="165" customFormat="1" x14ac:dyDescent="0.2">
      <c r="A68" s="164"/>
      <c r="B68" s="162"/>
      <c r="C68" s="162"/>
      <c r="D68" s="162"/>
      <c r="E68" s="162"/>
      <c r="F68" s="162"/>
      <c r="G68" s="164"/>
      <c r="H68" s="164"/>
      <c r="I68" s="163"/>
      <c r="J68" s="164"/>
      <c r="K68" s="164"/>
      <c r="L68" s="164"/>
      <c r="M68" s="164"/>
      <c r="N68" s="164"/>
      <c r="O68" s="164"/>
      <c r="P68" s="164"/>
      <c r="Q68" s="164"/>
      <c r="R68" s="164"/>
      <c r="S68" s="164"/>
      <c r="T68" s="164"/>
      <c r="U68" s="164"/>
      <c r="V68" s="164"/>
      <c r="W68" s="164"/>
      <c r="X68" s="164"/>
      <c r="Y68" s="164"/>
      <c r="Z68" s="164"/>
      <c r="AA68" s="164"/>
      <c r="AB68" s="164"/>
      <c r="AC68" s="164"/>
      <c r="AD68" s="164"/>
      <c r="AE68" s="164"/>
    </row>
    <row r="69" spans="1:31" s="165" customFormat="1" x14ac:dyDescent="0.2">
      <c r="A69" s="164"/>
      <c r="B69" s="162"/>
      <c r="C69" s="162"/>
      <c r="D69" s="162"/>
      <c r="E69" s="162"/>
      <c r="F69" s="162"/>
      <c r="G69" s="164"/>
      <c r="H69" s="164"/>
      <c r="I69" s="163"/>
      <c r="J69" s="164"/>
      <c r="K69" s="164"/>
      <c r="L69" s="164"/>
      <c r="M69" s="164"/>
      <c r="N69" s="164"/>
      <c r="O69" s="164"/>
      <c r="P69" s="164"/>
      <c r="Q69" s="164"/>
      <c r="R69" s="164"/>
      <c r="S69" s="164"/>
      <c r="T69" s="164"/>
      <c r="U69" s="164"/>
      <c r="V69" s="164"/>
      <c r="W69" s="164"/>
      <c r="X69" s="164"/>
      <c r="Y69" s="164"/>
      <c r="Z69" s="164"/>
      <c r="AA69" s="164"/>
      <c r="AB69" s="164"/>
      <c r="AC69" s="164"/>
      <c r="AD69" s="164"/>
      <c r="AE69" s="164"/>
    </row>
    <row r="70" spans="1:31" s="165" customFormat="1" x14ac:dyDescent="0.2">
      <c r="A70" s="164"/>
      <c r="B70" s="162"/>
      <c r="C70" s="162"/>
      <c r="D70" s="162"/>
      <c r="E70" s="162"/>
      <c r="F70" s="162"/>
      <c r="G70" s="164"/>
      <c r="H70" s="164"/>
      <c r="I70" s="163"/>
      <c r="J70" s="164"/>
      <c r="K70" s="164"/>
      <c r="L70" s="164"/>
      <c r="M70" s="164"/>
      <c r="N70" s="164"/>
      <c r="O70" s="164"/>
      <c r="P70" s="164"/>
      <c r="Q70" s="164"/>
      <c r="R70" s="164"/>
      <c r="S70" s="164"/>
      <c r="T70" s="164"/>
      <c r="U70" s="164"/>
      <c r="V70" s="164"/>
      <c r="W70" s="164"/>
      <c r="X70" s="164"/>
      <c r="Y70" s="164"/>
      <c r="Z70" s="164"/>
      <c r="AA70" s="164"/>
      <c r="AB70" s="164"/>
      <c r="AC70" s="164"/>
      <c r="AD70" s="164"/>
      <c r="AE70" s="164"/>
    </row>
    <row r="71" spans="1:31" s="165" customFormat="1" x14ac:dyDescent="0.2">
      <c r="A71" s="164"/>
      <c r="B71" s="162"/>
      <c r="C71" s="162"/>
      <c r="D71" s="162"/>
      <c r="E71" s="162"/>
      <c r="F71" s="162"/>
      <c r="G71" s="164"/>
      <c r="H71" s="164"/>
      <c r="I71" s="163"/>
      <c r="J71" s="164"/>
      <c r="K71" s="164"/>
      <c r="L71" s="164"/>
      <c r="M71" s="164"/>
      <c r="N71" s="164"/>
      <c r="O71" s="164"/>
      <c r="P71" s="164"/>
      <c r="Q71" s="164"/>
      <c r="R71" s="164"/>
      <c r="S71" s="164"/>
      <c r="T71" s="164"/>
      <c r="U71" s="164"/>
      <c r="V71" s="164"/>
      <c r="W71" s="164"/>
      <c r="X71" s="164"/>
      <c r="Y71" s="164"/>
      <c r="Z71" s="164"/>
      <c r="AA71" s="164"/>
      <c r="AB71" s="164"/>
      <c r="AC71" s="164"/>
      <c r="AD71" s="164"/>
      <c r="AE71" s="164"/>
    </row>
    <row r="72" spans="1:31" s="165" customFormat="1" x14ac:dyDescent="0.2">
      <c r="A72" s="164"/>
      <c r="B72" s="162"/>
      <c r="C72" s="162"/>
      <c r="D72" s="162"/>
      <c r="E72" s="162"/>
      <c r="F72" s="162"/>
      <c r="G72" s="164"/>
      <c r="H72" s="164"/>
      <c r="I72" s="163"/>
      <c r="J72" s="164"/>
      <c r="K72" s="164"/>
      <c r="L72" s="164"/>
      <c r="M72" s="164"/>
      <c r="N72" s="164"/>
      <c r="O72" s="164"/>
      <c r="P72" s="164"/>
      <c r="Q72" s="164"/>
      <c r="R72" s="164"/>
      <c r="S72" s="164"/>
      <c r="T72" s="164"/>
      <c r="U72" s="164"/>
      <c r="V72" s="164"/>
      <c r="W72" s="164"/>
      <c r="X72" s="164"/>
      <c r="Y72" s="164"/>
      <c r="Z72" s="164"/>
      <c r="AA72" s="164"/>
      <c r="AB72" s="164"/>
      <c r="AC72" s="164"/>
      <c r="AD72" s="164"/>
      <c r="AE72" s="164"/>
    </row>
    <row r="73" spans="1:31" s="165" customFormat="1" x14ac:dyDescent="0.2">
      <c r="A73" s="164"/>
      <c r="B73" s="162"/>
      <c r="C73" s="162"/>
      <c r="D73" s="162"/>
      <c r="E73" s="162"/>
      <c r="F73" s="162"/>
      <c r="G73" s="164"/>
      <c r="H73" s="164"/>
      <c r="I73" s="163"/>
      <c r="J73" s="164"/>
      <c r="K73" s="164"/>
      <c r="L73" s="164"/>
      <c r="M73" s="164"/>
      <c r="N73" s="164"/>
      <c r="O73" s="164"/>
      <c r="P73" s="164"/>
      <c r="Q73" s="164"/>
      <c r="R73" s="164"/>
      <c r="S73" s="164"/>
      <c r="T73" s="164"/>
      <c r="U73" s="164"/>
      <c r="V73" s="164"/>
      <c r="W73" s="164"/>
      <c r="X73" s="164"/>
      <c r="Y73" s="164"/>
      <c r="Z73" s="164"/>
      <c r="AA73" s="164"/>
      <c r="AB73" s="164"/>
      <c r="AC73" s="164"/>
      <c r="AD73" s="164"/>
      <c r="AE73" s="164"/>
    </row>
    <row r="74" spans="1:31" s="165" customFormat="1" x14ac:dyDescent="0.2">
      <c r="A74" s="164"/>
      <c r="B74" s="162"/>
      <c r="C74" s="162"/>
      <c r="D74" s="162"/>
      <c r="E74" s="162"/>
      <c r="F74" s="162"/>
      <c r="G74" s="164"/>
      <c r="H74" s="164"/>
      <c r="I74" s="163"/>
      <c r="J74" s="164"/>
      <c r="K74" s="164"/>
      <c r="L74" s="164"/>
      <c r="M74" s="164"/>
      <c r="N74" s="164"/>
      <c r="O74" s="164"/>
      <c r="P74" s="164"/>
      <c r="Q74" s="164"/>
      <c r="R74" s="164"/>
      <c r="S74" s="164"/>
      <c r="T74" s="164"/>
      <c r="U74" s="164"/>
      <c r="V74" s="164"/>
      <c r="W74" s="164"/>
      <c r="X74" s="164"/>
      <c r="Y74" s="164"/>
      <c r="Z74" s="164"/>
      <c r="AA74" s="164"/>
      <c r="AB74" s="164"/>
      <c r="AC74" s="164"/>
      <c r="AD74" s="164"/>
      <c r="AE74" s="164"/>
    </row>
    <row r="75" spans="1:31" s="165" customFormat="1" x14ac:dyDescent="0.2">
      <c r="A75" s="164"/>
      <c r="B75" s="162"/>
      <c r="C75" s="162"/>
      <c r="D75" s="162"/>
      <c r="E75" s="162"/>
      <c r="F75" s="162"/>
      <c r="G75" s="164"/>
      <c r="H75" s="164"/>
      <c r="I75" s="163"/>
      <c r="J75" s="164"/>
      <c r="K75" s="164"/>
      <c r="L75" s="164"/>
      <c r="M75" s="164"/>
      <c r="N75" s="164"/>
      <c r="O75" s="164"/>
      <c r="P75" s="164"/>
      <c r="Q75" s="164"/>
      <c r="R75" s="164"/>
      <c r="S75" s="164"/>
      <c r="T75" s="164"/>
      <c r="U75" s="164"/>
      <c r="V75" s="164"/>
      <c r="W75" s="164"/>
      <c r="X75" s="164"/>
      <c r="Y75" s="164"/>
      <c r="Z75" s="164"/>
      <c r="AA75" s="164"/>
      <c r="AB75" s="164"/>
      <c r="AC75" s="164"/>
      <c r="AD75" s="164"/>
      <c r="AE75" s="164"/>
    </row>
    <row r="76" spans="1:31" s="165" customFormat="1" x14ac:dyDescent="0.2">
      <c r="A76" s="164"/>
      <c r="B76" s="162"/>
      <c r="C76" s="162"/>
      <c r="D76" s="162"/>
      <c r="E76" s="162"/>
      <c r="F76" s="162"/>
      <c r="G76" s="164"/>
      <c r="H76" s="164"/>
      <c r="I76" s="163"/>
      <c r="J76" s="164"/>
      <c r="K76" s="164"/>
      <c r="L76" s="164"/>
      <c r="M76" s="164"/>
      <c r="N76" s="164"/>
      <c r="O76" s="164"/>
      <c r="P76" s="164"/>
      <c r="Q76" s="164"/>
      <c r="R76" s="164"/>
      <c r="S76" s="164"/>
      <c r="T76" s="164"/>
      <c r="U76" s="164"/>
      <c r="V76" s="164"/>
      <c r="W76" s="164"/>
      <c r="X76" s="164"/>
      <c r="Y76" s="164"/>
      <c r="Z76" s="164"/>
      <c r="AA76" s="164"/>
      <c r="AB76" s="164"/>
      <c r="AC76" s="164"/>
      <c r="AD76" s="164"/>
      <c r="AE76" s="164"/>
    </row>
    <row r="77" spans="1:31" s="165" customFormat="1" x14ac:dyDescent="0.2">
      <c r="A77" s="164"/>
      <c r="B77" s="162"/>
      <c r="C77" s="162"/>
      <c r="D77" s="162"/>
      <c r="E77" s="162"/>
      <c r="F77" s="162"/>
      <c r="G77" s="164"/>
      <c r="H77" s="164"/>
      <c r="I77" s="163"/>
      <c r="J77" s="164"/>
      <c r="K77" s="164"/>
      <c r="L77" s="164"/>
      <c r="M77" s="164"/>
      <c r="N77" s="164"/>
      <c r="O77" s="164"/>
      <c r="P77" s="164"/>
      <c r="Q77" s="164"/>
      <c r="R77" s="164"/>
      <c r="S77" s="164"/>
      <c r="T77" s="164"/>
      <c r="U77" s="164"/>
      <c r="V77" s="164"/>
      <c r="W77" s="164"/>
      <c r="X77" s="164"/>
      <c r="Y77" s="164"/>
      <c r="Z77" s="164"/>
      <c r="AA77" s="164"/>
      <c r="AB77" s="164"/>
      <c r="AC77" s="164"/>
      <c r="AD77" s="164"/>
      <c r="AE77" s="164"/>
    </row>
    <row r="78" spans="1:31" s="165" customFormat="1" x14ac:dyDescent="0.2">
      <c r="A78" s="164"/>
      <c r="B78" s="162"/>
      <c r="C78" s="162"/>
      <c r="D78" s="162"/>
      <c r="E78" s="162"/>
      <c r="F78" s="162"/>
      <c r="G78" s="164"/>
      <c r="H78" s="164"/>
      <c r="I78" s="163"/>
      <c r="J78" s="164"/>
      <c r="K78" s="164"/>
      <c r="L78" s="164"/>
      <c r="M78" s="164"/>
      <c r="N78" s="164"/>
      <c r="O78" s="164"/>
      <c r="P78" s="164"/>
      <c r="Q78" s="164"/>
      <c r="R78" s="164"/>
      <c r="S78" s="164"/>
      <c r="T78" s="164"/>
      <c r="U78" s="164"/>
      <c r="V78" s="164"/>
      <c r="W78" s="164"/>
      <c r="X78" s="164"/>
      <c r="Y78" s="164"/>
      <c r="Z78" s="164"/>
      <c r="AA78" s="164"/>
      <c r="AB78" s="164"/>
      <c r="AC78" s="164"/>
      <c r="AD78" s="164"/>
      <c r="AE78" s="164"/>
    </row>
    <row r="79" spans="1:31" s="165" customFormat="1" x14ac:dyDescent="0.2">
      <c r="A79" s="164"/>
      <c r="B79" s="162"/>
      <c r="C79" s="162"/>
      <c r="D79" s="162"/>
      <c r="E79" s="162"/>
      <c r="F79" s="162"/>
      <c r="G79" s="164"/>
      <c r="H79" s="164"/>
      <c r="I79" s="163"/>
      <c r="J79" s="164"/>
      <c r="K79" s="164"/>
      <c r="L79" s="164"/>
      <c r="M79" s="164"/>
      <c r="N79" s="164"/>
      <c r="O79" s="164"/>
      <c r="P79" s="164"/>
      <c r="Q79" s="164"/>
      <c r="R79" s="164"/>
      <c r="S79" s="164"/>
      <c r="T79" s="164"/>
      <c r="U79" s="164"/>
      <c r="V79" s="164"/>
      <c r="W79" s="164"/>
      <c r="X79" s="164"/>
      <c r="Y79" s="164"/>
      <c r="Z79" s="164"/>
      <c r="AA79" s="164"/>
      <c r="AB79" s="164"/>
      <c r="AC79" s="164"/>
      <c r="AD79" s="164"/>
      <c r="AE79" s="164"/>
    </row>
    <row r="80" spans="1:31" s="165" customFormat="1" x14ac:dyDescent="0.2">
      <c r="A80" s="164"/>
      <c r="B80" s="162"/>
      <c r="C80" s="162"/>
      <c r="D80" s="162"/>
      <c r="E80" s="162"/>
      <c r="F80" s="162"/>
      <c r="G80" s="164"/>
      <c r="H80" s="164"/>
      <c r="I80" s="163"/>
      <c r="J80" s="164"/>
      <c r="K80" s="164"/>
      <c r="L80" s="164"/>
      <c r="M80" s="164"/>
      <c r="N80" s="164"/>
      <c r="O80" s="164"/>
      <c r="P80" s="164"/>
      <c r="Q80" s="164"/>
      <c r="R80" s="164"/>
      <c r="S80" s="164"/>
      <c r="T80" s="164"/>
      <c r="U80" s="164"/>
      <c r="V80" s="164"/>
      <c r="W80" s="164"/>
      <c r="X80" s="164"/>
      <c r="Y80" s="164"/>
      <c r="Z80" s="164"/>
      <c r="AA80" s="164"/>
      <c r="AB80" s="164"/>
      <c r="AC80" s="164"/>
      <c r="AD80" s="164"/>
      <c r="AE80" s="164"/>
    </row>
    <row r="81" spans="1:31" s="165" customFormat="1" x14ac:dyDescent="0.2">
      <c r="A81" s="164"/>
      <c r="B81" s="162"/>
      <c r="C81" s="162"/>
      <c r="D81" s="162"/>
      <c r="E81" s="162"/>
      <c r="F81" s="162"/>
      <c r="G81" s="164"/>
      <c r="H81" s="164"/>
      <c r="I81" s="163"/>
      <c r="J81" s="164"/>
      <c r="K81" s="164"/>
      <c r="L81" s="164"/>
      <c r="M81" s="164"/>
      <c r="N81" s="164"/>
      <c r="O81" s="164"/>
      <c r="P81" s="164"/>
      <c r="Q81" s="164"/>
      <c r="R81" s="164"/>
      <c r="S81" s="164"/>
      <c r="T81" s="164"/>
      <c r="U81" s="164"/>
      <c r="V81" s="164"/>
      <c r="W81" s="164"/>
      <c r="X81" s="164"/>
      <c r="Y81" s="164"/>
      <c r="Z81" s="164"/>
      <c r="AA81" s="164"/>
      <c r="AB81" s="164"/>
      <c r="AC81" s="164"/>
      <c r="AD81" s="164"/>
      <c r="AE81" s="164"/>
    </row>
    <row r="82" spans="1:31" s="165" customFormat="1" x14ac:dyDescent="0.2">
      <c r="A82" s="164"/>
      <c r="B82" s="162"/>
      <c r="C82" s="162"/>
      <c r="D82" s="162"/>
      <c r="E82" s="162"/>
      <c r="F82" s="162"/>
      <c r="G82" s="164"/>
      <c r="H82" s="164"/>
      <c r="I82" s="163"/>
      <c r="J82" s="164"/>
      <c r="K82" s="164"/>
      <c r="L82" s="164"/>
      <c r="M82" s="164"/>
      <c r="N82" s="164"/>
      <c r="O82" s="164"/>
      <c r="P82" s="164"/>
      <c r="Q82" s="164"/>
      <c r="R82" s="164"/>
      <c r="S82" s="164"/>
      <c r="T82" s="164"/>
      <c r="U82" s="164"/>
      <c r="V82" s="164"/>
      <c r="W82" s="164"/>
      <c r="X82" s="164"/>
      <c r="Y82" s="164"/>
      <c r="Z82" s="164"/>
      <c r="AA82" s="164"/>
      <c r="AB82" s="164"/>
      <c r="AC82" s="164"/>
      <c r="AD82" s="164"/>
      <c r="AE82" s="164"/>
    </row>
    <row r="83" spans="1:31" s="165" customFormat="1" x14ac:dyDescent="0.2">
      <c r="A83" s="164"/>
      <c r="B83" s="162"/>
      <c r="C83" s="162"/>
      <c r="D83" s="162"/>
      <c r="E83" s="162"/>
      <c r="F83" s="162"/>
      <c r="G83" s="164"/>
      <c r="H83" s="164"/>
      <c r="I83" s="163"/>
      <c r="J83" s="164"/>
      <c r="K83" s="164"/>
      <c r="L83" s="164"/>
      <c r="M83" s="164"/>
      <c r="N83" s="164"/>
      <c r="O83" s="164"/>
      <c r="P83" s="164"/>
      <c r="Q83" s="164"/>
      <c r="R83" s="164"/>
      <c r="S83" s="164"/>
      <c r="T83" s="164"/>
      <c r="U83" s="164"/>
      <c r="V83" s="164"/>
      <c r="W83" s="164"/>
      <c r="X83" s="164"/>
      <c r="Y83" s="164"/>
      <c r="Z83" s="164"/>
      <c r="AA83" s="164"/>
      <c r="AB83" s="164"/>
      <c r="AC83" s="164"/>
      <c r="AD83" s="164"/>
      <c r="AE83" s="164"/>
    </row>
    <row r="84" spans="1:31" s="165" customFormat="1" x14ac:dyDescent="0.2">
      <c r="A84" s="164"/>
      <c r="B84" s="162"/>
      <c r="C84" s="162"/>
      <c r="D84" s="162"/>
      <c r="E84" s="162"/>
      <c r="F84" s="162"/>
      <c r="G84" s="164"/>
      <c r="H84" s="164"/>
      <c r="I84" s="163"/>
      <c r="J84" s="164"/>
      <c r="K84" s="164"/>
      <c r="L84" s="164"/>
      <c r="M84" s="164"/>
      <c r="N84" s="164"/>
      <c r="O84" s="164"/>
      <c r="P84" s="164"/>
      <c r="Q84" s="164"/>
      <c r="R84" s="164"/>
      <c r="S84" s="164"/>
      <c r="T84" s="164"/>
      <c r="U84" s="164"/>
      <c r="V84" s="164"/>
      <c r="W84" s="164"/>
      <c r="X84" s="164"/>
      <c r="Y84" s="164"/>
      <c r="Z84" s="164"/>
      <c r="AA84" s="164"/>
      <c r="AB84" s="164"/>
      <c r="AC84" s="164"/>
      <c r="AD84" s="164"/>
      <c r="AE84" s="164"/>
    </row>
    <row r="85" spans="1:31" s="165" customFormat="1" x14ac:dyDescent="0.2">
      <c r="A85" s="164"/>
      <c r="B85" s="162"/>
      <c r="C85" s="162"/>
      <c r="D85" s="162"/>
      <c r="E85" s="162"/>
      <c r="F85" s="162"/>
      <c r="G85" s="164"/>
      <c r="H85" s="164"/>
      <c r="I85" s="163"/>
      <c r="J85" s="164"/>
      <c r="K85" s="164"/>
      <c r="L85" s="164"/>
      <c r="M85" s="164"/>
      <c r="N85" s="164"/>
      <c r="O85" s="164"/>
      <c r="P85" s="164"/>
      <c r="Q85" s="164"/>
      <c r="R85" s="164"/>
      <c r="S85" s="164"/>
      <c r="T85" s="164"/>
      <c r="U85" s="164"/>
      <c r="V85" s="164"/>
      <c r="W85" s="164"/>
      <c r="X85" s="164"/>
      <c r="Y85" s="164"/>
      <c r="Z85" s="164"/>
      <c r="AA85" s="164"/>
      <c r="AB85" s="164"/>
      <c r="AC85" s="164"/>
      <c r="AD85" s="164"/>
      <c r="AE85" s="164"/>
    </row>
    <row r="86" spans="1:31" s="165" customFormat="1" x14ac:dyDescent="0.2">
      <c r="A86" s="164"/>
      <c r="B86" s="162"/>
      <c r="C86" s="162"/>
      <c r="D86" s="162"/>
      <c r="E86" s="162"/>
      <c r="F86" s="162"/>
      <c r="G86" s="164"/>
      <c r="H86" s="164"/>
      <c r="I86" s="163"/>
      <c r="J86" s="164"/>
      <c r="K86" s="164"/>
      <c r="L86" s="164"/>
      <c r="M86" s="164"/>
      <c r="N86" s="164"/>
      <c r="O86" s="164"/>
      <c r="P86" s="164"/>
      <c r="Q86" s="164"/>
      <c r="R86" s="164"/>
      <c r="S86" s="164"/>
      <c r="T86" s="164"/>
      <c r="U86" s="164"/>
      <c r="V86" s="164"/>
      <c r="W86" s="164"/>
      <c r="X86" s="164"/>
      <c r="Y86" s="164"/>
      <c r="Z86" s="164"/>
      <c r="AA86" s="164"/>
      <c r="AB86" s="164"/>
      <c r="AC86" s="164"/>
      <c r="AD86" s="164"/>
      <c r="AE86" s="164"/>
    </row>
    <row r="87" spans="1:31" s="165" customFormat="1" x14ac:dyDescent="0.2">
      <c r="A87" s="164"/>
      <c r="B87" s="162"/>
      <c r="C87" s="162"/>
      <c r="D87" s="162"/>
      <c r="E87" s="162"/>
      <c r="F87" s="162"/>
      <c r="G87" s="164"/>
      <c r="H87" s="164"/>
      <c r="I87" s="163"/>
      <c r="J87" s="164"/>
      <c r="K87" s="164"/>
      <c r="L87" s="164"/>
      <c r="M87" s="164"/>
      <c r="N87" s="164"/>
      <c r="O87" s="164"/>
      <c r="P87" s="164"/>
      <c r="Q87" s="164"/>
      <c r="R87" s="164"/>
      <c r="S87" s="164"/>
      <c r="T87" s="164"/>
      <c r="U87" s="164"/>
      <c r="V87" s="164"/>
      <c r="W87" s="164"/>
      <c r="X87" s="164"/>
      <c r="Y87" s="164"/>
      <c r="Z87" s="164"/>
      <c r="AA87" s="164"/>
      <c r="AB87" s="164"/>
      <c r="AC87" s="164"/>
      <c r="AD87" s="164"/>
      <c r="AE87" s="164"/>
    </row>
    <row r="88" spans="1:31" s="165" customFormat="1" x14ac:dyDescent="0.2">
      <c r="A88" s="164"/>
      <c r="B88" s="162"/>
      <c r="C88" s="162"/>
      <c r="D88" s="162"/>
      <c r="E88" s="162"/>
      <c r="F88" s="162"/>
      <c r="G88" s="164"/>
      <c r="H88" s="164"/>
      <c r="I88" s="163"/>
      <c r="J88" s="164"/>
      <c r="K88" s="164"/>
      <c r="L88" s="164"/>
      <c r="M88" s="164"/>
      <c r="N88" s="164"/>
      <c r="O88" s="164"/>
      <c r="P88" s="164"/>
      <c r="Q88" s="164"/>
      <c r="R88" s="164"/>
      <c r="S88" s="164"/>
      <c r="T88" s="164"/>
      <c r="U88" s="164"/>
      <c r="V88" s="164"/>
      <c r="W88" s="164"/>
      <c r="X88" s="164"/>
      <c r="Y88" s="164"/>
      <c r="Z88" s="164"/>
      <c r="AA88" s="164"/>
      <c r="AB88" s="164"/>
      <c r="AC88" s="164"/>
      <c r="AD88" s="164"/>
      <c r="AE88" s="164"/>
    </row>
    <row r="89" spans="1:31" s="165" customFormat="1" x14ac:dyDescent="0.2">
      <c r="A89" s="164"/>
      <c r="B89" s="162"/>
      <c r="C89" s="162"/>
      <c r="D89" s="162"/>
      <c r="E89" s="162"/>
      <c r="F89" s="162"/>
      <c r="G89" s="164"/>
      <c r="H89" s="164"/>
      <c r="I89" s="163"/>
      <c r="J89" s="164"/>
      <c r="K89" s="164"/>
      <c r="L89" s="164"/>
      <c r="M89" s="164"/>
      <c r="N89" s="164"/>
      <c r="O89" s="164"/>
      <c r="P89" s="164"/>
      <c r="Q89" s="164"/>
      <c r="R89" s="164"/>
      <c r="S89" s="164"/>
      <c r="T89" s="164"/>
      <c r="U89" s="164"/>
      <c r="V89" s="164"/>
      <c r="W89" s="164"/>
      <c r="X89" s="164"/>
      <c r="Y89" s="164"/>
      <c r="Z89" s="164"/>
      <c r="AA89" s="164"/>
      <c r="AB89" s="164"/>
      <c r="AC89" s="164"/>
      <c r="AD89" s="164"/>
      <c r="AE89" s="164"/>
    </row>
    <row r="90" spans="1:31" s="165" customFormat="1" x14ac:dyDescent="0.2">
      <c r="A90" s="164"/>
      <c r="B90" s="162"/>
      <c r="C90" s="162"/>
      <c r="D90" s="162"/>
      <c r="E90" s="162"/>
      <c r="F90" s="162"/>
      <c r="G90" s="164"/>
      <c r="H90" s="164"/>
      <c r="I90" s="163"/>
      <c r="J90" s="164"/>
      <c r="K90" s="164"/>
      <c r="L90" s="164"/>
      <c r="M90" s="164"/>
      <c r="N90" s="164"/>
      <c r="O90" s="164"/>
      <c r="P90" s="164"/>
      <c r="Q90" s="164"/>
      <c r="R90" s="164"/>
      <c r="S90" s="164"/>
      <c r="T90" s="164"/>
      <c r="U90" s="164"/>
      <c r="V90" s="164"/>
      <c r="W90" s="164"/>
      <c r="X90" s="164"/>
      <c r="Y90" s="164"/>
      <c r="Z90" s="164"/>
      <c r="AA90" s="164"/>
      <c r="AB90" s="164"/>
      <c r="AC90" s="164"/>
      <c r="AD90" s="164"/>
      <c r="AE90" s="164"/>
    </row>
    <row r="91" spans="1:31" s="165" customFormat="1" x14ac:dyDescent="0.2">
      <c r="A91" s="164"/>
      <c r="B91" s="162"/>
      <c r="C91" s="162"/>
      <c r="D91" s="162"/>
      <c r="E91" s="162"/>
      <c r="F91" s="162"/>
      <c r="G91" s="164"/>
      <c r="H91" s="164"/>
      <c r="I91" s="163"/>
      <c r="J91" s="164"/>
      <c r="K91" s="164"/>
      <c r="L91" s="164"/>
      <c r="M91" s="164"/>
      <c r="N91" s="164"/>
      <c r="O91" s="164"/>
      <c r="P91" s="164"/>
      <c r="Q91" s="164"/>
      <c r="R91" s="164"/>
      <c r="S91" s="164"/>
      <c r="T91" s="164"/>
      <c r="U91" s="164"/>
      <c r="V91" s="164"/>
      <c r="W91" s="164"/>
      <c r="X91" s="164"/>
      <c r="Y91" s="164"/>
      <c r="Z91" s="164"/>
      <c r="AA91" s="164"/>
      <c r="AB91" s="164"/>
      <c r="AC91" s="164"/>
      <c r="AD91" s="164"/>
      <c r="AE91" s="164"/>
    </row>
    <row r="92" spans="1:31" s="165" customFormat="1" x14ac:dyDescent="0.2">
      <c r="A92" s="164"/>
      <c r="B92" s="162"/>
      <c r="C92" s="162"/>
      <c r="D92" s="162"/>
      <c r="E92" s="162"/>
      <c r="F92" s="162"/>
      <c r="G92" s="164"/>
      <c r="H92" s="164"/>
      <c r="I92" s="163"/>
      <c r="J92" s="164"/>
      <c r="K92" s="164"/>
      <c r="L92" s="164"/>
      <c r="M92" s="164"/>
      <c r="N92" s="164"/>
      <c r="O92" s="164"/>
      <c r="P92" s="164"/>
      <c r="Q92" s="164"/>
      <c r="R92" s="164"/>
      <c r="S92" s="164"/>
      <c r="T92" s="164"/>
      <c r="U92" s="164"/>
      <c r="V92" s="164"/>
      <c r="W92" s="164"/>
      <c r="X92" s="164"/>
      <c r="Y92" s="164"/>
      <c r="Z92" s="164"/>
      <c r="AA92" s="164"/>
      <c r="AB92" s="164"/>
      <c r="AC92" s="164"/>
      <c r="AD92" s="164"/>
      <c r="AE92" s="164"/>
    </row>
    <row r="93" spans="1:31" s="165" customFormat="1" x14ac:dyDescent="0.2">
      <c r="A93" s="164"/>
      <c r="B93" s="162"/>
      <c r="C93" s="162"/>
      <c r="D93" s="162"/>
      <c r="E93" s="162"/>
      <c r="F93" s="162"/>
      <c r="G93" s="164"/>
      <c r="H93" s="164"/>
      <c r="I93" s="163"/>
      <c r="J93" s="164"/>
      <c r="K93" s="164"/>
      <c r="L93" s="164"/>
      <c r="M93" s="164"/>
      <c r="N93" s="164"/>
      <c r="O93" s="164"/>
      <c r="P93" s="164"/>
      <c r="Q93" s="164"/>
      <c r="R93" s="164"/>
      <c r="S93" s="164"/>
      <c r="T93" s="164"/>
      <c r="U93" s="164"/>
      <c r="V93" s="164"/>
      <c r="W93" s="164"/>
      <c r="X93" s="164"/>
      <c r="Y93" s="164"/>
      <c r="Z93" s="164"/>
      <c r="AA93" s="164"/>
      <c r="AB93" s="164"/>
      <c r="AC93" s="164"/>
      <c r="AD93" s="164"/>
      <c r="AE93" s="164"/>
    </row>
    <row r="94" spans="1:31" s="165" customFormat="1" x14ac:dyDescent="0.2">
      <c r="A94" s="164"/>
      <c r="B94" s="162"/>
      <c r="C94" s="162"/>
      <c r="D94" s="162"/>
      <c r="E94" s="162"/>
      <c r="F94" s="162"/>
      <c r="G94" s="164"/>
      <c r="H94" s="164"/>
      <c r="I94" s="163"/>
      <c r="J94" s="164"/>
      <c r="K94" s="164"/>
      <c r="L94" s="164"/>
      <c r="M94" s="164"/>
      <c r="N94" s="164"/>
      <c r="O94" s="164"/>
      <c r="P94" s="164"/>
      <c r="Q94" s="164"/>
      <c r="R94" s="164"/>
      <c r="S94" s="164"/>
      <c r="T94" s="164"/>
      <c r="U94" s="164"/>
      <c r="V94" s="164"/>
      <c r="W94" s="164"/>
      <c r="X94" s="164"/>
      <c r="Y94" s="164"/>
      <c r="Z94" s="164"/>
      <c r="AA94" s="164"/>
      <c r="AB94" s="164"/>
      <c r="AC94" s="164"/>
      <c r="AD94" s="164"/>
      <c r="AE94" s="164"/>
    </row>
    <row r="95" spans="1:31" s="165" customFormat="1" x14ac:dyDescent="0.2">
      <c r="A95" s="164"/>
      <c r="B95" s="162"/>
      <c r="C95" s="162"/>
      <c r="D95" s="162"/>
      <c r="E95" s="162"/>
      <c r="F95" s="162"/>
      <c r="G95" s="164"/>
      <c r="H95" s="164"/>
      <c r="I95" s="163"/>
      <c r="J95" s="164"/>
      <c r="K95" s="164"/>
      <c r="L95" s="164"/>
      <c r="M95" s="164"/>
      <c r="N95" s="164"/>
      <c r="O95" s="164"/>
      <c r="P95" s="164"/>
      <c r="Q95" s="164"/>
      <c r="R95" s="164"/>
      <c r="S95" s="164"/>
      <c r="T95" s="164"/>
      <c r="U95" s="164"/>
      <c r="V95" s="164"/>
      <c r="W95" s="164"/>
      <c r="X95" s="164"/>
      <c r="Y95" s="164"/>
      <c r="Z95" s="164"/>
      <c r="AA95" s="164"/>
      <c r="AB95" s="164"/>
      <c r="AC95" s="164"/>
      <c r="AD95" s="164"/>
      <c r="AE95" s="164"/>
    </row>
    <row r="96" spans="1:31" s="165" customFormat="1" x14ac:dyDescent="0.2">
      <c r="A96" s="164"/>
      <c r="B96" s="162"/>
      <c r="C96" s="162"/>
      <c r="D96" s="162"/>
      <c r="E96" s="162"/>
      <c r="F96" s="162"/>
      <c r="G96" s="164"/>
      <c r="H96" s="164"/>
      <c r="I96" s="163"/>
      <c r="J96" s="164"/>
      <c r="K96" s="164"/>
      <c r="L96" s="164"/>
      <c r="M96" s="164"/>
      <c r="N96" s="164"/>
      <c r="O96" s="164"/>
      <c r="P96" s="164"/>
      <c r="Q96" s="164"/>
      <c r="R96" s="164"/>
      <c r="S96" s="164"/>
      <c r="T96" s="164"/>
      <c r="U96" s="164"/>
      <c r="V96" s="164"/>
      <c r="W96" s="164"/>
      <c r="X96" s="164"/>
      <c r="Y96" s="164"/>
      <c r="Z96" s="164"/>
      <c r="AA96" s="164"/>
      <c r="AB96" s="164"/>
      <c r="AC96" s="164"/>
      <c r="AD96" s="164"/>
      <c r="AE96" s="164"/>
    </row>
    <row r="97" spans="1:31" s="165" customFormat="1" x14ac:dyDescent="0.2">
      <c r="A97" s="164"/>
      <c r="B97" s="162"/>
      <c r="C97" s="162"/>
      <c r="D97" s="162"/>
      <c r="E97" s="162"/>
      <c r="F97" s="162"/>
      <c r="G97" s="164"/>
      <c r="H97" s="164"/>
      <c r="I97" s="163"/>
      <c r="J97" s="164"/>
      <c r="K97" s="164"/>
      <c r="L97" s="164"/>
      <c r="M97" s="164"/>
      <c r="N97" s="164"/>
      <c r="O97" s="164"/>
      <c r="P97" s="164"/>
      <c r="Q97" s="164"/>
      <c r="R97" s="164"/>
      <c r="S97" s="164"/>
      <c r="T97" s="164"/>
      <c r="U97" s="164"/>
      <c r="V97" s="164"/>
      <c r="W97" s="164"/>
      <c r="X97" s="164"/>
      <c r="Y97" s="164"/>
      <c r="Z97" s="164"/>
      <c r="AA97" s="164"/>
      <c r="AB97" s="164"/>
      <c r="AC97" s="164"/>
      <c r="AD97" s="164"/>
      <c r="AE97" s="164"/>
    </row>
    <row r="98" spans="1:31" s="165" customFormat="1" x14ac:dyDescent="0.2">
      <c r="A98" s="164"/>
      <c r="B98" s="162"/>
      <c r="C98" s="162"/>
      <c r="D98" s="162"/>
      <c r="E98" s="162"/>
      <c r="F98" s="162"/>
      <c r="G98" s="164"/>
      <c r="H98" s="164"/>
      <c r="I98" s="163"/>
      <c r="J98" s="164"/>
      <c r="K98" s="164"/>
      <c r="L98" s="164"/>
      <c r="M98" s="164"/>
      <c r="N98" s="164"/>
      <c r="O98" s="164"/>
      <c r="P98" s="164"/>
      <c r="Q98" s="164"/>
      <c r="R98" s="164"/>
      <c r="S98" s="164"/>
      <c r="T98" s="164"/>
      <c r="U98" s="164"/>
      <c r="V98" s="164"/>
      <c r="W98" s="164"/>
      <c r="X98" s="164"/>
      <c r="Y98" s="164"/>
      <c r="Z98" s="164"/>
      <c r="AA98" s="164"/>
      <c r="AB98" s="164"/>
      <c r="AC98" s="164"/>
      <c r="AD98" s="164"/>
      <c r="AE98" s="164"/>
    </row>
    <row r="99" spans="1:31" s="165" customFormat="1" x14ac:dyDescent="0.2">
      <c r="A99" s="164"/>
      <c r="B99" s="162"/>
      <c r="C99" s="162"/>
      <c r="D99" s="162"/>
      <c r="E99" s="162"/>
      <c r="F99" s="162"/>
      <c r="G99" s="164"/>
      <c r="H99" s="164"/>
      <c r="I99" s="163"/>
      <c r="J99" s="164"/>
      <c r="K99" s="164"/>
      <c r="L99" s="164"/>
      <c r="M99" s="164"/>
      <c r="N99" s="164"/>
      <c r="O99" s="164"/>
      <c r="P99" s="164"/>
      <c r="Q99" s="164"/>
      <c r="R99" s="164"/>
      <c r="S99" s="164"/>
      <c r="T99" s="164"/>
      <c r="U99" s="164"/>
      <c r="V99" s="164"/>
      <c r="W99" s="164"/>
      <c r="X99" s="164"/>
      <c r="Y99" s="164"/>
      <c r="Z99" s="164"/>
      <c r="AA99" s="164"/>
      <c r="AB99" s="164"/>
      <c r="AC99" s="164"/>
      <c r="AD99" s="164"/>
      <c r="AE99" s="164"/>
    </row>
  </sheetData>
  <mergeCells count="4">
    <mergeCell ref="B22:I22"/>
    <mergeCell ref="A1:H1"/>
    <mergeCell ref="A2:H2"/>
    <mergeCell ref="A8:B8"/>
  </mergeCells>
  <printOptions horizontalCentered="1"/>
  <pageMargins left="0.25" right="0.25" top="0.25" bottom="0.25" header="0.3" footer="0.3"/>
  <pageSetup paperSize="7" orientation="landscape"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96"/>
  <sheetViews>
    <sheetView workbookViewId="0">
      <selection activeCell="F12" sqref="F12"/>
    </sheetView>
  </sheetViews>
  <sheetFormatPr defaultRowHeight="12.75" x14ac:dyDescent="0.2"/>
  <cols>
    <col min="1" max="1" width="4" style="203" bestFit="1" customWidth="1"/>
    <col min="2" max="2" width="32.42578125" style="204" bestFit="1" customWidth="1"/>
    <col min="3" max="3" width="15.85546875" style="204" bestFit="1" customWidth="1"/>
    <col min="4" max="5" width="16.85546875" style="204" bestFit="1" customWidth="1"/>
    <col min="6" max="6" width="19.140625" style="205" bestFit="1" customWidth="1"/>
    <col min="7" max="7" width="20.42578125" style="203" bestFit="1" customWidth="1"/>
    <col min="8" max="8" width="12.85546875" style="203" customWidth="1"/>
    <col min="9" max="9" width="15.140625" style="203" customWidth="1"/>
    <col min="10" max="10" width="8.28515625" style="125" bestFit="1" customWidth="1"/>
    <col min="11" max="11" width="9.140625" style="218"/>
    <col min="12" max="17" width="9.140625" style="203"/>
    <col min="18" max="18" width="9.140625" style="205"/>
    <col min="19" max="24" width="9.140625" style="203"/>
    <col min="25" max="25" width="9.140625" style="205"/>
    <col min="26" max="31" width="9.140625" style="203"/>
    <col min="32" max="32" width="9.140625" style="205"/>
    <col min="33" max="33" width="9.140625" style="203"/>
    <col min="34" max="16384" width="9.140625" style="166"/>
  </cols>
  <sheetData>
    <row r="1" spans="1:256" ht="15.75" x14ac:dyDescent="0.25">
      <c r="A1" s="161"/>
      <c r="B1" s="384" t="s">
        <v>7</v>
      </c>
      <c r="C1" s="384"/>
      <c r="D1" s="384"/>
      <c r="E1" s="162"/>
      <c r="F1" s="164"/>
      <c r="G1" s="164"/>
      <c r="K1" s="171"/>
      <c r="L1" s="164"/>
      <c r="M1" s="164"/>
      <c r="N1" s="164"/>
      <c r="O1" s="164"/>
      <c r="P1" s="164"/>
      <c r="Q1" s="164"/>
      <c r="R1" s="164"/>
      <c r="S1" s="164"/>
      <c r="T1" s="164"/>
      <c r="U1" s="164"/>
      <c r="V1" s="164"/>
      <c r="W1" s="164"/>
      <c r="X1" s="164"/>
      <c r="Y1" s="164"/>
      <c r="Z1" s="164"/>
      <c r="AA1" s="164"/>
      <c r="AB1" s="164"/>
      <c r="AC1" s="164"/>
      <c r="AD1" s="164"/>
      <c r="AE1" s="164"/>
      <c r="AF1" s="164"/>
      <c r="AG1" s="164"/>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EX1" s="165"/>
      <c r="EY1" s="165"/>
      <c r="EZ1" s="165"/>
      <c r="FA1" s="165"/>
      <c r="FB1" s="165"/>
      <c r="FC1" s="165"/>
      <c r="FD1" s="165"/>
      <c r="FE1" s="165"/>
      <c r="FF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G1" s="165"/>
      <c r="HH1" s="165"/>
      <c r="HI1" s="165"/>
      <c r="HJ1" s="165"/>
      <c r="HK1" s="165"/>
      <c r="HL1" s="165"/>
      <c r="HM1" s="165"/>
      <c r="HN1" s="165"/>
      <c r="HO1" s="165"/>
      <c r="HP1" s="165"/>
      <c r="HQ1" s="165"/>
      <c r="HR1" s="165"/>
      <c r="HS1" s="165"/>
      <c r="HT1" s="165"/>
      <c r="HU1" s="165"/>
      <c r="HV1" s="165"/>
      <c r="HW1" s="165"/>
      <c r="HX1" s="165"/>
      <c r="HY1" s="165"/>
      <c r="HZ1" s="165"/>
      <c r="IA1" s="165"/>
      <c r="IB1" s="165"/>
      <c r="IC1" s="165"/>
      <c r="ID1" s="165"/>
      <c r="IE1" s="165"/>
      <c r="IF1" s="165"/>
      <c r="IG1" s="165"/>
      <c r="IH1" s="165"/>
      <c r="II1" s="165"/>
      <c r="IJ1" s="165"/>
      <c r="IK1" s="165"/>
      <c r="IL1" s="165"/>
      <c r="IM1" s="165"/>
      <c r="IN1" s="165"/>
      <c r="IO1" s="165"/>
      <c r="IP1" s="165"/>
      <c r="IQ1" s="165"/>
      <c r="IR1" s="165"/>
      <c r="IS1" s="165"/>
      <c r="IT1" s="165"/>
      <c r="IU1" s="165"/>
      <c r="IV1" s="165"/>
    </row>
    <row r="2" spans="1:256" ht="20.25" x14ac:dyDescent="0.3">
      <c r="A2" s="379" t="s">
        <v>288</v>
      </c>
      <c r="B2" s="379"/>
      <c r="C2" s="379"/>
      <c r="D2" s="379"/>
      <c r="E2" s="379"/>
      <c r="F2" s="379"/>
      <c r="G2" s="379"/>
      <c r="H2" s="379"/>
      <c r="I2" s="379"/>
      <c r="J2" s="379"/>
      <c r="K2" s="167"/>
      <c r="L2" s="167"/>
      <c r="M2" s="167"/>
      <c r="N2" s="167"/>
      <c r="O2" s="167"/>
      <c r="P2" s="167"/>
      <c r="Q2" s="167"/>
      <c r="R2" s="167"/>
      <c r="S2" s="167"/>
      <c r="T2" s="167"/>
      <c r="U2" s="167"/>
      <c r="V2" s="167"/>
      <c r="W2" s="167"/>
      <c r="X2" s="167"/>
      <c r="Y2" s="167"/>
      <c r="Z2" s="167"/>
      <c r="AA2" s="167"/>
      <c r="AB2" s="167"/>
      <c r="AC2" s="167"/>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c r="CV2" s="169"/>
      <c r="CW2" s="169"/>
      <c r="CX2" s="169"/>
      <c r="CY2" s="169"/>
      <c r="CZ2" s="169"/>
      <c r="DA2" s="169"/>
      <c r="DB2" s="169"/>
      <c r="DC2" s="169"/>
      <c r="DD2" s="169"/>
      <c r="DE2" s="169"/>
      <c r="DF2" s="169"/>
      <c r="DG2" s="169"/>
      <c r="DH2" s="169"/>
      <c r="DI2" s="169"/>
      <c r="DJ2" s="169"/>
      <c r="DK2" s="169"/>
      <c r="DL2" s="169"/>
      <c r="DM2" s="169"/>
      <c r="DN2" s="169"/>
      <c r="DO2" s="169"/>
      <c r="DP2" s="169"/>
      <c r="DQ2" s="169"/>
      <c r="DR2" s="169"/>
      <c r="DS2" s="169"/>
      <c r="DT2" s="169"/>
      <c r="DU2" s="169"/>
      <c r="DV2" s="169"/>
      <c r="DW2" s="169"/>
      <c r="DX2" s="169"/>
      <c r="DY2" s="169"/>
      <c r="DZ2" s="169"/>
      <c r="EA2" s="169"/>
      <c r="EB2" s="169"/>
      <c r="EC2" s="169"/>
      <c r="ED2" s="169"/>
      <c r="EE2" s="169"/>
      <c r="EF2" s="169"/>
      <c r="EG2" s="169"/>
      <c r="EH2" s="169"/>
      <c r="EI2" s="169"/>
      <c r="EJ2" s="169"/>
      <c r="EK2" s="169"/>
      <c r="EL2" s="169"/>
      <c r="EM2" s="169"/>
      <c r="EN2" s="169"/>
      <c r="EO2" s="169"/>
      <c r="EP2" s="169"/>
      <c r="EQ2" s="169"/>
      <c r="ER2" s="169"/>
      <c r="ES2" s="169"/>
      <c r="ET2" s="169"/>
      <c r="EU2" s="169"/>
      <c r="EV2" s="169"/>
      <c r="EW2" s="169"/>
      <c r="EX2" s="169"/>
      <c r="EY2" s="169"/>
      <c r="EZ2" s="169"/>
      <c r="FA2" s="169"/>
      <c r="FB2" s="169"/>
      <c r="FC2" s="169"/>
      <c r="FD2" s="169"/>
      <c r="FE2" s="169"/>
      <c r="FF2" s="169"/>
      <c r="FG2" s="169"/>
      <c r="FH2" s="169"/>
      <c r="FI2" s="169"/>
      <c r="FJ2" s="169"/>
      <c r="FK2" s="169"/>
      <c r="FL2" s="169"/>
      <c r="FM2" s="169"/>
      <c r="FN2" s="169"/>
      <c r="FO2" s="169"/>
      <c r="FP2" s="169"/>
      <c r="FQ2" s="169"/>
      <c r="FR2" s="169"/>
      <c r="FS2" s="169"/>
      <c r="FT2" s="169"/>
      <c r="FU2" s="169"/>
      <c r="FV2" s="169"/>
      <c r="FW2" s="169"/>
      <c r="FX2" s="169"/>
      <c r="FY2" s="169"/>
      <c r="FZ2" s="169"/>
      <c r="GA2" s="169"/>
      <c r="GB2" s="169"/>
      <c r="GC2" s="169"/>
      <c r="GD2" s="169"/>
      <c r="GE2" s="169"/>
      <c r="GF2" s="169"/>
      <c r="GG2" s="169"/>
      <c r="GH2" s="169"/>
      <c r="GI2" s="169"/>
      <c r="GJ2" s="169"/>
      <c r="GK2" s="169"/>
      <c r="GL2" s="169"/>
      <c r="GM2" s="169"/>
      <c r="GN2" s="169"/>
      <c r="GO2" s="169"/>
      <c r="GP2" s="169"/>
      <c r="GQ2" s="169"/>
      <c r="GR2" s="169"/>
      <c r="GS2" s="169"/>
      <c r="GT2" s="169"/>
      <c r="GU2" s="169"/>
      <c r="GV2" s="169"/>
      <c r="GW2" s="169"/>
      <c r="GX2" s="169"/>
      <c r="GY2" s="169"/>
      <c r="GZ2" s="169"/>
      <c r="HA2" s="169"/>
      <c r="HB2" s="169"/>
      <c r="HC2" s="169"/>
      <c r="HD2" s="169"/>
      <c r="HE2" s="169"/>
      <c r="HF2" s="169"/>
      <c r="HG2" s="169"/>
      <c r="HH2" s="169"/>
      <c r="HI2" s="169"/>
      <c r="HJ2" s="169"/>
      <c r="HK2" s="169"/>
      <c r="HL2" s="169"/>
      <c r="HM2" s="169"/>
      <c r="HN2" s="169"/>
      <c r="HO2" s="169"/>
      <c r="HP2" s="169"/>
      <c r="HQ2" s="169"/>
      <c r="HR2" s="169"/>
      <c r="HS2" s="169"/>
      <c r="HT2" s="169"/>
      <c r="HU2" s="169"/>
      <c r="HV2" s="169"/>
      <c r="HW2" s="169"/>
      <c r="HX2" s="169"/>
      <c r="HY2" s="169"/>
      <c r="HZ2" s="169"/>
      <c r="IA2" s="169"/>
      <c r="IB2" s="169"/>
      <c r="IC2" s="169"/>
      <c r="ID2" s="169"/>
      <c r="IE2" s="169"/>
      <c r="IF2" s="169"/>
      <c r="IG2" s="169"/>
      <c r="IH2" s="169"/>
      <c r="II2" s="169"/>
      <c r="IJ2" s="169"/>
      <c r="IK2" s="169"/>
      <c r="IL2" s="169"/>
      <c r="IM2" s="169"/>
      <c r="IN2" s="169"/>
      <c r="IO2" s="169"/>
      <c r="IP2" s="169"/>
      <c r="IQ2" s="169"/>
      <c r="IR2" s="169"/>
      <c r="IS2" s="169"/>
      <c r="IT2" s="169"/>
      <c r="IU2" s="169"/>
      <c r="IV2" s="169"/>
    </row>
    <row r="3" spans="1:256" ht="15.75" x14ac:dyDescent="0.25">
      <c r="A3" s="380" t="s">
        <v>253</v>
      </c>
      <c r="B3" s="380"/>
      <c r="C3" s="380"/>
      <c r="D3" s="380"/>
      <c r="E3" s="380"/>
      <c r="F3" s="380"/>
      <c r="G3" s="380"/>
      <c r="H3" s="380"/>
      <c r="I3" s="380"/>
      <c r="J3" s="380"/>
      <c r="K3" s="164"/>
      <c r="L3" s="164"/>
      <c r="M3" s="164"/>
      <c r="N3" s="164"/>
      <c r="O3" s="164"/>
      <c r="P3" s="164"/>
      <c r="Q3" s="164"/>
      <c r="R3" s="164"/>
      <c r="S3" s="164"/>
      <c r="T3" s="164"/>
      <c r="U3" s="164"/>
      <c r="V3" s="164"/>
      <c r="W3" s="164"/>
      <c r="X3" s="164"/>
      <c r="Y3" s="164"/>
      <c r="Z3" s="164"/>
      <c r="AA3" s="164"/>
      <c r="AB3" s="164"/>
      <c r="AC3" s="164"/>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c r="CV3" s="165"/>
      <c r="CW3" s="165"/>
      <c r="CX3" s="165"/>
      <c r="CY3" s="165"/>
      <c r="CZ3" s="165"/>
      <c r="DA3" s="165"/>
      <c r="DB3" s="165"/>
      <c r="DC3" s="165"/>
      <c r="DD3" s="165"/>
      <c r="DE3" s="165"/>
      <c r="DF3" s="165"/>
      <c r="DG3" s="165"/>
      <c r="DH3" s="165"/>
      <c r="DI3" s="165"/>
      <c r="DJ3" s="165"/>
      <c r="DK3" s="165"/>
      <c r="DL3" s="165"/>
      <c r="DM3" s="165"/>
      <c r="DN3" s="165"/>
      <c r="DO3" s="165"/>
      <c r="DP3" s="165"/>
      <c r="DQ3" s="165"/>
      <c r="DR3" s="165"/>
      <c r="DS3" s="165"/>
      <c r="DT3" s="165"/>
      <c r="DU3" s="165"/>
      <c r="DV3" s="165"/>
      <c r="DW3" s="165"/>
      <c r="DX3" s="165"/>
      <c r="DY3" s="165"/>
      <c r="DZ3" s="165"/>
      <c r="EA3" s="165"/>
      <c r="EB3" s="165"/>
      <c r="EC3" s="165"/>
      <c r="ED3" s="165"/>
      <c r="EE3" s="165"/>
      <c r="EF3" s="165"/>
      <c r="EG3" s="165"/>
      <c r="EH3" s="165"/>
      <c r="EI3" s="165"/>
      <c r="EJ3" s="165"/>
      <c r="EK3" s="165"/>
      <c r="EL3" s="165"/>
      <c r="EM3" s="165"/>
      <c r="EN3" s="165"/>
      <c r="EO3" s="165"/>
      <c r="EP3" s="165"/>
      <c r="EQ3" s="165"/>
      <c r="ER3" s="165"/>
      <c r="ES3" s="165"/>
      <c r="ET3" s="165"/>
      <c r="EU3" s="165"/>
      <c r="EV3" s="165"/>
      <c r="EW3" s="165"/>
      <c r="EX3" s="165"/>
      <c r="EY3" s="165"/>
      <c r="EZ3" s="165"/>
      <c r="FA3" s="165"/>
      <c r="FB3" s="165"/>
      <c r="FC3" s="165"/>
      <c r="FD3" s="165"/>
      <c r="FE3" s="165"/>
      <c r="FF3" s="165"/>
      <c r="FG3" s="165"/>
      <c r="FH3" s="165"/>
      <c r="FI3" s="165"/>
      <c r="FJ3" s="165"/>
      <c r="FK3" s="165"/>
      <c r="FL3" s="165"/>
      <c r="FM3" s="165"/>
      <c r="FN3" s="165"/>
      <c r="FO3" s="165"/>
      <c r="FP3" s="165"/>
      <c r="FQ3" s="165"/>
      <c r="FR3" s="165"/>
      <c r="FS3" s="165"/>
      <c r="FT3" s="165"/>
      <c r="FU3" s="165"/>
      <c r="FV3" s="165"/>
      <c r="FW3" s="165"/>
      <c r="FX3" s="165"/>
      <c r="FY3" s="165"/>
      <c r="FZ3" s="165"/>
      <c r="GA3" s="165"/>
      <c r="GB3" s="165"/>
      <c r="GC3" s="165"/>
      <c r="GD3" s="165"/>
      <c r="GE3" s="165"/>
      <c r="GF3" s="165"/>
      <c r="GG3" s="165"/>
      <c r="GH3" s="165"/>
      <c r="GI3" s="165"/>
      <c r="GJ3" s="165"/>
      <c r="GK3" s="165"/>
      <c r="GL3" s="165"/>
      <c r="GM3" s="165"/>
      <c r="GN3" s="165"/>
      <c r="GO3" s="165"/>
      <c r="GP3" s="165"/>
      <c r="GQ3" s="165"/>
      <c r="GR3" s="165"/>
      <c r="GS3" s="165"/>
      <c r="GT3" s="165"/>
      <c r="GU3" s="165"/>
      <c r="GV3" s="165"/>
      <c r="GW3" s="165"/>
      <c r="GX3" s="165"/>
      <c r="GY3" s="165"/>
      <c r="GZ3" s="165"/>
      <c r="HA3" s="165"/>
      <c r="HB3" s="165"/>
      <c r="HC3" s="165"/>
      <c r="HD3" s="165"/>
      <c r="HE3" s="165"/>
      <c r="HF3" s="165"/>
      <c r="HG3" s="165"/>
      <c r="HH3" s="165"/>
      <c r="HI3" s="165"/>
      <c r="HJ3" s="165"/>
      <c r="HK3" s="165"/>
      <c r="HL3" s="165"/>
      <c r="HM3" s="165"/>
      <c r="HN3" s="165"/>
      <c r="HO3" s="165"/>
      <c r="HP3" s="165"/>
      <c r="HQ3" s="165"/>
      <c r="HR3" s="165"/>
      <c r="HS3" s="165"/>
      <c r="HT3" s="165"/>
      <c r="HU3" s="165"/>
      <c r="HV3" s="165"/>
      <c r="HW3" s="165"/>
      <c r="HX3" s="165"/>
      <c r="HY3" s="165"/>
      <c r="HZ3" s="165"/>
      <c r="IA3" s="165"/>
      <c r="IB3" s="165"/>
      <c r="IC3" s="165"/>
      <c r="ID3" s="165"/>
      <c r="IE3" s="165"/>
      <c r="IF3" s="165"/>
      <c r="IG3" s="165"/>
      <c r="IH3" s="165"/>
      <c r="II3" s="165"/>
      <c r="IJ3" s="165"/>
      <c r="IK3" s="165"/>
      <c r="IL3" s="165"/>
      <c r="IM3" s="165"/>
      <c r="IN3" s="165"/>
      <c r="IO3" s="165"/>
      <c r="IP3" s="165"/>
      <c r="IQ3" s="165"/>
      <c r="IR3" s="165"/>
      <c r="IS3" s="165"/>
      <c r="IT3" s="165"/>
      <c r="IU3" s="165"/>
      <c r="IV3" s="165"/>
    </row>
    <row r="4" spans="1:256" x14ac:dyDescent="0.2">
      <c r="A4" s="167"/>
      <c r="B4" s="170"/>
      <c r="C4" s="170"/>
      <c r="D4" s="170"/>
      <c r="E4" s="170"/>
      <c r="F4" s="171"/>
      <c r="G4" s="164"/>
      <c r="H4" s="164"/>
      <c r="I4" s="164"/>
      <c r="J4" s="164"/>
      <c r="K4" s="164"/>
      <c r="L4" s="164"/>
      <c r="M4" s="164"/>
      <c r="N4" s="164"/>
      <c r="O4" s="164"/>
      <c r="P4" s="164"/>
      <c r="Q4" s="164"/>
      <c r="R4" s="164"/>
      <c r="S4" s="164"/>
      <c r="T4" s="164"/>
      <c r="U4" s="164"/>
      <c r="V4" s="164"/>
      <c r="W4" s="164"/>
      <c r="X4" s="164"/>
      <c r="Y4" s="164"/>
      <c r="Z4" s="164"/>
      <c r="AA4" s="164"/>
      <c r="AB4" s="164"/>
      <c r="AC4" s="164"/>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65"/>
      <c r="BN4" s="165"/>
      <c r="BO4" s="165"/>
      <c r="BP4" s="165"/>
      <c r="BQ4" s="165"/>
      <c r="BR4" s="165"/>
      <c r="BS4" s="165"/>
      <c r="BT4" s="165"/>
      <c r="BU4" s="165"/>
      <c r="BV4" s="165"/>
      <c r="BW4" s="165"/>
      <c r="BX4" s="165"/>
      <c r="BY4" s="165"/>
      <c r="BZ4" s="165"/>
      <c r="CA4" s="165"/>
      <c r="CB4" s="165"/>
      <c r="CC4" s="165"/>
      <c r="CD4" s="165"/>
      <c r="CE4" s="165"/>
      <c r="CF4" s="165"/>
      <c r="CG4" s="165"/>
      <c r="CH4" s="165"/>
      <c r="CI4" s="165"/>
      <c r="CJ4" s="165"/>
      <c r="CK4" s="165"/>
      <c r="CL4" s="165"/>
      <c r="CM4" s="165"/>
      <c r="CN4" s="165"/>
      <c r="CO4" s="165"/>
      <c r="CP4" s="165"/>
      <c r="CQ4" s="165"/>
      <c r="CR4" s="165"/>
      <c r="CS4" s="165"/>
      <c r="CT4" s="165"/>
      <c r="CU4" s="165"/>
      <c r="CV4" s="165"/>
      <c r="CW4" s="165"/>
      <c r="CX4" s="165"/>
      <c r="CY4" s="165"/>
      <c r="CZ4" s="165"/>
      <c r="DA4" s="165"/>
      <c r="DB4" s="165"/>
      <c r="DC4" s="165"/>
      <c r="DD4" s="165"/>
      <c r="DE4" s="165"/>
      <c r="DF4" s="165"/>
      <c r="DG4" s="165"/>
      <c r="DH4" s="165"/>
      <c r="DI4" s="165"/>
      <c r="DJ4" s="165"/>
      <c r="DK4" s="165"/>
      <c r="DL4" s="165"/>
      <c r="DM4" s="165"/>
      <c r="DN4" s="165"/>
      <c r="DO4" s="165"/>
      <c r="DP4" s="165"/>
      <c r="DQ4" s="165"/>
      <c r="DR4" s="165"/>
      <c r="DS4" s="165"/>
      <c r="DT4" s="165"/>
      <c r="DU4" s="165"/>
      <c r="DV4" s="165"/>
      <c r="DW4" s="165"/>
      <c r="DX4" s="165"/>
      <c r="DY4" s="165"/>
      <c r="DZ4" s="165"/>
      <c r="EA4" s="165"/>
      <c r="EB4" s="165"/>
      <c r="EC4" s="165"/>
      <c r="ED4" s="165"/>
      <c r="EE4" s="165"/>
      <c r="EF4" s="165"/>
      <c r="EG4" s="165"/>
      <c r="EH4" s="165"/>
      <c r="EI4" s="165"/>
      <c r="EJ4" s="165"/>
      <c r="EK4" s="165"/>
      <c r="EL4" s="165"/>
      <c r="EM4" s="165"/>
      <c r="EN4" s="165"/>
      <c r="EO4" s="165"/>
      <c r="EP4" s="165"/>
      <c r="EQ4" s="165"/>
      <c r="ER4" s="165"/>
      <c r="ES4" s="165"/>
      <c r="ET4" s="165"/>
      <c r="EU4" s="165"/>
      <c r="EV4" s="165"/>
      <c r="EW4" s="165"/>
      <c r="EX4" s="165"/>
      <c r="EY4" s="165"/>
      <c r="EZ4" s="165"/>
      <c r="FA4" s="165"/>
      <c r="FB4" s="165"/>
      <c r="FC4" s="165"/>
      <c r="FD4" s="165"/>
      <c r="FE4" s="165"/>
      <c r="FF4" s="165"/>
      <c r="FG4" s="165"/>
      <c r="FH4" s="165"/>
      <c r="FI4" s="165"/>
      <c r="FJ4" s="165"/>
      <c r="FK4" s="165"/>
      <c r="FL4" s="165"/>
      <c r="FM4" s="165"/>
      <c r="FN4" s="165"/>
      <c r="FO4" s="165"/>
      <c r="FP4" s="165"/>
      <c r="FQ4" s="165"/>
      <c r="FR4" s="165"/>
      <c r="FS4" s="165"/>
      <c r="FT4" s="165"/>
      <c r="FU4" s="165"/>
      <c r="FV4" s="165"/>
      <c r="FW4" s="165"/>
      <c r="FX4" s="165"/>
      <c r="FY4" s="165"/>
      <c r="FZ4" s="165"/>
      <c r="GA4" s="165"/>
      <c r="GB4" s="165"/>
      <c r="GC4" s="165"/>
      <c r="GD4" s="165"/>
      <c r="GE4" s="165"/>
      <c r="GF4" s="165"/>
      <c r="GG4" s="165"/>
      <c r="GH4" s="165"/>
      <c r="GI4" s="165"/>
      <c r="GJ4" s="165"/>
      <c r="GK4" s="165"/>
      <c r="GL4" s="165"/>
      <c r="GM4" s="165"/>
      <c r="GN4" s="165"/>
      <c r="GO4" s="165"/>
      <c r="GP4" s="165"/>
      <c r="GQ4" s="165"/>
      <c r="GR4" s="165"/>
      <c r="GS4" s="165"/>
      <c r="GT4" s="165"/>
      <c r="GU4" s="165"/>
      <c r="GV4" s="165"/>
      <c r="GW4" s="165"/>
      <c r="GX4" s="165"/>
      <c r="GY4" s="165"/>
      <c r="GZ4" s="165"/>
      <c r="HA4" s="165"/>
      <c r="HB4" s="165"/>
      <c r="HC4" s="165"/>
      <c r="HD4" s="165"/>
      <c r="HE4" s="165"/>
      <c r="HF4" s="165"/>
      <c r="HG4" s="165"/>
      <c r="HH4" s="165"/>
      <c r="HI4" s="165"/>
      <c r="HJ4" s="165"/>
      <c r="HK4" s="165"/>
      <c r="HL4" s="165"/>
      <c r="HM4" s="165"/>
      <c r="HN4" s="165"/>
      <c r="HO4" s="165"/>
      <c r="HP4" s="165"/>
      <c r="HQ4" s="165"/>
      <c r="HR4" s="165"/>
      <c r="HS4" s="165"/>
      <c r="HT4" s="165"/>
      <c r="HU4" s="165"/>
      <c r="HV4" s="165"/>
      <c r="HW4" s="165"/>
      <c r="HX4" s="165"/>
      <c r="HY4" s="165"/>
      <c r="HZ4" s="165"/>
      <c r="IA4" s="165"/>
      <c r="IB4" s="165"/>
      <c r="IC4" s="165"/>
      <c r="ID4" s="165"/>
      <c r="IE4" s="165"/>
      <c r="IF4" s="165"/>
      <c r="IG4" s="165"/>
      <c r="IH4" s="165"/>
      <c r="II4" s="165"/>
      <c r="IJ4" s="165"/>
      <c r="IK4" s="165"/>
      <c r="IL4" s="165"/>
      <c r="IM4" s="165"/>
      <c r="IN4" s="165"/>
      <c r="IO4" s="165"/>
      <c r="IP4" s="165"/>
      <c r="IQ4" s="165"/>
      <c r="IR4" s="165"/>
      <c r="IS4" s="165"/>
      <c r="IT4" s="165"/>
      <c r="IU4" s="165"/>
      <c r="IV4" s="165"/>
    </row>
    <row r="5" spans="1:256" ht="63" x14ac:dyDescent="0.2">
      <c r="A5" s="172" t="s">
        <v>254</v>
      </c>
      <c r="B5" s="173" t="s">
        <v>245</v>
      </c>
      <c r="C5" s="173" t="s">
        <v>265</v>
      </c>
      <c r="D5" s="173" t="s">
        <v>266</v>
      </c>
      <c r="E5" s="173" t="s">
        <v>267</v>
      </c>
      <c r="F5" s="174" t="s">
        <v>268</v>
      </c>
      <c r="G5" s="172" t="s">
        <v>269</v>
      </c>
      <c r="H5" s="172" t="s">
        <v>270</v>
      </c>
      <c r="I5" s="172" t="s">
        <v>271</v>
      </c>
      <c r="J5" s="172" t="s">
        <v>272</v>
      </c>
      <c r="K5" s="176"/>
      <c r="L5" s="176"/>
      <c r="M5" s="176"/>
      <c r="N5" s="176"/>
      <c r="O5" s="176"/>
      <c r="P5" s="176"/>
      <c r="Q5" s="176"/>
      <c r="R5" s="176"/>
      <c r="S5" s="176"/>
      <c r="T5" s="176"/>
      <c r="U5" s="176"/>
      <c r="V5" s="176"/>
      <c r="W5" s="176"/>
      <c r="X5" s="176"/>
      <c r="Y5" s="176"/>
      <c r="Z5" s="176"/>
      <c r="AA5" s="176"/>
      <c r="AB5" s="176"/>
      <c r="AC5" s="176"/>
      <c r="AD5" s="176"/>
      <c r="AE5" s="176"/>
      <c r="AF5" s="176"/>
      <c r="AG5" s="176"/>
      <c r="AH5" s="176"/>
      <c r="AI5" s="176"/>
      <c r="AJ5" s="176"/>
      <c r="AK5" s="176"/>
      <c r="AL5" s="176"/>
      <c r="AM5" s="176"/>
      <c r="AN5" s="176"/>
      <c r="AO5" s="176"/>
      <c r="AP5" s="176"/>
      <c r="AQ5" s="176"/>
      <c r="AR5" s="176"/>
      <c r="AS5" s="176"/>
      <c r="AT5" s="176"/>
      <c r="AU5" s="176"/>
      <c r="AV5" s="176"/>
      <c r="AW5" s="176"/>
      <c r="AX5" s="176"/>
      <c r="AY5" s="176"/>
      <c r="AZ5" s="176"/>
      <c r="BA5" s="176"/>
      <c r="BB5" s="176"/>
      <c r="BC5" s="176"/>
      <c r="BD5" s="176"/>
      <c r="BE5" s="176"/>
      <c r="BF5" s="176"/>
      <c r="BG5" s="176"/>
      <c r="BH5" s="176"/>
      <c r="BI5" s="176"/>
      <c r="BJ5" s="176"/>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6"/>
      <c r="CS5" s="176"/>
      <c r="CT5" s="176"/>
      <c r="CU5" s="176"/>
      <c r="CV5" s="176"/>
      <c r="CW5" s="176"/>
      <c r="CX5" s="176"/>
      <c r="CY5" s="176"/>
      <c r="CZ5" s="176"/>
      <c r="DA5" s="176"/>
      <c r="DB5" s="176"/>
      <c r="DC5" s="176"/>
      <c r="DD5" s="176"/>
      <c r="DE5" s="176"/>
      <c r="DF5" s="176"/>
      <c r="DG5" s="176"/>
      <c r="DH5" s="176"/>
      <c r="DI5" s="176"/>
      <c r="DJ5" s="176"/>
      <c r="DK5" s="176"/>
      <c r="DL5" s="176"/>
      <c r="DM5" s="176"/>
      <c r="DN5" s="176"/>
      <c r="DO5" s="176"/>
      <c r="DP5" s="176"/>
      <c r="DQ5" s="176"/>
      <c r="DR5" s="176"/>
      <c r="DS5" s="176"/>
      <c r="DT5" s="176"/>
      <c r="DU5" s="176"/>
      <c r="DV5" s="176"/>
      <c r="DW5" s="176"/>
      <c r="DX5" s="176"/>
      <c r="DY5" s="176"/>
      <c r="DZ5" s="176"/>
      <c r="EA5" s="176"/>
      <c r="EB5" s="176"/>
      <c r="EC5" s="176"/>
      <c r="ED5" s="176"/>
      <c r="EE5" s="176"/>
      <c r="EF5" s="176"/>
      <c r="EG5" s="176"/>
      <c r="EH5" s="176"/>
      <c r="EI5" s="176"/>
      <c r="EJ5" s="176"/>
      <c r="EK5" s="176"/>
      <c r="EL5" s="176"/>
      <c r="EM5" s="176"/>
      <c r="EN5" s="176"/>
      <c r="EO5" s="176"/>
      <c r="EP5" s="176"/>
      <c r="EQ5" s="176"/>
      <c r="ER5" s="176"/>
      <c r="ES5" s="176"/>
      <c r="ET5" s="176"/>
      <c r="EU5" s="176"/>
      <c r="EV5" s="176"/>
      <c r="EW5" s="176"/>
      <c r="EX5" s="176"/>
      <c r="EY5" s="176"/>
      <c r="EZ5" s="176"/>
      <c r="FA5" s="176"/>
      <c r="FB5" s="176"/>
      <c r="FC5" s="176"/>
      <c r="FD5" s="176"/>
      <c r="FE5" s="176"/>
      <c r="FF5" s="176"/>
      <c r="FG5" s="176"/>
      <c r="FH5" s="176"/>
      <c r="FI5" s="176"/>
      <c r="FJ5" s="176"/>
      <c r="FK5" s="176"/>
      <c r="FL5" s="176"/>
      <c r="FM5" s="176"/>
      <c r="FN5" s="176"/>
      <c r="FO5" s="176"/>
      <c r="FP5" s="176"/>
      <c r="FQ5" s="176"/>
      <c r="FR5" s="176"/>
      <c r="FS5" s="176"/>
      <c r="FT5" s="176"/>
      <c r="FU5" s="176"/>
      <c r="FV5" s="176"/>
      <c r="FW5" s="176"/>
      <c r="FX5" s="176"/>
      <c r="FY5" s="176"/>
      <c r="FZ5" s="176"/>
      <c r="GA5" s="176"/>
      <c r="GB5" s="176"/>
      <c r="GC5" s="176"/>
      <c r="GD5" s="176"/>
      <c r="GE5" s="176"/>
      <c r="GF5" s="176"/>
      <c r="GG5" s="176"/>
      <c r="GH5" s="176"/>
      <c r="GI5" s="176"/>
      <c r="GJ5" s="176"/>
      <c r="GK5" s="176"/>
      <c r="GL5" s="176"/>
      <c r="GM5" s="176"/>
      <c r="GN5" s="176"/>
      <c r="GO5" s="176"/>
      <c r="GP5" s="176"/>
      <c r="GQ5" s="176"/>
      <c r="GR5" s="176"/>
      <c r="GS5" s="176"/>
      <c r="GT5" s="176"/>
      <c r="GU5" s="176"/>
      <c r="GV5" s="176"/>
      <c r="GW5" s="176"/>
      <c r="GX5" s="176"/>
      <c r="GY5" s="176"/>
      <c r="GZ5" s="176"/>
      <c r="HA5" s="176"/>
      <c r="HB5" s="176"/>
      <c r="HC5" s="176"/>
      <c r="HD5" s="176"/>
      <c r="HE5" s="176"/>
      <c r="HF5" s="176"/>
      <c r="HG5" s="176"/>
      <c r="HH5" s="176"/>
      <c r="HI5" s="176"/>
      <c r="HJ5" s="176"/>
      <c r="HK5" s="176"/>
      <c r="HL5" s="176"/>
      <c r="HM5" s="176"/>
      <c r="HN5" s="176"/>
      <c r="HO5" s="176"/>
      <c r="HP5" s="176"/>
      <c r="HQ5" s="176"/>
      <c r="HR5" s="176"/>
      <c r="HS5" s="176"/>
      <c r="HT5" s="176"/>
      <c r="HU5" s="176"/>
      <c r="HV5" s="176"/>
      <c r="HW5" s="176"/>
      <c r="HX5" s="176"/>
      <c r="HY5" s="176"/>
      <c r="HZ5" s="176"/>
      <c r="IA5" s="176"/>
      <c r="IB5" s="176"/>
      <c r="IC5" s="176"/>
      <c r="ID5" s="176"/>
      <c r="IE5" s="176"/>
      <c r="IF5" s="176"/>
      <c r="IG5" s="176"/>
      <c r="IH5" s="176"/>
      <c r="II5" s="176"/>
      <c r="IJ5" s="176"/>
      <c r="IK5" s="176"/>
      <c r="IL5" s="176"/>
      <c r="IM5" s="176"/>
      <c r="IN5" s="176"/>
      <c r="IO5" s="176"/>
      <c r="IP5" s="176"/>
      <c r="IQ5" s="176"/>
      <c r="IR5" s="176"/>
      <c r="IS5" s="176"/>
      <c r="IT5" s="176"/>
      <c r="IU5" s="176"/>
      <c r="IV5" s="176"/>
    </row>
    <row r="6" spans="1:256" ht="15.75" x14ac:dyDescent="0.25">
      <c r="A6" s="177">
        <v>1</v>
      </c>
      <c r="B6" s="178" t="s">
        <v>273</v>
      </c>
      <c r="C6" s="179">
        <f>SUM(C9:C13)</f>
        <v>658998001</v>
      </c>
      <c r="D6" s="179">
        <f>SUM(D9:D13)</f>
        <v>2028676982</v>
      </c>
      <c r="E6" s="179">
        <f>SUM(E9:E13)</f>
        <v>1820624078</v>
      </c>
      <c r="F6" s="180">
        <f>C6+D6-E6</f>
        <v>867050905</v>
      </c>
      <c r="G6" s="180"/>
      <c r="H6" s="207"/>
      <c r="I6" s="208"/>
      <c r="J6" s="209"/>
      <c r="K6" s="182"/>
      <c r="L6" s="182"/>
      <c r="M6" s="182"/>
      <c r="N6" s="182"/>
      <c r="O6" s="182"/>
      <c r="P6" s="182"/>
      <c r="Q6" s="182"/>
      <c r="R6" s="182"/>
      <c r="S6" s="182"/>
      <c r="T6" s="182"/>
      <c r="U6" s="182"/>
      <c r="V6" s="182"/>
      <c r="W6" s="182"/>
      <c r="X6" s="182"/>
      <c r="Y6" s="182"/>
      <c r="Z6" s="182"/>
      <c r="AA6" s="182"/>
      <c r="AB6" s="182"/>
      <c r="AC6" s="182"/>
      <c r="AD6" s="183"/>
      <c r="AE6" s="183"/>
      <c r="AF6" s="183"/>
      <c r="AG6" s="183"/>
      <c r="AH6" s="183"/>
      <c r="AI6" s="183"/>
      <c r="AJ6" s="183"/>
      <c r="AK6" s="183"/>
      <c r="AL6" s="183"/>
      <c r="AM6" s="183"/>
      <c r="AN6" s="183"/>
      <c r="AO6" s="183"/>
      <c r="AP6" s="183"/>
      <c r="AQ6" s="183"/>
      <c r="AR6" s="183"/>
      <c r="AS6" s="183"/>
      <c r="AT6" s="183"/>
      <c r="AU6" s="183"/>
      <c r="AV6" s="183"/>
      <c r="AW6" s="183"/>
      <c r="AX6" s="183"/>
      <c r="AY6" s="183"/>
      <c r="AZ6" s="183"/>
      <c r="BA6" s="183"/>
      <c r="BB6" s="183"/>
      <c r="BC6" s="183"/>
      <c r="BD6" s="183"/>
      <c r="BE6" s="183"/>
      <c r="BF6" s="183"/>
      <c r="BG6" s="183"/>
      <c r="BH6" s="183"/>
      <c r="BI6" s="183"/>
      <c r="BJ6" s="183"/>
      <c r="BK6" s="183"/>
      <c r="BL6" s="183"/>
      <c r="BM6" s="183"/>
      <c r="BN6" s="183"/>
      <c r="BO6" s="183"/>
      <c r="BP6" s="183"/>
      <c r="BQ6" s="183"/>
      <c r="BR6" s="183"/>
      <c r="BS6" s="183"/>
      <c r="BT6" s="183"/>
      <c r="BU6" s="183"/>
      <c r="BV6" s="183"/>
      <c r="BW6" s="183"/>
      <c r="BX6" s="183"/>
      <c r="BY6" s="183"/>
      <c r="BZ6" s="183"/>
      <c r="CA6" s="183"/>
      <c r="CB6" s="183"/>
      <c r="CC6" s="183"/>
      <c r="CD6" s="183"/>
      <c r="CE6" s="183"/>
      <c r="CF6" s="183"/>
      <c r="CG6" s="183"/>
      <c r="CH6" s="183"/>
      <c r="CI6" s="183"/>
      <c r="CJ6" s="183"/>
      <c r="CK6" s="183"/>
      <c r="CL6" s="183"/>
      <c r="CM6" s="183"/>
      <c r="CN6" s="183"/>
      <c r="CO6" s="183"/>
      <c r="CP6" s="183"/>
      <c r="CQ6" s="183"/>
      <c r="CR6" s="183"/>
      <c r="CS6" s="183"/>
      <c r="CT6" s="183"/>
      <c r="CU6" s="183"/>
      <c r="CV6" s="183"/>
      <c r="CW6" s="183"/>
      <c r="CX6" s="183"/>
      <c r="CY6" s="183"/>
      <c r="CZ6" s="183"/>
      <c r="DA6" s="183"/>
      <c r="DB6" s="183"/>
      <c r="DC6" s="183"/>
      <c r="DD6" s="183"/>
      <c r="DE6" s="183"/>
      <c r="DF6" s="183"/>
      <c r="DG6" s="183"/>
      <c r="DH6" s="183"/>
      <c r="DI6" s="183"/>
      <c r="DJ6" s="183"/>
      <c r="DK6" s="183"/>
      <c r="DL6" s="183"/>
      <c r="DM6" s="183"/>
      <c r="DN6" s="183"/>
      <c r="DO6" s="183"/>
      <c r="DP6" s="183"/>
      <c r="DQ6" s="183"/>
      <c r="DR6" s="183"/>
      <c r="DS6" s="183"/>
      <c r="DT6" s="183"/>
      <c r="DU6" s="183"/>
      <c r="DV6" s="183"/>
      <c r="DW6" s="183"/>
      <c r="DX6" s="183"/>
      <c r="DY6" s="183"/>
      <c r="DZ6" s="183"/>
      <c r="EA6" s="183"/>
      <c r="EB6" s="183"/>
      <c r="EC6" s="183"/>
      <c r="ED6" s="183"/>
      <c r="EE6" s="183"/>
      <c r="EF6" s="183"/>
      <c r="EG6" s="183"/>
      <c r="EH6" s="183"/>
      <c r="EI6" s="183"/>
      <c r="EJ6" s="183"/>
      <c r="EK6" s="183"/>
      <c r="EL6" s="183"/>
      <c r="EM6" s="183"/>
      <c r="EN6" s="183"/>
      <c r="EO6" s="183"/>
      <c r="EP6" s="183"/>
      <c r="EQ6" s="183"/>
      <c r="ER6" s="183"/>
      <c r="ES6" s="183"/>
      <c r="ET6" s="183"/>
      <c r="EU6" s="183"/>
      <c r="EV6" s="183"/>
      <c r="EW6" s="183"/>
      <c r="EX6" s="183"/>
      <c r="EY6" s="183"/>
      <c r="EZ6" s="183"/>
      <c r="FA6" s="183"/>
      <c r="FB6" s="183"/>
      <c r="FC6" s="183"/>
      <c r="FD6" s="183"/>
      <c r="FE6" s="183"/>
      <c r="FF6" s="183"/>
      <c r="FG6" s="183"/>
      <c r="FH6" s="183"/>
      <c r="FI6" s="183"/>
      <c r="FJ6" s="183"/>
      <c r="FK6" s="183"/>
      <c r="FL6" s="183"/>
      <c r="FM6" s="183"/>
      <c r="FN6" s="183"/>
      <c r="FO6" s="183"/>
      <c r="FP6" s="183"/>
      <c r="FQ6" s="183"/>
      <c r="FR6" s="183"/>
      <c r="FS6" s="183"/>
      <c r="FT6" s="183"/>
      <c r="FU6" s="183"/>
      <c r="FV6" s="183"/>
      <c r="FW6" s="183"/>
      <c r="FX6" s="183"/>
      <c r="FY6" s="183"/>
      <c r="FZ6" s="183"/>
      <c r="GA6" s="183"/>
      <c r="GB6" s="183"/>
      <c r="GC6" s="183"/>
      <c r="GD6" s="183"/>
      <c r="GE6" s="183"/>
      <c r="GF6" s="183"/>
      <c r="GG6" s="183"/>
      <c r="GH6" s="183"/>
      <c r="GI6" s="183"/>
      <c r="GJ6" s="183"/>
      <c r="GK6" s="183"/>
      <c r="GL6" s="183"/>
      <c r="GM6" s="183"/>
      <c r="GN6" s="183"/>
      <c r="GO6" s="183"/>
      <c r="GP6" s="183"/>
      <c r="GQ6" s="183"/>
      <c r="GR6" s="183"/>
      <c r="GS6" s="183"/>
      <c r="GT6" s="183"/>
      <c r="GU6" s="183"/>
      <c r="GV6" s="183"/>
      <c r="GW6" s="183"/>
      <c r="GX6" s="183"/>
      <c r="GY6" s="183"/>
      <c r="GZ6" s="183"/>
      <c r="HA6" s="183"/>
      <c r="HB6" s="183"/>
      <c r="HC6" s="183"/>
      <c r="HD6" s="183"/>
      <c r="HE6" s="183"/>
      <c r="HF6" s="183"/>
      <c r="HG6" s="183"/>
      <c r="HH6" s="183"/>
      <c r="HI6" s="183"/>
      <c r="HJ6" s="183"/>
      <c r="HK6" s="183"/>
      <c r="HL6" s="183"/>
      <c r="HM6" s="183"/>
      <c r="HN6" s="183"/>
      <c r="HO6" s="183"/>
      <c r="HP6" s="183"/>
      <c r="HQ6" s="183"/>
      <c r="HR6" s="183"/>
      <c r="HS6" s="183"/>
      <c r="HT6" s="183"/>
      <c r="HU6" s="183"/>
      <c r="HV6" s="183"/>
      <c r="HW6" s="183"/>
      <c r="HX6" s="183"/>
      <c r="HY6" s="183"/>
      <c r="HZ6" s="183"/>
      <c r="IA6" s="183"/>
      <c r="IB6" s="183"/>
      <c r="IC6" s="183"/>
      <c r="ID6" s="183"/>
      <c r="IE6" s="183"/>
      <c r="IF6" s="183"/>
      <c r="IG6" s="183"/>
      <c r="IH6" s="183"/>
      <c r="II6" s="183"/>
      <c r="IJ6" s="183"/>
      <c r="IK6" s="183"/>
      <c r="IL6" s="183"/>
      <c r="IM6" s="183"/>
      <c r="IN6" s="183"/>
      <c r="IO6" s="183"/>
      <c r="IP6" s="183"/>
      <c r="IQ6" s="183"/>
      <c r="IR6" s="183"/>
      <c r="IS6" s="183"/>
      <c r="IT6" s="183"/>
      <c r="IU6" s="183"/>
      <c r="IV6" s="183"/>
    </row>
    <row r="7" spans="1:256" ht="15.75" x14ac:dyDescent="0.25">
      <c r="A7" s="177">
        <v>2</v>
      </c>
      <c r="B7" s="178" t="s">
        <v>274</v>
      </c>
      <c r="C7" s="179">
        <f>SUM(C12:C13)</f>
        <v>-13713857</v>
      </c>
      <c r="D7" s="179">
        <f>SUM(D12:D13)</f>
        <v>75862303</v>
      </c>
      <c r="E7" s="179">
        <f>SUM(E12:E13)</f>
        <v>44690303</v>
      </c>
      <c r="F7" s="180">
        <f>C7+D7-E7</f>
        <v>17458143</v>
      </c>
      <c r="G7" s="180"/>
      <c r="H7" s="207"/>
      <c r="I7" s="208"/>
      <c r="J7" s="210"/>
      <c r="K7" s="182"/>
      <c r="L7" s="182"/>
      <c r="M7" s="182"/>
      <c r="N7" s="182"/>
      <c r="O7" s="182"/>
      <c r="P7" s="182"/>
      <c r="Q7" s="182"/>
      <c r="R7" s="182"/>
      <c r="S7" s="182"/>
      <c r="T7" s="182"/>
      <c r="U7" s="182"/>
      <c r="V7" s="182"/>
      <c r="W7" s="182"/>
      <c r="X7" s="182"/>
      <c r="Y7" s="182"/>
      <c r="Z7" s="182"/>
      <c r="AA7" s="182"/>
      <c r="AB7" s="182"/>
      <c r="AC7" s="182"/>
      <c r="AD7" s="183"/>
      <c r="AE7" s="183"/>
      <c r="AF7" s="183"/>
      <c r="AG7" s="183"/>
      <c r="AH7" s="183"/>
      <c r="AI7" s="183"/>
      <c r="AJ7" s="183"/>
      <c r="AK7" s="183"/>
      <c r="AL7" s="183"/>
      <c r="AM7" s="183"/>
      <c r="AN7" s="183"/>
      <c r="AO7" s="183"/>
      <c r="AP7" s="183"/>
      <c r="AQ7" s="183"/>
      <c r="AR7" s="183"/>
      <c r="AS7" s="183"/>
      <c r="AT7" s="183"/>
      <c r="AU7" s="183"/>
      <c r="AV7" s="183"/>
      <c r="AW7" s="183"/>
      <c r="AX7" s="183"/>
      <c r="AY7" s="183"/>
      <c r="AZ7" s="183"/>
      <c r="BA7" s="183"/>
      <c r="BB7" s="183"/>
      <c r="BC7" s="183"/>
      <c r="BD7" s="183"/>
      <c r="BE7" s="183"/>
      <c r="BF7" s="183"/>
      <c r="BG7" s="183"/>
      <c r="BH7" s="183"/>
      <c r="BI7" s="183"/>
      <c r="BJ7" s="183"/>
      <c r="BK7" s="183"/>
      <c r="BL7" s="183"/>
      <c r="BM7" s="183"/>
      <c r="BN7" s="183"/>
      <c r="BO7" s="183"/>
      <c r="BP7" s="183"/>
      <c r="BQ7" s="183"/>
      <c r="BR7" s="183"/>
      <c r="BS7" s="183"/>
      <c r="BT7" s="183"/>
      <c r="BU7" s="183"/>
      <c r="BV7" s="183"/>
      <c r="BW7" s="183"/>
      <c r="BX7" s="183"/>
      <c r="BY7" s="183"/>
      <c r="BZ7" s="183"/>
      <c r="CA7" s="183"/>
      <c r="CB7" s="183"/>
      <c r="CC7" s="183"/>
      <c r="CD7" s="183"/>
      <c r="CE7" s="183"/>
      <c r="CF7" s="183"/>
      <c r="CG7" s="183"/>
      <c r="CH7" s="183"/>
      <c r="CI7" s="183"/>
      <c r="CJ7" s="183"/>
      <c r="CK7" s="183"/>
      <c r="CL7" s="183"/>
      <c r="CM7" s="183"/>
      <c r="CN7" s="183"/>
      <c r="CO7" s="183"/>
      <c r="CP7" s="183"/>
      <c r="CQ7" s="183"/>
      <c r="CR7" s="183"/>
      <c r="CS7" s="183"/>
      <c r="CT7" s="183"/>
      <c r="CU7" s="183"/>
      <c r="CV7" s="183"/>
      <c r="CW7" s="183"/>
      <c r="CX7" s="183"/>
      <c r="CY7" s="183"/>
      <c r="CZ7" s="183"/>
      <c r="DA7" s="183"/>
      <c r="DB7" s="183"/>
      <c r="DC7" s="183"/>
      <c r="DD7" s="183"/>
      <c r="DE7" s="183"/>
      <c r="DF7" s="183"/>
      <c r="DG7" s="183"/>
      <c r="DH7" s="183"/>
      <c r="DI7" s="183"/>
      <c r="DJ7" s="183"/>
      <c r="DK7" s="183"/>
      <c r="DL7" s="183"/>
      <c r="DM7" s="183"/>
      <c r="DN7" s="183"/>
      <c r="DO7" s="183"/>
      <c r="DP7" s="183"/>
      <c r="DQ7" s="183"/>
      <c r="DR7" s="183"/>
      <c r="DS7" s="183"/>
      <c r="DT7" s="183"/>
      <c r="DU7" s="183"/>
      <c r="DV7" s="183"/>
      <c r="DW7" s="183"/>
      <c r="DX7" s="183"/>
      <c r="DY7" s="183"/>
      <c r="DZ7" s="183"/>
      <c r="EA7" s="183"/>
      <c r="EB7" s="183"/>
      <c r="EC7" s="183"/>
      <c r="ED7" s="183"/>
      <c r="EE7" s="183"/>
      <c r="EF7" s="183"/>
      <c r="EG7" s="183"/>
      <c r="EH7" s="183"/>
      <c r="EI7" s="183"/>
      <c r="EJ7" s="183"/>
      <c r="EK7" s="183"/>
      <c r="EL7" s="183"/>
      <c r="EM7" s="183"/>
      <c r="EN7" s="183"/>
      <c r="EO7" s="183"/>
      <c r="EP7" s="183"/>
      <c r="EQ7" s="183"/>
      <c r="ER7" s="183"/>
      <c r="ES7" s="183"/>
      <c r="ET7" s="183"/>
      <c r="EU7" s="183"/>
      <c r="EV7" s="183"/>
      <c r="EW7" s="183"/>
      <c r="EX7" s="183"/>
      <c r="EY7" s="183"/>
      <c r="EZ7" s="183"/>
      <c r="FA7" s="183"/>
      <c r="FB7" s="183"/>
      <c r="FC7" s="183"/>
      <c r="FD7" s="183"/>
      <c r="FE7" s="183"/>
      <c r="FF7" s="183"/>
      <c r="FG7" s="183"/>
      <c r="FH7" s="183"/>
      <c r="FI7" s="183"/>
      <c r="FJ7" s="183"/>
      <c r="FK7" s="183"/>
      <c r="FL7" s="183"/>
      <c r="FM7" s="183"/>
      <c r="FN7" s="183"/>
      <c r="FO7" s="183"/>
      <c r="FP7" s="183"/>
      <c r="FQ7" s="183"/>
      <c r="FR7" s="183"/>
      <c r="FS7" s="183"/>
      <c r="FT7" s="183"/>
      <c r="FU7" s="183"/>
      <c r="FV7" s="183"/>
      <c r="FW7" s="183"/>
      <c r="FX7" s="183"/>
      <c r="FY7" s="183"/>
      <c r="FZ7" s="183"/>
      <c r="GA7" s="183"/>
      <c r="GB7" s="183"/>
      <c r="GC7" s="183"/>
      <c r="GD7" s="183"/>
      <c r="GE7" s="183"/>
      <c r="GF7" s="183"/>
      <c r="GG7" s="183"/>
      <c r="GH7" s="183"/>
      <c r="GI7" s="183"/>
      <c r="GJ7" s="183"/>
      <c r="GK7" s="183"/>
      <c r="GL7" s="183"/>
      <c r="GM7" s="183"/>
      <c r="GN7" s="183"/>
      <c r="GO7" s="183"/>
      <c r="GP7" s="183"/>
      <c r="GQ7" s="183"/>
      <c r="GR7" s="183"/>
      <c r="GS7" s="183"/>
      <c r="GT7" s="183"/>
      <c r="GU7" s="183"/>
      <c r="GV7" s="183"/>
      <c r="GW7" s="183"/>
      <c r="GX7" s="183"/>
      <c r="GY7" s="183"/>
      <c r="GZ7" s="183"/>
      <c r="HA7" s="183"/>
      <c r="HB7" s="183"/>
      <c r="HC7" s="183"/>
      <c r="HD7" s="183"/>
      <c r="HE7" s="183"/>
      <c r="HF7" s="183"/>
      <c r="HG7" s="183"/>
      <c r="HH7" s="183"/>
      <c r="HI7" s="183"/>
      <c r="HJ7" s="183"/>
      <c r="HK7" s="183"/>
      <c r="HL7" s="183"/>
      <c r="HM7" s="183"/>
      <c r="HN7" s="183"/>
      <c r="HO7" s="183"/>
      <c r="HP7" s="183"/>
      <c r="HQ7" s="183"/>
      <c r="HR7" s="183"/>
      <c r="HS7" s="183"/>
      <c r="HT7" s="183"/>
      <c r="HU7" s="183"/>
      <c r="HV7" s="183"/>
      <c r="HW7" s="183"/>
      <c r="HX7" s="183"/>
      <c r="HY7" s="183"/>
      <c r="HZ7" s="183"/>
      <c r="IA7" s="183"/>
      <c r="IB7" s="183"/>
      <c r="IC7" s="183"/>
      <c r="ID7" s="183"/>
      <c r="IE7" s="183"/>
      <c r="IF7" s="183"/>
      <c r="IG7" s="183"/>
      <c r="IH7" s="183"/>
      <c r="II7" s="183"/>
      <c r="IJ7" s="183"/>
      <c r="IK7" s="183"/>
      <c r="IL7" s="183"/>
      <c r="IM7" s="183"/>
      <c r="IN7" s="183"/>
      <c r="IO7" s="183"/>
      <c r="IP7" s="183"/>
      <c r="IQ7" s="183"/>
      <c r="IR7" s="183"/>
      <c r="IS7" s="183"/>
      <c r="IT7" s="183"/>
      <c r="IU7" s="183"/>
      <c r="IV7" s="183"/>
    </row>
    <row r="8" spans="1:256" ht="15.75" x14ac:dyDescent="0.25">
      <c r="A8" s="381" t="s">
        <v>275</v>
      </c>
      <c r="B8" s="382"/>
      <c r="C8" s="211"/>
      <c r="D8" s="211"/>
      <c r="E8" s="211"/>
      <c r="F8" s="212">
        <f>F6-F7</f>
        <v>849592762</v>
      </c>
      <c r="G8" s="212">
        <f>SUM(G9:G11)</f>
        <v>1941967623</v>
      </c>
      <c r="H8" s="213"/>
      <c r="I8" s="214">
        <f>F8/G8</f>
        <v>0.4374906934274877</v>
      </c>
      <c r="J8" s="215"/>
      <c r="K8" s="182"/>
      <c r="L8" s="182"/>
      <c r="M8" s="182"/>
      <c r="N8" s="182"/>
      <c r="O8" s="182"/>
      <c r="P8" s="182"/>
      <c r="Q8" s="182"/>
      <c r="R8" s="182"/>
      <c r="S8" s="182"/>
      <c r="T8" s="182"/>
      <c r="U8" s="182"/>
      <c r="V8" s="182"/>
      <c r="W8" s="182"/>
      <c r="X8" s="182"/>
      <c r="Y8" s="182"/>
      <c r="Z8" s="182"/>
      <c r="AA8" s="182"/>
      <c r="AB8" s="182"/>
      <c r="AC8" s="182"/>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s="183"/>
      <c r="IL8" s="183"/>
      <c r="IM8" s="183"/>
      <c r="IN8" s="183"/>
      <c r="IO8" s="183"/>
      <c r="IP8" s="183"/>
      <c r="IQ8" s="183"/>
      <c r="IR8" s="183"/>
      <c r="IS8" s="183"/>
      <c r="IT8" s="183"/>
      <c r="IU8" s="183"/>
      <c r="IV8" s="183"/>
    </row>
    <row r="9" spans="1:256" s="187" customFormat="1" ht="15.75" x14ac:dyDescent="0.25">
      <c r="A9" s="177">
        <v>3</v>
      </c>
      <c r="B9" s="188" t="s">
        <v>260</v>
      </c>
      <c r="C9" s="189">
        <f>677284903-57348035</f>
        <v>619936868</v>
      </c>
      <c r="D9" s="189">
        <v>600245027</v>
      </c>
      <c r="E9" s="189">
        <v>450404234</v>
      </c>
      <c r="F9" s="180">
        <f>C9+D9-E9</f>
        <v>769777661</v>
      </c>
      <c r="G9" s="180">
        <v>597089000</v>
      </c>
      <c r="H9" s="181">
        <f>F9/$F$8</f>
        <v>0.90605487173394728</v>
      </c>
      <c r="I9" s="214">
        <f>F9/G9</f>
        <v>1.2892176224984886</v>
      </c>
      <c r="J9" s="177"/>
      <c r="K9" s="182"/>
      <c r="L9" s="182"/>
      <c r="M9" s="182"/>
      <c r="N9" s="182"/>
      <c r="O9" s="182"/>
      <c r="P9" s="182"/>
      <c r="Q9" s="182"/>
      <c r="R9" s="182"/>
      <c r="S9" s="182"/>
      <c r="T9" s="182"/>
      <c r="U9" s="182"/>
      <c r="V9" s="182"/>
      <c r="W9" s="182"/>
      <c r="X9" s="182"/>
      <c r="Y9" s="182"/>
      <c r="Z9" s="182"/>
      <c r="AA9" s="182"/>
      <c r="AB9" s="182"/>
      <c r="AC9" s="182"/>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183"/>
      <c r="BL9" s="183"/>
      <c r="BM9" s="183"/>
      <c r="BN9" s="183"/>
      <c r="BO9" s="183"/>
      <c r="BP9" s="183"/>
      <c r="BQ9" s="183"/>
      <c r="BR9" s="183"/>
      <c r="BS9" s="183"/>
      <c r="BT9" s="183"/>
      <c r="BU9" s="183"/>
      <c r="BV9" s="183"/>
      <c r="BW9" s="183"/>
      <c r="BX9" s="183"/>
      <c r="BY9" s="183"/>
      <c r="BZ9" s="183"/>
      <c r="CA9" s="183"/>
      <c r="CB9" s="183"/>
      <c r="CC9" s="183"/>
      <c r="CD9" s="183"/>
      <c r="CE9" s="183"/>
      <c r="CF9" s="183"/>
      <c r="CG9" s="183"/>
      <c r="CH9" s="183"/>
      <c r="CI9" s="183"/>
      <c r="CJ9" s="183"/>
      <c r="CK9" s="183"/>
      <c r="CL9" s="183"/>
      <c r="CM9" s="183"/>
      <c r="CN9" s="183"/>
      <c r="CO9" s="183"/>
      <c r="CP9" s="183"/>
      <c r="CQ9" s="183"/>
      <c r="CR9" s="183"/>
      <c r="CS9" s="183"/>
      <c r="CT9" s="183"/>
      <c r="CU9" s="183"/>
      <c r="CV9" s="183"/>
      <c r="CW9" s="183"/>
      <c r="CX9" s="183"/>
      <c r="CY9" s="183"/>
      <c r="CZ9" s="183"/>
      <c r="DA9" s="183"/>
      <c r="DB9" s="183"/>
      <c r="DC9" s="183"/>
      <c r="DD9" s="183"/>
      <c r="DE9" s="183"/>
      <c r="DF9" s="183"/>
      <c r="DG9" s="183"/>
      <c r="DH9" s="183"/>
      <c r="DI9" s="183"/>
      <c r="DJ9" s="183"/>
      <c r="DK9" s="183"/>
      <c r="DL9" s="183"/>
      <c r="DM9" s="183"/>
      <c r="DN9" s="183"/>
      <c r="DO9" s="183"/>
      <c r="DP9" s="183"/>
      <c r="DQ9" s="183"/>
      <c r="DR9" s="183"/>
      <c r="DS9" s="183"/>
      <c r="DT9" s="183"/>
      <c r="DU9" s="183"/>
      <c r="DV9" s="183"/>
      <c r="DW9" s="183"/>
      <c r="DX9" s="183"/>
      <c r="DY9" s="183"/>
      <c r="DZ9" s="183"/>
      <c r="EA9" s="183"/>
      <c r="EB9" s="183"/>
      <c r="EC9" s="183"/>
      <c r="ED9" s="183"/>
      <c r="EE9" s="183"/>
      <c r="EF9" s="183"/>
      <c r="EG9" s="183"/>
      <c r="EH9" s="183"/>
      <c r="EI9" s="183"/>
      <c r="EJ9" s="183"/>
      <c r="EK9" s="183"/>
      <c r="EL9" s="183"/>
      <c r="EM9" s="183"/>
      <c r="EN9" s="183"/>
      <c r="EO9" s="183"/>
      <c r="EP9" s="183"/>
      <c r="EQ9" s="183"/>
      <c r="ER9" s="183"/>
      <c r="ES9" s="183"/>
      <c r="ET9" s="183"/>
      <c r="EU9" s="183"/>
      <c r="EV9" s="183"/>
      <c r="EW9" s="183"/>
      <c r="EX9" s="183"/>
      <c r="EY9" s="183"/>
      <c r="EZ9" s="183"/>
      <c r="FA9" s="183"/>
      <c r="FB9" s="183"/>
      <c r="FC9" s="183"/>
      <c r="FD9" s="183"/>
      <c r="FE9" s="183"/>
      <c r="FF9" s="183"/>
      <c r="FG9" s="183"/>
      <c r="FH9" s="183"/>
      <c r="FI9" s="183"/>
      <c r="FJ9" s="183"/>
      <c r="FK9" s="183"/>
      <c r="FL9" s="183"/>
      <c r="FM9" s="183"/>
      <c r="FN9" s="183"/>
      <c r="FO9" s="183"/>
      <c r="FP9" s="183"/>
      <c r="FQ9" s="183"/>
      <c r="FR9" s="183"/>
      <c r="FS9" s="183"/>
      <c r="FT9" s="183"/>
      <c r="FU9" s="183"/>
      <c r="FV9" s="183"/>
      <c r="FW9" s="183"/>
      <c r="FX9" s="183"/>
      <c r="FY9" s="183"/>
      <c r="FZ9" s="183"/>
      <c r="GA9" s="183"/>
      <c r="GB9" s="183"/>
      <c r="GC9" s="183"/>
      <c r="GD9" s="183"/>
      <c r="GE9" s="183"/>
      <c r="GF9" s="183"/>
      <c r="GG9" s="183"/>
      <c r="GH9" s="183"/>
      <c r="GI9" s="183"/>
      <c r="GJ9" s="183"/>
      <c r="GK9" s="183"/>
      <c r="GL9" s="183"/>
      <c r="GM9" s="183"/>
      <c r="GN9" s="183"/>
      <c r="GO9" s="183"/>
      <c r="GP9" s="183"/>
      <c r="GQ9" s="183"/>
      <c r="GR9" s="183"/>
      <c r="GS9" s="183"/>
      <c r="GT9" s="183"/>
      <c r="GU9" s="183"/>
      <c r="GV9" s="183"/>
      <c r="GW9" s="183"/>
      <c r="GX9" s="183"/>
      <c r="GY9" s="183"/>
      <c r="GZ9" s="183"/>
      <c r="HA9" s="183"/>
      <c r="HB9" s="183"/>
      <c r="HC9" s="183"/>
      <c r="HD9" s="183"/>
      <c r="HE9" s="183"/>
      <c r="HF9" s="183"/>
      <c r="HG9" s="183"/>
      <c r="HH9" s="183"/>
      <c r="HI9" s="183"/>
      <c r="HJ9" s="183"/>
      <c r="HK9" s="183"/>
      <c r="HL9" s="183"/>
      <c r="HM9" s="183"/>
      <c r="HN9" s="183"/>
      <c r="HO9" s="183"/>
      <c r="HP9" s="183"/>
      <c r="HQ9" s="183"/>
      <c r="HR9" s="183"/>
      <c r="HS9" s="183"/>
      <c r="HT9" s="183"/>
      <c r="HU9" s="183"/>
      <c r="HV9" s="183"/>
      <c r="HW9" s="183"/>
      <c r="HX9" s="183"/>
      <c r="HY9" s="183"/>
      <c r="HZ9" s="183"/>
      <c r="IA9" s="183"/>
      <c r="IB9" s="183"/>
      <c r="IC9" s="183"/>
      <c r="ID9" s="183"/>
      <c r="IE9" s="183"/>
      <c r="IF9" s="183"/>
      <c r="IG9" s="183"/>
      <c r="IH9" s="183"/>
      <c r="II9" s="183"/>
      <c r="IJ9" s="183"/>
      <c r="IK9" s="183"/>
      <c r="IL9" s="183"/>
      <c r="IM9" s="183"/>
      <c r="IN9" s="183"/>
      <c r="IO9" s="183"/>
      <c r="IP9" s="183"/>
      <c r="IQ9" s="183"/>
      <c r="IR9" s="183"/>
      <c r="IS9" s="183"/>
      <c r="IT9" s="183"/>
      <c r="IU9" s="183"/>
      <c r="IV9" s="183"/>
    </row>
    <row r="10" spans="1:256" s="187" customFormat="1" ht="15.75" x14ac:dyDescent="0.25">
      <c r="A10" s="177">
        <v>4</v>
      </c>
      <c r="B10" s="188" t="s">
        <v>262</v>
      </c>
      <c r="C10" s="189">
        <f>170016476-117241486</f>
        <v>52774990</v>
      </c>
      <c r="D10" s="189">
        <v>1352569652</v>
      </c>
      <c r="E10" s="189">
        <v>1325529541</v>
      </c>
      <c r="F10" s="180">
        <f>C10+D10-E10</f>
        <v>79815101</v>
      </c>
      <c r="G10" s="180">
        <v>1344878623</v>
      </c>
      <c r="H10" s="181">
        <f>F10/$F$8</f>
        <v>9.3945128266052724E-2</v>
      </c>
      <c r="I10" s="214">
        <f>F10/G10</f>
        <v>5.9347438226029413E-2</v>
      </c>
      <c r="J10" s="177"/>
      <c r="K10" s="182"/>
      <c r="L10" s="182"/>
      <c r="M10" s="182"/>
      <c r="N10" s="182"/>
      <c r="O10" s="182"/>
      <c r="P10" s="182"/>
      <c r="Q10" s="182"/>
      <c r="R10" s="182"/>
      <c r="S10" s="182"/>
      <c r="T10" s="182"/>
      <c r="U10" s="182"/>
      <c r="V10" s="182"/>
      <c r="W10" s="182"/>
      <c r="X10" s="182"/>
      <c r="Y10" s="182"/>
      <c r="Z10" s="182"/>
      <c r="AA10" s="182"/>
      <c r="AB10" s="182"/>
      <c r="AC10" s="182"/>
      <c r="AD10" s="183"/>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83"/>
      <c r="BJ10" s="183"/>
      <c r="BK10" s="183"/>
      <c r="BL10" s="183"/>
      <c r="BM10" s="183"/>
      <c r="BN10" s="183"/>
      <c r="BO10" s="183"/>
      <c r="BP10" s="183"/>
      <c r="BQ10" s="183"/>
      <c r="BR10" s="183"/>
      <c r="BS10" s="183"/>
      <c r="BT10" s="183"/>
      <c r="BU10" s="183"/>
      <c r="BV10" s="183"/>
      <c r="BW10" s="183"/>
      <c r="BX10" s="183"/>
      <c r="BY10" s="183"/>
      <c r="BZ10" s="183"/>
      <c r="CA10" s="183"/>
      <c r="CB10" s="183"/>
      <c r="CC10" s="183"/>
      <c r="CD10" s="183"/>
      <c r="CE10" s="183"/>
      <c r="CF10" s="183"/>
      <c r="CG10" s="183"/>
      <c r="CH10" s="183"/>
      <c r="CI10" s="183"/>
      <c r="CJ10" s="183"/>
      <c r="CK10" s="183"/>
      <c r="CL10" s="183"/>
      <c r="CM10" s="183"/>
      <c r="CN10" s="183"/>
      <c r="CO10" s="183"/>
      <c r="CP10" s="183"/>
      <c r="CQ10" s="183"/>
      <c r="CR10" s="183"/>
      <c r="CS10" s="183"/>
      <c r="CT10" s="183"/>
      <c r="CU10" s="183"/>
      <c r="CV10" s="183"/>
      <c r="CW10" s="183"/>
      <c r="CX10" s="183"/>
      <c r="CY10" s="183"/>
      <c r="CZ10" s="183"/>
      <c r="DA10" s="183"/>
      <c r="DB10" s="183"/>
      <c r="DC10" s="183"/>
      <c r="DD10" s="183"/>
      <c r="DE10" s="183"/>
      <c r="DF10" s="183"/>
      <c r="DG10" s="183"/>
      <c r="DH10" s="183"/>
      <c r="DI10" s="183"/>
      <c r="DJ10" s="183"/>
      <c r="DK10" s="183"/>
      <c r="DL10" s="183"/>
      <c r="DM10" s="183"/>
      <c r="DN10" s="183"/>
      <c r="DO10" s="183"/>
      <c r="DP10" s="183"/>
      <c r="DQ10" s="183"/>
      <c r="DR10" s="183"/>
      <c r="DS10" s="183"/>
      <c r="DT10" s="183"/>
      <c r="DU10" s="183"/>
      <c r="DV10" s="183"/>
      <c r="DW10" s="183"/>
      <c r="DX10" s="183"/>
      <c r="DY10" s="183"/>
      <c r="DZ10" s="183"/>
      <c r="EA10" s="183"/>
      <c r="EB10" s="183"/>
      <c r="EC10" s="183"/>
      <c r="ED10" s="183"/>
      <c r="EE10" s="183"/>
      <c r="EF10" s="183"/>
      <c r="EG10" s="183"/>
      <c r="EH10" s="183"/>
      <c r="EI10" s="183"/>
      <c r="EJ10" s="183"/>
      <c r="EK10" s="183"/>
      <c r="EL10" s="183"/>
      <c r="EM10" s="183"/>
      <c r="EN10" s="183"/>
      <c r="EO10" s="183"/>
      <c r="EP10" s="183"/>
      <c r="EQ10" s="183"/>
      <c r="ER10" s="183"/>
      <c r="ES10" s="183"/>
      <c r="ET10" s="183"/>
      <c r="EU10" s="183"/>
      <c r="EV10" s="183"/>
      <c r="EW10" s="183"/>
      <c r="EX10" s="183"/>
      <c r="EY10" s="183"/>
      <c r="EZ10" s="183"/>
      <c r="FA10" s="183"/>
      <c r="FB10" s="183"/>
      <c r="FC10" s="183"/>
      <c r="FD10" s="183"/>
      <c r="FE10" s="183"/>
      <c r="FF10" s="183"/>
      <c r="FG10" s="183"/>
      <c r="FH10" s="183"/>
      <c r="FI10" s="183"/>
      <c r="FJ10" s="183"/>
      <c r="FK10" s="183"/>
      <c r="FL10" s="183"/>
      <c r="FM10" s="183"/>
      <c r="FN10" s="183"/>
      <c r="FO10" s="183"/>
      <c r="FP10" s="183"/>
      <c r="FQ10" s="183"/>
      <c r="FR10" s="183"/>
      <c r="FS10" s="183"/>
      <c r="FT10" s="183"/>
      <c r="FU10" s="183"/>
      <c r="FV10" s="183"/>
      <c r="FW10" s="183"/>
      <c r="FX10" s="183"/>
      <c r="FY10" s="183"/>
      <c r="FZ10" s="183"/>
      <c r="GA10" s="183"/>
      <c r="GB10" s="183"/>
      <c r="GC10" s="183"/>
      <c r="GD10" s="183"/>
      <c r="GE10" s="183"/>
      <c r="GF10" s="183"/>
      <c r="GG10" s="183"/>
      <c r="GH10" s="183"/>
      <c r="GI10" s="183"/>
      <c r="GJ10" s="183"/>
      <c r="GK10" s="183"/>
      <c r="GL10" s="183"/>
      <c r="GM10" s="183"/>
      <c r="GN10" s="183"/>
      <c r="GO10" s="183"/>
      <c r="GP10" s="183"/>
      <c r="GQ10" s="183"/>
      <c r="GR10" s="183"/>
      <c r="GS10" s="183"/>
      <c r="GT10" s="183"/>
      <c r="GU10" s="183"/>
      <c r="GV10" s="183"/>
      <c r="GW10" s="183"/>
      <c r="GX10" s="183"/>
      <c r="GY10" s="183"/>
      <c r="GZ10" s="183"/>
      <c r="HA10" s="183"/>
      <c r="HB10" s="183"/>
      <c r="HC10" s="183"/>
      <c r="HD10" s="183"/>
      <c r="HE10" s="183"/>
      <c r="HF10" s="183"/>
      <c r="HG10" s="183"/>
      <c r="HH10" s="183"/>
      <c r="HI10" s="183"/>
      <c r="HJ10" s="183"/>
      <c r="HK10" s="183"/>
      <c r="HL10" s="183"/>
      <c r="HM10" s="183"/>
      <c r="HN10" s="183"/>
      <c r="HO10" s="183"/>
      <c r="HP10" s="183"/>
      <c r="HQ10" s="183"/>
      <c r="HR10" s="183"/>
      <c r="HS10" s="183"/>
      <c r="HT10" s="183"/>
      <c r="HU10" s="183"/>
      <c r="HV10" s="183"/>
      <c r="HW10" s="183"/>
      <c r="HX10" s="183"/>
      <c r="HY10" s="183"/>
      <c r="HZ10" s="183"/>
      <c r="IA10" s="183"/>
      <c r="IB10" s="183"/>
      <c r="IC10" s="183"/>
      <c r="ID10" s="183"/>
      <c r="IE10" s="183"/>
      <c r="IF10" s="183"/>
      <c r="IG10" s="183"/>
      <c r="IH10" s="183"/>
      <c r="II10" s="183"/>
      <c r="IJ10" s="183"/>
      <c r="IK10" s="183"/>
      <c r="IL10" s="183"/>
      <c r="IM10" s="183"/>
      <c r="IN10" s="183"/>
      <c r="IO10" s="183"/>
      <c r="IP10" s="183"/>
      <c r="IQ10" s="183"/>
      <c r="IR10" s="183"/>
      <c r="IS10" s="183"/>
      <c r="IT10" s="183"/>
      <c r="IU10" s="183"/>
      <c r="IV10" s="183"/>
    </row>
    <row r="11" spans="1:256" s="187" customFormat="1" ht="15.75" x14ac:dyDescent="0.25">
      <c r="A11" s="177">
        <v>5</v>
      </c>
      <c r="B11" s="188" t="s">
        <v>263</v>
      </c>
      <c r="C11" s="179"/>
      <c r="D11" s="189"/>
      <c r="E11" s="189"/>
      <c r="F11" s="180">
        <f>C11+D11-E11</f>
        <v>0</v>
      </c>
      <c r="G11" s="180"/>
      <c r="H11" s="181">
        <f>F11/$F$8</f>
        <v>0</v>
      </c>
      <c r="I11" s="214" t="e">
        <f>F11/G11</f>
        <v>#DIV/0!</v>
      </c>
      <c r="J11" s="177"/>
      <c r="K11" s="182"/>
      <c r="L11" s="182"/>
      <c r="M11" s="182"/>
      <c r="N11" s="182"/>
      <c r="O11" s="182"/>
      <c r="P11" s="182"/>
      <c r="Q11" s="182"/>
      <c r="R11" s="182"/>
      <c r="S11" s="182"/>
      <c r="T11" s="182"/>
      <c r="U11" s="182"/>
      <c r="V11" s="182"/>
      <c r="W11" s="182"/>
      <c r="X11" s="182"/>
      <c r="Y11" s="182"/>
      <c r="Z11" s="182"/>
      <c r="AA11" s="182"/>
      <c r="AB11" s="182"/>
      <c r="AC11" s="182"/>
      <c r="AD11" s="183"/>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83"/>
      <c r="BJ11" s="183"/>
      <c r="BK11" s="183"/>
      <c r="BL11" s="183"/>
      <c r="BM11" s="183"/>
      <c r="BN11" s="183"/>
      <c r="BO11" s="183"/>
      <c r="BP11" s="183"/>
      <c r="BQ11" s="183"/>
      <c r="BR11" s="183"/>
      <c r="BS11" s="183"/>
      <c r="BT11" s="183"/>
      <c r="BU11" s="183"/>
      <c r="BV11" s="183"/>
      <c r="BW11" s="183"/>
      <c r="BX11" s="183"/>
      <c r="BY11" s="183"/>
      <c r="BZ11" s="183"/>
      <c r="CA11" s="183"/>
      <c r="CB11" s="183"/>
      <c r="CC11" s="183"/>
      <c r="CD11" s="183"/>
      <c r="CE11" s="183"/>
      <c r="CF11" s="183"/>
      <c r="CG11" s="183"/>
      <c r="CH11" s="183"/>
      <c r="CI11" s="183"/>
      <c r="CJ11" s="183"/>
      <c r="CK11" s="183"/>
      <c r="CL11" s="183"/>
      <c r="CM11" s="183"/>
      <c r="CN11" s="183"/>
      <c r="CO11" s="183"/>
      <c r="CP11" s="183"/>
      <c r="CQ11" s="183"/>
      <c r="CR11" s="183"/>
      <c r="CS11" s="183"/>
      <c r="CT11" s="183"/>
      <c r="CU11" s="183"/>
      <c r="CV11" s="183"/>
      <c r="CW11" s="183"/>
      <c r="CX11" s="183"/>
      <c r="CY11" s="183"/>
      <c r="CZ11" s="183"/>
      <c r="DA11" s="183"/>
      <c r="DB11" s="183"/>
      <c r="DC11" s="183"/>
      <c r="DD11" s="183"/>
      <c r="DE11" s="183"/>
      <c r="DF11" s="183"/>
      <c r="DG11" s="183"/>
      <c r="DH11" s="183"/>
      <c r="DI11" s="183"/>
      <c r="DJ11" s="183"/>
      <c r="DK11" s="183"/>
      <c r="DL11" s="183"/>
      <c r="DM11" s="183"/>
      <c r="DN11" s="183"/>
      <c r="DO11" s="183"/>
      <c r="DP11" s="183"/>
      <c r="DQ11" s="183"/>
      <c r="DR11" s="183"/>
      <c r="DS11" s="183"/>
      <c r="DT11" s="183"/>
      <c r="DU11" s="183"/>
      <c r="DV11" s="183"/>
      <c r="DW11" s="183"/>
      <c r="DX11" s="183"/>
      <c r="DY11" s="183"/>
      <c r="DZ11" s="183"/>
      <c r="EA11" s="183"/>
      <c r="EB11" s="183"/>
      <c r="EC11" s="183"/>
      <c r="ED11" s="183"/>
      <c r="EE11" s="183"/>
      <c r="EF11" s="183"/>
      <c r="EG11" s="183"/>
      <c r="EH11" s="183"/>
      <c r="EI11" s="183"/>
      <c r="EJ11" s="183"/>
      <c r="EK11" s="183"/>
      <c r="EL11" s="183"/>
      <c r="EM11" s="183"/>
      <c r="EN11" s="183"/>
      <c r="EO11" s="183"/>
      <c r="EP11" s="183"/>
      <c r="EQ11" s="183"/>
      <c r="ER11" s="183"/>
      <c r="ES11" s="183"/>
      <c r="ET11" s="183"/>
      <c r="EU11" s="183"/>
      <c r="EV11" s="183"/>
      <c r="EW11" s="183"/>
      <c r="EX11" s="183"/>
      <c r="EY11" s="183"/>
      <c r="EZ11" s="183"/>
      <c r="FA11" s="183"/>
      <c r="FB11" s="183"/>
      <c r="FC11" s="183"/>
      <c r="FD11" s="183"/>
      <c r="FE11" s="183"/>
      <c r="FF11" s="183"/>
      <c r="FG11" s="183"/>
      <c r="FH11" s="183"/>
      <c r="FI11" s="183"/>
      <c r="FJ11" s="183"/>
      <c r="FK11" s="183"/>
      <c r="FL11" s="183"/>
      <c r="FM11" s="183"/>
      <c r="FN11" s="183"/>
      <c r="FO11" s="183"/>
      <c r="FP11" s="183"/>
      <c r="FQ11" s="183"/>
      <c r="FR11" s="183"/>
      <c r="FS11" s="183"/>
      <c r="FT11" s="183"/>
      <c r="FU11" s="183"/>
      <c r="FV11" s="183"/>
      <c r="FW11" s="183"/>
      <c r="FX11" s="183"/>
      <c r="FY11" s="183"/>
      <c r="FZ11" s="183"/>
      <c r="GA11" s="183"/>
      <c r="GB11" s="183"/>
      <c r="GC11" s="183"/>
      <c r="GD11" s="183"/>
      <c r="GE11" s="183"/>
      <c r="GF11" s="183"/>
      <c r="GG11" s="183"/>
      <c r="GH11" s="183"/>
      <c r="GI11" s="183"/>
      <c r="GJ11" s="183"/>
      <c r="GK11" s="183"/>
      <c r="GL11" s="183"/>
      <c r="GM11" s="183"/>
      <c r="GN11" s="183"/>
      <c r="GO11" s="183"/>
      <c r="GP11" s="183"/>
      <c r="GQ11" s="183"/>
      <c r="GR11" s="183"/>
      <c r="GS11" s="183"/>
      <c r="GT11" s="183"/>
      <c r="GU11" s="183"/>
      <c r="GV11" s="183"/>
      <c r="GW11" s="183"/>
      <c r="GX11" s="183"/>
      <c r="GY11" s="183"/>
      <c r="GZ11" s="183"/>
      <c r="HA11" s="183"/>
      <c r="HB11" s="183"/>
      <c r="HC11" s="183"/>
      <c r="HD11" s="183"/>
      <c r="HE11" s="183"/>
      <c r="HF11" s="183"/>
      <c r="HG11" s="183"/>
      <c r="HH11" s="183"/>
      <c r="HI11" s="183"/>
      <c r="HJ11" s="183"/>
      <c r="HK11" s="183"/>
      <c r="HL11" s="183"/>
      <c r="HM11" s="183"/>
      <c r="HN11" s="183"/>
      <c r="HO11" s="183"/>
      <c r="HP11" s="183"/>
      <c r="HQ11" s="183"/>
      <c r="HR11" s="183"/>
      <c r="HS11" s="183"/>
      <c r="HT11" s="183"/>
      <c r="HU11" s="183"/>
      <c r="HV11" s="183"/>
      <c r="HW11" s="183"/>
      <c r="HX11" s="183"/>
      <c r="HY11" s="183"/>
      <c r="HZ11" s="183"/>
      <c r="IA11" s="183"/>
      <c r="IB11" s="183"/>
      <c r="IC11" s="183"/>
      <c r="ID11" s="183"/>
      <c r="IE11" s="183"/>
      <c r="IF11" s="183"/>
      <c r="IG11" s="183"/>
      <c r="IH11" s="183"/>
      <c r="II11" s="183"/>
      <c r="IJ11" s="183"/>
      <c r="IK11" s="183"/>
      <c r="IL11" s="183"/>
      <c r="IM11" s="183"/>
      <c r="IN11" s="183"/>
      <c r="IO11" s="183"/>
      <c r="IP11" s="183"/>
      <c r="IQ11" s="183"/>
      <c r="IR11" s="183"/>
      <c r="IS11" s="183"/>
      <c r="IT11" s="183"/>
      <c r="IU11" s="183"/>
      <c r="IV11" s="183"/>
    </row>
    <row r="12" spans="1:256" s="187" customFormat="1" ht="15.75" x14ac:dyDescent="0.25">
      <c r="A12" s="177">
        <v>5</v>
      </c>
      <c r="B12" s="188" t="s">
        <v>276</v>
      </c>
      <c r="C12" s="189">
        <v>-30616000</v>
      </c>
      <c r="D12" s="189">
        <v>62105303</v>
      </c>
      <c r="E12" s="189">
        <v>31489303</v>
      </c>
      <c r="F12" s="180">
        <f>C12+D12-E12</f>
        <v>0</v>
      </c>
      <c r="G12" s="180"/>
      <c r="H12" s="180"/>
      <c r="I12" s="179"/>
      <c r="J12" s="180"/>
      <c r="K12" s="182"/>
      <c r="L12" s="182"/>
      <c r="M12" s="182"/>
      <c r="N12" s="182"/>
      <c r="O12" s="182"/>
      <c r="P12" s="182"/>
      <c r="Q12" s="182"/>
      <c r="R12" s="182"/>
      <c r="S12" s="182"/>
      <c r="T12" s="182"/>
      <c r="U12" s="182"/>
      <c r="V12" s="182"/>
      <c r="W12" s="182"/>
      <c r="X12" s="182"/>
      <c r="Y12" s="182"/>
      <c r="Z12" s="182"/>
      <c r="AA12" s="182"/>
      <c r="AB12" s="182"/>
      <c r="AC12" s="182"/>
      <c r="AD12" s="183"/>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3"/>
      <c r="CO12" s="183"/>
      <c r="CP12" s="183"/>
      <c r="CQ12" s="183"/>
      <c r="CR12" s="183"/>
      <c r="CS12" s="183"/>
      <c r="CT12" s="183"/>
      <c r="CU12" s="183"/>
      <c r="CV12" s="183"/>
      <c r="CW12" s="183"/>
      <c r="CX12" s="183"/>
      <c r="CY12" s="183"/>
      <c r="CZ12" s="183"/>
      <c r="DA12" s="183"/>
      <c r="DB12" s="183"/>
      <c r="DC12" s="183"/>
      <c r="DD12" s="183"/>
      <c r="DE12" s="183"/>
      <c r="DF12" s="183"/>
      <c r="DG12" s="183"/>
      <c r="DH12" s="183"/>
      <c r="DI12" s="183"/>
      <c r="DJ12" s="183"/>
      <c r="DK12" s="183"/>
      <c r="DL12" s="183"/>
      <c r="DM12" s="183"/>
      <c r="DN12" s="183"/>
      <c r="DO12" s="183"/>
      <c r="DP12" s="183"/>
      <c r="DQ12" s="183"/>
      <c r="DR12" s="183"/>
      <c r="DS12" s="183"/>
      <c r="DT12" s="183"/>
      <c r="DU12" s="183"/>
      <c r="DV12" s="183"/>
      <c r="DW12" s="183"/>
      <c r="DX12" s="183"/>
      <c r="DY12" s="183"/>
      <c r="DZ12" s="183"/>
      <c r="EA12" s="183"/>
      <c r="EB12" s="183"/>
      <c r="EC12" s="183"/>
      <c r="ED12" s="183"/>
      <c r="EE12" s="183"/>
      <c r="EF12" s="183"/>
      <c r="EG12" s="183"/>
      <c r="EH12" s="183"/>
      <c r="EI12" s="183"/>
      <c r="EJ12" s="183"/>
      <c r="EK12" s="183"/>
      <c r="EL12" s="183"/>
      <c r="EM12" s="183"/>
      <c r="EN12" s="183"/>
      <c r="EO12" s="183"/>
      <c r="EP12" s="183"/>
      <c r="EQ12" s="183"/>
      <c r="ER12" s="183"/>
      <c r="ES12" s="183"/>
      <c r="ET12" s="183"/>
      <c r="EU12" s="183"/>
      <c r="EV12" s="183"/>
      <c r="EW12" s="183"/>
      <c r="EX12" s="183"/>
      <c r="EY12" s="183"/>
      <c r="EZ12" s="183"/>
      <c r="FA12" s="183"/>
      <c r="FB12" s="183"/>
      <c r="FC12" s="183"/>
      <c r="FD12" s="183"/>
      <c r="FE12" s="183"/>
      <c r="FF12" s="183"/>
      <c r="FG12" s="183"/>
      <c r="FH12" s="183"/>
      <c r="FI12" s="183"/>
      <c r="FJ12" s="183"/>
      <c r="FK12" s="183"/>
      <c r="FL12" s="183"/>
      <c r="FM12" s="183"/>
      <c r="FN12" s="183"/>
      <c r="FO12" s="183"/>
      <c r="FP12" s="183"/>
      <c r="FQ12" s="183"/>
      <c r="FR12" s="183"/>
      <c r="FS12" s="183"/>
      <c r="FT12" s="183"/>
      <c r="FU12" s="183"/>
      <c r="FV12" s="183"/>
      <c r="FW12" s="183"/>
      <c r="FX12" s="183"/>
      <c r="FY12" s="183"/>
      <c r="FZ12" s="183"/>
      <c r="GA12" s="183"/>
      <c r="GB12" s="183"/>
      <c r="GC12" s="183"/>
      <c r="GD12" s="183"/>
      <c r="GE12" s="183"/>
      <c r="GF12" s="183"/>
      <c r="GG12" s="183"/>
      <c r="GH12" s="183"/>
      <c r="GI12" s="183"/>
      <c r="GJ12" s="183"/>
      <c r="GK12" s="183"/>
      <c r="GL12" s="183"/>
      <c r="GM12" s="183"/>
      <c r="GN12" s="183"/>
      <c r="GO12" s="183"/>
      <c r="GP12" s="183"/>
      <c r="GQ12" s="183"/>
      <c r="GR12" s="183"/>
      <c r="GS12" s="183"/>
      <c r="GT12" s="183"/>
      <c r="GU12" s="183"/>
      <c r="GV12" s="183"/>
      <c r="GW12" s="183"/>
      <c r="GX12" s="183"/>
      <c r="GY12" s="183"/>
      <c r="GZ12" s="183"/>
      <c r="HA12" s="183"/>
      <c r="HB12" s="183"/>
      <c r="HC12" s="183"/>
      <c r="HD12" s="183"/>
      <c r="HE12" s="183"/>
      <c r="HF12" s="183"/>
      <c r="HG12" s="183"/>
      <c r="HH12" s="183"/>
      <c r="HI12" s="183"/>
      <c r="HJ12" s="183"/>
      <c r="HK12" s="183"/>
      <c r="HL12" s="183"/>
      <c r="HM12" s="183"/>
      <c r="HN12" s="183"/>
      <c r="HO12" s="183"/>
      <c r="HP12" s="183"/>
      <c r="HQ12" s="183"/>
      <c r="HR12" s="183"/>
      <c r="HS12" s="183"/>
      <c r="HT12" s="183"/>
      <c r="HU12" s="183"/>
      <c r="HV12" s="183"/>
      <c r="HW12" s="183"/>
      <c r="HX12" s="183"/>
      <c r="HY12" s="183"/>
      <c r="HZ12" s="183"/>
      <c r="IA12" s="183"/>
      <c r="IB12" s="183"/>
      <c r="IC12" s="183"/>
      <c r="ID12" s="183"/>
      <c r="IE12" s="183"/>
      <c r="IF12" s="183"/>
      <c r="IG12" s="183"/>
      <c r="IH12" s="183"/>
      <c r="II12" s="183"/>
      <c r="IJ12" s="183"/>
      <c r="IK12" s="183"/>
      <c r="IL12" s="183"/>
      <c r="IM12" s="183"/>
      <c r="IN12" s="183"/>
      <c r="IO12" s="183"/>
      <c r="IP12" s="183"/>
      <c r="IQ12" s="183"/>
      <c r="IR12" s="183"/>
      <c r="IS12" s="183"/>
      <c r="IT12" s="183"/>
      <c r="IU12" s="183"/>
      <c r="IV12" s="183"/>
    </row>
    <row r="13" spans="1:256" s="187" customFormat="1" ht="15.75" x14ac:dyDescent="0.25">
      <c r="A13" s="177">
        <v>6</v>
      </c>
      <c r="B13" s="188" t="s">
        <v>264</v>
      </c>
      <c r="C13" s="189">
        <f>16922150-20007</f>
        <v>16902143</v>
      </c>
      <c r="D13" s="189">
        <f>13757000</f>
        <v>13757000</v>
      </c>
      <c r="E13" s="189">
        <v>13201000</v>
      </c>
      <c r="F13" s="180">
        <f>C13+D13-E13</f>
        <v>17458143</v>
      </c>
      <c r="G13" s="216">
        <v>13358000</v>
      </c>
      <c r="H13" s="385" t="s">
        <v>277</v>
      </c>
      <c r="I13" s="386"/>
      <c r="J13" s="387"/>
      <c r="K13" s="182"/>
      <c r="L13" s="182"/>
      <c r="M13" s="182"/>
      <c r="N13" s="182"/>
      <c r="O13" s="182"/>
      <c r="P13" s="182"/>
      <c r="Q13" s="182"/>
      <c r="R13" s="182"/>
      <c r="S13" s="182"/>
      <c r="T13" s="182"/>
      <c r="U13" s="182"/>
      <c r="V13" s="182"/>
      <c r="W13" s="182"/>
      <c r="X13" s="182"/>
      <c r="Y13" s="182"/>
      <c r="Z13" s="182"/>
      <c r="AA13" s="182"/>
      <c r="AB13" s="182"/>
      <c r="AC13" s="182"/>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83"/>
      <c r="BJ13" s="183"/>
      <c r="BK13" s="183"/>
      <c r="BL13" s="183"/>
      <c r="BM13" s="183"/>
      <c r="BN13" s="183"/>
      <c r="BO13" s="183"/>
      <c r="BP13" s="183"/>
      <c r="BQ13" s="183"/>
      <c r="BR13" s="183"/>
      <c r="BS13" s="183"/>
      <c r="BT13" s="183"/>
      <c r="BU13" s="183"/>
      <c r="BV13" s="183"/>
      <c r="BW13" s="183"/>
      <c r="BX13" s="183"/>
      <c r="BY13" s="183"/>
      <c r="BZ13" s="183"/>
      <c r="CA13" s="183"/>
      <c r="CB13" s="183"/>
      <c r="CC13" s="183"/>
      <c r="CD13" s="183"/>
      <c r="CE13" s="183"/>
      <c r="CF13" s="183"/>
      <c r="CG13" s="183"/>
      <c r="CH13" s="183"/>
      <c r="CI13" s="183"/>
      <c r="CJ13" s="183"/>
      <c r="CK13" s="183"/>
      <c r="CL13" s="183"/>
      <c r="CM13" s="183"/>
      <c r="CN13" s="183"/>
      <c r="CO13" s="183"/>
      <c r="CP13" s="183"/>
      <c r="CQ13" s="183"/>
      <c r="CR13" s="183"/>
      <c r="CS13" s="183"/>
      <c r="CT13" s="183"/>
      <c r="CU13" s="183"/>
      <c r="CV13" s="183"/>
      <c r="CW13" s="183"/>
      <c r="CX13" s="183"/>
      <c r="CY13" s="183"/>
      <c r="CZ13" s="183"/>
      <c r="DA13" s="183"/>
      <c r="DB13" s="183"/>
      <c r="DC13" s="183"/>
      <c r="DD13" s="183"/>
      <c r="DE13" s="183"/>
      <c r="DF13" s="183"/>
      <c r="DG13" s="183"/>
      <c r="DH13" s="183"/>
      <c r="DI13" s="183"/>
      <c r="DJ13" s="183"/>
      <c r="DK13" s="183"/>
      <c r="DL13" s="183"/>
      <c r="DM13" s="183"/>
      <c r="DN13" s="183"/>
      <c r="DO13" s="183"/>
      <c r="DP13" s="183"/>
      <c r="DQ13" s="183"/>
      <c r="DR13" s="183"/>
      <c r="DS13" s="183"/>
      <c r="DT13" s="183"/>
      <c r="DU13" s="183"/>
      <c r="DV13" s="183"/>
      <c r="DW13" s="183"/>
      <c r="DX13" s="183"/>
      <c r="DY13" s="183"/>
      <c r="DZ13" s="183"/>
      <c r="EA13" s="183"/>
      <c r="EB13" s="183"/>
      <c r="EC13" s="183"/>
      <c r="ED13" s="183"/>
      <c r="EE13" s="183"/>
      <c r="EF13" s="183"/>
      <c r="EG13" s="183"/>
      <c r="EH13" s="183"/>
      <c r="EI13" s="183"/>
      <c r="EJ13" s="183"/>
      <c r="EK13" s="183"/>
      <c r="EL13" s="183"/>
      <c r="EM13" s="183"/>
      <c r="EN13" s="183"/>
      <c r="EO13" s="183"/>
      <c r="EP13" s="183"/>
      <c r="EQ13" s="183"/>
      <c r="ER13" s="183"/>
      <c r="ES13" s="183"/>
      <c r="ET13" s="183"/>
      <c r="EU13" s="183"/>
      <c r="EV13" s="183"/>
      <c r="EW13" s="183"/>
      <c r="EX13" s="183"/>
      <c r="EY13" s="183"/>
      <c r="EZ13" s="183"/>
      <c r="FA13" s="183"/>
      <c r="FB13" s="183"/>
      <c r="FC13" s="183"/>
      <c r="FD13" s="183"/>
      <c r="FE13" s="183"/>
      <c r="FF13" s="183"/>
      <c r="FG13" s="183"/>
      <c r="FH13" s="183"/>
      <c r="FI13" s="183"/>
      <c r="FJ13" s="183"/>
      <c r="FK13" s="183"/>
      <c r="FL13" s="183"/>
      <c r="FM13" s="183"/>
      <c r="FN13" s="183"/>
      <c r="FO13" s="183"/>
      <c r="FP13" s="183"/>
      <c r="FQ13" s="183"/>
      <c r="FR13" s="183"/>
      <c r="FS13" s="183"/>
      <c r="FT13" s="183"/>
      <c r="FU13" s="183"/>
      <c r="FV13" s="183"/>
      <c r="FW13" s="183"/>
      <c r="FX13" s="183"/>
      <c r="FY13" s="183"/>
      <c r="FZ13" s="183"/>
      <c r="GA13" s="183"/>
      <c r="GB13" s="183"/>
      <c r="GC13" s="183"/>
      <c r="GD13" s="183"/>
      <c r="GE13" s="183"/>
      <c r="GF13" s="183"/>
      <c r="GG13" s="183"/>
      <c r="GH13" s="183"/>
      <c r="GI13" s="183"/>
      <c r="GJ13" s="183"/>
      <c r="GK13" s="183"/>
      <c r="GL13" s="183"/>
      <c r="GM13" s="183"/>
      <c r="GN13" s="183"/>
      <c r="GO13" s="183"/>
      <c r="GP13" s="183"/>
      <c r="GQ13" s="183"/>
      <c r="GR13" s="183"/>
      <c r="GS13" s="183"/>
      <c r="GT13" s="183"/>
      <c r="GU13" s="183"/>
      <c r="GV13" s="183"/>
      <c r="GW13" s="183"/>
      <c r="GX13" s="183"/>
      <c r="GY13" s="183"/>
      <c r="GZ13" s="183"/>
      <c r="HA13" s="183"/>
      <c r="HB13" s="183"/>
      <c r="HC13" s="183"/>
      <c r="HD13" s="183"/>
      <c r="HE13" s="183"/>
      <c r="HF13" s="183"/>
      <c r="HG13" s="183"/>
      <c r="HH13" s="183"/>
      <c r="HI13" s="183"/>
      <c r="HJ13" s="183"/>
      <c r="HK13" s="183"/>
      <c r="HL13" s="183"/>
      <c r="HM13" s="183"/>
      <c r="HN13" s="183"/>
      <c r="HO13" s="183"/>
      <c r="HP13" s="183"/>
      <c r="HQ13" s="183"/>
      <c r="HR13" s="183"/>
      <c r="HS13" s="183"/>
      <c r="HT13" s="183"/>
      <c r="HU13" s="183"/>
      <c r="HV13" s="183"/>
      <c r="HW13" s="183"/>
      <c r="HX13" s="183"/>
      <c r="HY13" s="183"/>
      <c r="HZ13" s="183"/>
      <c r="IA13" s="183"/>
      <c r="IB13" s="183"/>
      <c r="IC13" s="183"/>
      <c r="ID13" s="183"/>
      <c r="IE13" s="183"/>
      <c r="IF13" s="183"/>
      <c r="IG13" s="183"/>
      <c r="IH13" s="183"/>
      <c r="II13" s="183"/>
      <c r="IJ13" s="183"/>
      <c r="IK13" s="183"/>
      <c r="IL13" s="183"/>
      <c r="IM13" s="183"/>
      <c r="IN13" s="183"/>
      <c r="IO13" s="183"/>
      <c r="IP13" s="183"/>
      <c r="IQ13" s="183"/>
      <c r="IR13" s="183"/>
      <c r="IS13" s="183"/>
      <c r="IT13" s="183"/>
      <c r="IU13" s="183"/>
      <c r="IV13" s="183"/>
    </row>
    <row r="14" spans="1:256" s="187" customFormat="1" ht="15.75" x14ac:dyDescent="0.25">
      <c r="A14" s="200"/>
      <c r="B14" s="200"/>
      <c r="C14" s="200"/>
      <c r="D14" s="200"/>
      <c r="E14" s="200"/>
      <c r="F14" s="201"/>
      <c r="G14" s="201"/>
      <c r="H14" s="201"/>
      <c r="I14" s="217"/>
      <c r="J14" s="196"/>
      <c r="K14" s="182"/>
      <c r="L14" s="182"/>
      <c r="M14" s="182"/>
      <c r="N14" s="182"/>
      <c r="O14" s="182"/>
      <c r="P14" s="182"/>
      <c r="Q14" s="182"/>
      <c r="R14" s="182"/>
      <c r="S14" s="182"/>
      <c r="T14" s="182"/>
      <c r="U14" s="182"/>
      <c r="V14" s="182"/>
      <c r="W14" s="182"/>
      <c r="X14" s="182"/>
      <c r="Y14" s="182"/>
      <c r="Z14" s="182"/>
      <c r="AA14" s="182"/>
      <c r="AB14" s="182"/>
      <c r="AC14" s="182"/>
      <c r="AD14" s="183"/>
      <c r="AE14" s="183"/>
      <c r="AF14" s="183"/>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3"/>
      <c r="BG14" s="183"/>
      <c r="BH14" s="183"/>
      <c r="BI14" s="183"/>
      <c r="BJ14" s="183"/>
      <c r="BK14" s="183"/>
      <c r="BL14" s="183"/>
      <c r="BM14" s="183"/>
      <c r="BN14" s="183"/>
      <c r="BO14" s="183"/>
      <c r="BP14" s="183"/>
      <c r="BQ14" s="183"/>
      <c r="BR14" s="183"/>
      <c r="BS14" s="183"/>
      <c r="BT14" s="183"/>
      <c r="BU14" s="183"/>
      <c r="BV14" s="183"/>
      <c r="BW14" s="183"/>
      <c r="BX14" s="183"/>
      <c r="BY14" s="183"/>
      <c r="BZ14" s="183"/>
      <c r="CA14" s="183"/>
      <c r="CB14" s="183"/>
      <c r="CC14" s="183"/>
      <c r="CD14" s="183"/>
      <c r="CE14" s="183"/>
      <c r="CF14" s="183"/>
      <c r="CG14" s="183"/>
      <c r="CH14" s="183"/>
      <c r="CI14" s="183"/>
      <c r="CJ14" s="183"/>
      <c r="CK14" s="183"/>
      <c r="CL14" s="183"/>
      <c r="CM14" s="183"/>
      <c r="CN14" s="183"/>
      <c r="CO14" s="183"/>
      <c r="CP14" s="183"/>
      <c r="CQ14" s="183"/>
      <c r="CR14" s="183"/>
      <c r="CS14" s="183"/>
      <c r="CT14" s="183"/>
      <c r="CU14" s="183"/>
      <c r="CV14" s="183"/>
      <c r="CW14" s="183"/>
      <c r="CX14" s="183"/>
      <c r="CY14" s="183"/>
      <c r="CZ14" s="183"/>
      <c r="DA14" s="183"/>
      <c r="DB14" s="183"/>
      <c r="DC14" s="183"/>
      <c r="DD14" s="183"/>
      <c r="DE14" s="183"/>
      <c r="DF14" s="183"/>
      <c r="DG14" s="183"/>
      <c r="DH14" s="183"/>
      <c r="DI14" s="183"/>
      <c r="DJ14" s="183"/>
      <c r="DK14" s="183"/>
      <c r="DL14" s="183"/>
      <c r="DM14" s="183"/>
      <c r="DN14" s="183"/>
      <c r="DO14" s="183"/>
      <c r="DP14" s="183"/>
      <c r="DQ14" s="183"/>
      <c r="DR14" s="183"/>
      <c r="DS14" s="183"/>
      <c r="DT14" s="183"/>
      <c r="DU14" s="183"/>
      <c r="DV14" s="183"/>
      <c r="DW14" s="183"/>
      <c r="DX14" s="183"/>
      <c r="DY14" s="183"/>
      <c r="DZ14" s="183"/>
      <c r="EA14" s="183"/>
      <c r="EB14" s="183"/>
      <c r="EC14" s="183"/>
      <c r="ED14" s="183"/>
      <c r="EE14" s="183"/>
      <c r="EF14" s="183"/>
      <c r="EG14" s="183"/>
      <c r="EH14" s="183"/>
      <c r="EI14" s="183"/>
      <c r="EJ14" s="183"/>
      <c r="EK14" s="183"/>
      <c r="EL14" s="183"/>
      <c r="EM14" s="183"/>
      <c r="EN14" s="183"/>
      <c r="EO14" s="183"/>
      <c r="EP14" s="183"/>
      <c r="EQ14" s="183"/>
      <c r="ER14" s="183"/>
      <c r="ES14" s="183"/>
      <c r="ET14" s="183"/>
      <c r="EU14" s="183"/>
      <c r="EV14" s="183"/>
      <c r="EW14" s="183"/>
      <c r="EX14" s="183"/>
      <c r="EY14" s="183"/>
      <c r="EZ14" s="183"/>
      <c r="FA14" s="183"/>
      <c r="FB14" s="183"/>
      <c r="FC14" s="183"/>
      <c r="FD14" s="183"/>
      <c r="FE14" s="183"/>
      <c r="FF14" s="183"/>
      <c r="FG14" s="183"/>
      <c r="FH14" s="183"/>
      <c r="FI14" s="183"/>
      <c r="FJ14" s="183"/>
      <c r="FK14" s="183"/>
      <c r="FL14" s="183"/>
      <c r="FM14" s="183"/>
      <c r="FN14" s="183"/>
      <c r="FO14" s="183"/>
      <c r="FP14" s="183"/>
      <c r="FQ14" s="183"/>
      <c r="FR14" s="183"/>
      <c r="FS14" s="183"/>
      <c r="FT14" s="183"/>
      <c r="FU14" s="183"/>
      <c r="FV14" s="183"/>
      <c r="FW14" s="183"/>
      <c r="FX14" s="183"/>
      <c r="FY14" s="183"/>
      <c r="FZ14" s="183"/>
      <c r="GA14" s="183"/>
      <c r="GB14" s="183"/>
      <c r="GC14" s="183"/>
      <c r="GD14" s="183"/>
      <c r="GE14" s="183"/>
      <c r="GF14" s="183"/>
      <c r="GG14" s="183"/>
      <c r="GH14" s="183"/>
      <c r="GI14" s="183"/>
      <c r="GJ14" s="183"/>
      <c r="GK14" s="183"/>
      <c r="GL14" s="183"/>
      <c r="GM14" s="183"/>
      <c r="GN14" s="183"/>
      <c r="GO14" s="183"/>
      <c r="GP14" s="183"/>
      <c r="GQ14" s="183"/>
      <c r="GR14" s="183"/>
      <c r="GS14" s="183"/>
      <c r="GT14" s="183"/>
      <c r="GU14" s="183"/>
      <c r="GV14" s="183"/>
      <c r="GW14" s="183"/>
      <c r="GX14" s="183"/>
      <c r="GY14" s="183"/>
      <c r="GZ14" s="183"/>
      <c r="HA14" s="183"/>
      <c r="HB14" s="183"/>
      <c r="HC14" s="183"/>
      <c r="HD14" s="183"/>
      <c r="HE14" s="183"/>
      <c r="HF14" s="183"/>
      <c r="HG14" s="183"/>
      <c r="HH14" s="183"/>
      <c r="HI14" s="183"/>
      <c r="HJ14" s="183"/>
      <c r="HK14" s="183"/>
      <c r="HL14" s="183"/>
      <c r="HM14" s="183"/>
      <c r="HN14" s="183"/>
      <c r="HO14" s="183"/>
      <c r="HP14" s="183"/>
      <c r="HQ14" s="183"/>
      <c r="HR14" s="183"/>
      <c r="HS14" s="183"/>
      <c r="HT14" s="183"/>
      <c r="HU14" s="183"/>
      <c r="HV14" s="183"/>
      <c r="HW14" s="183"/>
      <c r="HX14" s="183"/>
      <c r="HY14" s="183"/>
      <c r="HZ14" s="183"/>
      <c r="IA14" s="183"/>
      <c r="IB14" s="183"/>
      <c r="IC14" s="183"/>
      <c r="ID14" s="183"/>
      <c r="IE14" s="183"/>
      <c r="IF14" s="183"/>
      <c r="IG14" s="183"/>
      <c r="IH14" s="183"/>
      <c r="II14" s="183"/>
      <c r="IJ14" s="183"/>
      <c r="IK14" s="183"/>
      <c r="IL14" s="183"/>
      <c r="IM14" s="183"/>
      <c r="IN14" s="183"/>
      <c r="IO14" s="183"/>
      <c r="IP14" s="183"/>
      <c r="IQ14" s="183"/>
      <c r="IR14" s="183"/>
      <c r="IS14" s="183"/>
      <c r="IT14" s="183"/>
      <c r="IU14" s="183"/>
      <c r="IV14" s="183"/>
    </row>
    <row r="15" spans="1:256" s="187" customFormat="1" ht="47.25" customHeight="1" x14ac:dyDescent="0.25">
      <c r="A15" s="196"/>
      <c r="B15" s="383" t="s">
        <v>466</v>
      </c>
      <c r="C15" s="383"/>
      <c r="D15" s="383"/>
      <c r="E15" s="198"/>
      <c r="F15" s="201"/>
      <c r="G15" s="201"/>
      <c r="H15" s="201"/>
      <c r="I15" s="217"/>
      <c r="J15" s="196"/>
      <c r="K15" s="182"/>
      <c r="L15" s="182"/>
      <c r="M15" s="182"/>
      <c r="N15" s="182"/>
      <c r="O15" s="182"/>
      <c r="P15" s="182"/>
      <c r="Q15" s="182"/>
      <c r="R15" s="182"/>
      <c r="S15" s="182"/>
      <c r="T15" s="182"/>
      <c r="U15" s="182"/>
      <c r="V15" s="182"/>
      <c r="W15" s="182"/>
      <c r="X15" s="182"/>
      <c r="Y15" s="182"/>
      <c r="Z15" s="182"/>
      <c r="AA15" s="182"/>
      <c r="AB15" s="182"/>
      <c r="AC15" s="182"/>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c r="BG15" s="183"/>
      <c r="BH15" s="183"/>
      <c r="BI15" s="183"/>
      <c r="BJ15" s="183"/>
      <c r="BK15" s="183"/>
      <c r="BL15" s="183"/>
      <c r="BM15" s="183"/>
      <c r="BN15" s="183"/>
      <c r="BO15" s="183"/>
      <c r="BP15" s="183"/>
      <c r="BQ15" s="183"/>
      <c r="BR15" s="183"/>
      <c r="BS15" s="183"/>
      <c r="BT15" s="183"/>
      <c r="BU15" s="183"/>
      <c r="BV15" s="183"/>
      <c r="BW15" s="183"/>
      <c r="BX15" s="183"/>
      <c r="BY15" s="183"/>
      <c r="BZ15" s="183"/>
      <c r="CA15" s="183"/>
      <c r="CB15" s="183"/>
      <c r="CC15" s="183"/>
      <c r="CD15" s="183"/>
      <c r="CE15" s="183"/>
      <c r="CF15" s="183"/>
      <c r="CG15" s="183"/>
      <c r="CH15" s="183"/>
      <c r="CI15" s="183"/>
      <c r="CJ15" s="183"/>
      <c r="CK15" s="183"/>
      <c r="CL15" s="183"/>
      <c r="CM15" s="183"/>
      <c r="CN15" s="183"/>
      <c r="CO15" s="183"/>
      <c r="CP15" s="183"/>
      <c r="CQ15" s="183"/>
      <c r="CR15" s="183"/>
      <c r="CS15" s="183"/>
      <c r="CT15" s="183"/>
      <c r="CU15" s="183"/>
      <c r="CV15" s="183"/>
      <c r="CW15" s="183"/>
      <c r="CX15" s="183"/>
      <c r="CY15" s="183"/>
      <c r="CZ15" s="183"/>
      <c r="DA15" s="183"/>
      <c r="DB15" s="183"/>
      <c r="DC15" s="183"/>
      <c r="DD15" s="183"/>
      <c r="DE15" s="183"/>
      <c r="DF15" s="183"/>
      <c r="DG15" s="183"/>
      <c r="DH15" s="183"/>
      <c r="DI15" s="183"/>
      <c r="DJ15" s="183"/>
      <c r="DK15" s="183"/>
      <c r="DL15" s="183"/>
      <c r="DM15" s="183"/>
      <c r="DN15" s="183"/>
      <c r="DO15" s="183"/>
      <c r="DP15" s="183"/>
      <c r="DQ15" s="183"/>
      <c r="DR15" s="183"/>
      <c r="DS15" s="183"/>
      <c r="DT15" s="183"/>
      <c r="DU15" s="183"/>
      <c r="DV15" s="183"/>
      <c r="DW15" s="183"/>
      <c r="DX15" s="183"/>
      <c r="DY15" s="183"/>
      <c r="DZ15" s="183"/>
      <c r="EA15" s="183"/>
      <c r="EB15" s="183"/>
      <c r="EC15" s="183"/>
      <c r="ED15" s="183"/>
      <c r="EE15" s="183"/>
      <c r="EF15" s="183"/>
      <c r="EG15" s="183"/>
      <c r="EH15" s="183"/>
      <c r="EI15" s="183"/>
      <c r="EJ15" s="183"/>
      <c r="EK15" s="183"/>
      <c r="EL15" s="183"/>
      <c r="EM15" s="183"/>
      <c r="EN15" s="183"/>
      <c r="EO15" s="183"/>
      <c r="EP15" s="183"/>
      <c r="EQ15" s="183"/>
      <c r="ER15" s="183"/>
      <c r="ES15" s="183"/>
      <c r="ET15" s="183"/>
      <c r="EU15" s="183"/>
      <c r="EV15" s="183"/>
      <c r="EW15" s="183"/>
      <c r="EX15" s="183"/>
      <c r="EY15" s="183"/>
      <c r="EZ15" s="183"/>
      <c r="FA15" s="183"/>
      <c r="FB15" s="183"/>
      <c r="FC15" s="183"/>
      <c r="FD15" s="183"/>
      <c r="FE15" s="183"/>
      <c r="FF15" s="183"/>
      <c r="FG15" s="183"/>
      <c r="FH15" s="183"/>
      <c r="FI15" s="183"/>
      <c r="FJ15" s="183"/>
      <c r="FK15" s="183"/>
      <c r="FL15" s="183"/>
      <c r="FM15" s="183"/>
      <c r="FN15" s="183"/>
      <c r="FO15" s="183"/>
      <c r="FP15" s="183"/>
      <c r="FQ15" s="183"/>
      <c r="FR15" s="183"/>
      <c r="FS15" s="183"/>
      <c r="FT15" s="183"/>
      <c r="FU15" s="183"/>
      <c r="FV15" s="183"/>
      <c r="FW15" s="183"/>
      <c r="FX15" s="183"/>
      <c r="FY15" s="183"/>
      <c r="FZ15" s="183"/>
      <c r="GA15" s="183"/>
      <c r="GB15" s="183"/>
      <c r="GC15" s="183"/>
      <c r="GD15" s="183"/>
      <c r="GE15" s="183"/>
      <c r="GF15" s="183"/>
      <c r="GG15" s="183"/>
      <c r="GH15" s="183"/>
      <c r="GI15" s="183"/>
      <c r="GJ15" s="183"/>
      <c r="GK15" s="183"/>
      <c r="GL15" s="183"/>
      <c r="GM15" s="183"/>
      <c r="GN15" s="183"/>
      <c r="GO15" s="183"/>
      <c r="GP15" s="183"/>
      <c r="GQ15" s="183"/>
      <c r="GR15" s="183"/>
      <c r="GS15" s="183"/>
      <c r="GT15" s="183"/>
      <c r="GU15" s="183"/>
      <c r="GV15" s="183"/>
      <c r="GW15" s="183"/>
      <c r="GX15" s="183"/>
      <c r="GY15" s="183"/>
      <c r="GZ15" s="183"/>
      <c r="HA15" s="183"/>
      <c r="HB15" s="183"/>
      <c r="HC15" s="183"/>
      <c r="HD15" s="183"/>
      <c r="HE15" s="183"/>
      <c r="HF15" s="183"/>
      <c r="HG15" s="183"/>
      <c r="HH15" s="183"/>
      <c r="HI15" s="183"/>
      <c r="HJ15" s="183"/>
      <c r="HK15" s="183"/>
      <c r="HL15" s="183"/>
      <c r="HM15" s="183"/>
      <c r="HN15" s="183"/>
      <c r="HO15" s="183"/>
      <c r="HP15" s="183"/>
      <c r="HQ15" s="183"/>
      <c r="HR15" s="183"/>
      <c r="HS15" s="183"/>
      <c r="HT15" s="183"/>
      <c r="HU15" s="183"/>
      <c r="HV15" s="183"/>
      <c r="HW15" s="183"/>
      <c r="HX15" s="183"/>
      <c r="HY15" s="183"/>
      <c r="HZ15" s="183"/>
      <c r="IA15" s="183"/>
      <c r="IB15" s="183"/>
      <c r="IC15" s="183"/>
      <c r="ID15" s="183"/>
      <c r="IE15" s="183"/>
      <c r="IF15" s="183"/>
      <c r="IG15" s="183"/>
      <c r="IH15" s="183"/>
      <c r="II15" s="183"/>
      <c r="IJ15" s="183"/>
      <c r="IK15" s="183"/>
      <c r="IL15" s="183"/>
      <c r="IM15" s="183"/>
      <c r="IN15" s="183"/>
      <c r="IO15" s="183"/>
      <c r="IP15" s="183"/>
      <c r="IQ15" s="183"/>
      <c r="IR15" s="183"/>
      <c r="IS15" s="183"/>
      <c r="IT15" s="183"/>
      <c r="IU15" s="183"/>
      <c r="IV15" s="183"/>
    </row>
    <row r="16" spans="1:256" s="187" customFormat="1" ht="15.75" x14ac:dyDescent="0.25">
      <c r="A16" s="196"/>
      <c r="B16" s="200"/>
      <c r="C16" s="200"/>
      <c r="D16" s="200"/>
      <c r="E16" s="200"/>
      <c r="F16" s="201"/>
      <c r="G16" s="201"/>
      <c r="H16" s="201"/>
      <c r="I16" s="217"/>
      <c r="J16" s="196"/>
      <c r="K16" s="182"/>
      <c r="L16" s="182"/>
      <c r="M16" s="182"/>
      <c r="N16" s="182"/>
      <c r="O16" s="182"/>
      <c r="P16" s="182"/>
      <c r="Q16" s="182"/>
      <c r="R16" s="182"/>
      <c r="S16" s="182"/>
      <c r="T16" s="182"/>
      <c r="U16" s="182"/>
      <c r="V16" s="182"/>
      <c r="W16" s="182"/>
      <c r="X16" s="182"/>
      <c r="Y16" s="182"/>
      <c r="Z16" s="182"/>
      <c r="AA16" s="182"/>
      <c r="AB16" s="182"/>
      <c r="AC16" s="182"/>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c r="CH16" s="183"/>
      <c r="CI16" s="183"/>
      <c r="CJ16" s="183"/>
      <c r="CK16" s="183"/>
      <c r="CL16" s="183"/>
      <c r="CM16" s="183"/>
      <c r="CN16" s="183"/>
      <c r="CO16" s="183"/>
      <c r="CP16" s="183"/>
      <c r="CQ16" s="183"/>
      <c r="CR16" s="183"/>
      <c r="CS16" s="183"/>
      <c r="CT16" s="183"/>
      <c r="CU16" s="183"/>
      <c r="CV16" s="183"/>
      <c r="CW16" s="183"/>
      <c r="CX16" s="183"/>
      <c r="CY16" s="183"/>
      <c r="CZ16" s="183"/>
      <c r="DA16" s="183"/>
      <c r="DB16" s="183"/>
      <c r="DC16" s="183"/>
      <c r="DD16" s="183"/>
      <c r="DE16" s="183"/>
      <c r="DF16" s="183"/>
      <c r="DG16" s="183"/>
      <c r="DH16" s="183"/>
      <c r="DI16" s="183"/>
      <c r="DJ16" s="183"/>
      <c r="DK16" s="183"/>
      <c r="DL16" s="183"/>
      <c r="DM16" s="183"/>
      <c r="DN16" s="183"/>
      <c r="DO16" s="183"/>
      <c r="DP16" s="183"/>
      <c r="DQ16" s="183"/>
      <c r="DR16" s="183"/>
      <c r="DS16" s="183"/>
      <c r="DT16" s="183"/>
      <c r="DU16" s="183"/>
      <c r="DV16" s="183"/>
      <c r="DW16" s="183"/>
      <c r="DX16" s="183"/>
      <c r="DY16" s="183"/>
      <c r="DZ16" s="183"/>
      <c r="EA16" s="183"/>
      <c r="EB16" s="183"/>
      <c r="EC16" s="183"/>
      <c r="ED16" s="183"/>
      <c r="EE16" s="183"/>
      <c r="EF16" s="183"/>
      <c r="EG16" s="183"/>
      <c r="EH16" s="183"/>
      <c r="EI16" s="183"/>
      <c r="EJ16" s="183"/>
      <c r="EK16" s="183"/>
      <c r="EL16" s="183"/>
      <c r="EM16" s="183"/>
      <c r="EN16" s="183"/>
      <c r="EO16" s="183"/>
      <c r="EP16" s="183"/>
      <c r="EQ16" s="183"/>
      <c r="ER16" s="183"/>
      <c r="ES16" s="183"/>
      <c r="ET16" s="183"/>
      <c r="EU16" s="183"/>
      <c r="EV16" s="183"/>
      <c r="EW16" s="183"/>
      <c r="EX16" s="183"/>
      <c r="EY16" s="183"/>
      <c r="EZ16" s="183"/>
      <c r="FA16" s="183"/>
      <c r="FB16" s="183"/>
      <c r="FC16" s="183"/>
      <c r="FD16" s="183"/>
      <c r="FE16" s="183"/>
      <c r="FF16" s="183"/>
      <c r="FG16" s="183"/>
      <c r="FH16" s="183"/>
      <c r="FI16" s="183"/>
      <c r="FJ16" s="183"/>
      <c r="FK16" s="183"/>
      <c r="FL16" s="183"/>
      <c r="FM16" s="183"/>
      <c r="FN16" s="183"/>
      <c r="FO16" s="183"/>
      <c r="FP16" s="183"/>
      <c r="FQ16" s="183"/>
      <c r="FR16" s="183"/>
      <c r="FS16" s="183"/>
      <c r="FT16" s="183"/>
      <c r="FU16" s="183"/>
      <c r="FV16" s="183"/>
      <c r="FW16" s="183"/>
      <c r="FX16" s="183"/>
      <c r="FY16" s="183"/>
      <c r="FZ16" s="183"/>
      <c r="GA16" s="183"/>
      <c r="GB16" s="183"/>
      <c r="GC16" s="183"/>
      <c r="GD16" s="183"/>
      <c r="GE16" s="183"/>
      <c r="GF16" s="183"/>
      <c r="GG16" s="183"/>
      <c r="GH16" s="183"/>
      <c r="GI16" s="183"/>
      <c r="GJ16" s="183"/>
      <c r="GK16" s="183"/>
      <c r="GL16" s="183"/>
      <c r="GM16" s="183"/>
      <c r="GN16" s="183"/>
      <c r="GO16" s="183"/>
      <c r="GP16" s="183"/>
      <c r="GQ16" s="183"/>
      <c r="GR16" s="183"/>
      <c r="GS16" s="183"/>
      <c r="GT16" s="183"/>
      <c r="GU16" s="183"/>
      <c r="GV16" s="183"/>
      <c r="GW16" s="183"/>
      <c r="GX16" s="183"/>
      <c r="GY16" s="183"/>
      <c r="GZ16" s="183"/>
      <c r="HA16" s="183"/>
      <c r="HB16" s="183"/>
      <c r="HC16" s="183"/>
      <c r="HD16" s="183"/>
      <c r="HE16" s="183"/>
      <c r="HF16" s="183"/>
      <c r="HG16" s="183"/>
      <c r="HH16" s="183"/>
      <c r="HI16" s="183"/>
      <c r="HJ16" s="183"/>
      <c r="HK16" s="183"/>
      <c r="HL16" s="183"/>
      <c r="HM16" s="183"/>
      <c r="HN16" s="183"/>
      <c r="HO16" s="183"/>
      <c r="HP16" s="183"/>
      <c r="HQ16" s="183"/>
      <c r="HR16" s="183"/>
      <c r="HS16" s="183"/>
      <c r="HT16" s="183"/>
      <c r="HU16" s="183"/>
      <c r="HV16" s="183"/>
      <c r="HW16" s="183"/>
      <c r="HX16" s="183"/>
      <c r="HY16" s="183"/>
      <c r="HZ16" s="183"/>
      <c r="IA16" s="183"/>
      <c r="IB16" s="183"/>
      <c r="IC16" s="183"/>
      <c r="ID16" s="183"/>
      <c r="IE16" s="183"/>
      <c r="IF16" s="183"/>
      <c r="IG16" s="183"/>
      <c r="IH16" s="183"/>
      <c r="II16" s="183"/>
      <c r="IJ16" s="183"/>
      <c r="IK16" s="183"/>
      <c r="IL16" s="183"/>
      <c r="IM16" s="183"/>
      <c r="IN16" s="183"/>
      <c r="IO16" s="183"/>
      <c r="IP16" s="183"/>
      <c r="IQ16" s="183"/>
      <c r="IR16" s="183"/>
      <c r="IS16" s="183"/>
      <c r="IT16" s="183"/>
      <c r="IU16" s="183"/>
      <c r="IV16" s="183"/>
    </row>
    <row r="17" spans="1:33" s="183" customFormat="1" ht="15.75" x14ac:dyDescent="0.25">
      <c r="A17" s="196"/>
      <c r="B17" s="200"/>
      <c r="C17" s="200"/>
      <c r="D17" s="200"/>
      <c r="E17" s="200"/>
      <c r="F17" s="201"/>
      <c r="G17" s="201"/>
      <c r="H17" s="201"/>
      <c r="I17" s="217"/>
      <c r="J17" s="196"/>
      <c r="K17" s="182"/>
      <c r="L17" s="182"/>
      <c r="M17" s="182"/>
      <c r="N17" s="182"/>
      <c r="O17" s="182"/>
      <c r="P17" s="182"/>
      <c r="Q17" s="182"/>
      <c r="R17" s="182"/>
      <c r="S17" s="182"/>
      <c r="T17" s="182"/>
      <c r="U17" s="182"/>
      <c r="V17" s="182"/>
      <c r="W17" s="182"/>
      <c r="X17" s="182"/>
      <c r="Y17" s="182"/>
      <c r="Z17" s="182"/>
      <c r="AA17" s="182"/>
      <c r="AB17" s="182"/>
      <c r="AC17" s="182"/>
    </row>
    <row r="18" spans="1:33" s="165" customFormat="1" x14ac:dyDescent="0.2">
      <c r="A18" s="164"/>
      <c r="B18" s="202"/>
      <c r="C18" s="202"/>
      <c r="D18" s="202"/>
      <c r="E18" s="202"/>
      <c r="F18" s="171"/>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row>
    <row r="19" spans="1:33" s="165" customFormat="1" x14ac:dyDescent="0.2">
      <c r="A19" s="164"/>
      <c r="B19" s="202"/>
      <c r="C19" s="202"/>
      <c r="D19" s="202"/>
      <c r="E19" s="202"/>
      <c r="F19" s="171"/>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row>
    <row r="20" spans="1:33" s="165" customFormat="1" x14ac:dyDescent="0.2">
      <c r="A20" s="164"/>
      <c r="B20" s="202"/>
      <c r="C20" s="202"/>
      <c r="D20" s="202"/>
      <c r="E20" s="202"/>
      <c r="F20" s="171"/>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row>
    <row r="21" spans="1:33" s="165" customFormat="1" x14ac:dyDescent="0.2">
      <c r="A21" s="164"/>
      <c r="B21" s="202"/>
      <c r="C21" s="202"/>
      <c r="D21" s="202"/>
      <c r="E21" s="202"/>
      <c r="F21" s="171"/>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row>
    <row r="22" spans="1:33" s="165" customFormat="1" x14ac:dyDescent="0.2">
      <c r="A22" s="164"/>
      <c r="B22" s="162"/>
      <c r="C22" s="162"/>
      <c r="D22" s="162"/>
      <c r="E22" s="162"/>
      <c r="F22" s="164"/>
      <c r="G22" s="164"/>
      <c r="H22" s="164"/>
      <c r="I22" s="164"/>
      <c r="J22" s="202"/>
      <c r="K22" s="171"/>
      <c r="L22" s="164"/>
      <c r="M22" s="164"/>
      <c r="N22" s="164"/>
      <c r="O22" s="164"/>
      <c r="P22" s="164"/>
      <c r="Q22" s="164"/>
      <c r="R22" s="164"/>
      <c r="S22" s="164"/>
      <c r="T22" s="164"/>
      <c r="U22" s="164"/>
      <c r="V22" s="164"/>
      <c r="W22" s="164"/>
      <c r="X22" s="164"/>
      <c r="Y22" s="164"/>
      <c r="Z22" s="164"/>
      <c r="AA22" s="164"/>
      <c r="AB22" s="164"/>
      <c r="AC22" s="164"/>
      <c r="AD22" s="164"/>
      <c r="AE22" s="164"/>
      <c r="AF22" s="164"/>
      <c r="AG22" s="164"/>
    </row>
    <row r="23" spans="1:33" s="165" customFormat="1" x14ac:dyDescent="0.2">
      <c r="A23" s="164"/>
      <c r="B23" s="162"/>
      <c r="C23" s="162"/>
      <c r="D23" s="162"/>
      <c r="E23" s="162"/>
      <c r="F23" s="164"/>
      <c r="G23" s="164"/>
      <c r="H23" s="164"/>
      <c r="I23" s="164"/>
      <c r="J23" s="202"/>
      <c r="K23" s="171"/>
      <c r="L23" s="164"/>
      <c r="M23" s="164"/>
      <c r="N23" s="164"/>
      <c r="O23" s="164"/>
      <c r="P23" s="164"/>
      <c r="Q23" s="164"/>
      <c r="R23" s="164"/>
      <c r="S23" s="164"/>
      <c r="T23" s="164"/>
      <c r="U23" s="164"/>
      <c r="V23" s="164"/>
      <c r="W23" s="164"/>
      <c r="X23" s="164"/>
      <c r="Y23" s="164"/>
      <c r="Z23" s="164"/>
      <c r="AA23" s="164"/>
      <c r="AB23" s="164"/>
      <c r="AC23" s="164"/>
      <c r="AD23" s="164"/>
      <c r="AE23" s="164"/>
      <c r="AF23" s="164"/>
      <c r="AG23" s="164"/>
    </row>
    <row r="24" spans="1:33" s="165" customFormat="1" x14ac:dyDescent="0.2">
      <c r="A24" s="164"/>
      <c r="B24" s="162"/>
      <c r="C24" s="162"/>
      <c r="D24" s="162"/>
      <c r="E24" s="162"/>
      <c r="F24" s="164"/>
      <c r="G24" s="164"/>
      <c r="H24" s="164"/>
      <c r="I24" s="164"/>
      <c r="J24" s="202"/>
      <c r="K24" s="171"/>
      <c r="L24" s="164"/>
      <c r="M24" s="164"/>
      <c r="N24" s="164"/>
      <c r="O24" s="164"/>
      <c r="P24" s="164"/>
      <c r="Q24" s="164"/>
      <c r="R24" s="164"/>
      <c r="S24" s="164"/>
      <c r="T24" s="164"/>
      <c r="U24" s="164"/>
      <c r="V24" s="164"/>
      <c r="W24" s="164"/>
      <c r="X24" s="164"/>
      <c r="Y24" s="164"/>
      <c r="Z24" s="164"/>
      <c r="AA24" s="164"/>
      <c r="AB24" s="164"/>
      <c r="AC24" s="164"/>
      <c r="AD24" s="164"/>
      <c r="AE24" s="164"/>
      <c r="AF24" s="164"/>
      <c r="AG24" s="164"/>
    </row>
    <row r="25" spans="1:33" s="165" customFormat="1" x14ac:dyDescent="0.2">
      <c r="A25" s="164"/>
      <c r="B25" s="162"/>
      <c r="C25" s="162"/>
      <c r="D25" s="162"/>
      <c r="E25" s="162"/>
      <c r="F25" s="164"/>
      <c r="G25" s="164"/>
      <c r="H25" s="164"/>
      <c r="I25" s="164"/>
      <c r="J25" s="202"/>
      <c r="K25" s="171"/>
      <c r="L25" s="164"/>
      <c r="M25" s="164"/>
      <c r="N25" s="164"/>
      <c r="O25" s="164"/>
      <c r="P25" s="164"/>
      <c r="Q25" s="164"/>
      <c r="R25" s="164"/>
      <c r="S25" s="164"/>
      <c r="T25" s="164"/>
      <c r="U25" s="164"/>
      <c r="V25" s="164"/>
      <c r="W25" s="164"/>
      <c r="X25" s="164"/>
      <c r="Y25" s="164"/>
      <c r="Z25" s="164"/>
      <c r="AA25" s="164"/>
      <c r="AB25" s="164"/>
      <c r="AC25" s="164"/>
      <c r="AD25" s="164"/>
      <c r="AE25" s="164"/>
      <c r="AF25" s="164"/>
      <c r="AG25" s="164"/>
    </row>
    <row r="26" spans="1:33" s="165" customFormat="1" x14ac:dyDescent="0.2">
      <c r="A26" s="164"/>
      <c r="B26" s="162"/>
      <c r="C26" s="162"/>
      <c r="D26" s="162"/>
      <c r="E26" s="162"/>
      <c r="F26" s="164"/>
      <c r="G26" s="164"/>
      <c r="H26" s="164"/>
      <c r="I26" s="164"/>
      <c r="J26" s="202"/>
      <c r="K26" s="171"/>
      <c r="L26" s="164"/>
      <c r="M26" s="164"/>
      <c r="N26" s="164"/>
      <c r="O26" s="164"/>
      <c r="P26" s="164"/>
      <c r="Q26" s="164"/>
      <c r="R26" s="164"/>
      <c r="S26" s="164"/>
      <c r="T26" s="164"/>
      <c r="U26" s="164"/>
      <c r="V26" s="164"/>
      <c r="W26" s="164"/>
      <c r="X26" s="164"/>
      <c r="Y26" s="164"/>
      <c r="Z26" s="164"/>
      <c r="AA26" s="164"/>
      <c r="AB26" s="164"/>
      <c r="AC26" s="164"/>
      <c r="AD26" s="164"/>
      <c r="AE26" s="164"/>
      <c r="AF26" s="164"/>
      <c r="AG26" s="164"/>
    </row>
    <row r="27" spans="1:33" s="165" customFormat="1" x14ac:dyDescent="0.2">
      <c r="A27" s="164"/>
      <c r="B27" s="162"/>
      <c r="C27" s="162"/>
      <c r="D27" s="162"/>
      <c r="E27" s="162"/>
      <c r="F27" s="164"/>
      <c r="G27" s="164"/>
      <c r="H27" s="164"/>
      <c r="I27" s="164"/>
      <c r="J27" s="202"/>
      <c r="K27" s="171"/>
      <c r="L27" s="164"/>
      <c r="M27" s="164"/>
      <c r="N27" s="164"/>
      <c r="O27" s="164"/>
      <c r="P27" s="164"/>
      <c r="Q27" s="164"/>
      <c r="R27" s="164"/>
      <c r="S27" s="164"/>
      <c r="T27" s="164"/>
      <c r="U27" s="164"/>
      <c r="V27" s="164"/>
      <c r="W27" s="164"/>
      <c r="X27" s="164"/>
      <c r="Y27" s="164"/>
      <c r="Z27" s="164"/>
      <c r="AA27" s="164"/>
      <c r="AB27" s="164"/>
      <c r="AC27" s="164"/>
      <c r="AD27" s="164"/>
      <c r="AE27" s="164"/>
      <c r="AF27" s="164"/>
      <c r="AG27" s="164"/>
    </row>
    <row r="28" spans="1:33" s="165" customFormat="1" x14ac:dyDescent="0.2">
      <c r="A28" s="164"/>
      <c r="B28" s="162"/>
      <c r="C28" s="162"/>
      <c r="D28" s="162"/>
      <c r="E28" s="162"/>
      <c r="F28" s="164"/>
      <c r="G28" s="164"/>
      <c r="H28" s="164"/>
      <c r="I28" s="164"/>
      <c r="J28" s="202"/>
      <c r="K28" s="171"/>
      <c r="L28" s="164"/>
      <c r="M28" s="164"/>
      <c r="N28" s="164"/>
      <c r="O28" s="164"/>
      <c r="P28" s="164"/>
      <c r="Q28" s="164"/>
      <c r="R28" s="164"/>
      <c r="S28" s="164"/>
      <c r="T28" s="164"/>
      <c r="U28" s="164"/>
      <c r="V28" s="164"/>
      <c r="W28" s="164"/>
      <c r="X28" s="164"/>
      <c r="Y28" s="164"/>
      <c r="Z28" s="164"/>
      <c r="AA28" s="164"/>
      <c r="AB28" s="164"/>
      <c r="AC28" s="164"/>
      <c r="AD28" s="164"/>
      <c r="AE28" s="164"/>
      <c r="AF28" s="164"/>
      <c r="AG28" s="164"/>
    </row>
    <row r="29" spans="1:33" s="165" customFormat="1" x14ac:dyDescent="0.2">
      <c r="A29" s="164"/>
      <c r="B29" s="162"/>
      <c r="C29" s="162"/>
      <c r="D29" s="162"/>
      <c r="E29" s="162"/>
      <c r="F29" s="164"/>
      <c r="G29" s="164"/>
      <c r="H29" s="164"/>
      <c r="I29" s="164"/>
      <c r="J29" s="202"/>
      <c r="K29" s="171"/>
      <c r="L29" s="164"/>
      <c r="M29" s="164"/>
      <c r="N29" s="164"/>
      <c r="O29" s="164"/>
      <c r="P29" s="164"/>
      <c r="Q29" s="164"/>
      <c r="R29" s="164"/>
      <c r="S29" s="164"/>
      <c r="T29" s="164"/>
      <c r="U29" s="164"/>
      <c r="V29" s="164"/>
      <c r="W29" s="164"/>
      <c r="X29" s="164"/>
      <c r="Y29" s="164"/>
      <c r="Z29" s="164"/>
      <c r="AA29" s="164"/>
      <c r="AB29" s="164"/>
      <c r="AC29" s="164"/>
      <c r="AD29" s="164"/>
      <c r="AE29" s="164"/>
      <c r="AF29" s="164"/>
      <c r="AG29" s="164"/>
    </row>
    <row r="30" spans="1:33" s="165" customFormat="1" x14ac:dyDescent="0.2">
      <c r="A30" s="164"/>
      <c r="B30" s="162"/>
      <c r="C30" s="162"/>
      <c r="D30" s="162"/>
      <c r="E30" s="162"/>
      <c r="F30" s="164"/>
      <c r="G30" s="164"/>
      <c r="H30" s="164"/>
      <c r="I30" s="164"/>
      <c r="J30" s="202"/>
      <c r="K30" s="171"/>
      <c r="L30" s="164"/>
      <c r="M30" s="164"/>
      <c r="N30" s="164"/>
      <c r="O30" s="164"/>
      <c r="P30" s="164"/>
      <c r="Q30" s="164"/>
      <c r="R30" s="164"/>
      <c r="S30" s="164"/>
      <c r="T30" s="164"/>
      <c r="U30" s="164"/>
      <c r="V30" s="164"/>
      <c r="W30" s="164"/>
      <c r="X30" s="164"/>
      <c r="Y30" s="164"/>
      <c r="Z30" s="164"/>
      <c r="AA30" s="164"/>
      <c r="AB30" s="164"/>
      <c r="AC30" s="164"/>
      <c r="AD30" s="164"/>
      <c r="AE30" s="164"/>
      <c r="AF30" s="164"/>
      <c r="AG30" s="164"/>
    </row>
    <row r="31" spans="1:33" s="165" customFormat="1" x14ac:dyDescent="0.2">
      <c r="A31" s="164"/>
      <c r="B31" s="162"/>
      <c r="C31" s="162"/>
      <c r="D31" s="162"/>
      <c r="E31" s="162"/>
      <c r="F31" s="164"/>
      <c r="G31" s="164"/>
      <c r="H31" s="164"/>
      <c r="I31" s="164"/>
      <c r="J31" s="202"/>
      <c r="K31" s="171"/>
      <c r="L31" s="164"/>
      <c r="M31" s="164"/>
      <c r="N31" s="164"/>
      <c r="O31" s="164"/>
      <c r="P31" s="164"/>
      <c r="Q31" s="164"/>
      <c r="R31" s="164"/>
      <c r="S31" s="164"/>
      <c r="T31" s="164"/>
      <c r="U31" s="164"/>
      <c r="V31" s="164"/>
      <c r="W31" s="164"/>
      <c r="X31" s="164"/>
      <c r="Y31" s="164"/>
      <c r="Z31" s="164"/>
      <c r="AA31" s="164"/>
      <c r="AB31" s="164"/>
      <c r="AC31" s="164"/>
      <c r="AD31" s="164"/>
      <c r="AE31" s="164"/>
      <c r="AF31" s="164"/>
      <c r="AG31" s="164"/>
    </row>
    <row r="32" spans="1:33" s="165" customFormat="1" x14ac:dyDescent="0.2">
      <c r="A32" s="164"/>
      <c r="B32" s="162"/>
      <c r="C32" s="162"/>
      <c r="D32" s="162"/>
      <c r="E32" s="162"/>
      <c r="F32" s="164"/>
      <c r="G32" s="164"/>
      <c r="H32" s="164"/>
      <c r="I32" s="164"/>
      <c r="J32" s="202"/>
      <c r="K32" s="171"/>
      <c r="L32" s="164"/>
      <c r="M32" s="164"/>
      <c r="N32" s="164"/>
      <c r="O32" s="164"/>
      <c r="P32" s="164"/>
      <c r="Q32" s="164"/>
      <c r="R32" s="164"/>
      <c r="S32" s="164"/>
      <c r="T32" s="164"/>
      <c r="U32" s="164"/>
      <c r="V32" s="164"/>
      <c r="W32" s="164"/>
      <c r="X32" s="164"/>
      <c r="Y32" s="164"/>
      <c r="Z32" s="164"/>
      <c r="AA32" s="164"/>
      <c r="AB32" s="164"/>
      <c r="AC32" s="164"/>
      <c r="AD32" s="164"/>
      <c r="AE32" s="164"/>
      <c r="AF32" s="164"/>
      <c r="AG32" s="164"/>
    </row>
    <row r="33" spans="1:33" s="165" customFormat="1" x14ac:dyDescent="0.2">
      <c r="A33" s="164"/>
      <c r="B33" s="162"/>
      <c r="C33" s="162"/>
      <c r="D33" s="162"/>
      <c r="E33" s="162"/>
      <c r="F33" s="164"/>
      <c r="G33" s="164"/>
      <c r="H33" s="164"/>
      <c r="I33" s="164"/>
      <c r="J33" s="202"/>
      <c r="K33" s="171"/>
      <c r="L33" s="164"/>
      <c r="M33" s="164"/>
      <c r="N33" s="164"/>
      <c r="O33" s="164"/>
      <c r="P33" s="164"/>
      <c r="Q33" s="164"/>
      <c r="R33" s="164"/>
      <c r="S33" s="164"/>
      <c r="T33" s="164"/>
      <c r="U33" s="164"/>
      <c r="V33" s="164"/>
      <c r="W33" s="164"/>
      <c r="X33" s="164"/>
      <c r="Y33" s="164"/>
      <c r="Z33" s="164"/>
      <c r="AA33" s="164"/>
      <c r="AB33" s="164"/>
      <c r="AC33" s="164"/>
      <c r="AD33" s="164"/>
      <c r="AE33" s="164"/>
      <c r="AF33" s="164"/>
      <c r="AG33" s="164"/>
    </row>
    <row r="34" spans="1:33" s="165" customFormat="1" x14ac:dyDescent="0.2">
      <c r="A34" s="164"/>
      <c r="B34" s="162"/>
      <c r="C34" s="162"/>
      <c r="D34" s="162"/>
      <c r="E34" s="162"/>
      <c r="F34" s="164"/>
      <c r="G34" s="164"/>
      <c r="H34" s="164"/>
      <c r="I34" s="164"/>
      <c r="J34" s="202"/>
      <c r="K34" s="171"/>
      <c r="L34" s="164"/>
      <c r="M34" s="164"/>
      <c r="N34" s="164"/>
      <c r="O34" s="164"/>
      <c r="P34" s="164"/>
      <c r="Q34" s="164"/>
      <c r="R34" s="164"/>
      <c r="S34" s="164"/>
      <c r="T34" s="164"/>
      <c r="U34" s="164"/>
      <c r="V34" s="164"/>
      <c r="W34" s="164"/>
      <c r="X34" s="164"/>
      <c r="Y34" s="164"/>
      <c r="Z34" s="164"/>
      <c r="AA34" s="164"/>
      <c r="AB34" s="164"/>
      <c r="AC34" s="164"/>
      <c r="AD34" s="164"/>
      <c r="AE34" s="164"/>
      <c r="AF34" s="164"/>
      <c r="AG34" s="164"/>
    </row>
    <row r="35" spans="1:33" s="165" customFormat="1" x14ac:dyDescent="0.2">
      <c r="A35" s="164"/>
      <c r="B35" s="162"/>
      <c r="C35" s="162"/>
      <c r="D35" s="162"/>
      <c r="E35" s="162"/>
      <c r="F35" s="164"/>
      <c r="G35" s="164"/>
      <c r="H35" s="164"/>
      <c r="I35" s="164"/>
      <c r="J35" s="202"/>
      <c r="K35" s="171"/>
      <c r="L35" s="164"/>
      <c r="M35" s="164"/>
      <c r="N35" s="164"/>
      <c r="O35" s="164"/>
      <c r="P35" s="164"/>
      <c r="Q35" s="164"/>
      <c r="R35" s="164"/>
      <c r="S35" s="164"/>
      <c r="T35" s="164"/>
      <c r="U35" s="164"/>
      <c r="V35" s="164"/>
      <c r="W35" s="164"/>
      <c r="X35" s="164"/>
      <c r="Y35" s="164"/>
      <c r="Z35" s="164"/>
      <c r="AA35" s="164"/>
      <c r="AB35" s="164"/>
      <c r="AC35" s="164"/>
      <c r="AD35" s="164"/>
      <c r="AE35" s="164"/>
      <c r="AF35" s="164"/>
      <c r="AG35" s="164"/>
    </row>
    <row r="36" spans="1:33" s="165" customFormat="1" x14ac:dyDescent="0.2">
      <c r="A36" s="164"/>
      <c r="B36" s="162"/>
      <c r="C36" s="162"/>
      <c r="D36" s="162"/>
      <c r="E36" s="162"/>
      <c r="F36" s="164"/>
      <c r="G36" s="164"/>
      <c r="H36" s="164"/>
      <c r="I36" s="164"/>
      <c r="J36" s="202"/>
      <c r="K36" s="171"/>
      <c r="L36" s="164"/>
      <c r="M36" s="164"/>
      <c r="N36" s="164"/>
      <c r="O36" s="164"/>
      <c r="P36" s="164"/>
      <c r="Q36" s="164"/>
      <c r="R36" s="164"/>
      <c r="S36" s="164"/>
      <c r="T36" s="164"/>
      <c r="U36" s="164"/>
      <c r="V36" s="164"/>
      <c r="W36" s="164"/>
      <c r="X36" s="164"/>
      <c r="Y36" s="164"/>
      <c r="Z36" s="164"/>
      <c r="AA36" s="164"/>
      <c r="AB36" s="164"/>
      <c r="AC36" s="164"/>
      <c r="AD36" s="164"/>
      <c r="AE36" s="164"/>
      <c r="AF36" s="164"/>
      <c r="AG36" s="164"/>
    </row>
    <row r="37" spans="1:33" s="165" customFormat="1" x14ac:dyDescent="0.2">
      <c r="A37" s="164"/>
      <c r="B37" s="162"/>
      <c r="C37" s="162"/>
      <c r="D37" s="162"/>
      <c r="E37" s="162"/>
      <c r="F37" s="164"/>
      <c r="G37" s="164"/>
      <c r="H37" s="164"/>
      <c r="I37" s="164"/>
      <c r="J37" s="202"/>
      <c r="K37" s="171"/>
      <c r="L37" s="164"/>
      <c r="M37" s="164"/>
      <c r="N37" s="164"/>
      <c r="O37" s="164"/>
      <c r="P37" s="164"/>
      <c r="Q37" s="164"/>
      <c r="R37" s="164"/>
      <c r="S37" s="164"/>
      <c r="T37" s="164"/>
      <c r="U37" s="164"/>
      <c r="V37" s="164"/>
      <c r="W37" s="164"/>
      <c r="X37" s="164"/>
      <c r="Y37" s="164"/>
      <c r="Z37" s="164"/>
      <c r="AA37" s="164"/>
      <c r="AB37" s="164"/>
      <c r="AC37" s="164"/>
      <c r="AD37" s="164"/>
      <c r="AE37" s="164"/>
      <c r="AF37" s="164"/>
      <c r="AG37" s="164"/>
    </row>
    <row r="38" spans="1:33" s="165" customFormat="1" x14ac:dyDescent="0.2">
      <c r="A38" s="164"/>
      <c r="B38" s="162"/>
      <c r="C38" s="162"/>
      <c r="D38" s="162"/>
      <c r="E38" s="162"/>
      <c r="F38" s="164"/>
      <c r="G38" s="164"/>
      <c r="H38" s="164"/>
      <c r="I38" s="164"/>
      <c r="J38" s="202"/>
      <c r="K38" s="171"/>
      <c r="L38" s="164"/>
      <c r="M38" s="164"/>
      <c r="N38" s="164"/>
      <c r="O38" s="164"/>
      <c r="P38" s="164"/>
      <c r="Q38" s="164"/>
      <c r="R38" s="164"/>
      <c r="S38" s="164"/>
      <c r="T38" s="164"/>
      <c r="U38" s="164"/>
      <c r="V38" s="164"/>
      <c r="W38" s="164"/>
      <c r="X38" s="164"/>
      <c r="Y38" s="164"/>
      <c r="Z38" s="164"/>
      <c r="AA38" s="164"/>
      <c r="AB38" s="164"/>
      <c r="AC38" s="164"/>
      <c r="AD38" s="164"/>
      <c r="AE38" s="164"/>
      <c r="AF38" s="164"/>
      <c r="AG38" s="164"/>
    </row>
    <row r="39" spans="1:33" s="165" customFormat="1" x14ac:dyDescent="0.2">
      <c r="A39" s="164"/>
      <c r="B39" s="162"/>
      <c r="C39" s="162"/>
      <c r="D39" s="162"/>
      <c r="E39" s="162"/>
      <c r="F39" s="164"/>
      <c r="G39" s="164"/>
      <c r="H39" s="164"/>
      <c r="I39" s="164"/>
      <c r="J39" s="202"/>
      <c r="K39" s="171"/>
      <c r="L39" s="164"/>
      <c r="M39" s="164"/>
      <c r="N39" s="164"/>
      <c r="O39" s="164"/>
      <c r="P39" s="164"/>
      <c r="Q39" s="164"/>
      <c r="R39" s="164"/>
      <c r="S39" s="164"/>
      <c r="T39" s="164"/>
      <c r="U39" s="164"/>
      <c r="V39" s="164"/>
      <c r="W39" s="164"/>
      <c r="X39" s="164"/>
      <c r="Y39" s="164"/>
      <c r="Z39" s="164"/>
      <c r="AA39" s="164"/>
      <c r="AB39" s="164"/>
      <c r="AC39" s="164"/>
      <c r="AD39" s="164"/>
      <c r="AE39" s="164"/>
      <c r="AF39" s="164"/>
      <c r="AG39" s="164"/>
    </row>
    <row r="40" spans="1:33" s="165" customFormat="1" x14ac:dyDescent="0.2">
      <c r="A40" s="164"/>
      <c r="B40" s="162"/>
      <c r="C40" s="162"/>
      <c r="D40" s="162"/>
      <c r="E40" s="162"/>
      <c r="F40" s="164"/>
      <c r="G40" s="164"/>
      <c r="H40" s="164"/>
      <c r="I40" s="164"/>
      <c r="J40" s="202"/>
      <c r="K40" s="171"/>
      <c r="L40" s="164"/>
      <c r="M40" s="164"/>
      <c r="N40" s="164"/>
      <c r="O40" s="164"/>
      <c r="P40" s="164"/>
      <c r="Q40" s="164"/>
      <c r="R40" s="164"/>
      <c r="S40" s="164"/>
      <c r="T40" s="164"/>
      <c r="U40" s="164"/>
      <c r="V40" s="164"/>
      <c r="W40" s="164"/>
      <c r="X40" s="164"/>
      <c r="Y40" s="164"/>
      <c r="Z40" s="164"/>
      <c r="AA40" s="164"/>
      <c r="AB40" s="164"/>
      <c r="AC40" s="164"/>
      <c r="AD40" s="164"/>
      <c r="AE40" s="164"/>
      <c r="AF40" s="164"/>
      <c r="AG40" s="164"/>
    </row>
    <row r="41" spans="1:33" s="165" customFormat="1" x14ac:dyDescent="0.2">
      <c r="A41" s="164"/>
      <c r="B41" s="162"/>
      <c r="C41" s="162"/>
      <c r="D41" s="162"/>
      <c r="E41" s="162"/>
      <c r="F41" s="164"/>
      <c r="G41" s="164"/>
      <c r="H41" s="164"/>
      <c r="I41" s="164"/>
      <c r="J41" s="202"/>
      <c r="K41" s="171"/>
      <c r="L41" s="164"/>
      <c r="M41" s="164"/>
      <c r="N41" s="164"/>
      <c r="O41" s="164"/>
      <c r="P41" s="164"/>
      <c r="Q41" s="164"/>
      <c r="R41" s="164"/>
      <c r="S41" s="164"/>
      <c r="T41" s="164"/>
      <c r="U41" s="164"/>
      <c r="V41" s="164"/>
      <c r="W41" s="164"/>
      <c r="X41" s="164"/>
      <c r="Y41" s="164"/>
      <c r="Z41" s="164"/>
      <c r="AA41" s="164"/>
      <c r="AB41" s="164"/>
      <c r="AC41" s="164"/>
      <c r="AD41" s="164"/>
      <c r="AE41" s="164"/>
      <c r="AF41" s="164"/>
      <c r="AG41" s="164"/>
    </row>
    <row r="42" spans="1:33" s="165" customFormat="1" x14ac:dyDescent="0.2">
      <c r="A42" s="164"/>
      <c r="B42" s="162"/>
      <c r="C42" s="162"/>
      <c r="D42" s="162"/>
      <c r="E42" s="162"/>
      <c r="F42" s="164"/>
      <c r="G42" s="164"/>
      <c r="H42" s="164"/>
      <c r="I42" s="164"/>
      <c r="J42" s="202"/>
      <c r="K42" s="171"/>
      <c r="L42" s="164"/>
      <c r="M42" s="164"/>
      <c r="N42" s="164"/>
      <c r="O42" s="164"/>
      <c r="P42" s="164"/>
      <c r="Q42" s="164"/>
      <c r="R42" s="164"/>
      <c r="S42" s="164"/>
      <c r="T42" s="164"/>
      <c r="U42" s="164"/>
      <c r="V42" s="164"/>
      <c r="W42" s="164"/>
      <c r="X42" s="164"/>
      <c r="Y42" s="164"/>
      <c r="Z42" s="164"/>
      <c r="AA42" s="164"/>
      <c r="AB42" s="164"/>
      <c r="AC42" s="164"/>
      <c r="AD42" s="164"/>
      <c r="AE42" s="164"/>
      <c r="AF42" s="164"/>
      <c r="AG42" s="164"/>
    </row>
    <row r="43" spans="1:33" s="165" customFormat="1" x14ac:dyDescent="0.2">
      <c r="A43" s="164"/>
      <c r="B43" s="162"/>
      <c r="C43" s="162"/>
      <c r="D43" s="162"/>
      <c r="E43" s="162"/>
      <c r="F43" s="164"/>
      <c r="G43" s="164"/>
      <c r="H43" s="164"/>
      <c r="I43" s="164"/>
      <c r="J43" s="202"/>
      <c r="K43" s="171"/>
      <c r="L43" s="164"/>
      <c r="M43" s="164"/>
      <c r="N43" s="164"/>
      <c r="O43" s="164"/>
      <c r="P43" s="164"/>
      <c r="Q43" s="164"/>
      <c r="R43" s="164"/>
      <c r="S43" s="164"/>
      <c r="T43" s="164"/>
      <c r="U43" s="164"/>
      <c r="V43" s="164"/>
      <c r="W43" s="164"/>
      <c r="X43" s="164"/>
      <c r="Y43" s="164"/>
      <c r="Z43" s="164"/>
      <c r="AA43" s="164"/>
      <c r="AB43" s="164"/>
      <c r="AC43" s="164"/>
      <c r="AD43" s="164"/>
      <c r="AE43" s="164"/>
      <c r="AF43" s="164"/>
      <c r="AG43" s="164"/>
    </row>
    <row r="44" spans="1:33" s="165" customFormat="1" x14ac:dyDescent="0.2">
      <c r="A44" s="164"/>
      <c r="B44" s="162"/>
      <c r="C44" s="162"/>
      <c r="D44" s="162"/>
      <c r="E44" s="162"/>
      <c r="F44" s="164"/>
      <c r="G44" s="164"/>
      <c r="H44" s="164"/>
      <c r="I44" s="164"/>
      <c r="J44" s="202"/>
      <c r="K44" s="171"/>
      <c r="L44" s="164"/>
      <c r="M44" s="164"/>
      <c r="N44" s="164"/>
      <c r="O44" s="164"/>
      <c r="P44" s="164"/>
      <c r="Q44" s="164"/>
      <c r="R44" s="164"/>
      <c r="S44" s="164"/>
      <c r="T44" s="164"/>
      <c r="U44" s="164"/>
      <c r="V44" s="164"/>
      <c r="W44" s="164"/>
      <c r="X44" s="164"/>
      <c r="Y44" s="164"/>
      <c r="Z44" s="164"/>
      <c r="AA44" s="164"/>
      <c r="AB44" s="164"/>
      <c r="AC44" s="164"/>
      <c r="AD44" s="164"/>
      <c r="AE44" s="164"/>
      <c r="AF44" s="164"/>
      <c r="AG44" s="164"/>
    </row>
    <row r="45" spans="1:33" s="165" customFormat="1" x14ac:dyDescent="0.2">
      <c r="A45" s="164"/>
      <c r="B45" s="162"/>
      <c r="C45" s="162"/>
      <c r="D45" s="162"/>
      <c r="E45" s="162"/>
      <c r="F45" s="164"/>
      <c r="G45" s="164"/>
      <c r="H45" s="164"/>
      <c r="I45" s="164"/>
      <c r="J45" s="202"/>
      <c r="K45" s="171"/>
      <c r="L45" s="164"/>
      <c r="M45" s="164"/>
      <c r="N45" s="164"/>
      <c r="O45" s="164"/>
      <c r="P45" s="164"/>
      <c r="Q45" s="164"/>
      <c r="R45" s="164"/>
      <c r="S45" s="164"/>
      <c r="T45" s="164"/>
      <c r="U45" s="164"/>
      <c r="V45" s="164"/>
      <c r="W45" s="164"/>
      <c r="X45" s="164"/>
      <c r="Y45" s="164"/>
      <c r="Z45" s="164"/>
      <c r="AA45" s="164"/>
      <c r="AB45" s="164"/>
      <c r="AC45" s="164"/>
      <c r="AD45" s="164"/>
      <c r="AE45" s="164"/>
      <c r="AF45" s="164"/>
      <c r="AG45" s="164"/>
    </row>
    <row r="46" spans="1:33" s="165" customFormat="1" x14ac:dyDescent="0.2">
      <c r="A46" s="164"/>
      <c r="B46" s="162"/>
      <c r="C46" s="162"/>
      <c r="D46" s="162"/>
      <c r="E46" s="162"/>
      <c r="F46" s="164"/>
      <c r="G46" s="164"/>
      <c r="H46" s="164"/>
      <c r="I46" s="164"/>
      <c r="J46" s="202"/>
      <c r="K46" s="171"/>
      <c r="L46" s="164"/>
      <c r="M46" s="164"/>
      <c r="N46" s="164"/>
      <c r="O46" s="164"/>
      <c r="P46" s="164"/>
      <c r="Q46" s="164"/>
      <c r="R46" s="164"/>
      <c r="S46" s="164"/>
      <c r="T46" s="164"/>
      <c r="U46" s="164"/>
      <c r="V46" s="164"/>
      <c r="W46" s="164"/>
      <c r="X46" s="164"/>
      <c r="Y46" s="164"/>
      <c r="Z46" s="164"/>
      <c r="AA46" s="164"/>
      <c r="AB46" s="164"/>
      <c r="AC46" s="164"/>
      <c r="AD46" s="164"/>
      <c r="AE46" s="164"/>
      <c r="AF46" s="164"/>
      <c r="AG46" s="164"/>
    </row>
    <row r="47" spans="1:33" s="165" customFormat="1" x14ac:dyDescent="0.2">
      <c r="A47" s="164"/>
      <c r="B47" s="162"/>
      <c r="C47" s="162"/>
      <c r="D47" s="162"/>
      <c r="E47" s="162"/>
      <c r="F47" s="164"/>
      <c r="G47" s="164"/>
      <c r="H47" s="164"/>
      <c r="I47" s="164"/>
      <c r="J47" s="202"/>
      <c r="K47" s="171"/>
      <c r="L47" s="164"/>
      <c r="M47" s="164"/>
      <c r="N47" s="164"/>
      <c r="O47" s="164"/>
      <c r="P47" s="164"/>
      <c r="Q47" s="164"/>
      <c r="R47" s="164"/>
      <c r="S47" s="164"/>
      <c r="T47" s="164"/>
      <c r="U47" s="164"/>
      <c r="V47" s="164"/>
      <c r="W47" s="164"/>
      <c r="X47" s="164"/>
      <c r="Y47" s="164"/>
      <c r="Z47" s="164"/>
      <c r="AA47" s="164"/>
      <c r="AB47" s="164"/>
      <c r="AC47" s="164"/>
      <c r="AD47" s="164"/>
      <c r="AE47" s="164"/>
      <c r="AF47" s="164"/>
      <c r="AG47" s="164"/>
    </row>
    <row r="48" spans="1:33" s="165" customFormat="1" x14ac:dyDescent="0.2">
      <c r="A48" s="164"/>
      <c r="B48" s="162"/>
      <c r="C48" s="162"/>
      <c r="D48" s="162"/>
      <c r="E48" s="162"/>
      <c r="F48" s="164"/>
      <c r="G48" s="164"/>
      <c r="H48" s="164"/>
      <c r="I48" s="164"/>
      <c r="J48" s="202"/>
      <c r="K48" s="171"/>
      <c r="L48" s="164"/>
      <c r="M48" s="164"/>
      <c r="N48" s="164"/>
      <c r="O48" s="164"/>
      <c r="P48" s="164"/>
      <c r="Q48" s="164"/>
      <c r="R48" s="164"/>
      <c r="S48" s="164"/>
      <c r="T48" s="164"/>
      <c r="U48" s="164"/>
      <c r="V48" s="164"/>
      <c r="W48" s="164"/>
      <c r="X48" s="164"/>
      <c r="Y48" s="164"/>
      <c r="Z48" s="164"/>
      <c r="AA48" s="164"/>
      <c r="AB48" s="164"/>
      <c r="AC48" s="164"/>
      <c r="AD48" s="164"/>
      <c r="AE48" s="164"/>
      <c r="AF48" s="164"/>
      <c r="AG48" s="164"/>
    </row>
    <row r="49" spans="1:33" s="165" customFormat="1" x14ac:dyDescent="0.2">
      <c r="A49" s="164"/>
      <c r="B49" s="162"/>
      <c r="C49" s="162"/>
      <c r="D49" s="162"/>
      <c r="E49" s="162"/>
      <c r="F49" s="164"/>
      <c r="G49" s="164"/>
      <c r="H49" s="164"/>
      <c r="I49" s="164"/>
      <c r="J49" s="202"/>
      <c r="K49" s="171"/>
      <c r="L49" s="164"/>
      <c r="M49" s="164"/>
      <c r="N49" s="164"/>
      <c r="O49" s="164"/>
      <c r="P49" s="164"/>
      <c r="Q49" s="164"/>
      <c r="R49" s="164"/>
      <c r="S49" s="164"/>
      <c r="T49" s="164"/>
      <c r="U49" s="164"/>
      <c r="V49" s="164"/>
      <c r="W49" s="164"/>
      <c r="X49" s="164"/>
      <c r="Y49" s="164"/>
      <c r="Z49" s="164"/>
      <c r="AA49" s="164"/>
      <c r="AB49" s="164"/>
      <c r="AC49" s="164"/>
      <c r="AD49" s="164"/>
      <c r="AE49" s="164"/>
      <c r="AF49" s="164"/>
      <c r="AG49" s="164"/>
    </row>
    <row r="50" spans="1:33" s="165" customFormat="1" x14ac:dyDescent="0.2">
      <c r="A50" s="164"/>
      <c r="B50" s="162"/>
      <c r="C50" s="162"/>
      <c r="D50" s="162"/>
      <c r="E50" s="162"/>
      <c r="F50" s="164"/>
      <c r="G50" s="164"/>
      <c r="H50" s="164"/>
      <c r="I50" s="164"/>
      <c r="J50" s="202"/>
      <c r="K50" s="171"/>
      <c r="L50" s="164"/>
      <c r="M50" s="164"/>
      <c r="N50" s="164"/>
      <c r="O50" s="164"/>
      <c r="P50" s="164"/>
      <c r="Q50" s="164"/>
      <c r="R50" s="164"/>
      <c r="S50" s="164"/>
      <c r="T50" s="164"/>
      <c r="U50" s="164"/>
      <c r="V50" s="164"/>
      <c r="W50" s="164"/>
      <c r="X50" s="164"/>
      <c r="Y50" s="164"/>
      <c r="Z50" s="164"/>
      <c r="AA50" s="164"/>
      <c r="AB50" s="164"/>
      <c r="AC50" s="164"/>
      <c r="AD50" s="164"/>
      <c r="AE50" s="164"/>
      <c r="AF50" s="164"/>
      <c r="AG50" s="164"/>
    </row>
    <row r="51" spans="1:33" s="165" customFormat="1" x14ac:dyDescent="0.2">
      <c r="A51" s="164"/>
      <c r="B51" s="162"/>
      <c r="C51" s="162"/>
      <c r="D51" s="162"/>
      <c r="E51" s="162"/>
      <c r="F51" s="164"/>
      <c r="G51" s="164"/>
      <c r="H51" s="164"/>
      <c r="I51" s="164"/>
      <c r="J51" s="202"/>
      <c r="K51" s="171"/>
      <c r="L51" s="164"/>
      <c r="M51" s="164"/>
      <c r="N51" s="164"/>
      <c r="O51" s="164"/>
      <c r="P51" s="164"/>
      <c r="Q51" s="164"/>
      <c r="R51" s="164"/>
      <c r="S51" s="164"/>
      <c r="T51" s="164"/>
      <c r="U51" s="164"/>
      <c r="V51" s="164"/>
      <c r="W51" s="164"/>
      <c r="X51" s="164"/>
      <c r="Y51" s="164"/>
      <c r="Z51" s="164"/>
      <c r="AA51" s="164"/>
      <c r="AB51" s="164"/>
      <c r="AC51" s="164"/>
      <c r="AD51" s="164"/>
      <c r="AE51" s="164"/>
      <c r="AF51" s="164"/>
      <c r="AG51" s="164"/>
    </row>
    <row r="52" spans="1:33" s="165" customFormat="1" x14ac:dyDescent="0.2">
      <c r="A52" s="164"/>
      <c r="B52" s="162"/>
      <c r="C52" s="162"/>
      <c r="D52" s="162"/>
      <c r="E52" s="162"/>
      <c r="F52" s="164"/>
      <c r="G52" s="164"/>
      <c r="H52" s="164"/>
      <c r="I52" s="164"/>
      <c r="J52" s="202"/>
      <c r="K52" s="171"/>
      <c r="L52" s="164"/>
      <c r="M52" s="164"/>
      <c r="N52" s="164"/>
      <c r="O52" s="164"/>
      <c r="P52" s="164"/>
      <c r="Q52" s="164"/>
      <c r="R52" s="164"/>
      <c r="S52" s="164"/>
      <c r="T52" s="164"/>
      <c r="U52" s="164"/>
      <c r="V52" s="164"/>
      <c r="W52" s="164"/>
      <c r="X52" s="164"/>
      <c r="Y52" s="164"/>
      <c r="Z52" s="164"/>
      <c r="AA52" s="164"/>
      <c r="AB52" s="164"/>
      <c r="AC52" s="164"/>
      <c r="AD52" s="164"/>
      <c r="AE52" s="164"/>
      <c r="AF52" s="164"/>
      <c r="AG52" s="164"/>
    </row>
    <row r="53" spans="1:33" s="165" customFormat="1" x14ac:dyDescent="0.2">
      <c r="A53" s="164"/>
      <c r="B53" s="162"/>
      <c r="C53" s="162"/>
      <c r="D53" s="162"/>
      <c r="E53" s="162"/>
      <c r="F53" s="164"/>
      <c r="G53" s="164"/>
      <c r="H53" s="164"/>
      <c r="I53" s="164"/>
      <c r="J53" s="202"/>
      <c r="K53" s="171"/>
      <c r="L53" s="164"/>
      <c r="M53" s="164"/>
      <c r="N53" s="164"/>
      <c r="O53" s="164"/>
      <c r="P53" s="164"/>
      <c r="Q53" s="164"/>
      <c r="R53" s="164"/>
      <c r="S53" s="164"/>
      <c r="T53" s="164"/>
      <c r="U53" s="164"/>
      <c r="V53" s="164"/>
      <c r="W53" s="164"/>
      <c r="X53" s="164"/>
      <c r="Y53" s="164"/>
      <c r="Z53" s="164"/>
      <c r="AA53" s="164"/>
      <c r="AB53" s="164"/>
      <c r="AC53" s="164"/>
      <c r="AD53" s="164"/>
      <c r="AE53" s="164"/>
      <c r="AF53" s="164"/>
      <c r="AG53" s="164"/>
    </row>
    <row r="54" spans="1:33" s="165" customFormat="1" x14ac:dyDescent="0.2">
      <c r="A54" s="164"/>
      <c r="B54" s="162"/>
      <c r="C54" s="162"/>
      <c r="D54" s="162"/>
      <c r="E54" s="162"/>
      <c r="F54" s="164"/>
      <c r="G54" s="164"/>
      <c r="H54" s="164"/>
      <c r="I54" s="164"/>
      <c r="J54" s="202"/>
      <c r="K54" s="171"/>
      <c r="L54" s="164"/>
      <c r="M54" s="164"/>
      <c r="N54" s="164"/>
      <c r="O54" s="164"/>
      <c r="P54" s="164"/>
      <c r="Q54" s="164"/>
      <c r="R54" s="164"/>
      <c r="S54" s="164"/>
      <c r="T54" s="164"/>
      <c r="U54" s="164"/>
      <c r="V54" s="164"/>
      <c r="W54" s="164"/>
      <c r="X54" s="164"/>
      <c r="Y54" s="164"/>
      <c r="Z54" s="164"/>
      <c r="AA54" s="164"/>
      <c r="AB54" s="164"/>
      <c r="AC54" s="164"/>
      <c r="AD54" s="164"/>
      <c r="AE54" s="164"/>
      <c r="AF54" s="164"/>
      <c r="AG54" s="164"/>
    </row>
    <row r="55" spans="1:33" s="165" customFormat="1" x14ac:dyDescent="0.2">
      <c r="A55" s="164"/>
      <c r="B55" s="162"/>
      <c r="C55" s="162"/>
      <c r="D55" s="162"/>
      <c r="E55" s="162"/>
      <c r="F55" s="164"/>
      <c r="G55" s="164"/>
      <c r="H55" s="164"/>
      <c r="I55" s="164"/>
      <c r="J55" s="202"/>
      <c r="K55" s="171"/>
      <c r="L55" s="164"/>
      <c r="M55" s="164"/>
      <c r="N55" s="164"/>
      <c r="O55" s="164"/>
      <c r="P55" s="164"/>
      <c r="Q55" s="164"/>
      <c r="R55" s="164"/>
      <c r="S55" s="164"/>
      <c r="T55" s="164"/>
      <c r="U55" s="164"/>
      <c r="V55" s="164"/>
      <c r="W55" s="164"/>
      <c r="X55" s="164"/>
      <c r="Y55" s="164"/>
      <c r="Z55" s="164"/>
      <c r="AA55" s="164"/>
      <c r="AB55" s="164"/>
      <c r="AC55" s="164"/>
      <c r="AD55" s="164"/>
      <c r="AE55" s="164"/>
      <c r="AF55" s="164"/>
      <c r="AG55" s="164"/>
    </row>
    <row r="56" spans="1:33" s="165" customFormat="1" x14ac:dyDescent="0.2">
      <c r="A56" s="164"/>
      <c r="B56" s="162"/>
      <c r="C56" s="162"/>
      <c r="D56" s="162"/>
      <c r="E56" s="162"/>
      <c r="F56" s="164"/>
      <c r="G56" s="164"/>
      <c r="H56" s="164"/>
      <c r="I56" s="164"/>
      <c r="J56" s="202"/>
      <c r="K56" s="171"/>
      <c r="L56" s="164"/>
      <c r="M56" s="164"/>
      <c r="N56" s="164"/>
      <c r="O56" s="164"/>
      <c r="P56" s="164"/>
      <c r="Q56" s="164"/>
      <c r="R56" s="164"/>
      <c r="S56" s="164"/>
      <c r="T56" s="164"/>
      <c r="U56" s="164"/>
      <c r="V56" s="164"/>
      <c r="W56" s="164"/>
      <c r="X56" s="164"/>
      <c r="Y56" s="164"/>
      <c r="Z56" s="164"/>
      <c r="AA56" s="164"/>
      <c r="AB56" s="164"/>
      <c r="AC56" s="164"/>
      <c r="AD56" s="164"/>
      <c r="AE56" s="164"/>
      <c r="AF56" s="164"/>
      <c r="AG56" s="164"/>
    </row>
    <row r="57" spans="1:33" s="165" customFormat="1" x14ac:dyDescent="0.2">
      <c r="A57" s="164"/>
      <c r="B57" s="162"/>
      <c r="C57" s="162"/>
      <c r="D57" s="162"/>
      <c r="E57" s="162"/>
      <c r="F57" s="164"/>
      <c r="G57" s="164"/>
      <c r="H57" s="164"/>
      <c r="I57" s="164"/>
      <c r="J57" s="202"/>
      <c r="K57" s="171"/>
      <c r="L57" s="164"/>
      <c r="M57" s="164"/>
      <c r="N57" s="164"/>
      <c r="O57" s="164"/>
      <c r="P57" s="164"/>
      <c r="Q57" s="164"/>
      <c r="R57" s="164"/>
      <c r="S57" s="164"/>
      <c r="T57" s="164"/>
      <c r="U57" s="164"/>
      <c r="V57" s="164"/>
      <c r="W57" s="164"/>
      <c r="X57" s="164"/>
      <c r="Y57" s="164"/>
      <c r="Z57" s="164"/>
      <c r="AA57" s="164"/>
      <c r="AB57" s="164"/>
      <c r="AC57" s="164"/>
      <c r="AD57" s="164"/>
      <c r="AE57" s="164"/>
      <c r="AF57" s="164"/>
      <c r="AG57" s="164"/>
    </row>
    <row r="58" spans="1:33" s="165" customFormat="1" x14ac:dyDescent="0.2">
      <c r="A58" s="164"/>
      <c r="B58" s="162"/>
      <c r="C58" s="162"/>
      <c r="D58" s="162"/>
      <c r="E58" s="162"/>
      <c r="F58" s="164"/>
      <c r="G58" s="164"/>
      <c r="H58" s="164"/>
      <c r="I58" s="164"/>
      <c r="J58" s="202"/>
      <c r="K58" s="171"/>
      <c r="L58" s="164"/>
      <c r="M58" s="164"/>
      <c r="N58" s="164"/>
      <c r="O58" s="164"/>
      <c r="P58" s="164"/>
      <c r="Q58" s="164"/>
      <c r="R58" s="164"/>
      <c r="S58" s="164"/>
      <c r="T58" s="164"/>
      <c r="U58" s="164"/>
      <c r="V58" s="164"/>
      <c r="W58" s="164"/>
      <c r="X58" s="164"/>
      <c r="Y58" s="164"/>
      <c r="Z58" s="164"/>
      <c r="AA58" s="164"/>
      <c r="AB58" s="164"/>
      <c r="AC58" s="164"/>
      <c r="AD58" s="164"/>
      <c r="AE58" s="164"/>
      <c r="AF58" s="164"/>
      <c r="AG58" s="164"/>
    </row>
    <row r="59" spans="1:33" s="165" customFormat="1" x14ac:dyDescent="0.2">
      <c r="A59" s="164"/>
      <c r="B59" s="162"/>
      <c r="C59" s="162"/>
      <c r="D59" s="162"/>
      <c r="E59" s="162"/>
      <c r="F59" s="164"/>
      <c r="G59" s="164"/>
      <c r="H59" s="164"/>
      <c r="I59" s="164"/>
      <c r="J59" s="202"/>
      <c r="K59" s="171"/>
      <c r="L59" s="164"/>
      <c r="M59" s="164"/>
      <c r="N59" s="164"/>
      <c r="O59" s="164"/>
      <c r="P59" s="164"/>
      <c r="Q59" s="164"/>
      <c r="R59" s="164"/>
      <c r="S59" s="164"/>
      <c r="T59" s="164"/>
      <c r="U59" s="164"/>
      <c r="V59" s="164"/>
      <c r="W59" s="164"/>
      <c r="X59" s="164"/>
      <c r="Y59" s="164"/>
      <c r="Z59" s="164"/>
      <c r="AA59" s="164"/>
      <c r="AB59" s="164"/>
      <c r="AC59" s="164"/>
      <c r="AD59" s="164"/>
      <c r="AE59" s="164"/>
      <c r="AF59" s="164"/>
      <c r="AG59" s="164"/>
    </row>
    <row r="60" spans="1:33" s="165" customFormat="1" x14ac:dyDescent="0.2">
      <c r="A60" s="164"/>
      <c r="B60" s="162"/>
      <c r="C60" s="162"/>
      <c r="D60" s="162"/>
      <c r="E60" s="162"/>
      <c r="F60" s="164"/>
      <c r="G60" s="164"/>
      <c r="H60" s="164"/>
      <c r="I60" s="164"/>
      <c r="J60" s="202"/>
      <c r="K60" s="171"/>
      <c r="L60" s="164"/>
      <c r="M60" s="164"/>
      <c r="N60" s="164"/>
      <c r="O60" s="164"/>
      <c r="P60" s="164"/>
      <c r="Q60" s="164"/>
      <c r="R60" s="164"/>
      <c r="S60" s="164"/>
      <c r="T60" s="164"/>
      <c r="U60" s="164"/>
      <c r="V60" s="164"/>
      <c r="W60" s="164"/>
      <c r="X60" s="164"/>
      <c r="Y60" s="164"/>
      <c r="Z60" s="164"/>
      <c r="AA60" s="164"/>
      <c r="AB60" s="164"/>
      <c r="AC60" s="164"/>
      <c r="AD60" s="164"/>
      <c r="AE60" s="164"/>
      <c r="AF60" s="164"/>
      <c r="AG60" s="164"/>
    </row>
    <row r="61" spans="1:33" s="165" customFormat="1" x14ac:dyDescent="0.2">
      <c r="A61" s="164"/>
      <c r="B61" s="162"/>
      <c r="C61" s="162"/>
      <c r="D61" s="162"/>
      <c r="E61" s="162"/>
      <c r="F61" s="164"/>
      <c r="G61" s="164"/>
      <c r="H61" s="164"/>
      <c r="I61" s="164"/>
      <c r="J61" s="202"/>
      <c r="K61" s="171"/>
      <c r="L61" s="164"/>
      <c r="M61" s="164"/>
      <c r="N61" s="164"/>
      <c r="O61" s="164"/>
      <c r="P61" s="164"/>
      <c r="Q61" s="164"/>
      <c r="R61" s="164"/>
      <c r="S61" s="164"/>
      <c r="T61" s="164"/>
      <c r="U61" s="164"/>
      <c r="V61" s="164"/>
      <c r="W61" s="164"/>
      <c r="X61" s="164"/>
      <c r="Y61" s="164"/>
      <c r="Z61" s="164"/>
      <c r="AA61" s="164"/>
      <c r="AB61" s="164"/>
      <c r="AC61" s="164"/>
      <c r="AD61" s="164"/>
      <c r="AE61" s="164"/>
      <c r="AF61" s="164"/>
      <c r="AG61" s="164"/>
    </row>
    <row r="62" spans="1:33" s="165" customFormat="1" x14ac:dyDescent="0.2">
      <c r="A62" s="164"/>
      <c r="B62" s="162"/>
      <c r="C62" s="162"/>
      <c r="D62" s="162"/>
      <c r="E62" s="162"/>
      <c r="F62" s="164"/>
      <c r="G62" s="164"/>
      <c r="H62" s="164"/>
      <c r="I62" s="164"/>
      <c r="J62" s="202"/>
      <c r="K62" s="171"/>
      <c r="L62" s="164"/>
      <c r="M62" s="164"/>
      <c r="N62" s="164"/>
      <c r="O62" s="164"/>
      <c r="P62" s="164"/>
      <c r="Q62" s="164"/>
      <c r="R62" s="164"/>
      <c r="S62" s="164"/>
      <c r="T62" s="164"/>
      <c r="U62" s="164"/>
      <c r="V62" s="164"/>
      <c r="W62" s="164"/>
      <c r="X62" s="164"/>
      <c r="Y62" s="164"/>
      <c r="Z62" s="164"/>
      <c r="AA62" s="164"/>
      <c r="AB62" s="164"/>
      <c r="AC62" s="164"/>
      <c r="AD62" s="164"/>
      <c r="AE62" s="164"/>
      <c r="AF62" s="164"/>
      <c r="AG62" s="164"/>
    </row>
    <row r="63" spans="1:33" s="165" customFormat="1" x14ac:dyDescent="0.2">
      <c r="A63" s="164"/>
      <c r="B63" s="162"/>
      <c r="C63" s="162"/>
      <c r="D63" s="162"/>
      <c r="E63" s="162"/>
      <c r="F63" s="164"/>
      <c r="G63" s="164"/>
      <c r="H63" s="164"/>
      <c r="I63" s="164"/>
      <c r="J63" s="202"/>
      <c r="K63" s="171"/>
      <c r="L63" s="164"/>
      <c r="M63" s="164"/>
      <c r="N63" s="164"/>
      <c r="O63" s="164"/>
      <c r="P63" s="164"/>
      <c r="Q63" s="164"/>
      <c r="R63" s="164"/>
      <c r="S63" s="164"/>
      <c r="T63" s="164"/>
      <c r="U63" s="164"/>
      <c r="V63" s="164"/>
      <c r="W63" s="164"/>
      <c r="X63" s="164"/>
      <c r="Y63" s="164"/>
      <c r="Z63" s="164"/>
      <c r="AA63" s="164"/>
      <c r="AB63" s="164"/>
      <c r="AC63" s="164"/>
      <c r="AD63" s="164"/>
      <c r="AE63" s="164"/>
      <c r="AF63" s="164"/>
      <c r="AG63" s="164"/>
    </row>
    <row r="64" spans="1:33" s="165" customFormat="1" x14ac:dyDescent="0.2">
      <c r="A64" s="164"/>
      <c r="B64" s="162"/>
      <c r="C64" s="162"/>
      <c r="D64" s="162"/>
      <c r="E64" s="162"/>
      <c r="F64" s="164"/>
      <c r="G64" s="164"/>
      <c r="H64" s="164"/>
      <c r="I64" s="164"/>
      <c r="J64" s="202"/>
      <c r="K64" s="171"/>
      <c r="L64" s="164"/>
      <c r="M64" s="164"/>
      <c r="N64" s="164"/>
      <c r="O64" s="164"/>
      <c r="P64" s="164"/>
      <c r="Q64" s="164"/>
      <c r="R64" s="164"/>
      <c r="S64" s="164"/>
      <c r="T64" s="164"/>
      <c r="U64" s="164"/>
      <c r="V64" s="164"/>
      <c r="W64" s="164"/>
      <c r="X64" s="164"/>
      <c r="Y64" s="164"/>
      <c r="Z64" s="164"/>
      <c r="AA64" s="164"/>
      <c r="AB64" s="164"/>
      <c r="AC64" s="164"/>
      <c r="AD64" s="164"/>
      <c r="AE64" s="164"/>
      <c r="AF64" s="164"/>
      <c r="AG64" s="164"/>
    </row>
    <row r="65" spans="1:33" s="165" customFormat="1" x14ac:dyDescent="0.2">
      <c r="A65" s="164"/>
      <c r="B65" s="162"/>
      <c r="C65" s="162"/>
      <c r="D65" s="162"/>
      <c r="E65" s="162"/>
      <c r="F65" s="164"/>
      <c r="G65" s="164"/>
      <c r="H65" s="164"/>
      <c r="I65" s="164"/>
      <c r="J65" s="202"/>
      <c r="K65" s="171"/>
      <c r="L65" s="164"/>
      <c r="M65" s="164"/>
      <c r="N65" s="164"/>
      <c r="O65" s="164"/>
      <c r="P65" s="164"/>
      <c r="Q65" s="164"/>
      <c r="R65" s="164"/>
      <c r="S65" s="164"/>
      <c r="T65" s="164"/>
      <c r="U65" s="164"/>
      <c r="V65" s="164"/>
      <c r="W65" s="164"/>
      <c r="X65" s="164"/>
      <c r="Y65" s="164"/>
      <c r="Z65" s="164"/>
      <c r="AA65" s="164"/>
      <c r="AB65" s="164"/>
      <c r="AC65" s="164"/>
      <c r="AD65" s="164"/>
      <c r="AE65" s="164"/>
      <c r="AF65" s="164"/>
      <c r="AG65" s="164"/>
    </row>
    <row r="66" spans="1:33" s="165" customFormat="1" x14ac:dyDescent="0.2">
      <c r="A66" s="164"/>
      <c r="B66" s="162"/>
      <c r="C66" s="162"/>
      <c r="D66" s="162"/>
      <c r="E66" s="162"/>
      <c r="F66" s="164"/>
      <c r="G66" s="164"/>
      <c r="H66" s="164"/>
      <c r="I66" s="164"/>
      <c r="J66" s="202"/>
      <c r="K66" s="171"/>
      <c r="L66" s="164"/>
      <c r="M66" s="164"/>
      <c r="N66" s="164"/>
      <c r="O66" s="164"/>
      <c r="P66" s="164"/>
      <c r="Q66" s="164"/>
      <c r="R66" s="164"/>
      <c r="S66" s="164"/>
      <c r="T66" s="164"/>
      <c r="U66" s="164"/>
      <c r="V66" s="164"/>
      <c r="W66" s="164"/>
      <c r="X66" s="164"/>
      <c r="Y66" s="164"/>
      <c r="Z66" s="164"/>
      <c r="AA66" s="164"/>
      <c r="AB66" s="164"/>
      <c r="AC66" s="164"/>
      <c r="AD66" s="164"/>
      <c r="AE66" s="164"/>
      <c r="AF66" s="164"/>
      <c r="AG66" s="164"/>
    </row>
    <row r="67" spans="1:33" s="165" customFormat="1" x14ac:dyDescent="0.2">
      <c r="A67" s="164"/>
      <c r="B67" s="162"/>
      <c r="C67" s="162"/>
      <c r="D67" s="162"/>
      <c r="E67" s="162"/>
      <c r="F67" s="164"/>
      <c r="G67" s="164"/>
      <c r="H67" s="164"/>
      <c r="I67" s="164"/>
      <c r="J67" s="202"/>
      <c r="K67" s="171"/>
      <c r="L67" s="164"/>
      <c r="M67" s="164"/>
      <c r="N67" s="164"/>
      <c r="O67" s="164"/>
      <c r="P67" s="164"/>
      <c r="Q67" s="164"/>
      <c r="R67" s="164"/>
      <c r="S67" s="164"/>
      <c r="T67" s="164"/>
      <c r="U67" s="164"/>
      <c r="V67" s="164"/>
      <c r="W67" s="164"/>
      <c r="X67" s="164"/>
      <c r="Y67" s="164"/>
      <c r="Z67" s="164"/>
      <c r="AA67" s="164"/>
      <c r="AB67" s="164"/>
      <c r="AC67" s="164"/>
      <c r="AD67" s="164"/>
      <c r="AE67" s="164"/>
      <c r="AF67" s="164"/>
      <c r="AG67" s="164"/>
    </row>
    <row r="68" spans="1:33" s="165" customFormat="1" x14ac:dyDescent="0.2">
      <c r="A68" s="164"/>
      <c r="B68" s="162"/>
      <c r="C68" s="162"/>
      <c r="D68" s="162"/>
      <c r="E68" s="162"/>
      <c r="F68" s="164"/>
      <c r="G68" s="164"/>
      <c r="H68" s="164"/>
      <c r="I68" s="164"/>
      <c r="J68" s="202"/>
      <c r="K68" s="171"/>
      <c r="L68" s="164"/>
      <c r="M68" s="164"/>
      <c r="N68" s="164"/>
      <c r="O68" s="164"/>
      <c r="P68" s="164"/>
      <c r="Q68" s="164"/>
      <c r="R68" s="164"/>
      <c r="S68" s="164"/>
      <c r="T68" s="164"/>
      <c r="U68" s="164"/>
      <c r="V68" s="164"/>
      <c r="W68" s="164"/>
      <c r="X68" s="164"/>
      <c r="Y68" s="164"/>
      <c r="Z68" s="164"/>
      <c r="AA68" s="164"/>
      <c r="AB68" s="164"/>
      <c r="AC68" s="164"/>
      <c r="AD68" s="164"/>
      <c r="AE68" s="164"/>
      <c r="AF68" s="164"/>
      <c r="AG68" s="164"/>
    </row>
    <row r="69" spans="1:33" s="165" customFormat="1" x14ac:dyDescent="0.2">
      <c r="A69" s="164"/>
      <c r="B69" s="162"/>
      <c r="C69" s="162"/>
      <c r="D69" s="162"/>
      <c r="E69" s="162"/>
      <c r="F69" s="164"/>
      <c r="G69" s="164"/>
      <c r="H69" s="164"/>
      <c r="I69" s="164"/>
      <c r="J69" s="202"/>
      <c r="K69" s="171"/>
      <c r="L69" s="164"/>
      <c r="M69" s="164"/>
      <c r="N69" s="164"/>
      <c r="O69" s="164"/>
      <c r="P69" s="164"/>
      <c r="Q69" s="164"/>
      <c r="R69" s="164"/>
      <c r="S69" s="164"/>
      <c r="T69" s="164"/>
      <c r="U69" s="164"/>
      <c r="V69" s="164"/>
      <c r="W69" s="164"/>
      <c r="X69" s="164"/>
      <c r="Y69" s="164"/>
      <c r="Z69" s="164"/>
      <c r="AA69" s="164"/>
      <c r="AB69" s="164"/>
      <c r="AC69" s="164"/>
      <c r="AD69" s="164"/>
      <c r="AE69" s="164"/>
      <c r="AF69" s="164"/>
      <c r="AG69" s="164"/>
    </row>
    <row r="70" spans="1:33" s="165" customFormat="1" x14ac:dyDescent="0.2">
      <c r="A70" s="164"/>
      <c r="B70" s="162"/>
      <c r="C70" s="162"/>
      <c r="D70" s="162"/>
      <c r="E70" s="162"/>
      <c r="F70" s="164"/>
      <c r="G70" s="164"/>
      <c r="H70" s="164"/>
      <c r="I70" s="164"/>
      <c r="J70" s="202"/>
      <c r="K70" s="171"/>
      <c r="L70" s="164"/>
      <c r="M70" s="164"/>
      <c r="N70" s="164"/>
      <c r="O70" s="164"/>
      <c r="P70" s="164"/>
      <c r="Q70" s="164"/>
      <c r="R70" s="164"/>
      <c r="S70" s="164"/>
      <c r="T70" s="164"/>
      <c r="U70" s="164"/>
      <c r="V70" s="164"/>
      <c r="W70" s="164"/>
      <c r="X70" s="164"/>
      <c r="Y70" s="164"/>
      <c r="Z70" s="164"/>
      <c r="AA70" s="164"/>
      <c r="AB70" s="164"/>
      <c r="AC70" s="164"/>
      <c r="AD70" s="164"/>
      <c r="AE70" s="164"/>
      <c r="AF70" s="164"/>
      <c r="AG70" s="164"/>
    </row>
    <row r="71" spans="1:33" s="165" customFormat="1" x14ac:dyDescent="0.2">
      <c r="A71" s="164"/>
      <c r="B71" s="162"/>
      <c r="C71" s="162"/>
      <c r="D71" s="162"/>
      <c r="E71" s="162"/>
      <c r="F71" s="164"/>
      <c r="G71" s="164"/>
      <c r="H71" s="164"/>
      <c r="I71" s="164"/>
      <c r="J71" s="202"/>
      <c r="K71" s="171"/>
      <c r="L71" s="164"/>
      <c r="M71" s="164"/>
      <c r="N71" s="164"/>
      <c r="O71" s="164"/>
      <c r="P71" s="164"/>
      <c r="Q71" s="164"/>
      <c r="R71" s="164"/>
      <c r="S71" s="164"/>
      <c r="T71" s="164"/>
      <c r="U71" s="164"/>
      <c r="V71" s="164"/>
      <c r="W71" s="164"/>
      <c r="X71" s="164"/>
      <c r="Y71" s="164"/>
      <c r="Z71" s="164"/>
      <c r="AA71" s="164"/>
      <c r="AB71" s="164"/>
      <c r="AC71" s="164"/>
      <c r="AD71" s="164"/>
      <c r="AE71" s="164"/>
      <c r="AF71" s="164"/>
      <c r="AG71" s="164"/>
    </row>
    <row r="72" spans="1:33" s="165" customFormat="1" x14ac:dyDescent="0.2">
      <c r="A72" s="164"/>
      <c r="B72" s="162"/>
      <c r="C72" s="162"/>
      <c r="D72" s="162"/>
      <c r="E72" s="162"/>
      <c r="F72" s="164"/>
      <c r="G72" s="164"/>
      <c r="H72" s="164"/>
      <c r="I72" s="164"/>
      <c r="J72" s="202"/>
      <c r="K72" s="171"/>
      <c r="L72" s="164"/>
      <c r="M72" s="164"/>
      <c r="N72" s="164"/>
      <c r="O72" s="164"/>
      <c r="P72" s="164"/>
      <c r="Q72" s="164"/>
      <c r="R72" s="164"/>
      <c r="S72" s="164"/>
      <c r="T72" s="164"/>
      <c r="U72" s="164"/>
      <c r="V72" s="164"/>
      <c r="W72" s="164"/>
      <c r="X72" s="164"/>
      <c r="Y72" s="164"/>
      <c r="Z72" s="164"/>
      <c r="AA72" s="164"/>
      <c r="AB72" s="164"/>
      <c r="AC72" s="164"/>
      <c r="AD72" s="164"/>
      <c r="AE72" s="164"/>
      <c r="AF72" s="164"/>
      <c r="AG72" s="164"/>
    </row>
    <row r="73" spans="1:33" s="165" customFormat="1" x14ac:dyDescent="0.2">
      <c r="A73" s="164"/>
      <c r="B73" s="162"/>
      <c r="C73" s="162"/>
      <c r="D73" s="162"/>
      <c r="E73" s="162"/>
      <c r="F73" s="164"/>
      <c r="G73" s="164"/>
      <c r="H73" s="164"/>
      <c r="I73" s="164"/>
      <c r="J73" s="202"/>
      <c r="K73" s="171"/>
      <c r="L73" s="164"/>
      <c r="M73" s="164"/>
      <c r="N73" s="164"/>
      <c r="O73" s="164"/>
      <c r="P73" s="164"/>
      <c r="Q73" s="164"/>
      <c r="R73" s="164"/>
      <c r="S73" s="164"/>
      <c r="T73" s="164"/>
      <c r="U73" s="164"/>
      <c r="V73" s="164"/>
      <c r="W73" s="164"/>
      <c r="X73" s="164"/>
      <c r="Y73" s="164"/>
      <c r="Z73" s="164"/>
      <c r="AA73" s="164"/>
      <c r="AB73" s="164"/>
      <c r="AC73" s="164"/>
      <c r="AD73" s="164"/>
      <c r="AE73" s="164"/>
      <c r="AF73" s="164"/>
      <c r="AG73" s="164"/>
    </row>
    <row r="74" spans="1:33" s="165" customFormat="1" x14ac:dyDescent="0.2">
      <c r="A74" s="164"/>
      <c r="B74" s="162"/>
      <c r="C74" s="162"/>
      <c r="D74" s="162"/>
      <c r="E74" s="162"/>
      <c r="F74" s="164"/>
      <c r="G74" s="164"/>
      <c r="H74" s="164"/>
      <c r="I74" s="164"/>
      <c r="J74" s="202"/>
      <c r="K74" s="171"/>
      <c r="L74" s="164"/>
      <c r="M74" s="164"/>
      <c r="N74" s="164"/>
      <c r="O74" s="164"/>
      <c r="P74" s="164"/>
      <c r="Q74" s="164"/>
      <c r="R74" s="164"/>
      <c r="S74" s="164"/>
      <c r="T74" s="164"/>
      <c r="U74" s="164"/>
      <c r="V74" s="164"/>
      <c r="W74" s="164"/>
      <c r="X74" s="164"/>
      <c r="Y74" s="164"/>
      <c r="Z74" s="164"/>
      <c r="AA74" s="164"/>
      <c r="AB74" s="164"/>
      <c r="AC74" s="164"/>
      <c r="AD74" s="164"/>
      <c r="AE74" s="164"/>
      <c r="AF74" s="164"/>
      <c r="AG74" s="164"/>
    </row>
    <row r="75" spans="1:33" s="165" customFormat="1" x14ac:dyDescent="0.2">
      <c r="A75" s="164"/>
      <c r="B75" s="162"/>
      <c r="C75" s="162"/>
      <c r="D75" s="162"/>
      <c r="E75" s="162"/>
      <c r="F75" s="164"/>
      <c r="G75" s="164"/>
      <c r="H75" s="164"/>
      <c r="I75" s="164"/>
      <c r="J75" s="202"/>
      <c r="K75" s="171"/>
      <c r="L75" s="164"/>
      <c r="M75" s="164"/>
      <c r="N75" s="164"/>
      <c r="O75" s="164"/>
      <c r="P75" s="164"/>
      <c r="Q75" s="164"/>
      <c r="R75" s="164"/>
      <c r="S75" s="164"/>
      <c r="T75" s="164"/>
      <c r="U75" s="164"/>
      <c r="V75" s="164"/>
      <c r="W75" s="164"/>
      <c r="X75" s="164"/>
      <c r="Y75" s="164"/>
      <c r="Z75" s="164"/>
      <c r="AA75" s="164"/>
      <c r="AB75" s="164"/>
      <c r="AC75" s="164"/>
      <c r="AD75" s="164"/>
      <c r="AE75" s="164"/>
      <c r="AF75" s="164"/>
      <c r="AG75" s="164"/>
    </row>
    <row r="76" spans="1:33" s="165" customFormat="1" x14ac:dyDescent="0.2">
      <c r="A76" s="164"/>
      <c r="B76" s="162"/>
      <c r="C76" s="162"/>
      <c r="D76" s="162"/>
      <c r="E76" s="162"/>
      <c r="F76" s="164"/>
      <c r="G76" s="164"/>
      <c r="H76" s="164"/>
      <c r="I76" s="164"/>
      <c r="J76" s="202"/>
      <c r="K76" s="171"/>
      <c r="L76" s="164"/>
      <c r="M76" s="164"/>
      <c r="N76" s="164"/>
      <c r="O76" s="164"/>
      <c r="P76" s="164"/>
      <c r="Q76" s="164"/>
      <c r="R76" s="164"/>
      <c r="S76" s="164"/>
      <c r="T76" s="164"/>
      <c r="U76" s="164"/>
      <c r="V76" s="164"/>
      <c r="W76" s="164"/>
      <c r="X76" s="164"/>
      <c r="Y76" s="164"/>
      <c r="Z76" s="164"/>
      <c r="AA76" s="164"/>
      <c r="AB76" s="164"/>
      <c r="AC76" s="164"/>
      <c r="AD76" s="164"/>
      <c r="AE76" s="164"/>
      <c r="AF76" s="164"/>
      <c r="AG76" s="164"/>
    </row>
    <row r="77" spans="1:33" s="165" customFormat="1" x14ac:dyDescent="0.2">
      <c r="A77" s="164"/>
      <c r="B77" s="162"/>
      <c r="C77" s="162"/>
      <c r="D77" s="162"/>
      <c r="E77" s="162"/>
      <c r="F77" s="164"/>
      <c r="G77" s="164"/>
      <c r="H77" s="164"/>
      <c r="I77" s="164"/>
      <c r="J77" s="202"/>
      <c r="K77" s="171"/>
      <c r="L77" s="164"/>
      <c r="M77" s="164"/>
      <c r="N77" s="164"/>
      <c r="O77" s="164"/>
      <c r="P77" s="164"/>
      <c r="Q77" s="164"/>
      <c r="R77" s="164"/>
      <c r="S77" s="164"/>
      <c r="T77" s="164"/>
      <c r="U77" s="164"/>
      <c r="V77" s="164"/>
      <c r="W77" s="164"/>
      <c r="X77" s="164"/>
      <c r="Y77" s="164"/>
      <c r="Z77" s="164"/>
      <c r="AA77" s="164"/>
      <c r="AB77" s="164"/>
      <c r="AC77" s="164"/>
      <c r="AD77" s="164"/>
      <c r="AE77" s="164"/>
      <c r="AF77" s="164"/>
      <c r="AG77" s="164"/>
    </row>
    <row r="78" spans="1:33" s="165" customFormat="1" x14ac:dyDescent="0.2">
      <c r="A78" s="164"/>
      <c r="B78" s="162"/>
      <c r="C78" s="162"/>
      <c r="D78" s="162"/>
      <c r="E78" s="162"/>
      <c r="F78" s="164"/>
      <c r="G78" s="164"/>
      <c r="H78" s="164"/>
      <c r="I78" s="164"/>
      <c r="J78" s="202"/>
      <c r="K78" s="171"/>
      <c r="L78" s="164"/>
      <c r="M78" s="164"/>
      <c r="N78" s="164"/>
      <c r="O78" s="164"/>
      <c r="P78" s="164"/>
      <c r="Q78" s="164"/>
      <c r="R78" s="164"/>
      <c r="S78" s="164"/>
      <c r="T78" s="164"/>
      <c r="U78" s="164"/>
      <c r="V78" s="164"/>
      <c r="W78" s="164"/>
      <c r="X78" s="164"/>
      <c r="Y78" s="164"/>
      <c r="Z78" s="164"/>
      <c r="AA78" s="164"/>
      <c r="AB78" s="164"/>
      <c r="AC78" s="164"/>
      <c r="AD78" s="164"/>
      <c r="AE78" s="164"/>
      <c r="AF78" s="164"/>
      <c r="AG78" s="164"/>
    </row>
    <row r="79" spans="1:33" s="165" customFormat="1" x14ac:dyDescent="0.2">
      <c r="A79" s="164"/>
      <c r="B79" s="162"/>
      <c r="C79" s="162"/>
      <c r="D79" s="162"/>
      <c r="E79" s="162"/>
      <c r="F79" s="164"/>
      <c r="G79" s="164"/>
      <c r="H79" s="164"/>
      <c r="I79" s="164"/>
      <c r="J79" s="202"/>
      <c r="K79" s="171"/>
      <c r="L79" s="164"/>
      <c r="M79" s="164"/>
      <c r="N79" s="164"/>
      <c r="O79" s="164"/>
      <c r="P79" s="164"/>
      <c r="Q79" s="164"/>
      <c r="R79" s="164"/>
      <c r="S79" s="164"/>
      <c r="T79" s="164"/>
      <c r="U79" s="164"/>
      <c r="V79" s="164"/>
      <c r="W79" s="164"/>
      <c r="X79" s="164"/>
      <c r="Y79" s="164"/>
      <c r="Z79" s="164"/>
      <c r="AA79" s="164"/>
      <c r="AB79" s="164"/>
      <c r="AC79" s="164"/>
      <c r="AD79" s="164"/>
      <c r="AE79" s="164"/>
      <c r="AF79" s="164"/>
      <c r="AG79" s="164"/>
    </row>
    <row r="80" spans="1:33" s="165" customFormat="1" x14ac:dyDescent="0.2">
      <c r="A80" s="164"/>
      <c r="B80" s="162"/>
      <c r="C80" s="162"/>
      <c r="D80" s="162"/>
      <c r="E80" s="162"/>
      <c r="F80" s="164"/>
      <c r="G80" s="164"/>
      <c r="H80" s="164"/>
      <c r="I80" s="164"/>
      <c r="J80" s="202"/>
      <c r="K80" s="171"/>
      <c r="L80" s="164"/>
      <c r="M80" s="164"/>
      <c r="N80" s="164"/>
      <c r="O80" s="164"/>
      <c r="P80" s="164"/>
      <c r="Q80" s="164"/>
      <c r="R80" s="164"/>
      <c r="S80" s="164"/>
      <c r="T80" s="164"/>
      <c r="U80" s="164"/>
      <c r="V80" s="164"/>
      <c r="W80" s="164"/>
      <c r="X80" s="164"/>
      <c r="Y80" s="164"/>
      <c r="Z80" s="164"/>
      <c r="AA80" s="164"/>
      <c r="AB80" s="164"/>
      <c r="AC80" s="164"/>
      <c r="AD80" s="164"/>
      <c r="AE80" s="164"/>
      <c r="AF80" s="164"/>
      <c r="AG80" s="164"/>
    </row>
    <row r="81" spans="1:33" s="165" customFormat="1" x14ac:dyDescent="0.2">
      <c r="A81" s="164"/>
      <c r="B81" s="162"/>
      <c r="C81" s="162"/>
      <c r="D81" s="162"/>
      <c r="E81" s="162"/>
      <c r="F81" s="164"/>
      <c r="G81" s="164"/>
      <c r="H81" s="164"/>
      <c r="I81" s="164"/>
      <c r="J81" s="202"/>
      <c r="K81" s="171"/>
      <c r="L81" s="164"/>
      <c r="M81" s="164"/>
      <c r="N81" s="164"/>
      <c r="O81" s="164"/>
      <c r="P81" s="164"/>
      <c r="Q81" s="164"/>
      <c r="R81" s="164"/>
      <c r="S81" s="164"/>
      <c r="T81" s="164"/>
      <c r="U81" s="164"/>
      <c r="V81" s="164"/>
      <c r="W81" s="164"/>
      <c r="X81" s="164"/>
      <c r="Y81" s="164"/>
      <c r="Z81" s="164"/>
      <c r="AA81" s="164"/>
      <c r="AB81" s="164"/>
      <c r="AC81" s="164"/>
      <c r="AD81" s="164"/>
      <c r="AE81" s="164"/>
      <c r="AF81" s="164"/>
      <c r="AG81" s="164"/>
    </row>
    <row r="82" spans="1:33" s="165" customFormat="1" x14ac:dyDescent="0.2">
      <c r="A82" s="164"/>
      <c r="B82" s="162"/>
      <c r="C82" s="162"/>
      <c r="D82" s="162"/>
      <c r="E82" s="162"/>
      <c r="F82" s="164"/>
      <c r="G82" s="164"/>
      <c r="H82" s="164"/>
      <c r="I82" s="164"/>
      <c r="J82" s="202"/>
      <c r="K82" s="171"/>
      <c r="L82" s="164"/>
      <c r="M82" s="164"/>
      <c r="N82" s="164"/>
      <c r="O82" s="164"/>
      <c r="P82" s="164"/>
      <c r="Q82" s="164"/>
      <c r="R82" s="164"/>
      <c r="S82" s="164"/>
      <c r="T82" s="164"/>
      <c r="U82" s="164"/>
      <c r="V82" s="164"/>
      <c r="W82" s="164"/>
      <c r="X82" s="164"/>
      <c r="Y82" s="164"/>
      <c r="Z82" s="164"/>
      <c r="AA82" s="164"/>
      <c r="AB82" s="164"/>
      <c r="AC82" s="164"/>
      <c r="AD82" s="164"/>
      <c r="AE82" s="164"/>
      <c r="AF82" s="164"/>
      <c r="AG82" s="164"/>
    </row>
    <row r="83" spans="1:33" s="165" customFormat="1" x14ac:dyDescent="0.2">
      <c r="A83" s="164"/>
      <c r="B83" s="162"/>
      <c r="C83" s="162"/>
      <c r="D83" s="162"/>
      <c r="E83" s="162"/>
      <c r="F83" s="164"/>
      <c r="G83" s="164"/>
      <c r="H83" s="164"/>
      <c r="I83" s="164"/>
      <c r="J83" s="202"/>
      <c r="K83" s="171"/>
      <c r="L83" s="164"/>
      <c r="M83" s="164"/>
      <c r="N83" s="164"/>
      <c r="O83" s="164"/>
      <c r="P83" s="164"/>
      <c r="Q83" s="164"/>
      <c r="R83" s="164"/>
      <c r="S83" s="164"/>
      <c r="T83" s="164"/>
      <c r="U83" s="164"/>
      <c r="V83" s="164"/>
      <c r="W83" s="164"/>
      <c r="X83" s="164"/>
      <c r="Y83" s="164"/>
      <c r="Z83" s="164"/>
      <c r="AA83" s="164"/>
      <c r="AB83" s="164"/>
      <c r="AC83" s="164"/>
      <c r="AD83" s="164"/>
      <c r="AE83" s="164"/>
      <c r="AF83" s="164"/>
      <c r="AG83" s="164"/>
    </row>
    <row r="84" spans="1:33" s="165" customFormat="1" x14ac:dyDescent="0.2">
      <c r="A84" s="164"/>
      <c r="B84" s="162"/>
      <c r="C84" s="162"/>
      <c r="D84" s="162"/>
      <c r="E84" s="162"/>
      <c r="F84" s="164"/>
      <c r="G84" s="164"/>
      <c r="H84" s="164"/>
      <c r="I84" s="164"/>
      <c r="J84" s="202"/>
      <c r="K84" s="171"/>
      <c r="L84" s="164"/>
      <c r="M84" s="164"/>
      <c r="N84" s="164"/>
      <c r="O84" s="164"/>
      <c r="P84" s="164"/>
      <c r="Q84" s="164"/>
      <c r="R84" s="164"/>
      <c r="S84" s="164"/>
      <c r="T84" s="164"/>
      <c r="U84" s="164"/>
      <c r="V84" s="164"/>
      <c r="W84" s="164"/>
      <c r="X84" s="164"/>
      <c r="Y84" s="164"/>
      <c r="Z84" s="164"/>
      <c r="AA84" s="164"/>
      <c r="AB84" s="164"/>
      <c r="AC84" s="164"/>
      <c r="AD84" s="164"/>
      <c r="AE84" s="164"/>
      <c r="AF84" s="164"/>
      <c r="AG84" s="164"/>
    </row>
    <row r="85" spans="1:33" s="165" customFormat="1" x14ac:dyDescent="0.2">
      <c r="A85" s="164"/>
      <c r="B85" s="162"/>
      <c r="C85" s="162"/>
      <c r="D85" s="162"/>
      <c r="E85" s="162"/>
      <c r="F85" s="164"/>
      <c r="G85" s="164"/>
      <c r="H85" s="164"/>
      <c r="I85" s="164"/>
      <c r="J85" s="202"/>
      <c r="K85" s="171"/>
      <c r="L85" s="164"/>
      <c r="M85" s="164"/>
      <c r="N85" s="164"/>
      <c r="O85" s="164"/>
      <c r="P85" s="164"/>
      <c r="Q85" s="164"/>
      <c r="R85" s="164"/>
      <c r="S85" s="164"/>
      <c r="T85" s="164"/>
      <c r="U85" s="164"/>
      <c r="V85" s="164"/>
      <c r="W85" s="164"/>
      <c r="X85" s="164"/>
      <c r="Y85" s="164"/>
      <c r="Z85" s="164"/>
      <c r="AA85" s="164"/>
      <c r="AB85" s="164"/>
      <c r="AC85" s="164"/>
      <c r="AD85" s="164"/>
      <c r="AE85" s="164"/>
      <c r="AF85" s="164"/>
      <c r="AG85" s="164"/>
    </row>
    <row r="86" spans="1:33" s="165" customFormat="1" x14ac:dyDescent="0.2">
      <c r="A86" s="164"/>
      <c r="B86" s="162"/>
      <c r="C86" s="162"/>
      <c r="D86" s="162"/>
      <c r="E86" s="162"/>
      <c r="F86" s="164"/>
      <c r="G86" s="164"/>
      <c r="H86" s="164"/>
      <c r="I86" s="164"/>
      <c r="J86" s="202"/>
      <c r="K86" s="171"/>
      <c r="L86" s="164"/>
      <c r="M86" s="164"/>
      <c r="N86" s="164"/>
      <c r="O86" s="164"/>
      <c r="P86" s="164"/>
      <c r="Q86" s="164"/>
      <c r="R86" s="164"/>
      <c r="S86" s="164"/>
      <c r="T86" s="164"/>
      <c r="U86" s="164"/>
      <c r="V86" s="164"/>
      <c r="W86" s="164"/>
      <c r="X86" s="164"/>
      <c r="Y86" s="164"/>
      <c r="Z86" s="164"/>
      <c r="AA86" s="164"/>
      <c r="AB86" s="164"/>
      <c r="AC86" s="164"/>
      <c r="AD86" s="164"/>
      <c r="AE86" s="164"/>
      <c r="AF86" s="164"/>
      <c r="AG86" s="164"/>
    </row>
    <row r="87" spans="1:33" s="165" customFormat="1" x14ac:dyDescent="0.2">
      <c r="A87" s="164"/>
      <c r="B87" s="162"/>
      <c r="C87" s="162"/>
      <c r="D87" s="162"/>
      <c r="E87" s="162"/>
      <c r="F87" s="164"/>
      <c r="G87" s="164"/>
      <c r="H87" s="164"/>
      <c r="I87" s="164"/>
      <c r="J87" s="202"/>
      <c r="K87" s="171"/>
      <c r="L87" s="164"/>
      <c r="M87" s="164"/>
      <c r="N87" s="164"/>
      <c r="O87" s="164"/>
      <c r="P87" s="164"/>
      <c r="Q87" s="164"/>
      <c r="R87" s="164"/>
      <c r="S87" s="164"/>
      <c r="T87" s="164"/>
      <c r="U87" s="164"/>
      <c r="V87" s="164"/>
      <c r="W87" s="164"/>
      <c r="X87" s="164"/>
      <c r="Y87" s="164"/>
      <c r="Z87" s="164"/>
      <c r="AA87" s="164"/>
      <c r="AB87" s="164"/>
      <c r="AC87" s="164"/>
      <c r="AD87" s="164"/>
      <c r="AE87" s="164"/>
      <c r="AF87" s="164"/>
      <c r="AG87" s="164"/>
    </row>
    <row r="88" spans="1:33" s="165" customFormat="1" x14ac:dyDescent="0.2">
      <c r="A88" s="164"/>
      <c r="B88" s="162"/>
      <c r="C88" s="162"/>
      <c r="D88" s="162"/>
      <c r="E88" s="162"/>
      <c r="F88" s="164"/>
      <c r="G88" s="164"/>
      <c r="H88" s="164"/>
      <c r="I88" s="164"/>
      <c r="J88" s="202"/>
      <c r="K88" s="171"/>
      <c r="L88" s="164"/>
      <c r="M88" s="164"/>
      <c r="N88" s="164"/>
      <c r="O88" s="164"/>
      <c r="P88" s="164"/>
      <c r="Q88" s="164"/>
      <c r="R88" s="164"/>
      <c r="S88" s="164"/>
      <c r="T88" s="164"/>
      <c r="U88" s="164"/>
      <c r="V88" s="164"/>
      <c r="W88" s="164"/>
      <c r="X88" s="164"/>
      <c r="Y88" s="164"/>
      <c r="Z88" s="164"/>
      <c r="AA88" s="164"/>
      <c r="AB88" s="164"/>
      <c r="AC88" s="164"/>
      <c r="AD88" s="164"/>
      <c r="AE88" s="164"/>
      <c r="AF88" s="164"/>
      <c r="AG88" s="164"/>
    </row>
    <row r="89" spans="1:33" s="165" customFormat="1" x14ac:dyDescent="0.2">
      <c r="A89" s="164"/>
      <c r="B89" s="162"/>
      <c r="C89" s="162"/>
      <c r="D89" s="162"/>
      <c r="E89" s="162"/>
      <c r="F89" s="164"/>
      <c r="G89" s="164"/>
      <c r="H89" s="164"/>
      <c r="I89" s="164"/>
      <c r="J89" s="202"/>
      <c r="K89" s="171"/>
      <c r="L89" s="164"/>
      <c r="M89" s="164"/>
      <c r="N89" s="164"/>
      <c r="O89" s="164"/>
      <c r="P89" s="164"/>
      <c r="Q89" s="164"/>
      <c r="R89" s="164"/>
      <c r="S89" s="164"/>
      <c r="T89" s="164"/>
      <c r="U89" s="164"/>
      <c r="V89" s="164"/>
      <c r="W89" s="164"/>
      <c r="X89" s="164"/>
      <c r="Y89" s="164"/>
      <c r="Z89" s="164"/>
      <c r="AA89" s="164"/>
      <c r="AB89" s="164"/>
      <c r="AC89" s="164"/>
      <c r="AD89" s="164"/>
      <c r="AE89" s="164"/>
      <c r="AF89" s="164"/>
      <c r="AG89" s="164"/>
    </row>
    <row r="90" spans="1:33" s="165" customFormat="1" x14ac:dyDescent="0.2">
      <c r="A90" s="164"/>
      <c r="B90" s="162"/>
      <c r="C90" s="162"/>
      <c r="D90" s="162"/>
      <c r="E90" s="162"/>
      <c r="F90" s="164"/>
      <c r="G90" s="164"/>
      <c r="H90" s="164"/>
      <c r="I90" s="164"/>
      <c r="J90" s="202"/>
      <c r="K90" s="171"/>
      <c r="L90" s="164"/>
      <c r="M90" s="164"/>
      <c r="N90" s="164"/>
      <c r="O90" s="164"/>
      <c r="P90" s="164"/>
      <c r="Q90" s="164"/>
      <c r="R90" s="164"/>
      <c r="S90" s="164"/>
      <c r="T90" s="164"/>
      <c r="U90" s="164"/>
      <c r="V90" s="164"/>
      <c r="W90" s="164"/>
      <c r="X90" s="164"/>
      <c r="Y90" s="164"/>
      <c r="Z90" s="164"/>
      <c r="AA90" s="164"/>
      <c r="AB90" s="164"/>
      <c r="AC90" s="164"/>
      <c r="AD90" s="164"/>
      <c r="AE90" s="164"/>
      <c r="AF90" s="164"/>
      <c r="AG90" s="164"/>
    </row>
    <row r="91" spans="1:33" s="165" customFormat="1" x14ac:dyDescent="0.2">
      <c r="A91" s="164"/>
      <c r="B91" s="162"/>
      <c r="C91" s="162"/>
      <c r="D91" s="162"/>
      <c r="E91" s="162"/>
      <c r="F91" s="164"/>
      <c r="G91" s="164"/>
      <c r="H91" s="164"/>
      <c r="I91" s="164"/>
      <c r="J91" s="202"/>
      <c r="K91" s="171"/>
      <c r="L91" s="164"/>
      <c r="M91" s="164"/>
      <c r="N91" s="164"/>
      <c r="O91" s="164"/>
      <c r="P91" s="164"/>
      <c r="Q91" s="164"/>
      <c r="R91" s="164"/>
      <c r="S91" s="164"/>
      <c r="T91" s="164"/>
      <c r="U91" s="164"/>
      <c r="V91" s="164"/>
      <c r="W91" s="164"/>
      <c r="X91" s="164"/>
      <c r="Y91" s="164"/>
      <c r="Z91" s="164"/>
      <c r="AA91" s="164"/>
      <c r="AB91" s="164"/>
      <c r="AC91" s="164"/>
      <c r="AD91" s="164"/>
      <c r="AE91" s="164"/>
      <c r="AF91" s="164"/>
      <c r="AG91" s="164"/>
    </row>
    <row r="92" spans="1:33" s="165" customFormat="1" x14ac:dyDescent="0.2">
      <c r="A92" s="164"/>
      <c r="B92" s="162"/>
      <c r="C92" s="162"/>
      <c r="D92" s="162"/>
      <c r="E92" s="162"/>
      <c r="F92" s="164"/>
      <c r="G92" s="164"/>
      <c r="H92" s="164"/>
      <c r="I92" s="164"/>
      <c r="J92" s="202"/>
      <c r="K92" s="171"/>
      <c r="L92" s="164"/>
      <c r="M92" s="164"/>
      <c r="N92" s="164"/>
      <c r="O92" s="164"/>
      <c r="P92" s="164"/>
      <c r="Q92" s="164"/>
      <c r="R92" s="164"/>
      <c r="S92" s="164"/>
      <c r="T92" s="164"/>
      <c r="U92" s="164"/>
      <c r="V92" s="164"/>
      <c r="W92" s="164"/>
      <c r="X92" s="164"/>
      <c r="Y92" s="164"/>
      <c r="Z92" s="164"/>
      <c r="AA92" s="164"/>
      <c r="AB92" s="164"/>
      <c r="AC92" s="164"/>
      <c r="AD92" s="164"/>
      <c r="AE92" s="164"/>
      <c r="AF92" s="164"/>
      <c r="AG92" s="164"/>
    </row>
    <row r="93" spans="1:33" s="165" customFormat="1" x14ac:dyDescent="0.2">
      <c r="A93" s="164"/>
      <c r="B93" s="162"/>
      <c r="C93" s="162"/>
      <c r="D93" s="162"/>
      <c r="E93" s="162"/>
      <c r="F93" s="164"/>
      <c r="G93" s="164"/>
      <c r="H93" s="164"/>
      <c r="I93" s="164"/>
      <c r="J93" s="202"/>
      <c r="K93" s="171"/>
      <c r="L93" s="164"/>
      <c r="M93" s="164"/>
      <c r="N93" s="164"/>
      <c r="O93" s="164"/>
      <c r="P93" s="164"/>
      <c r="Q93" s="164"/>
      <c r="R93" s="164"/>
      <c r="S93" s="164"/>
      <c r="T93" s="164"/>
      <c r="U93" s="164"/>
      <c r="V93" s="164"/>
      <c r="W93" s="164"/>
      <c r="X93" s="164"/>
      <c r="Y93" s="164"/>
      <c r="Z93" s="164"/>
      <c r="AA93" s="164"/>
      <c r="AB93" s="164"/>
      <c r="AC93" s="164"/>
      <c r="AD93" s="164"/>
      <c r="AE93" s="164"/>
      <c r="AF93" s="164"/>
      <c r="AG93" s="164"/>
    </row>
    <row r="94" spans="1:33" s="165" customFormat="1" x14ac:dyDescent="0.2">
      <c r="A94" s="164"/>
      <c r="B94" s="162"/>
      <c r="C94" s="162"/>
      <c r="D94" s="162"/>
      <c r="E94" s="162"/>
      <c r="F94" s="164"/>
      <c r="G94" s="164"/>
      <c r="H94" s="164"/>
      <c r="I94" s="164"/>
      <c r="J94" s="202"/>
      <c r="K94" s="171"/>
      <c r="L94" s="164"/>
      <c r="M94" s="164"/>
      <c r="N94" s="164"/>
      <c r="O94" s="164"/>
      <c r="P94" s="164"/>
      <c r="Q94" s="164"/>
      <c r="R94" s="164"/>
      <c r="S94" s="164"/>
      <c r="T94" s="164"/>
      <c r="U94" s="164"/>
      <c r="V94" s="164"/>
      <c r="W94" s="164"/>
      <c r="X94" s="164"/>
      <c r="Y94" s="164"/>
      <c r="Z94" s="164"/>
      <c r="AA94" s="164"/>
      <c r="AB94" s="164"/>
      <c r="AC94" s="164"/>
      <c r="AD94" s="164"/>
      <c r="AE94" s="164"/>
      <c r="AF94" s="164"/>
      <c r="AG94" s="164"/>
    </row>
    <row r="95" spans="1:33" s="165" customFormat="1" x14ac:dyDescent="0.2">
      <c r="A95" s="164"/>
      <c r="B95" s="162"/>
      <c r="C95" s="162"/>
      <c r="D95" s="162"/>
      <c r="E95" s="162"/>
      <c r="F95" s="164"/>
      <c r="G95" s="164"/>
      <c r="H95" s="164"/>
      <c r="I95" s="164"/>
      <c r="J95" s="202"/>
      <c r="K95" s="171"/>
      <c r="L95" s="164"/>
      <c r="M95" s="164"/>
      <c r="N95" s="164"/>
      <c r="O95" s="164"/>
      <c r="P95" s="164"/>
      <c r="Q95" s="164"/>
      <c r="R95" s="164"/>
      <c r="S95" s="164"/>
      <c r="T95" s="164"/>
      <c r="U95" s="164"/>
      <c r="V95" s="164"/>
      <c r="W95" s="164"/>
      <c r="X95" s="164"/>
      <c r="Y95" s="164"/>
      <c r="Z95" s="164"/>
      <c r="AA95" s="164"/>
      <c r="AB95" s="164"/>
      <c r="AC95" s="164"/>
      <c r="AD95" s="164"/>
      <c r="AE95" s="164"/>
      <c r="AF95" s="164"/>
      <c r="AG95" s="164"/>
    </row>
    <row r="96" spans="1:33" s="165" customFormat="1" x14ac:dyDescent="0.2">
      <c r="A96" s="164"/>
      <c r="B96" s="162"/>
      <c r="C96" s="162"/>
      <c r="D96" s="162"/>
      <c r="E96" s="162"/>
      <c r="F96" s="164"/>
      <c r="G96" s="164"/>
      <c r="H96" s="164"/>
      <c r="I96" s="164"/>
      <c r="J96" s="202"/>
      <c r="K96" s="171"/>
      <c r="L96" s="164"/>
      <c r="M96" s="164"/>
      <c r="N96" s="164"/>
      <c r="O96" s="164"/>
      <c r="P96" s="164"/>
      <c r="Q96" s="164"/>
      <c r="R96" s="164"/>
      <c r="S96" s="164"/>
      <c r="T96" s="164"/>
      <c r="U96" s="164"/>
      <c r="V96" s="164"/>
      <c r="W96" s="164"/>
      <c r="X96" s="164"/>
      <c r="Y96" s="164"/>
      <c r="Z96" s="164"/>
      <c r="AA96" s="164"/>
      <c r="AB96" s="164"/>
      <c r="AC96" s="164"/>
      <c r="AD96" s="164"/>
      <c r="AE96" s="164"/>
      <c r="AF96" s="164"/>
      <c r="AG96" s="164"/>
    </row>
  </sheetData>
  <mergeCells count="6">
    <mergeCell ref="B15:D15"/>
    <mergeCell ref="B1:D1"/>
    <mergeCell ref="A2:J2"/>
    <mergeCell ref="A3:J3"/>
    <mergeCell ref="A8:B8"/>
    <mergeCell ref="H13:J13"/>
  </mergeCells>
  <printOptions horizontalCentered="1"/>
  <pageMargins left="0.25" right="0.25" top="0.25" bottom="0.25" header="0.3" footer="0.3"/>
  <pageSetup paperSize="9" scale="88" orientation="landscape"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opLeftCell="A31" workbookViewId="0">
      <selection activeCell="R49" sqref="R49"/>
    </sheetView>
  </sheetViews>
  <sheetFormatPr defaultRowHeight="12.75" x14ac:dyDescent="0.2"/>
  <cols>
    <col min="1" max="1" width="28.5703125" style="220" customWidth="1"/>
    <col min="2" max="3" width="0.5703125" style="220" customWidth="1"/>
    <col min="4" max="4" width="2" style="220" customWidth="1"/>
    <col min="5" max="5" width="0.140625" style="220" customWidth="1"/>
    <col min="6" max="6" width="0.7109375" style="220" customWidth="1"/>
    <col min="7" max="7" width="2.7109375" style="220" customWidth="1"/>
    <col min="8" max="8" width="0.140625" style="220" customWidth="1"/>
    <col min="9" max="9" width="0.7109375" style="220" customWidth="1"/>
    <col min="10" max="10" width="3.5703125" style="220" customWidth="1"/>
    <col min="11" max="11" width="2.42578125" style="220" customWidth="1"/>
    <col min="12" max="12" width="7" style="220" customWidth="1"/>
    <col min="13" max="13" width="7.85546875" style="220" customWidth="1"/>
    <col min="14" max="14" width="12.28515625" style="220" customWidth="1"/>
    <col min="15" max="15" width="1.7109375" style="220" customWidth="1"/>
    <col min="16" max="16" width="16.42578125" style="220" customWidth="1"/>
    <col min="17" max="16384" width="9.140625" style="220"/>
  </cols>
  <sheetData>
    <row r="1" spans="1:16" ht="17.850000000000001" customHeight="1" x14ac:dyDescent="0.2">
      <c r="A1" s="388" t="s">
        <v>311</v>
      </c>
      <c r="B1" s="388"/>
      <c r="C1" s="388"/>
      <c r="D1" s="388"/>
      <c r="E1" s="388"/>
      <c r="F1" s="388"/>
      <c r="G1" s="388"/>
      <c r="H1" s="388"/>
      <c r="I1" s="388"/>
      <c r="J1" s="388"/>
      <c r="K1" s="388"/>
      <c r="L1" s="388"/>
    </row>
    <row r="2" spans="1:16" ht="17.100000000000001" customHeight="1" x14ac:dyDescent="0.2">
      <c r="A2" s="388" t="s">
        <v>312</v>
      </c>
      <c r="B2" s="388"/>
      <c r="C2" s="388"/>
      <c r="D2" s="388"/>
      <c r="E2" s="388"/>
      <c r="F2" s="388"/>
      <c r="G2" s="388"/>
      <c r="H2" s="388"/>
      <c r="I2" s="388"/>
      <c r="J2" s="388"/>
      <c r="K2" s="388"/>
      <c r="L2" s="388"/>
    </row>
    <row r="3" spans="1:16" ht="26.65" customHeight="1" x14ac:dyDescent="0.2">
      <c r="A3" s="389" t="s">
        <v>313</v>
      </c>
      <c r="B3" s="389"/>
      <c r="C3" s="389"/>
      <c r="D3" s="389"/>
      <c r="E3" s="389"/>
      <c r="F3" s="389"/>
      <c r="G3" s="389"/>
      <c r="H3" s="389"/>
      <c r="I3" s="389"/>
      <c r="J3" s="389"/>
      <c r="K3" s="389"/>
      <c r="L3" s="389"/>
      <c r="M3" s="389"/>
      <c r="N3" s="389"/>
      <c r="O3" s="389"/>
      <c r="P3" s="389"/>
    </row>
    <row r="4" spans="1:16" ht="20.65" customHeight="1" x14ac:dyDescent="0.2">
      <c r="A4" s="390" t="s">
        <v>314</v>
      </c>
      <c r="B4" s="390"/>
      <c r="C4" s="390"/>
      <c r="D4" s="390"/>
      <c r="E4" s="390"/>
      <c r="F4" s="390"/>
      <c r="G4" s="390"/>
      <c r="H4" s="390"/>
      <c r="I4" s="390"/>
      <c r="J4" s="390"/>
      <c r="K4" s="390"/>
      <c r="L4" s="390"/>
      <c r="M4" s="390"/>
      <c r="N4" s="390"/>
      <c r="O4" s="390"/>
      <c r="P4" s="390"/>
    </row>
    <row r="5" spans="1:16" ht="36.75" customHeight="1" x14ac:dyDescent="0.2">
      <c r="A5" s="391" t="s">
        <v>315</v>
      </c>
      <c r="B5" s="392"/>
      <c r="C5" s="392"/>
      <c r="D5" s="392"/>
      <c r="E5" s="392"/>
      <c r="F5" s="392"/>
      <c r="G5" s="392"/>
      <c r="H5" s="392"/>
      <c r="I5" s="392"/>
      <c r="J5" s="393"/>
      <c r="K5" s="391" t="s">
        <v>316</v>
      </c>
      <c r="L5" s="392"/>
      <c r="M5" s="393"/>
      <c r="N5" s="391" t="s">
        <v>317</v>
      </c>
      <c r="O5" s="393"/>
      <c r="P5" s="221" t="s">
        <v>318</v>
      </c>
    </row>
    <row r="6" spans="1:16" ht="15.6" customHeight="1" x14ac:dyDescent="0.2">
      <c r="A6" s="400" t="s">
        <v>319</v>
      </c>
      <c r="B6" s="401"/>
      <c r="C6" s="401"/>
      <c r="D6" s="401"/>
      <c r="E6" s="401"/>
      <c r="F6" s="401"/>
      <c r="G6" s="401"/>
      <c r="H6" s="402"/>
      <c r="I6" s="403"/>
      <c r="J6" s="403"/>
      <c r="K6" s="403"/>
      <c r="L6" s="403"/>
      <c r="M6" s="403"/>
      <c r="N6" s="403"/>
      <c r="O6" s="403"/>
      <c r="P6" s="402"/>
    </row>
    <row r="7" spans="1:16" ht="2.25" customHeight="1" x14ac:dyDescent="0.2">
      <c r="A7" s="404"/>
      <c r="B7" s="405"/>
      <c r="C7" s="405"/>
      <c r="D7" s="405"/>
      <c r="E7" s="405"/>
      <c r="F7" s="405"/>
      <c r="G7" s="405"/>
      <c r="H7" s="405"/>
      <c r="I7" s="405"/>
      <c r="J7" s="405"/>
      <c r="K7" s="405"/>
      <c r="L7" s="405"/>
      <c r="M7" s="405"/>
      <c r="N7" s="405"/>
      <c r="O7" s="405"/>
      <c r="P7" s="406"/>
    </row>
    <row r="8" spans="1:16" ht="17.100000000000001" customHeight="1" x14ac:dyDescent="0.2">
      <c r="A8" s="407" t="s">
        <v>320</v>
      </c>
      <c r="B8" s="408"/>
      <c r="C8" s="408"/>
      <c r="D8" s="408"/>
      <c r="E8" s="408"/>
      <c r="F8" s="408"/>
      <c r="G8" s="408"/>
      <c r="H8" s="408"/>
      <c r="I8" s="408"/>
      <c r="J8" s="409"/>
      <c r="K8" s="410"/>
      <c r="L8" s="411"/>
      <c r="M8" s="412"/>
      <c r="N8" s="410"/>
      <c r="O8" s="412"/>
      <c r="P8" s="222"/>
    </row>
    <row r="9" spans="1:16" ht="17.850000000000001" customHeight="1" x14ac:dyDescent="0.2">
      <c r="A9" s="394" t="s">
        <v>321</v>
      </c>
      <c r="B9" s="395"/>
      <c r="C9" s="395"/>
      <c r="D9" s="395"/>
      <c r="E9" s="395"/>
      <c r="F9" s="395"/>
      <c r="G9" s="395"/>
      <c r="H9" s="395"/>
      <c r="I9" s="395"/>
      <c r="J9" s="396"/>
      <c r="K9" s="397"/>
      <c r="L9" s="398"/>
      <c r="M9" s="399"/>
      <c r="N9" s="397"/>
      <c r="O9" s="399"/>
      <c r="P9" s="223"/>
    </row>
    <row r="10" spans="1:16" ht="17.850000000000001" customHeight="1" x14ac:dyDescent="0.2">
      <c r="A10" s="394" t="s">
        <v>322</v>
      </c>
      <c r="B10" s="395"/>
      <c r="C10" s="395"/>
      <c r="D10" s="395"/>
      <c r="E10" s="395"/>
      <c r="F10" s="395"/>
      <c r="G10" s="395"/>
      <c r="H10" s="395"/>
      <c r="I10" s="395"/>
      <c r="J10" s="396"/>
      <c r="K10" s="397"/>
      <c r="L10" s="398"/>
      <c r="M10" s="399"/>
      <c r="N10" s="397"/>
      <c r="O10" s="399"/>
      <c r="P10" s="223"/>
    </row>
    <row r="11" spans="1:16" ht="17.100000000000001" customHeight="1" x14ac:dyDescent="0.2">
      <c r="A11" s="394" t="s">
        <v>323</v>
      </c>
      <c r="B11" s="395"/>
      <c r="C11" s="395"/>
      <c r="D11" s="395"/>
      <c r="E11" s="395"/>
      <c r="F11" s="395"/>
      <c r="G11" s="395"/>
      <c r="H11" s="395"/>
      <c r="I11" s="395"/>
      <c r="J11" s="396"/>
      <c r="K11" s="397"/>
      <c r="L11" s="398"/>
      <c r="M11" s="399"/>
      <c r="N11" s="397"/>
      <c r="O11" s="399"/>
      <c r="P11" s="223"/>
    </row>
    <row r="12" spans="1:16" ht="17.850000000000001" customHeight="1" x14ac:dyDescent="0.2">
      <c r="A12" s="415" t="s">
        <v>324</v>
      </c>
      <c r="B12" s="416"/>
      <c r="C12" s="416"/>
      <c r="D12" s="416"/>
      <c r="E12" s="416"/>
      <c r="F12" s="416"/>
      <c r="G12" s="416"/>
      <c r="H12" s="416"/>
      <c r="I12" s="416"/>
      <c r="J12" s="417"/>
      <c r="K12" s="418"/>
      <c r="L12" s="419"/>
      <c r="M12" s="420"/>
      <c r="N12" s="418"/>
      <c r="O12" s="420"/>
      <c r="P12" s="224"/>
    </row>
    <row r="13" spans="1:16" ht="17.850000000000001" customHeight="1" x14ac:dyDescent="0.2">
      <c r="A13" s="413" t="s">
        <v>325</v>
      </c>
      <c r="B13" s="413"/>
      <c r="C13" s="413"/>
      <c r="D13" s="413"/>
      <c r="E13" s="413"/>
      <c r="F13" s="413"/>
      <c r="G13" s="413"/>
      <c r="H13" s="413"/>
      <c r="I13" s="413"/>
      <c r="J13" s="413"/>
      <c r="K13" s="414"/>
      <c r="L13" s="414"/>
      <c r="M13" s="414"/>
      <c r="N13" s="414"/>
      <c r="O13" s="414"/>
      <c r="P13" s="225"/>
    </row>
    <row r="14" spans="1:16" ht="15.6" customHeight="1" x14ac:dyDescent="0.2">
      <c r="A14" s="400" t="s">
        <v>326</v>
      </c>
      <c r="B14" s="401"/>
      <c r="C14" s="401"/>
      <c r="D14" s="401"/>
      <c r="E14" s="401"/>
      <c r="F14" s="402"/>
      <c r="G14" s="403"/>
      <c r="H14" s="403"/>
      <c r="I14" s="403"/>
      <c r="J14" s="403"/>
      <c r="K14" s="403"/>
      <c r="L14" s="403"/>
      <c r="M14" s="403"/>
      <c r="N14" s="403"/>
      <c r="O14" s="403"/>
      <c r="P14" s="402"/>
    </row>
    <row r="15" spans="1:16" ht="1.5" customHeight="1" x14ac:dyDescent="0.2">
      <c r="A15" s="404"/>
      <c r="B15" s="405"/>
      <c r="C15" s="405"/>
      <c r="D15" s="405"/>
      <c r="E15" s="405"/>
      <c r="F15" s="405"/>
      <c r="G15" s="405"/>
      <c r="H15" s="405"/>
      <c r="I15" s="405"/>
      <c r="J15" s="405"/>
      <c r="K15" s="405"/>
      <c r="L15" s="405"/>
      <c r="M15" s="405"/>
      <c r="N15" s="405"/>
      <c r="O15" s="405"/>
      <c r="P15" s="406"/>
    </row>
    <row r="16" spans="1:16" ht="17.850000000000001" customHeight="1" x14ac:dyDescent="0.2">
      <c r="A16" s="407" t="s">
        <v>327</v>
      </c>
      <c r="B16" s="408"/>
      <c r="C16" s="408"/>
      <c r="D16" s="408"/>
      <c r="E16" s="408"/>
      <c r="F16" s="408"/>
      <c r="G16" s="408"/>
      <c r="H16" s="408"/>
      <c r="I16" s="408"/>
      <c r="J16" s="409"/>
      <c r="K16" s="410"/>
      <c r="L16" s="411"/>
      <c r="M16" s="412"/>
      <c r="N16" s="410"/>
      <c r="O16" s="412"/>
      <c r="P16" s="222"/>
    </row>
    <row r="17" spans="1:16" ht="28.15" customHeight="1" x14ac:dyDescent="0.2">
      <c r="A17" s="394" t="s">
        <v>328</v>
      </c>
      <c r="B17" s="395"/>
      <c r="C17" s="395"/>
      <c r="D17" s="395"/>
      <c r="E17" s="395"/>
      <c r="F17" s="395"/>
      <c r="G17" s="395"/>
      <c r="H17" s="395"/>
      <c r="I17" s="395"/>
      <c r="J17" s="396"/>
      <c r="K17" s="397"/>
      <c r="L17" s="398"/>
      <c r="M17" s="399"/>
      <c r="N17" s="397"/>
      <c r="O17" s="399"/>
      <c r="P17" s="223"/>
    </row>
    <row r="18" spans="1:16" ht="17.100000000000001" customHeight="1" x14ac:dyDescent="0.2">
      <c r="A18" s="394" t="s">
        <v>329</v>
      </c>
      <c r="B18" s="395"/>
      <c r="C18" s="395"/>
      <c r="D18" s="395"/>
      <c r="E18" s="395"/>
      <c r="F18" s="395"/>
      <c r="G18" s="395"/>
      <c r="H18" s="395"/>
      <c r="I18" s="395"/>
      <c r="J18" s="396"/>
      <c r="K18" s="397"/>
      <c r="L18" s="398"/>
      <c r="M18" s="399"/>
      <c r="N18" s="397"/>
      <c r="O18" s="399"/>
      <c r="P18" s="223"/>
    </row>
    <row r="19" spans="1:16" ht="17.850000000000001" customHeight="1" x14ac:dyDescent="0.2">
      <c r="A19" s="394" t="s">
        <v>330</v>
      </c>
      <c r="B19" s="395"/>
      <c r="C19" s="395"/>
      <c r="D19" s="395"/>
      <c r="E19" s="395"/>
      <c r="F19" s="395"/>
      <c r="G19" s="395"/>
      <c r="H19" s="395"/>
      <c r="I19" s="395"/>
      <c r="J19" s="396"/>
      <c r="K19" s="397"/>
      <c r="L19" s="398"/>
      <c r="M19" s="399"/>
      <c r="N19" s="397"/>
      <c r="O19" s="399"/>
      <c r="P19" s="223"/>
    </row>
    <row r="20" spans="1:16" ht="17.100000000000001" customHeight="1" x14ac:dyDescent="0.2">
      <c r="A20" s="394" t="s">
        <v>331</v>
      </c>
      <c r="B20" s="395"/>
      <c r="C20" s="395"/>
      <c r="D20" s="395"/>
      <c r="E20" s="395"/>
      <c r="F20" s="395"/>
      <c r="G20" s="395"/>
      <c r="H20" s="395"/>
      <c r="I20" s="395"/>
      <c r="J20" s="396"/>
      <c r="K20" s="397"/>
      <c r="L20" s="398"/>
      <c r="M20" s="399"/>
      <c r="N20" s="397"/>
      <c r="O20" s="399"/>
      <c r="P20" s="223"/>
    </row>
    <row r="21" spans="1:16" ht="17.850000000000001" customHeight="1" x14ac:dyDescent="0.2">
      <c r="A21" s="394" t="s">
        <v>320</v>
      </c>
      <c r="B21" s="395"/>
      <c r="C21" s="395"/>
      <c r="D21" s="395"/>
      <c r="E21" s="395"/>
      <c r="F21" s="395"/>
      <c r="G21" s="395"/>
      <c r="H21" s="395"/>
      <c r="I21" s="395"/>
      <c r="J21" s="396"/>
      <c r="K21" s="397"/>
      <c r="L21" s="398"/>
      <c r="M21" s="399"/>
      <c r="N21" s="397"/>
      <c r="O21" s="399"/>
      <c r="P21" s="223"/>
    </row>
    <row r="22" spans="1:16" ht="17.100000000000001" customHeight="1" x14ac:dyDescent="0.2">
      <c r="A22" s="394" t="s">
        <v>332</v>
      </c>
      <c r="B22" s="395"/>
      <c r="C22" s="395"/>
      <c r="D22" s="395"/>
      <c r="E22" s="395"/>
      <c r="F22" s="395"/>
      <c r="G22" s="395"/>
      <c r="H22" s="395"/>
      <c r="I22" s="395"/>
      <c r="J22" s="396"/>
      <c r="K22" s="397"/>
      <c r="L22" s="398"/>
      <c r="M22" s="399"/>
      <c r="N22" s="397"/>
      <c r="O22" s="399"/>
      <c r="P22" s="223"/>
    </row>
    <row r="23" spans="1:16" ht="17.850000000000001" customHeight="1" x14ac:dyDescent="0.2">
      <c r="A23" s="394" t="s">
        <v>333</v>
      </c>
      <c r="B23" s="395"/>
      <c r="C23" s="395"/>
      <c r="D23" s="395"/>
      <c r="E23" s="395"/>
      <c r="F23" s="395"/>
      <c r="G23" s="395"/>
      <c r="H23" s="395"/>
      <c r="I23" s="395"/>
      <c r="J23" s="396"/>
      <c r="K23" s="397"/>
      <c r="L23" s="398"/>
      <c r="M23" s="399"/>
      <c r="N23" s="397"/>
      <c r="O23" s="399"/>
      <c r="P23" s="223"/>
    </row>
    <row r="24" spans="1:16" ht="17.850000000000001" customHeight="1" x14ac:dyDescent="0.2">
      <c r="A24" s="415" t="s">
        <v>323</v>
      </c>
      <c r="B24" s="416"/>
      <c r="C24" s="416"/>
      <c r="D24" s="416"/>
      <c r="E24" s="416"/>
      <c r="F24" s="416"/>
      <c r="G24" s="416"/>
      <c r="H24" s="416"/>
      <c r="I24" s="416"/>
      <c r="J24" s="417"/>
      <c r="K24" s="418"/>
      <c r="L24" s="419"/>
      <c r="M24" s="420"/>
      <c r="N24" s="418"/>
      <c r="O24" s="420"/>
      <c r="P24" s="224"/>
    </row>
    <row r="25" spans="1:16" ht="17.100000000000001" customHeight="1" x14ac:dyDescent="0.2">
      <c r="A25" s="413" t="s">
        <v>325</v>
      </c>
      <c r="B25" s="413"/>
      <c r="C25" s="413"/>
      <c r="D25" s="413"/>
      <c r="E25" s="413"/>
      <c r="F25" s="413"/>
      <c r="G25" s="413"/>
      <c r="H25" s="413"/>
      <c r="I25" s="413"/>
      <c r="J25" s="413"/>
      <c r="K25" s="414"/>
      <c r="L25" s="414"/>
      <c r="M25" s="414"/>
      <c r="N25" s="414"/>
      <c r="O25" s="414"/>
      <c r="P25" s="225"/>
    </row>
    <row r="26" spans="1:16" ht="15.6" customHeight="1" x14ac:dyDescent="0.2">
      <c r="A26" s="421" t="s">
        <v>334</v>
      </c>
      <c r="B26" s="422"/>
      <c r="C26" s="422"/>
      <c r="D26" s="422"/>
      <c r="E26" s="423"/>
      <c r="F26" s="424"/>
      <c r="G26" s="424"/>
      <c r="H26" s="424"/>
      <c r="I26" s="424"/>
      <c r="J26" s="424"/>
      <c r="K26" s="424"/>
      <c r="L26" s="424"/>
      <c r="M26" s="424"/>
      <c r="N26" s="424"/>
      <c r="O26" s="424"/>
      <c r="P26" s="423"/>
    </row>
    <row r="27" spans="1:16" ht="2.25" customHeight="1" x14ac:dyDescent="0.2">
      <c r="A27" s="404"/>
      <c r="B27" s="405"/>
      <c r="C27" s="405"/>
      <c r="D27" s="405"/>
      <c r="E27" s="405"/>
      <c r="F27" s="405"/>
      <c r="G27" s="405"/>
      <c r="H27" s="405"/>
      <c r="I27" s="405"/>
      <c r="J27" s="405"/>
      <c r="K27" s="405"/>
      <c r="L27" s="405"/>
      <c r="M27" s="405"/>
      <c r="N27" s="405"/>
      <c r="O27" s="405"/>
      <c r="P27" s="406"/>
    </row>
    <row r="28" spans="1:16" ht="17.100000000000001" customHeight="1" x14ac:dyDescent="0.2">
      <c r="A28" s="407" t="s">
        <v>335</v>
      </c>
      <c r="B28" s="408"/>
      <c r="C28" s="408"/>
      <c r="D28" s="408"/>
      <c r="E28" s="408"/>
      <c r="F28" s="408"/>
      <c r="G28" s="408"/>
      <c r="H28" s="408"/>
      <c r="I28" s="408"/>
      <c r="J28" s="409"/>
      <c r="K28" s="410"/>
      <c r="L28" s="411"/>
      <c r="M28" s="412"/>
      <c r="N28" s="410"/>
      <c r="O28" s="412"/>
      <c r="P28" s="222"/>
    </row>
    <row r="29" spans="1:16" ht="17.850000000000001" customHeight="1" x14ac:dyDescent="0.2">
      <c r="A29" s="394" t="s">
        <v>320</v>
      </c>
      <c r="B29" s="395"/>
      <c r="C29" s="395"/>
      <c r="D29" s="395"/>
      <c r="E29" s="395"/>
      <c r="F29" s="395"/>
      <c r="G29" s="395"/>
      <c r="H29" s="395"/>
      <c r="I29" s="395"/>
      <c r="J29" s="396"/>
      <c r="K29" s="397"/>
      <c r="L29" s="398"/>
      <c r="M29" s="399"/>
      <c r="N29" s="397"/>
      <c r="O29" s="399"/>
      <c r="P29" s="223"/>
    </row>
    <row r="30" spans="1:16" ht="17.850000000000001" customHeight="1" x14ac:dyDescent="0.2">
      <c r="A30" s="415" t="s">
        <v>324</v>
      </c>
      <c r="B30" s="416"/>
      <c r="C30" s="416"/>
      <c r="D30" s="416"/>
      <c r="E30" s="416"/>
      <c r="F30" s="416"/>
      <c r="G30" s="416"/>
      <c r="H30" s="416"/>
      <c r="I30" s="416"/>
      <c r="J30" s="417"/>
      <c r="K30" s="418"/>
      <c r="L30" s="419"/>
      <c r="M30" s="420"/>
      <c r="N30" s="418"/>
      <c r="O30" s="420"/>
      <c r="P30" s="224"/>
    </row>
    <row r="31" spans="1:16" ht="21" customHeight="1" x14ac:dyDescent="0.2">
      <c r="A31" s="413" t="s">
        <v>325</v>
      </c>
      <c r="B31" s="413"/>
      <c r="C31" s="413"/>
      <c r="D31" s="413"/>
      <c r="E31" s="413"/>
      <c r="F31" s="413"/>
      <c r="G31" s="413"/>
      <c r="H31" s="413"/>
      <c r="I31" s="413"/>
      <c r="J31" s="413"/>
      <c r="K31" s="414"/>
      <c r="L31" s="414"/>
      <c r="M31" s="414"/>
      <c r="N31" s="414"/>
      <c r="O31" s="414"/>
      <c r="P31" s="225"/>
    </row>
    <row r="32" spans="1:16" ht="15.6" customHeight="1" x14ac:dyDescent="0.2">
      <c r="A32" s="421" t="s">
        <v>336</v>
      </c>
      <c r="B32" s="422"/>
      <c r="C32" s="422"/>
      <c r="D32" s="423"/>
      <c r="E32" s="424"/>
      <c r="F32" s="424"/>
      <c r="G32" s="424"/>
      <c r="H32" s="424"/>
      <c r="I32" s="424"/>
      <c r="J32" s="424"/>
      <c r="K32" s="424"/>
      <c r="L32" s="424"/>
      <c r="M32" s="424"/>
      <c r="N32" s="424"/>
      <c r="O32" s="424"/>
      <c r="P32" s="423"/>
    </row>
    <row r="33" spans="1:16" ht="2.25" customHeight="1" x14ac:dyDescent="0.2">
      <c r="A33" s="404"/>
      <c r="B33" s="405"/>
      <c r="C33" s="405"/>
      <c r="D33" s="405"/>
      <c r="E33" s="405"/>
      <c r="F33" s="405"/>
      <c r="G33" s="405"/>
      <c r="H33" s="405"/>
      <c r="I33" s="405"/>
      <c r="J33" s="405"/>
      <c r="K33" s="405"/>
      <c r="L33" s="405"/>
      <c r="M33" s="405"/>
      <c r="N33" s="405"/>
      <c r="O33" s="405"/>
      <c r="P33" s="406"/>
    </row>
    <row r="34" spans="1:16" ht="17.100000000000001" customHeight="1" x14ac:dyDescent="0.2">
      <c r="A34" s="407" t="s">
        <v>327</v>
      </c>
      <c r="B34" s="408"/>
      <c r="C34" s="408"/>
      <c r="D34" s="408"/>
      <c r="E34" s="408"/>
      <c r="F34" s="408"/>
      <c r="G34" s="408"/>
      <c r="H34" s="408"/>
      <c r="I34" s="408"/>
      <c r="J34" s="409"/>
      <c r="K34" s="410"/>
      <c r="L34" s="411"/>
      <c r="M34" s="412"/>
      <c r="N34" s="410"/>
      <c r="O34" s="412"/>
      <c r="P34" s="222"/>
    </row>
    <row r="35" spans="1:16" ht="17.850000000000001" customHeight="1" x14ac:dyDescent="0.2">
      <c r="A35" s="394" t="s">
        <v>329</v>
      </c>
      <c r="B35" s="395"/>
      <c r="C35" s="395"/>
      <c r="D35" s="395"/>
      <c r="E35" s="395"/>
      <c r="F35" s="395"/>
      <c r="G35" s="395"/>
      <c r="H35" s="395"/>
      <c r="I35" s="395"/>
      <c r="J35" s="396"/>
      <c r="K35" s="397"/>
      <c r="L35" s="398"/>
      <c r="M35" s="399"/>
      <c r="N35" s="397"/>
      <c r="O35" s="399"/>
      <c r="P35" s="223"/>
    </row>
    <row r="36" spans="1:16" ht="17.100000000000001" customHeight="1" x14ac:dyDescent="0.2">
      <c r="A36" s="394" t="s">
        <v>330</v>
      </c>
      <c r="B36" s="395"/>
      <c r="C36" s="395"/>
      <c r="D36" s="395"/>
      <c r="E36" s="395"/>
      <c r="F36" s="395"/>
      <c r="G36" s="395"/>
      <c r="H36" s="395"/>
      <c r="I36" s="395"/>
      <c r="J36" s="396"/>
      <c r="K36" s="397"/>
      <c r="L36" s="398"/>
      <c r="M36" s="399"/>
      <c r="N36" s="397"/>
      <c r="O36" s="399"/>
      <c r="P36" s="223"/>
    </row>
    <row r="37" spans="1:16" ht="17.850000000000001" customHeight="1" x14ac:dyDescent="0.2">
      <c r="A37" s="394" t="s">
        <v>337</v>
      </c>
      <c r="B37" s="395"/>
      <c r="C37" s="395"/>
      <c r="D37" s="395"/>
      <c r="E37" s="395"/>
      <c r="F37" s="395"/>
      <c r="G37" s="395"/>
      <c r="H37" s="395"/>
      <c r="I37" s="395"/>
      <c r="J37" s="396"/>
      <c r="K37" s="397"/>
      <c r="L37" s="398"/>
      <c r="M37" s="399"/>
      <c r="N37" s="397"/>
      <c r="O37" s="399"/>
      <c r="P37" s="223"/>
    </row>
    <row r="38" spans="1:16" ht="17.850000000000001" customHeight="1" x14ac:dyDescent="0.2">
      <c r="A38" s="394" t="s">
        <v>338</v>
      </c>
      <c r="B38" s="395"/>
      <c r="C38" s="395"/>
      <c r="D38" s="395"/>
      <c r="E38" s="395"/>
      <c r="F38" s="395"/>
      <c r="G38" s="395"/>
      <c r="H38" s="395"/>
      <c r="I38" s="395"/>
      <c r="J38" s="396"/>
      <c r="K38" s="397"/>
      <c r="L38" s="398"/>
      <c r="M38" s="399"/>
      <c r="N38" s="397"/>
      <c r="O38" s="399"/>
      <c r="P38" s="223"/>
    </row>
    <row r="39" spans="1:16" ht="17.100000000000001" customHeight="1" x14ac:dyDescent="0.2">
      <c r="A39" s="394" t="s">
        <v>331</v>
      </c>
      <c r="B39" s="395"/>
      <c r="C39" s="395"/>
      <c r="D39" s="395"/>
      <c r="E39" s="395"/>
      <c r="F39" s="395"/>
      <c r="G39" s="395"/>
      <c r="H39" s="395"/>
      <c r="I39" s="395"/>
      <c r="J39" s="396"/>
      <c r="K39" s="397"/>
      <c r="L39" s="398"/>
      <c r="M39" s="399"/>
      <c r="N39" s="397"/>
      <c r="O39" s="399"/>
      <c r="P39" s="223"/>
    </row>
    <row r="40" spans="1:16" ht="17.850000000000001" customHeight="1" x14ac:dyDescent="0.2">
      <c r="A40" s="415" t="s">
        <v>323</v>
      </c>
      <c r="B40" s="416"/>
      <c r="C40" s="416"/>
      <c r="D40" s="416"/>
      <c r="E40" s="416"/>
      <c r="F40" s="416"/>
      <c r="G40" s="416"/>
      <c r="H40" s="416"/>
      <c r="I40" s="416"/>
      <c r="J40" s="417"/>
      <c r="K40" s="418"/>
      <c r="L40" s="419"/>
      <c r="M40" s="420"/>
      <c r="N40" s="418"/>
      <c r="O40" s="420"/>
      <c r="P40" s="224"/>
    </row>
    <row r="41" spans="1:16" ht="17.850000000000001" customHeight="1" x14ac:dyDescent="0.2">
      <c r="A41" s="413" t="s">
        <v>325</v>
      </c>
      <c r="B41" s="413"/>
      <c r="C41" s="413"/>
      <c r="D41" s="413"/>
      <c r="E41" s="413"/>
      <c r="F41" s="413"/>
      <c r="G41" s="413"/>
      <c r="H41" s="413"/>
      <c r="I41" s="413"/>
      <c r="J41" s="413"/>
      <c r="K41" s="414"/>
      <c r="L41" s="414"/>
      <c r="M41" s="414"/>
      <c r="N41" s="414"/>
      <c r="O41" s="414"/>
      <c r="P41" s="225"/>
    </row>
    <row r="42" spans="1:16" ht="14.85" customHeight="1" x14ac:dyDescent="0.2">
      <c r="A42" s="421" t="s">
        <v>339</v>
      </c>
      <c r="B42" s="422"/>
      <c r="C42" s="422"/>
      <c r="D42" s="422"/>
      <c r="E42" s="422"/>
      <c r="F42" s="422"/>
      <c r="G42" s="422"/>
      <c r="H42" s="422"/>
      <c r="I42" s="423"/>
      <c r="J42" s="424"/>
      <c r="K42" s="424"/>
      <c r="L42" s="424"/>
      <c r="M42" s="424"/>
      <c r="N42" s="424"/>
      <c r="O42" s="424"/>
      <c r="P42" s="423"/>
    </row>
    <row r="43" spans="1:16" ht="2.25" customHeight="1" x14ac:dyDescent="0.2">
      <c r="A43" s="404"/>
      <c r="B43" s="405"/>
      <c r="C43" s="405"/>
      <c r="D43" s="405"/>
      <c r="E43" s="405"/>
      <c r="F43" s="405"/>
      <c r="G43" s="405"/>
      <c r="H43" s="405"/>
      <c r="I43" s="405"/>
      <c r="J43" s="405"/>
      <c r="K43" s="405"/>
      <c r="L43" s="405"/>
      <c r="M43" s="405"/>
      <c r="N43" s="405"/>
      <c r="O43" s="405"/>
      <c r="P43" s="406"/>
    </row>
    <row r="44" spans="1:16" ht="17.850000000000001" customHeight="1" x14ac:dyDescent="0.2">
      <c r="A44" s="407" t="s">
        <v>327</v>
      </c>
      <c r="B44" s="408"/>
      <c r="C44" s="408"/>
      <c r="D44" s="408"/>
      <c r="E44" s="408"/>
      <c r="F44" s="408"/>
      <c r="G44" s="408"/>
      <c r="H44" s="408"/>
      <c r="I44" s="408"/>
      <c r="J44" s="409"/>
      <c r="K44" s="410"/>
      <c r="L44" s="411"/>
      <c r="M44" s="412"/>
      <c r="N44" s="410"/>
      <c r="O44" s="412"/>
      <c r="P44" s="222"/>
    </row>
    <row r="45" spans="1:16" ht="17.100000000000001" customHeight="1" x14ac:dyDescent="0.2">
      <c r="A45" s="415" t="s">
        <v>320</v>
      </c>
      <c r="B45" s="416"/>
      <c r="C45" s="416"/>
      <c r="D45" s="416"/>
      <c r="E45" s="416"/>
      <c r="F45" s="416"/>
      <c r="G45" s="416"/>
      <c r="H45" s="416"/>
      <c r="I45" s="416"/>
      <c r="J45" s="417"/>
      <c r="K45" s="418"/>
      <c r="L45" s="419"/>
      <c r="M45" s="420"/>
      <c r="N45" s="418"/>
      <c r="O45" s="420"/>
      <c r="P45" s="224"/>
    </row>
    <row r="46" spans="1:16" ht="17.850000000000001" customHeight="1" x14ac:dyDescent="0.2">
      <c r="A46" s="413" t="s">
        <v>325</v>
      </c>
      <c r="B46" s="413"/>
      <c r="C46" s="413"/>
      <c r="D46" s="413"/>
      <c r="E46" s="413"/>
      <c r="F46" s="413"/>
      <c r="G46" s="413"/>
      <c r="H46" s="413"/>
      <c r="I46" s="413"/>
      <c r="J46" s="413"/>
      <c r="K46" s="414"/>
      <c r="L46" s="414"/>
      <c r="M46" s="414"/>
      <c r="N46" s="414"/>
      <c r="O46" s="414"/>
      <c r="P46" s="225"/>
    </row>
    <row r="47" spans="1:16" ht="15.6" customHeight="1" x14ac:dyDescent="0.2">
      <c r="A47" s="400" t="s">
        <v>340</v>
      </c>
      <c r="B47" s="401"/>
      <c r="C47" s="401"/>
      <c r="D47" s="401"/>
      <c r="E47" s="401"/>
      <c r="F47" s="401"/>
      <c r="G47" s="401"/>
      <c r="H47" s="401"/>
      <c r="I47" s="401"/>
      <c r="J47" s="402"/>
      <c r="K47" s="403"/>
      <c r="L47" s="403"/>
      <c r="M47" s="403"/>
      <c r="N47" s="403"/>
      <c r="O47" s="403"/>
      <c r="P47" s="402"/>
    </row>
    <row r="48" spans="1:16" ht="2.25" customHeight="1" x14ac:dyDescent="0.2">
      <c r="A48" s="404"/>
      <c r="B48" s="405"/>
      <c r="C48" s="405"/>
      <c r="D48" s="405"/>
      <c r="E48" s="405"/>
      <c r="F48" s="405"/>
      <c r="G48" s="405"/>
      <c r="H48" s="405"/>
      <c r="I48" s="405"/>
      <c r="J48" s="405"/>
      <c r="K48" s="405"/>
      <c r="L48" s="405"/>
      <c r="M48" s="405"/>
      <c r="N48" s="405"/>
      <c r="O48" s="405"/>
      <c r="P48" s="406"/>
    </row>
    <row r="49" spans="1:16" ht="17.850000000000001" customHeight="1" x14ac:dyDescent="0.2">
      <c r="A49" s="407" t="s">
        <v>327</v>
      </c>
      <c r="B49" s="408"/>
      <c r="C49" s="408"/>
      <c r="D49" s="408"/>
      <c r="E49" s="408"/>
      <c r="F49" s="408"/>
      <c r="G49" s="408"/>
      <c r="H49" s="408"/>
      <c r="I49" s="408"/>
      <c r="J49" s="409"/>
      <c r="K49" s="410"/>
      <c r="L49" s="411"/>
      <c r="M49" s="412"/>
      <c r="N49" s="410"/>
      <c r="O49" s="412"/>
      <c r="P49" s="222"/>
    </row>
    <row r="50" spans="1:16" ht="17.100000000000001" customHeight="1" x14ac:dyDescent="0.2">
      <c r="A50" s="394" t="s">
        <v>320</v>
      </c>
      <c r="B50" s="395"/>
      <c r="C50" s="395"/>
      <c r="D50" s="395"/>
      <c r="E50" s="395"/>
      <c r="F50" s="395"/>
      <c r="G50" s="395"/>
      <c r="H50" s="395"/>
      <c r="I50" s="395"/>
      <c r="J50" s="396"/>
      <c r="K50" s="397"/>
      <c r="L50" s="398"/>
      <c r="M50" s="399"/>
      <c r="N50" s="397"/>
      <c r="O50" s="399"/>
      <c r="P50" s="223"/>
    </row>
    <row r="51" spans="1:16" ht="17.850000000000001" customHeight="1" x14ac:dyDescent="0.2">
      <c r="A51" s="415" t="s">
        <v>323</v>
      </c>
      <c r="B51" s="416"/>
      <c r="C51" s="416"/>
      <c r="D51" s="416"/>
      <c r="E51" s="416"/>
      <c r="F51" s="416"/>
      <c r="G51" s="416"/>
      <c r="H51" s="416"/>
      <c r="I51" s="416"/>
      <c r="J51" s="417"/>
      <c r="K51" s="418"/>
      <c r="L51" s="419"/>
      <c r="M51" s="420"/>
      <c r="N51" s="418"/>
      <c r="O51" s="420"/>
      <c r="P51" s="224"/>
    </row>
    <row r="52" spans="1:16" ht="17.100000000000001" customHeight="1" x14ac:dyDescent="0.2">
      <c r="A52" s="413" t="s">
        <v>325</v>
      </c>
      <c r="B52" s="413"/>
      <c r="C52" s="413"/>
      <c r="D52" s="413"/>
      <c r="E52" s="413"/>
      <c r="F52" s="413"/>
      <c r="G52" s="413"/>
      <c r="H52" s="413"/>
      <c r="I52" s="413"/>
      <c r="J52" s="413"/>
      <c r="K52" s="414"/>
      <c r="L52" s="414"/>
      <c r="M52" s="414"/>
      <c r="N52" s="414"/>
      <c r="O52" s="414"/>
      <c r="P52" s="225"/>
    </row>
    <row r="53" spans="1:16" s="227" customFormat="1" ht="17.100000000000001" customHeight="1" x14ac:dyDescent="0.2">
      <c r="A53" s="426" t="s">
        <v>325</v>
      </c>
      <c r="B53" s="426"/>
      <c r="C53" s="426"/>
      <c r="D53" s="426"/>
      <c r="E53" s="426"/>
      <c r="F53" s="426"/>
      <c r="G53" s="426"/>
      <c r="H53" s="426"/>
      <c r="I53" s="426"/>
      <c r="J53" s="426"/>
      <c r="K53" s="427"/>
      <c r="L53" s="427"/>
      <c r="M53" s="427"/>
      <c r="N53" s="427"/>
      <c r="O53" s="427"/>
      <c r="P53" s="226"/>
    </row>
    <row r="54" spans="1:16" ht="14.85" customHeight="1" x14ac:dyDescent="0.2">
      <c r="A54" s="424"/>
      <c r="B54" s="424"/>
      <c r="C54" s="424"/>
      <c r="D54" s="424"/>
      <c r="E54" s="424"/>
      <c r="F54" s="424"/>
      <c r="G54" s="424"/>
      <c r="H54" s="424"/>
      <c r="I54" s="424"/>
      <c r="J54" s="424"/>
      <c r="K54" s="424"/>
      <c r="L54" s="424"/>
      <c r="M54" s="424"/>
      <c r="N54" s="424"/>
      <c r="O54" s="424"/>
      <c r="P54" s="424"/>
    </row>
    <row r="55" spans="1:16" ht="17.850000000000001" customHeight="1" x14ac:dyDescent="0.2">
      <c r="N55" s="425" t="s">
        <v>341</v>
      </c>
      <c r="O55" s="425"/>
      <c r="P55" s="425"/>
    </row>
    <row r="56" spans="1:16" ht="17.100000000000001" customHeight="1" x14ac:dyDescent="0.2"/>
    <row r="57" spans="1:16" ht="34.5" customHeight="1" x14ac:dyDescent="0.2">
      <c r="A57" s="425" t="s">
        <v>342</v>
      </c>
      <c r="B57" s="425"/>
      <c r="C57" s="425"/>
      <c r="D57" s="425"/>
      <c r="E57" s="425"/>
      <c r="F57" s="425"/>
      <c r="G57" s="425"/>
      <c r="H57" s="425"/>
      <c r="I57" s="425"/>
      <c r="J57" s="425"/>
      <c r="K57" s="425"/>
      <c r="L57" s="425" t="s">
        <v>342</v>
      </c>
      <c r="M57" s="425"/>
      <c r="N57" s="425"/>
      <c r="O57" s="425" t="s">
        <v>343</v>
      </c>
      <c r="P57" s="425"/>
    </row>
    <row r="58" spans="1:16" ht="43.7" customHeight="1" x14ac:dyDescent="0.2"/>
    <row r="59" spans="1:16" ht="17.850000000000001" customHeight="1" x14ac:dyDescent="0.2"/>
  </sheetData>
  <mergeCells count="138">
    <mergeCell ref="A54:P54"/>
    <mergeCell ref="A57:K57"/>
    <mergeCell ref="L57:N57"/>
    <mergeCell ref="O57:P57"/>
    <mergeCell ref="A52:J52"/>
    <mergeCell ref="K52:M52"/>
    <mergeCell ref="N52:O52"/>
    <mergeCell ref="A53:J53"/>
    <mergeCell ref="K53:M53"/>
    <mergeCell ref="N53:O53"/>
    <mergeCell ref="N55:P55"/>
    <mergeCell ref="A50:J50"/>
    <mergeCell ref="K50:M50"/>
    <mergeCell ref="N50:O50"/>
    <mergeCell ref="A51:J51"/>
    <mergeCell ref="K51:M51"/>
    <mergeCell ref="N51:O51"/>
    <mergeCell ref="A47:I47"/>
    <mergeCell ref="J47:P47"/>
    <mergeCell ref="A48:P48"/>
    <mergeCell ref="A49:J49"/>
    <mergeCell ref="K49:M49"/>
    <mergeCell ref="N49:O49"/>
    <mergeCell ref="A45:J45"/>
    <mergeCell ref="K45:M45"/>
    <mergeCell ref="N45:O45"/>
    <mergeCell ref="A46:J46"/>
    <mergeCell ref="K46:M46"/>
    <mergeCell ref="N46:O46"/>
    <mergeCell ref="A42:H42"/>
    <mergeCell ref="I42:P42"/>
    <mergeCell ref="A43:P43"/>
    <mergeCell ref="A44:J44"/>
    <mergeCell ref="K44:M44"/>
    <mergeCell ref="N44:O44"/>
    <mergeCell ref="A40:J40"/>
    <mergeCell ref="K40:M40"/>
    <mergeCell ref="N40:O40"/>
    <mergeCell ref="A41:J41"/>
    <mergeCell ref="K41:M41"/>
    <mergeCell ref="N41:O41"/>
    <mergeCell ref="A38:J38"/>
    <mergeCell ref="K38:M38"/>
    <mergeCell ref="N38:O38"/>
    <mergeCell ref="A39:J39"/>
    <mergeCell ref="K39:M39"/>
    <mergeCell ref="N39:O39"/>
    <mergeCell ref="A36:J36"/>
    <mergeCell ref="K36:M36"/>
    <mergeCell ref="N36:O36"/>
    <mergeCell ref="A37:J37"/>
    <mergeCell ref="K37:M37"/>
    <mergeCell ref="N37:O37"/>
    <mergeCell ref="A34:J34"/>
    <mergeCell ref="K34:M34"/>
    <mergeCell ref="N34:O34"/>
    <mergeCell ref="A35:J35"/>
    <mergeCell ref="K35:M35"/>
    <mergeCell ref="N35:O35"/>
    <mergeCell ref="A31:J31"/>
    <mergeCell ref="K31:M31"/>
    <mergeCell ref="N31:O31"/>
    <mergeCell ref="A32:C32"/>
    <mergeCell ref="D32:P32"/>
    <mergeCell ref="A33:P33"/>
    <mergeCell ref="A29:J29"/>
    <mergeCell ref="K29:M29"/>
    <mergeCell ref="N29:O29"/>
    <mergeCell ref="A30:J30"/>
    <mergeCell ref="K30:M30"/>
    <mergeCell ref="N30:O30"/>
    <mergeCell ref="A26:D26"/>
    <mergeCell ref="E26:P26"/>
    <mergeCell ref="A27:P27"/>
    <mergeCell ref="A28:J28"/>
    <mergeCell ref="K28:M28"/>
    <mergeCell ref="N28:O28"/>
    <mergeCell ref="A24:J24"/>
    <mergeCell ref="K24:M24"/>
    <mergeCell ref="N24:O24"/>
    <mergeCell ref="A25:J25"/>
    <mergeCell ref="K25:M25"/>
    <mergeCell ref="N25:O25"/>
    <mergeCell ref="A22:J22"/>
    <mergeCell ref="K22:M22"/>
    <mergeCell ref="N22:O22"/>
    <mergeCell ref="A23:J23"/>
    <mergeCell ref="K23:M23"/>
    <mergeCell ref="N23:O23"/>
    <mergeCell ref="A20:J20"/>
    <mergeCell ref="K20:M20"/>
    <mergeCell ref="N20:O20"/>
    <mergeCell ref="A21:J21"/>
    <mergeCell ref="K21:M21"/>
    <mergeCell ref="N21:O21"/>
    <mergeCell ref="A18:J18"/>
    <mergeCell ref="K18:M18"/>
    <mergeCell ref="N18:O18"/>
    <mergeCell ref="A19:J19"/>
    <mergeCell ref="K19:M19"/>
    <mergeCell ref="N19:O19"/>
    <mergeCell ref="A16:J16"/>
    <mergeCell ref="K16:M16"/>
    <mergeCell ref="N16:O16"/>
    <mergeCell ref="A17:J17"/>
    <mergeCell ref="K17:M17"/>
    <mergeCell ref="N17:O17"/>
    <mergeCell ref="A13:J13"/>
    <mergeCell ref="K13:M13"/>
    <mergeCell ref="N13:O13"/>
    <mergeCell ref="A14:E14"/>
    <mergeCell ref="F14:P14"/>
    <mergeCell ref="A15:P15"/>
    <mergeCell ref="A11:J11"/>
    <mergeCell ref="K11:M11"/>
    <mergeCell ref="N11:O11"/>
    <mergeCell ref="A12:J12"/>
    <mergeCell ref="K12:M12"/>
    <mergeCell ref="N12:O12"/>
    <mergeCell ref="A10:J10"/>
    <mergeCell ref="K10:M10"/>
    <mergeCell ref="N10:O10"/>
    <mergeCell ref="A6:G6"/>
    <mergeCell ref="H6:P6"/>
    <mergeCell ref="A7:P7"/>
    <mergeCell ref="A8:J8"/>
    <mergeCell ref="K8:M8"/>
    <mergeCell ref="N8:O8"/>
    <mergeCell ref="A1:L1"/>
    <mergeCell ref="A2:L2"/>
    <mergeCell ref="A3:P3"/>
    <mergeCell ref="A4:P4"/>
    <mergeCell ref="A5:J5"/>
    <mergeCell ref="K5:M5"/>
    <mergeCell ref="N5:O5"/>
    <mergeCell ref="A9:J9"/>
    <mergeCell ref="K9:M9"/>
    <mergeCell ref="N9:O9"/>
  </mergeCells>
  <pageMargins left="0.39370078740157499" right="0.39370078740157499" top="0.39370078740157499" bottom="0.196850393700787"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Danh sach</vt:lpstr>
      <vt:lpstr>tong hop BH theo mat hang - CN</vt:lpstr>
      <vt:lpstr>Tổng hợp bán hàng theo KH</vt:lpstr>
      <vt:lpstr>KH NGUNG SD</vt:lpstr>
      <vt:lpstr>KH theo NV</vt:lpstr>
      <vt:lpstr>Hoa hong NV</vt:lpstr>
      <vt:lpstr>cong no vo</vt:lpstr>
      <vt:lpstr>cong no tien</vt:lpstr>
      <vt:lpstr>tong hop chi phi</vt:lpstr>
      <vt:lpstr>tong hop quy trinh</vt:lpstr>
      <vt:lpstr>Sheet1</vt:lpstr>
      <vt:lpstr>'tong hop chi phi'!Print_Area</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Admins</dc:creator>
  <cp:lastModifiedBy>Mr.Peter</cp:lastModifiedBy>
  <dcterms:created xsi:type="dcterms:W3CDTF">2015-09-21T07:55:12Z</dcterms:created>
  <dcterms:modified xsi:type="dcterms:W3CDTF">2015-10-28T06:37:45Z</dcterms:modified>
</cp:coreProperties>
</file>