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SOFT\ThuViec\10_DOCUMENT\13_DETAIL_DESIGN\Chi tieu cong no tien\"/>
    </mc:Choice>
  </mc:AlternateContent>
  <bookViews>
    <workbookView xWindow="0" yWindow="0" windowWidth="20490" windowHeight="7755"/>
  </bookViews>
  <sheets>
    <sheet name="Manhhinh search" sheetId="3" r:id="rId1"/>
    <sheet name="AR7043_HT" sheetId="2" r:id="rId2"/>
    <sheet name="Example" sheetId="1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" i="1" l="1"/>
  <c r="D10" i="1"/>
  <c r="D13" i="1" s="1"/>
  <c r="C10" i="1"/>
  <c r="F10" i="1" s="1"/>
  <c r="F9" i="1"/>
  <c r="F8" i="1"/>
  <c r="C7" i="1"/>
  <c r="F7" i="1" s="1"/>
  <c r="C6" i="1"/>
  <c r="F6" i="1" s="1"/>
  <c r="G11" i="1"/>
  <c r="E13" i="1"/>
  <c r="E12" i="1"/>
  <c r="I6" i="1" l="1"/>
  <c r="I7" i="1"/>
  <c r="C12" i="1"/>
  <c r="C13" i="1"/>
  <c r="F13" i="1" s="1"/>
  <c r="D12" i="1"/>
  <c r="F12" i="1" l="1"/>
  <c r="F11" i="1" s="1"/>
  <c r="I11" i="1" l="1"/>
  <c r="H6" i="1"/>
  <c r="H7" i="1"/>
  <c r="H8" i="1"/>
</calcChain>
</file>

<file path=xl/comments1.xml><?xml version="1.0" encoding="utf-8"?>
<comments xmlns="http://schemas.openxmlformats.org/spreadsheetml/2006/main">
  <authors>
    <author>Admins</author>
  </authors>
  <commentList>
    <comment ref="B5" authorId="0" shapeId="0">
      <text>
        <r>
          <rPr>
            <b/>
            <sz val="9"/>
            <color indexed="81"/>
            <rFont val="Tahoma"/>
            <family val="2"/>
          </rPr>
          <t>Admins:</t>
        </r>
        <r>
          <rPr>
            <sz val="9"/>
            <color indexed="81"/>
            <rFont val="Tahoma"/>
            <family val="2"/>
          </rPr>
          <t xml:space="preserve">
Tu tao nhom doi tuong cong no</t>
        </r>
      </text>
    </comment>
  </commentList>
</comments>
</file>

<file path=xl/sharedStrings.xml><?xml version="1.0" encoding="utf-8"?>
<sst xmlns="http://schemas.openxmlformats.org/spreadsheetml/2006/main" count="59" uniqueCount="46">
  <si>
    <t>TỔNG CÔNG TY</t>
  </si>
  <si>
    <t>CHỈ TIÊU CÔNG NỢ TiỀN</t>
  </si>
  <si>
    <t>Tháng 8- 2015</t>
  </si>
  <si>
    <t>TT</t>
  </si>
  <si>
    <t>Khoản mục</t>
  </si>
  <si>
    <t>Công nợ đầu kỳ</t>
  </si>
  <si>
    <t>Phát sinh trong kỳ</t>
  </si>
  <si>
    <t>Thanh toán trong kỳ</t>
  </si>
  <si>
    <t>Công nợ cuối kỳ</t>
  </si>
  <si>
    <t>Doanh số</t>
  </si>
  <si>
    <t>Tỷ lệ công nợ cuối kỳ/ Tổng công nợ</t>
  </si>
  <si>
    <t>Tỷ lệ công nợ cuối kỳ/ Doanh Thu theo nhóm</t>
  </si>
  <si>
    <t>Ghi chú</t>
  </si>
  <si>
    <t>Tổng công nợ</t>
  </si>
  <si>
    <t>Công nợ Nhân viên, nhà cung cấp</t>
  </si>
  <si>
    <t>KH công nợ cuối tháng</t>
  </si>
  <si>
    <t>KH thu ngay</t>
  </si>
  <si>
    <t>Nhóm khác (chưa điều chỉnh)</t>
  </si>
  <si>
    <t>Nhà cung cấp</t>
  </si>
  <si>
    <t>Nhân viên, Công ty</t>
  </si>
  <si>
    <t>Cấn trừ lương nhân viên vào đầu tháng sau</t>
  </si>
  <si>
    <t>Tổng công (6) - (7)</t>
  </si>
  <si>
    <t>Đổ nguồn combobox mã phân tích</t>
  </si>
  <si>
    <t>select AnaID, AnaName from AT1015
where DivisionID= @DivisionID and AnaTypeID = 'O05'
order by AnaID</t>
  </si>
  <si>
    <t>Thực thi @SQL để load báo cáo chi tiêu công nợ tiền</t>
  </si>
  <si>
    <t xml:space="preserve">CHỈ TIÊU CÔNG NỢ TIỀN </t>
  </si>
  <si>
    <t>Từ ngày:</t>
  </si>
  <si>
    <t>Đến ngày:</t>
  </si>
  <si>
    <t>Theo kỳ:</t>
  </si>
  <si>
    <t>Loại tiền:</t>
  </si>
  <si>
    <t>STT</t>
  </si>
  <si>
    <t>Nhóm Đối tượng</t>
  </si>
  <si>
    <t>Mã ĐT</t>
  </si>
  <si>
    <t>Tên Nhóm đối tượng</t>
  </si>
  <si>
    <t>O05ID</t>
  </si>
  <si>
    <t>O05Name</t>
  </si>
  <si>
    <t>ConvertedOpening</t>
  </si>
  <si>
    <t>ConvertedDebit</t>
  </si>
  <si>
    <t>ConvertedCredit</t>
  </si>
  <si>
    <t>ConvertedClosing</t>
  </si>
  <si>
    <t>ConvertIncome</t>
  </si>
  <si>
    <t>…</t>
  </si>
  <si>
    <t>….</t>
  </si>
  <si>
    <t>Tổng Công nợ</t>
  </si>
  <si>
    <t xml:space="preserve">Công nợ Nhân viên, nhà cung cấp </t>
  </si>
  <si>
    <t>exec AP7403_HT 
@DivisionID    AS  nVARCHAR(50),
@FromObjectID As nVarchar(50),
@ToObjectID as nVarchar(50),
@FromMonth        AS INT,
@FromYear         AS INT,
@ToMonth          AS INT,
@ToYear           AS INT,
@TypeD           AS TINYINT,
@FromDate         AS DATETIME,
@ToDate           AS DATETIME,
@CurrencyID AS nVARCHAR(50),
 @FromAccountID AS nvarchar(50),
 @ToAccountID AS nvarchar(50),
  @FromO05ID As nVarchar (50),
  @ToO05ID as nVarchar (50),
  @Groupby Tinyint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</si>
</sst>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_-* #,##0\ _₫_-;\-* #,##0\ _₫_-;_-* &quot;-&quot;??\ _₫_-;_-@_-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Times New Roman"/>
      <family val="1"/>
    </font>
    <font>
      <b/>
      <sz val="12"/>
      <name val="Times New Roman"/>
      <family val="1"/>
    </font>
    <font>
      <sz val="8"/>
      <color indexed="8"/>
      <name val="Arial"/>
      <family val="2"/>
    </font>
    <font>
      <b/>
      <sz val="16"/>
      <name val="Times New Roman"/>
      <family val="1"/>
    </font>
    <font>
      <sz val="12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i/>
      <sz val="12"/>
      <color rgb="FFFF0000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5" fillId="0" borderId="0" applyNumberFormat="0" applyFill="0" applyBorder="0" applyAlignment="0" applyProtection="0">
      <alignment vertical="top"/>
    </xf>
    <xf numFmtId="164" fontId="1" fillId="0" borderId="0" applyFont="0" applyFill="0" applyBorder="0" applyAlignment="0" applyProtection="0"/>
  </cellStyleXfs>
  <cellXfs count="67">
    <xf numFmtId="0" fontId="0" fillId="0" borderId="0" xfId="0"/>
    <xf numFmtId="0" fontId="3" fillId="0" borderId="0" xfId="2" applyFont="1" applyFill="1" applyAlignment="1">
      <alignment horizontal="left"/>
    </xf>
    <xf numFmtId="0" fontId="3" fillId="0" borderId="0" xfId="2" applyFont="1" applyFill="1" applyAlignment="1">
      <alignment horizontal="left" wrapText="1"/>
    </xf>
    <xf numFmtId="0" fontId="3" fillId="0" borderId="0" xfId="2" applyFont="1" applyFill="1" applyAlignment="1">
      <alignment horizontal="center"/>
    </xf>
    <xf numFmtId="0" fontId="3" fillId="0" borderId="0" xfId="2" applyFont="1" applyAlignment="1">
      <alignment horizontal="center"/>
    </xf>
    <xf numFmtId="164" fontId="3" fillId="0" borderId="0" xfId="3" applyNumberFormat="1" applyFont="1" applyAlignment="1">
      <alignment horizontal="center"/>
    </xf>
    <xf numFmtId="0" fontId="4" fillId="0" borderId="0" xfId="4" applyFont="1" applyAlignment="1">
      <alignment horizontal="center"/>
    </xf>
    <xf numFmtId="0" fontId="3" fillId="0" borderId="0" xfId="2" applyFont="1" applyFill="1" applyBorder="1" applyAlignment="1">
      <alignment horizontal="center"/>
    </xf>
    <xf numFmtId="164" fontId="3" fillId="0" borderId="0" xfId="3" applyNumberFormat="1" applyFont="1" applyFill="1" applyBorder="1" applyAlignment="1">
      <alignment horizontal="center"/>
    </xf>
    <xf numFmtId="165" fontId="3" fillId="0" borderId="0" xfId="5" applyNumberFormat="1" applyFont="1" applyFill="1" applyAlignment="1">
      <alignment horizontal="center"/>
    </xf>
    <xf numFmtId="0" fontId="4" fillId="0" borderId="1" xfId="2" applyFont="1" applyFill="1" applyBorder="1" applyAlignment="1">
      <alignment horizontal="center" vertical="center" wrapText="1"/>
    </xf>
    <xf numFmtId="164" fontId="4" fillId="0" borderId="1" xfId="3" applyNumberFormat="1" applyFont="1" applyFill="1" applyBorder="1" applyAlignment="1">
      <alignment horizontal="center" vertical="center" wrapText="1"/>
    </xf>
    <xf numFmtId="165" fontId="4" fillId="0" borderId="1" xfId="5" applyNumberFormat="1" applyFont="1" applyFill="1" applyBorder="1" applyAlignment="1">
      <alignment horizontal="center" vertical="center" wrapText="1"/>
    </xf>
    <xf numFmtId="0" fontId="7" fillId="0" borderId="1" xfId="2" applyFont="1" applyFill="1" applyBorder="1" applyAlignment="1">
      <alignment horizontal="center"/>
    </xf>
    <xf numFmtId="164" fontId="7" fillId="0" borderId="1" xfId="3" applyNumberFormat="1" applyFont="1" applyFill="1" applyBorder="1"/>
    <xf numFmtId="164" fontId="7" fillId="0" borderId="1" xfId="5" applyFont="1" applyFill="1" applyBorder="1"/>
    <xf numFmtId="164" fontId="7" fillId="0" borderId="1" xfId="5" applyFont="1" applyFill="1" applyBorder="1" applyAlignment="1">
      <alignment horizontal="center"/>
    </xf>
    <xf numFmtId="165" fontId="7" fillId="0" borderId="1" xfId="5" applyNumberFormat="1" applyFont="1" applyFill="1" applyBorder="1" applyAlignment="1">
      <alignment horizontal="center"/>
    </xf>
    <xf numFmtId="9" fontId="7" fillId="0" borderId="1" xfId="1" applyFont="1" applyFill="1" applyBorder="1"/>
    <xf numFmtId="0" fontId="7" fillId="0" borderId="1" xfId="2" applyFont="1" applyFill="1" applyBorder="1"/>
    <xf numFmtId="0" fontId="7" fillId="0" borderId="1" xfId="2" applyFont="1" applyFill="1" applyBorder="1" applyAlignment="1">
      <alignment wrapText="1"/>
    </xf>
    <xf numFmtId="164" fontId="4" fillId="0" borderId="3" xfId="5" applyFont="1" applyFill="1" applyBorder="1" applyAlignment="1">
      <alignment horizontal="center"/>
    </xf>
    <xf numFmtId="164" fontId="4" fillId="0" borderId="1" xfId="5" applyFont="1" applyFill="1" applyBorder="1" applyAlignment="1">
      <alignment horizontal="center"/>
    </xf>
    <xf numFmtId="165" fontId="4" fillId="0" borderId="1" xfId="5" applyNumberFormat="1" applyFont="1" applyFill="1" applyBorder="1" applyAlignment="1">
      <alignment horizontal="center"/>
    </xf>
    <xf numFmtId="10" fontId="4" fillId="0" borderId="1" xfId="1" applyNumberFormat="1" applyFont="1" applyFill="1" applyBorder="1"/>
    <xf numFmtId="0" fontId="4" fillId="0" borderId="1" xfId="2" applyFont="1" applyFill="1" applyBorder="1" applyAlignment="1">
      <alignment horizontal="center"/>
    </xf>
    <xf numFmtId="0" fontId="7" fillId="0" borderId="1" xfId="2" applyFont="1" applyFill="1" applyBorder="1" applyAlignment="1">
      <alignment horizontal="left"/>
    </xf>
    <xf numFmtId="164" fontId="7" fillId="0" borderId="1" xfId="5" applyFont="1" applyFill="1" applyBorder="1" applyAlignment="1">
      <alignment horizontal="left"/>
    </xf>
    <xf numFmtId="10" fontId="7" fillId="0" borderId="1" xfId="1" applyNumberFormat="1" applyFont="1" applyFill="1" applyBorder="1" applyAlignment="1">
      <alignment horizontal="center"/>
    </xf>
    <xf numFmtId="164" fontId="7" fillId="0" borderId="2" xfId="5" applyFont="1" applyFill="1" applyBorder="1" applyAlignment="1">
      <alignment wrapText="1"/>
    </xf>
    <xf numFmtId="0" fontId="0" fillId="0" borderId="0" xfId="0" applyAlignment="1"/>
    <xf numFmtId="0" fontId="4" fillId="0" borderId="8" xfId="2" applyFont="1" applyFill="1" applyBorder="1" applyAlignment="1">
      <alignment horizontal="center" vertical="center" wrapText="1"/>
    </xf>
    <xf numFmtId="164" fontId="4" fillId="0" borderId="8" xfId="3" applyNumberFormat="1" applyFont="1" applyFill="1" applyBorder="1" applyAlignment="1">
      <alignment vertical="center" wrapText="1"/>
    </xf>
    <xf numFmtId="0" fontId="7" fillId="0" borderId="1" xfId="2" applyFont="1" applyFill="1" applyBorder="1" applyAlignment="1">
      <alignment horizontal="center" vertical="center"/>
    </xf>
    <xf numFmtId="0" fontId="10" fillId="0" borderId="1" xfId="2" applyFont="1" applyFill="1" applyBorder="1" applyAlignment="1">
      <alignment horizontal="left" vertical="center"/>
    </xf>
    <xf numFmtId="164" fontId="10" fillId="0" borderId="1" xfId="5" applyFont="1" applyFill="1" applyBorder="1" applyAlignment="1">
      <alignment horizontal="left" vertical="center"/>
    </xf>
    <xf numFmtId="10" fontId="7" fillId="0" borderId="1" xfId="1" applyNumberFormat="1" applyFont="1" applyFill="1" applyBorder="1" applyAlignment="1">
      <alignment horizontal="left" vertical="center"/>
    </xf>
    <xf numFmtId="10" fontId="4" fillId="0" borderId="1" xfId="1" applyNumberFormat="1" applyFont="1" applyFill="1" applyBorder="1" applyAlignment="1">
      <alignment horizontal="left" vertical="center"/>
    </xf>
    <xf numFmtId="0" fontId="7" fillId="0" borderId="1" xfId="2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164" fontId="7" fillId="0" borderId="1" xfId="5" quotePrefix="1" applyFont="1" applyFill="1" applyBorder="1"/>
    <xf numFmtId="0" fontId="11" fillId="0" borderId="1" xfId="0" applyFont="1" applyBorder="1"/>
    <xf numFmtId="0" fontId="11" fillId="0" borderId="0" xfId="0" applyFont="1"/>
    <xf numFmtId="0" fontId="0" fillId="0" borderId="0" xfId="0" quotePrefix="1" applyAlignment="1">
      <alignment horizontal="center" vertical="top" wrapText="1"/>
    </xf>
    <xf numFmtId="0" fontId="0" fillId="0" borderId="0" xfId="0" applyAlignment="1">
      <alignment horizontal="center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4" fillId="0" borderId="5" xfId="2" applyFont="1" applyFill="1" applyBorder="1" applyAlignment="1">
      <alignment horizontal="center" vertical="center" wrapText="1"/>
    </xf>
    <xf numFmtId="0" fontId="4" fillId="0" borderId="8" xfId="2" applyFont="1" applyFill="1" applyBorder="1" applyAlignment="1">
      <alignment horizontal="center" vertical="center" wrapText="1"/>
    </xf>
    <xf numFmtId="164" fontId="7" fillId="0" borderId="2" xfId="5" applyFont="1" applyFill="1" applyBorder="1" applyAlignment="1">
      <alignment horizontal="center" wrapText="1"/>
    </xf>
    <xf numFmtId="164" fontId="7" fillId="0" borderId="4" xfId="5" applyFont="1" applyFill="1" applyBorder="1" applyAlignment="1">
      <alignment horizontal="center" wrapText="1"/>
    </xf>
    <xf numFmtId="164" fontId="7" fillId="0" borderId="3" xfId="5" applyFont="1" applyFill="1" applyBorder="1" applyAlignment="1">
      <alignment horizontal="center" wrapText="1"/>
    </xf>
    <xf numFmtId="164" fontId="7" fillId="0" borderId="2" xfId="3" applyNumberFormat="1" applyFont="1" applyFill="1" applyBorder="1" applyAlignment="1">
      <alignment horizontal="left" vertical="center"/>
    </xf>
    <xf numFmtId="164" fontId="7" fillId="0" borderId="3" xfId="3" applyNumberFormat="1" applyFont="1" applyFill="1" applyBorder="1" applyAlignment="1">
      <alignment horizontal="left" vertical="center"/>
    </xf>
    <xf numFmtId="0" fontId="11" fillId="0" borderId="2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4" fillId="0" borderId="0" xfId="2" applyFont="1" applyFill="1" applyAlignment="1">
      <alignment horizontal="center"/>
    </xf>
    <xf numFmtId="0" fontId="6" fillId="0" borderId="0" xfId="4" applyFont="1" applyAlignment="1">
      <alignment horizontal="center"/>
    </xf>
    <xf numFmtId="0" fontId="4" fillId="0" borderId="0" xfId="4" applyFont="1" applyAlignment="1">
      <alignment horizontal="center"/>
    </xf>
    <xf numFmtId="164" fontId="4" fillId="0" borderId="6" xfId="3" applyNumberFormat="1" applyFont="1" applyFill="1" applyBorder="1" applyAlignment="1">
      <alignment horizontal="center" vertical="center" wrapText="1"/>
    </xf>
    <xf numFmtId="164" fontId="4" fillId="0" borderId="7" xfId="3" applyNumberFormat="1" applyFont="1" applyFill="1" applyBorder="1" applyAlignment="1">
      <alignment horizontal="center" vertical="center" wrapText="1"/>
    </xf>
    <xf numFmtId="164" fontId="4" fillId="0" borderId="5" xfId="3" applyNumberFormat="1" applyFont="1" applyFill="1" applyBorder="1" applyAlignment="1">
      <alignment horizontal="center" vertical="center" wrapText="1"/>
    </xf>
    <xf numFmtId="164" fontId="4" fillId="0" borderId="8" xfId="3" applyNumberFormat="1" applyFont="1" applyFill="1" applyBorder="1" applyAlignment="1">
      <alignment horizontal="center" vertical="center" wrapText="1"/>
    </xf>
    <xf numFmtId="165" fontId="4" fillId="0" borderId="5" xfId="5" applyNumberFormat="1" applyFont="1" applyFill="1" applyBorder="1" applyAlignment="1">
      <alignment horizontal="center" vertical="center" wrapText="1"/>
    </xf>
    <xf numFmtId="165" fontId="4" fillId="0" borderId="8" xfId="5" applyNumberFormat="1" applyFont="1" applyFill="1" applyBorder="1" applyAlignment="1">
      <alignment horizontal="center" vertical="center" wrapText="1"/>
    </xf>
    <xf numFmtId="0" fontId="4" fillId="0" borderId="2" xfId="2" applyFont="1" applyFill="1" applyBorder="1" applyAlignment="1">
      <alignment horizontal="center"/>
    </xf>
    <xf numFmtId="0" fontId="4" fillId="0" borderId="3" xfId="2" applyFont="1" applyFill="1" applyBorder="1" applyAlignment="1">
      <alignment horizontal="center"/>
    </xf>
  </cellXfs>
  <cellStyles count="6">
    <cellStyle name="Comma 2" xfId="3"/>
    <cellStyle name="Comma 4" xfId="5"/>
    <cellStyle name="Normal" xfId="0" builtinId="0"/>
    <cellStyle name="Normal 2 2" xfId="2"/>
    <cellStyle name="Normal 3" xfId="4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504825</xdr:colOff>
      <xdr:row>0</xdr:row>
      <xdr:rowOff>161925</xdr:rowOff>
    </xdr:from>
    <xdr:to>
      <xdr:col>11</xdr:col>
      <xdr:colOff>276225</xdr:colOff>
      <xdr:row>24</xdr:row>
      <xdr:rowOff>28575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4825" y="161925"/>
          <a:ext cx="6477000" cy="4438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O4:T23"/>
  <sheetViews>
    <sheetView tabSelected="1" topLeftCell="A7" workbookViewId="0">
      <selection activeCell="O12" sqref="O12:S23"/>
    </sheetView>
  </sheetViews>
  <sheetFormatPr defaultRowHeight="15" x14ac:dyDescent="0.25"/>
  <sheetData>
    <row r="4" spans="15:20" x14ac:dyDescent="0.25">
      <c r="O4" t="s">
        <v>22</v>
      </c>
    </row>
    <row r="5" spans="15:20" x14ac:dyDescent="0.25">
      <c r="O5" s="43" t="s">
        <v>23</v>
      </c>
      <c r="P5" s="44"/>
      <c r="Q5" s="44"/>
      <c r="R5" s="44"/>
      <c r="S5" s="44"/>
      <c r="T5" s="30"/>
    </row>
    <row r="6" spans="15:20" x14ac:dyDescent="0.25">
      <c r="O6" s="44"/>
      <c r="P6" s="44"/>
      <c r="Q6" s="44"/>
      <c r="R6" s="44"/>
      <c r="S6" s="44"/>
      <c r="T6" s="30"/>
    </row>
    <row r="7" spans="15:20" x14ac:dyDescent="0.25">
      <c r="O7" s="44"/>
      <c r="P7" s="44"/>
      <c r="Q7" s="44"/>
      <c r="R7" s="44"/>
      <c r="S7" s="44"/>
      <c r="T7" s="30"/>
    </row>
    <row r="8" spans="15:20" x14ac:dyDescent="0.25">
      <c r="O8" s="44"/>
      <c r="P8" s="44"/>
      <c r="Q8" s="44"/>
      <c r="R8" s="44"/>
      <c r="S8" s="44"/>
      <c r="T8" s="30"/>
    </row>
    <row r="9" spans="15:20" x14ac:dyDescent="0.25">
      <c r="O9" s="44"/>
      <c r="P9" s="44"/>
      <c r="Q9" s="44"/>
      <c r="R9" s="44"/>
      <c r="S9" s="44"/>
      <c r="T9" s="30"/>
    </row>
    <row r="10" spans="15:20" x14ac:dyDescent="0.25">
      <c r="O10" s="30"/>
      <c r="P10" s="30"/>
      <c r="Q10" s="30"/>
      <c r="R10" s="30"/>
      <c r="S10" s="30"/>
      <c r="T10" s="30"/>
    </row>
    <row r="11" spans="15:20" x14ac:dyDescent="0.25">
      <c r="O11" s="30" t="s">
        <v>24</v>
      </c>
      <c r="P11" s="30"/>
      <c r="Q11" s="30"/>
      <c r="R11" s="30"/>
      <c r="S11" s="30"/>
      <c r="T11" s="30"/>
    </row>
    <row r="12" spans="15:20" x14ac:dyDescent="0.25">
      <c r="O12" s="45" t="s">
        <v>45</v>
      </c>
      <c r="P12" s="46"/>
      <c r="Q12" s="46"/>
      <c r="R12" s="46"/>
      <c r="S12" s="46"/>
      <c r="T12" s="30"/>
    </row>
    <row r="13" spans="15:20" x14ac:dyDescent="0.25">
      <c r="O13" s="46"/>
      <c r="P13" s="46"/>
      <c r="Q13" s="46"/>
      <c r="R13" s="46"/>
      <c r="S13" s="46"/>
      <c r="T13" s="30"/>
    </row>
    <row r="14" spans="15:20" x14ac:dyDescent="0.25">
      <c r="O14" s="46"/>
      <c r="P14" s="46"/>
      <c r="Q14" s="46"/>
      <c r="R14" s="46"/>
      <c r="S14" s="46"/>
      <c r="T14" s="30"/>
    </row>
    <row r="15" spans="15:20" x14ac:dyDescent="0.25">
      <c r="O15" s="46"/>
      <c r="P15" s="46"/>
      <c r="Q15" s="46"/>
      <c r="R15" s="46"/>
      <c r="S15" s="46"/>
      <c r="T15" s="30"/>
    </row>
    <row r="16" spans="15:20" x14ac:dyDescent="0.25">
      <c r="O16" s="46"/>
      <c r="P16" s="46"/>
      <c r="Q16" s="46"/>
      <c r="R16" s="46"/>
      <c r="S16" s="46"/>
    </row>
    <row r="17" spans="15:19" x14ac:dyDescent="0.25">
      <c r="O17" s="46"/>
      <c r="P17" s="46"/>
      <c r="Q17" s="46"/>
      <c r="R17" s="46"/>
      <c r="S17" s="46"/>
    </row>
    <row r="18" spans="15:19" x14ac:dyDescent="0.25">
      <c r="O18" s="46"/>
      <c r="P18" s="46"/>
      <c r="Q18" s="46"/>
      <c r="R18" s="46"/>
      <c r="S18" s="46"/>
    </row>
    <row r="19" spans="15:19" x14ac:dyDescent="0.25">
      <c r="O19" s="46"/>
      <c r="P19" s="46"/>
      <c r="Q19" s="46"/>
      <c r="R19" s="46"/>
      <c r="S19" s="46"/>
    </row>
    <row r="20" spans="15:19" x14ac:dyDescent="0.25">
      <c r="O20" s="46"/>
      <c r="P20" s="46"/>
      <c r="Q20" s="46"/>
      <c r="R20" s="46"/>
      <c r="S20" s="46"/>
    </row>
    <row r="21" spans="15:19" x14ac:dyDescent="0.25">
      <c r="O21" s="46"/>
      <c r="P21" s="46"/>
      <c r="Q21" s="46"/>
      <c r="R21" s="46"/>
      <c r="S21" s="46"/>
    </row>
    <row r="22" spans="15:19" x14ac:dyDescent="0.25">
      <c r="O22" s="46"/>
      <c r="P22" s="46"/>
      <c r="Q22" s="46"/>
      <c r="R22" s="46"/>
      <c r="S22" s="46"/>
    </row>
    <row r="23" spans="15:19" x14ac:dyDescent="0.25">
      <c r="O23" s="46"/>
      <c r="P23" s="46"/>
      <c r="Q23" s="46"/>
      <c r="R23" s="46"/>
      <c r="S23" s="46"/>
    </row>
  </sheetData>
  <mergeCells count="2">
    <mergeCell ref="O5:S9"/>
    <mergeCell ref="O12:S2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workbookViewId="0">
      <selection activeCell="F18" sqref="F18"/>
    </sheetView>
  </sheetViews>
  <sheetFormatPr defaultRowHeight="15" x14ac:dyDescent="0.25"/>
  <cols>
    <col min="1" max="1" width="5.140625" bestFit="1" customWidth="1"/>
    <col min="2" max="2" width="8.140625" bestFit="1" customWidth="1"/>
    <col min="3" max="3" width="21.7109375" bestFit="1" customWidth="1"/>
    <col min="4" max="4" width="18.85546875" customWidth="1"/>
    <col min="5" max="5" width="16.7109375" customWidth="1"/>
    <col min="6" max="6" width="17.5703125" customWidth="1"/>
    <col min="7" max="7" width="17.7109375" customWidth="1"/>
    <col min="8" max="8" width="16.7109375" customWidth="1"/>
    <col min="9" max="9" width="21" customWidth="1"/>
    <col min="10" max="10" width="22.28515625" customWidth="1"/>
  </cols>
  <sheetData>
    <row r="1" spans="1:11" ht="15.75" x14ac:dyDescent="0.25">
      <c r="A1" s="1"/>
      <c r="B1" s="1"/>
      <c r="C1" s="56" t="s">
        <v>0</v>
      </c>
      <c r="D1" s="56"/>
      <c r="E1" s="56"/>
      <c r="F1" s="2"/>
      <c r="G1" s="3"/>
      <c r="H1" s="3"/>
      <c r="I1" s="4"/>
      <c r="J1" s="4"/>
      <c r="K1" s="5"/>
    </row>
    <row r="2" spans="1:11" ht="20.25" x14ac:dyDescent="0.3">
      <c r="A2" s="57" t="s">
        <v>25</v>
      </c>
      <c r="B2" s="57"/>
      <c r="C2" s="57"/>
      <c r="D2" s="57"/>
      <c r="E2" s="57"/>
      <c r="F2" s="57"/>
      <c r="G2" s="57"/>
      <c r="H2" s="57"/>
      <c r="I2" s="57"/>
      <c r="J2" s="57"/>
      <c r="K2" s="57"/>
    </row>
    <row r="3" spans="1:11" ht="15.75" x14ac:dyDescent="0.25">
      <c r="A3" s="58"/>
      <c r="B3" s="58"/>
      <c r="C3" s="58"/>
      <c r="D3" s="58"/>
      <c r="E3" s="58"/>
      <c r="F3" s="58"/>
      <c r="G3" s="58"/>
      <c r="H3" s="58"/>
      <c r="I3" s="58"/>
      <c r="J3" s="58"/>
      <c r="K3" s="58"/>
    </row>
    <row r="4" spans="1:11" ht="15.75" x14ac:dyDescent="0.25">
      <c r="A4" s="6"/>
      <c r="B4" s="6"/>
      <c r="C4" s="6"/>
      <c r="D4" s="6"/>
      <c r="E4" s="6" t="s">
        <v>26</v>
      </c>
      <c r="F4" s="6"/>
      <c r="G4" s="6" t="s">
        <v>27</v>
      </c>
      <c r="H4" s="6"/>
      <c r="I4" s="6"/>
      <c r="J4" s="6"/>
      <c r="K4" s="6"/>
    </row>
    <row r="5" spans="1:11" ht="15.75" x14ac:dyDescent="0.25">
      <c r="A5" s="6"/>
      <c r="B5" s="6"/>
      <c r="C5" s="6"/>
      <c r="D5" s="6"/>
      <c r="E5" s="6"/>
      <c r="F5" s="6" t="s">
        <v>28</v>
      </c>
      <c r="G5" s="6"/>
      <c r="H5" s="6"/>
      <c r="I5" s="6"/>
      <c r="J5" s="6"/>
      <c r="K5" s="6"/>
    </row>
    <row r="6" spans="1:11" ht="15.75" x14ac:dyDescent="0.25">
      <c r="A6" s="6"/>
      <c r="B6" s="6"/>
      <c r="C6" s="6"/>
      <c r="D6" s="6"/>
      <c r="E6" s="6" t="s">
        <v>29</v>
      </c>
      <c r="F6" s="6"/>
      <c r="G6" s="6"/>
      <c r="H6" s="6"/>
      <c r="I6" s="6"/>
      <c r="J6" s="6"/>
      <c r="K6" s="6"/>
    </row>
    <row r="7" spans="1:11" x14ac:dyDescent="0.25">
      <c r="A7" s="7"/>
      <c r="B7" s="7"/>
      <c r="C7" s="8"/>
      <c r="D7" s="8"/>
      <c r="E7" s="8"/>
      <c r="F7" s="8"/>
      <c r="G7" s="9"/>
      <c r="H7" s="3"/>
      <c r="I7" s="3"/>
      <c r="J7" s="3"/>
      <c r="K7" s="3"/>
    </row>
    <row r="8" spans="1:11" ht="15.75" x14ac:dyDescent="0.25">
      <c r="A8" s="47" t="s">
        <v>30</v>
      </c>
      <c r="B8" s="59" t="s">
        <v>31</v>
      </c>
      <c r="C8" s="60"/>
      <c r="D8" s="61" t="s">
        <v>5</v>
      </c>
      <c r="E8" s="61" t="s">
        <v>6</v>
      </c>
      <c r="F8" s="61" t="s">
        <v>7</v>
      </c>
      <c r="G8" s="63" t="s">
        <v>8</v>
      </c>
      <c r="H8" s="47" t="s">
        <v>9</v>
      </c>
      <c r="I8" s="47" t="s">
        <v>10</v>
      </c>
      <c r="J8" s="47" t="s">
        <v>11</v>
      </c>
      <c r="K8" s="47" t="s">
        <v>12</v>
      </c>
    </row>
    <row r="9" spans="1:11" ht="15.75" x14ac:dyDescent="0.25">
      <c r="A9" s="48"/>
      <c r="B9" s="31" t="s">
        <v>32</v>
      </c>
      <c r="C9" s="32" t="s">
        <v>33</v>
      </c>
      <c r="D9" s="62"/>
      <c r="E9" s="62"/>
      <c r="F9" s="62"/>
      <c r="G9" s="64"/>
      <c r="H9" s="48"/>
      <c r="I9" s="48"/>
      <c r="J9" s="48"/>
      <c r="K9" s="48"/>
    </row>
    <row r="10" spans="1:11" s="39" customFormat="1" ht="15.75" x14ac:dyDescent="0.25">
      <c r="A10" s="33">
        <v>1</v>
      </c>
      <c r="B10" s="34" t="s">
        <v>34</v>
      </c>
      <c r="C10" s="34" t="s">
        <v>35</v>
      </c>
      <c r="D10" s="35" t="s">
        <v>36</v>
      </c>
      <c r="E10" s="35" t="s">
        <v>37</v>
      </c>
      <c r="F10" s="35" t="s">
        <v>38</v>
      </c>
      <c r="G10" s="35" t="s">
        <v>39</v>
      </c>
      <c r="H10" s="35" t="s">
        <v>40</v>
      </c>
      <c r="I10" s="36"/>
      <c r="J10" s="37"/>
      <c r="K10" s="38"/>
    </row>
    <row r="11" spans="1:11" ht="15.75" x14ac:dyDescent="0.25">
      <c r="A11" s="13">
        <v>2</v>
      </c>
      <c r="B11" s="13" t="s">
        <v>41</v>
      </c>
      <c r="C11" s="26" t="s">
        <v>41</v>
      </c>
      <c r="D11" s="15"/>
      <c r="E11" s="27"/>
      <c r="F11" s="27"/>
      <c r="G11" s="16"/>
      <c r="H11" s="16"/>
      <c r="I11" s="28"/>
      <c r="J11" s="24"/>
      <c r="K11" s="13"/>
    </row>
    <row r="12" spans="1:11" ht="15.75" x14ac:dyDescent="0.25">
      <c r="A12" s="13">
        <v>3</v>
      </c>
      <c r="B12" s="13" t="s">
        <v>41</v>
      </c>
      <c r="C12" s="26" t="s">
        <v>42</v>
      </c>
      <c r="D12" s="27"/>
      <c r="E12" s="27"/>
      <c r="F12" s="27"/>
      <c r="G12" s="16"/>
      <c r="H12" s="16"/>
      <c r="I12" s="16"/>
      <c r="J12" s="15"/>
      <c r="K12" s="16"/>
    </row>
    <row r="13" spans="1:11" ht="15.75" x14ac:dyDescent="0.25">
      <c r="A13" s="13">
        <v>4</v>
      </c>
      <c r="B13" s="13" t="s">
        <v>41</v>
      </c>
      <c r="C13" s="26" t="s">
        <v>41</v>
      </c>
      <c r="D13" s="27"/>
      <c r="E13" s="27"/>
      <c r="F13" s="27"/>
      <c r="G13" s="16"/>
      <c r="H13" s="29"/>
      <c r="I13" s="49"/>
      <c r="J13" s="50"/>
      <c r="K13" s="51"/>
    </row>
    <row r="14" spans="1:11" ht="15.75" x14ac:dyDescent="0.25">
      <c r="A14" s="13">
        <v>5</v>
      </c>
      <c r="B14" s="52" t="s">
        <v>43</v>
      </c>
      <c r="C14" s="53"/>
      <c r="D14" s="40"/>
      <c r="E14" s="40"/>
      <c r="F14" s="40"/>
      <c r="G14" s="40"/>
      <c r="H14" s="40"/>
      <c r="I14" s="17"/>
      <c r="J14" s="18"/>
      <c r="K14" s="19"/>
    </row>
    <row r="15" spans="1:11" s="42" customFormat="1" ht="15.75" x14ac:dyDescent="0.25">
      <c r="A15" s="41">
        <v>6</v>
      </c>
      <c r="B15" s="54" t="s">
        <v>44</v>
      </c>
      <c r="C15" s="55"/>
      <c r="D15" s="41"/>
      <c r="E15" s="41"/>
      <c r="F15" s="41"/>
      <c r="G15" s="41"/>
      <c r="H15" s="41"/>
      <c r="I15" s="41"/>
      <c r="J15" s="41"/>
      <c r="K15" s="41"/>
    </row>
  </sheetData>
  <mergeCells count="16">
    <mergeCell ref="C1:E1"/>
    <mergeCell ref="A2:K2"/>
    <mergeCell ref="A3:K3"/>
    <mergeCell ref="A8:A9"/>
    <mergeCell ref="B8:C8"/>
    <mergeCell ref="D8:D9"/>
    <mergeCell ref="E8:E9"/>
    <mergeCell ref="F8:F9"/>
    <mergeCell ref="G8:G9"/>
    <mergeCell ref="H8:H9"/>
    <mergeCell ref="I8:I9"/>
    <mergeCell ref="J8:J9"/>
    <mergeCell ref="K8:K9"/>
    <mergeCell ref="I13:K13"/>
    <mergeCell ref="B14:C14"/>
    <mergeCell ref="B15:C1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3"/>
  <sheetViews>
    <sheetView workbookViewId="0">
      <selection activeCell="G10" sqref="G10"/>
    </sheetView>
  </sheetViews>
  <sheetFormatPr defaultRowHeight="15" x14ac:dyDescent="0.25"/>
  <cols>
    <col min="2" max="2" width="32.28515625" bestFit="1" customWidth="1"/>
    <col min="3" max="3" width="14" bestFit="1" customWidth="1"/>
    <col min="4" max="5" width="15.7109375" bestFit="1" customWidth="1"/>
    <col min="6" max="6" width="14" bestFit="1" customWidth="1"/>
    <col min="7" max="7" width="15.7109375" bestFit="1" customWidth="1"/>
    <col min="8" max="8" width="14.140625" customWidth="1"/>
    <col min="9" max="9" width="16.42578125" customWidth="1"/>
    <col min="10" max="10" width="8.28515625" bestFit="1" customWidth="1"/>
  </cols>
  <sheetData>
    <row r="1" spans="1:10" ht="15.75" x14ac:dyDescent="0.25">
      <c r="A1" s="1"/>
      <c r="B1" s="56" t="s">
        <v>0</v>
      </c>
      <c r="C1" s="56"/>
      <c r="D1" s="56"/>
      <c r="E1" s="2"/>
      <c r="F1" s="3"/>
      <c r="G1" s="3"/>
      <c r="H1" s="4"/>
      <c r="I1" s="4"/>
      <c r="J1" s="5"/>
    </row>
    <row r="2" spans="1:10" ht="20.25" x14ac:dyDescent="0.3">
      <c r="A2" s="57" t="s">
        <v>1</v>
      </c>
      <c r="B2" s="57"/>
      <c r="C2" s="57"/>
      <c r="D2" s="57"/>
      <c r="E2" s="57"/>
      <c r="F2" s="57"/>
      <c r="G2" s="57"/>
      <c r="H2" s="57"/>
      <c r="I2" s="57"/>
      <c r="J2" s="57"/>
    </row>
    <row r="3" spans="1:10" ht="15.75" x14ac:dyDescent="0.25">
      <c r="A3" s="58" t="s">
        <v>2</v>
      </c>
      <c r="B3" s="58"/>
      <c r="C3" s="58"/>
      <c r="D3" s="58"/>
      <c r="E3" s="58"/>
      <c r="F3" s="58"/>
      <c r="G3" s="58"/>
      <c r="H3" s="58"/>
      <c r="I3" s="58"/>
      <c r="J3" s="58"/>
    </row>
    <row r="4" spans="1:10" x14ac:dyDescent="0.25">
      <c r="A4" s="7"/>
      <c r="B4" s="8"/>
      <c r="C4" s="8"/>
      <c r="D4" s="8"/>
      <c r="E4" s="8"/>
      <c r="F4" s="9"/>
      <c r="G4" s="3"/>
      <c r="H4" s="3"/>
      <c r="I4" s="3"/>
      <c r="J4" s="3"/>
    </row>
    <row r="5" spans="1:10" ht="47.25" x14ac:dyDescent="0.25">
      <c r="A5" s="10" t="s">
        <v>3</v>
      </c>
      <c r="B5" s="11" t="s">
        <v>4</v>
      </c>
      <c r="C5" s="11" t="s">
        <v>5</v>
      </c>
      <c r="D5" s="11" t="s">
        <v>6</v>
      </c>
      <c r="E5" s="11" t="s">
        <v>7</v>
      </c>
      <c r="F5" s="12" t="s">
        <v>8</v>
      </c>
      <c r="G5" s="10" t="s">
        <v>9</v>
      </c>
      <c r="H5" s="10" t="s">
        <v>10</v>
      </c>
      <c r="I5" s="10" t="s">
        <v>11</v>
      </c>
      <c r="J5" s="10" t="s">
        <v>12</v>
      </c>
    </row>
    <row r="6" spans="1:10" ht="15.75" x14ac:dyDescent="0.25">
      <c r="A6" s="13">
        <v>1</v>
      </c>
      <c r="B6" s="26" t="s">
        <v>15</v>
      </c>
      <c r="C6" s="27">
        <f>677284903-57348035</f>
        <v>619936868</v>
      </c>
      <c r="D6" s="27">
        <v>600245027</v>
      </c>
      <c r="E6" s="27">
        <v>450404234</v>
      </c>
      <c r="F6" s="16">
        <f>C6+D6-E6</f>
        <v>769777661</v>
      </c>
      <c r="G6" s="16">
        <v>597089000</v>
      </c>
      <c r="H6" s="28">
        <f>F6/$F$11</f>
        <v>0.90605487173394728</v>
      </c>
      <c r="I6" s="24">
        <f>F6/G6</f>
        <v>1.2892176224984886</v>
      </c>
      <c r="J6" s="13"/>
    </row>
    <row r="7" spans="1:10" ht="15.75" x14ac:dyDescent="0.25">
      <c r="A7" s="13">
        <v>2</v>
      </c>
      <c r="B7" s="26" t="s">
        <v>16</v>
      </c>
      <c r="C7" s="27">
        <f>170016476-117241486</f>
        <v>52774990</v>
      </c>
      <c r="D7" s="27">
        <v>1352569652</v>
      </c>
      <c r="E7" s="27">
        <v>1325529541</v>
      </c>
      <c r="F7" s="16">
        <f>C7+D7-E7</f>
        <v>79815101</v>
      </c>
      <c r="G7" s="16">
        <v>1344878623</v>
      </c>
      <c r="H7" s="28">
        <f>F7/$F$11</f>
        <v>9.3945128266052724E-2</v>
      </c>
      <c r="I7" s="24">
        <f>F7/G7</f>
        <v>5.9347438226029413E-2</v>
      </c>
      <c r="J7" s="13"/>
    </row>
    <row r="8" spans="1:10" ht="15.75" x14ac:dyDescent="0.25">
      <c r="A8" s="13">
        <v>3</v>
      </c>
      <c r="B8" s="26" t="s">
        <v>17</v>
      </c>
      <c r="C8" s="15"/>
      <c r="D8" s="27"/>
      <c r="E8" s="27"/>
      <c r="F8" s="16">
        <f>C8+D8-E8</f>
        <v>0</v>
      </c>
      <c r="G8" s="16"/>
      <c r="H8" s="28">
        <f>F8/$F$11</f>
        <v>0</v>
      </c>
      <c r="I8" s="24" t="e">
        <f>F8/G8</f>
        <v>#DIV/0!</v>
      </c>
      <c r="J8" s="13"/>
    </row>
    <row r="9" spans="1:10" ht="15.75" x14ac:dyDescent="0.25">
      <c r="A9" s="13">
        <v>4</v>
      </c>
      <c r="B9" s="26" t="s">
        <v>18</v>
      </c>
      <c r="C9" s="27">
        <v>-30616000</v>
      </c>
      <c r="D9" s="27">
        <v>62105303</v>
      </c>
      <c r="E9" s="27">
        <v>31489303</v>
      </c>
      <c r="F9" s="16">
        <f>C9+D9-E9</f>
        <v>0</v>
      </c>
      <c r="G9" s="16"/>
      <c r="H9" s="16"/>
      <c r="I9" s="15"/>
      <c r="J9" s="16"/>
    </row>
    <row r="10" spans="1:10" ht="15.75" x14ac:dyDescent="0.25">
      <c r="A10" s="13">
        <v>5</v>
      </c>
      <c r="B10" s="26" t="s">
        <v>19</v>
      </c>
      <c r="C10" s="27">
        <f>16922150-20007</f>
        <v>16902143</v>
      </c>
      <c r="D10" s="27">
        <f>13757000</f>
        <v>13757000</v>
      </c>
      <c r="E10" s="27">
        <v>13201000</v>
      </c>
      <c r="F10" s="16">
        <f>C10+D10-E10</f>
        <v>17458143</v>
      </c>
      <c r="G10" s="29">
        <v>13358000</v>
      </c>
      <c r="H10" s="49" t="s">
        <v>20</v>
      </c>
      <c r="I10" s="50"/>
      <c r="J10" s="51"/>
    </row>
    <row r="11" spans="1:10" ht="15.75" x14ac:dyDescent="0.25">
      <c r="A11" s="65" t="s">
        <v>21</v>
      </c>
      <c r="B11" s="66"/>
      <c r="C11" s="21"/>
      <c r="D11" s="21"/>
      <c r="E11" s="21"/>
      <c r="F11" s="22">
        <f>F12-F13</f>
        <v>849592762</v>
      </c>
      <c r="G11" s="22">
        <f>SUM(G6:G8)</f>
        <v>1941967623</v>
      </c>
      <c r="H11" s="23"/>
      <c r="I11" s="24">
        <f>F11/G11</f>
        <v>0.4374906934274877</v>
      </c>
      <c r="J11" s="25"/>
    </row>
    <row r="12" spans="1:10" ht="15.75" x14ac:dyDescent="0.25">
      <c r="A12" s="13">
        <v>6</v>
      </c>
      <c r="B12" s="14" t="s">
        <v>13</v>
      </c>
      <c r="C12" s="15">
        <f>SUM(C6:C10)</f>
        <v>658998001</v>
      </c>
      <c r="D12" s="15">
        <f>SUM(D6:D10)</f>
        <v>2028676982</v>
      </c>
      <c r="E12" s="15">
        <f>SUM(E6:E10)</f>
        <v>1820624078</v>
      </c>
      <c r="F12" s="16">
        <f>C12+D12-E12</f>
        <v>867050905</v>
      </c>
      <c r="G12" s="16"/>
      <c r="H12" s="17"/>
      <c r="I12" s="18"/>
      <c r="J12" s="19"/>
    </row>
    <row r="13" spans="1:10" ht="15.75" x14ac:dyDescent="0.25">
      <c r="A13" s="13">
        <v>7</v>
      </c>
      <c r="B13" s="14" t="s">
        <v>14</v>
      </c>
      <c r="C13" s="15">
        <f>SUM(C9:C10)</f>
        <v>-13713857</v>
      </c>
      <c r="D13" s="15">
        <f>SUM(D9:D10)</f>
        <v>75862303</v>
      </c>
      <c r="E13" s="15">
        <f>SUM(E9:E10)</f>
        <v>44690303</v>
      </c>
      <c r="F13" s="16">
        <f>C13+D13-E13</f>
        <v>17458143</v>
      </c>
      <c r="G13" s="16"/>
      <c r="H13" s="17"/>
      <c r="I13" s="18"/>
      <c r="J13" s="20"/>
    </row>
  </sheetData>
  <mergeCells count="5">
    <mergeCell ref="B1:D1"/>
    <mergeCell ref="A2:J2"/>
    <mergeCell ref="A3:J3"/>
    <mergeCell ref="A11:B11"/>
    <mergeCell ref="H10:J10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Manhhinh search</vt:lpstr>
      <vt:lpstr>AR7043_HT</vt:lpstr>
      <vt:lpstr>Example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2016-01-25T09:35:10Z</dcterms:created>
  <dcterms:modified xsi:type="dcterms:W3CDTF">2016-02-25T08:44:42Z</dcterms:modified>
</cp:coreProperties>
</file>