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rcpsp\Desktop\Weekly Cal Checks\"/>
    </mc:Choice>
  </mc:AlternateContent>
  <bookViews>
    <workbookView xWindow="0" yWindow="0" windowWidth="20490" windowHeight="7755"/>
  </bookViews>
  <sheets>
    <sheet name="Check Sheet" sheetId="1" r:id="rId1"/>
    <sheet name="Limit Verification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G37" i="1" l="1"/>
  <c r="U11" i="2" s="1"/>
  <c r="AG35" i="1"/>
  <c r="U9" i="2"/>
  <c r="F86" i="1"/>
  <c r="F88" i="1"/>
  <c r="U13" i="2" l="1"/>
  <c r="AD46" i="1"/>
  <c r="AK39" i="1"/>
  <c r="U5" i="2" l="1"/>
  <c r="U7" i="2"/>
  <c r="AG41" i="1"/>
  <c r="AK35" i="1"/>
  <c r="Q46" i="1" l="1"/>
  <c r="D46" i="1"/>
  <c r="AK8" i="1" l="1"/>
  <c r="AK6" i="1"/>
</calcChain>
</file>

<file path=xl/comments1.xml><?xml version="1.0" encoding="utf-8"?>
<comments xmlns="http://schemas.openxmlformats.org/spreadsheetml/2006/main">
  <authors>
    <author>Help Desk</author>
  </authors>
  <commentList>
    <comment ref="AK6" authorId="0" shapeId="0">
      <text>
        <r>
          <rPr>
            <sz val="8"/>
            <color indexed="81"/>
            <rFont val="Tahoma"/>
            <family val="2"/>
          </rPr>
          <t>Date entered automatically.
Note: week defined as starting on Sunday and ending on Saturday.</t>
        </r>
      </text>
    </comment>
    <comment ref="L10" authorId="0" shapeId="0">
      <text>
        <r>
          <rPr>
            <sz val="8"/>
            <color indexed="81"/>
            <rFont val="Tahoma"/>
            <family val="2"/>
          </rPr>
          <t xml:space="preserve">note: can press  </t>
        </r>
        <r>
          <rPr>
            <b/>
            <sz val="8"/>
            <color indexed="81"/>
            <rFont val="Tahoma"/>
            <family val="2"/>
          </rPr>
          <t xml:space="preserve"> CNTRL + ;  </t>
        </r>
        <r>
          <rPr>
            <sz val="8"/>
            <color indexed="81"/>
            <rFont val="Tahoma"/>
            <family val="2"/>
          </rPr>
          <t>simultaneously
 to enter current date in a cell.</t>
        </r>
      </text>
    </comment>
    <comment ref="A17" authorId="0" shapeId="0">
      <text>
        <r>
          <rPr>
            <sz val="8"/>
            <color indexed="81"/>
            <rFont val="Tahoma"/>
            <family val="2"/>
          </rPr>
          <t>Completed minimum once per year. See QA manual section
6.3.0 for other instances</t>
        </r>
      </text>
    </comment>
    <comment ref="W17" authorId="0" shapeId="0">
      <text>
        <r>
          <rPr>
            <sz val="8"/>
            <color indexed="81"/>
            <rFont val="Tahoma"/>
            <family val="2"/>
          </rPr>
          <t>Completed minimum once per quarter. See QA manual sections 6.1.7  &amp;  6.2.0 for     other instances.</t>
        </r>
      </text>
    </comment>
    <comment ref="A35" authorId="0" shapeId="0">
      <text>
        <r>
          <rPr>
            <sz val="8"/>
            <color indexed="81"/>
            <rFont val="Tahoma"/>
            <family val="2"/>
          </rPr>
          <t>Completed minimum once per week.
Reference: QA manual section 6.1.4</t>
        </r>
      </text>
    </comment>
    <comment ref="AK35" authorId="0" shapeId="0">
      <text>
        <r>
          <rPr>
            <sz val="8"/>
            <color indexed="81"/>
            <rFont val="Tahoma"/>
            <family val="2"/>
          </rPr>
          <t xml:space="preserve">For Zero/Span: date entered automatically. If cell remains blank verify </t>
        </r>
        <r>
          <rPr>
            <b/>
            <sz val="8"/>
            <color indexed="81"/>
            <rFont val="Tahoma"/>
            <family val="2"/>
          </rPr>
          <t>Date of Testing</t>
        </r>
        <r>
          <rPr>
            <sz val="8"/>
            <color indexed="81"/>
            <rFont val="Tahoma"/>
            <family val="2"/>
          </rPr>
          <t xml:space="preserve"> and chart </t>
        </r>
        <r>
          <rPr>
            <b/>
            <sz val="8"/>
            <color indexed="81"/>
            <rFont val="Tahoma"/>
            <family val="2"/>
          </rPr>
          <t xml:space="preserve">Conc., ppm </t>
        </r>
        <r>
          <rPr>
            <sz val="8"/>
            <color indexed="81"/>
            <rFont val="Tahoma"/>
            <family val="2"/>
          </rPr>
          <t>cells have values.</t>
        </r>
      </text>
    </comment>
    <comment ref="A37" authorId="0" shapeId="0">
      <text>
        <r>
          <rPr>
            <sz val="8"/>
            <color indexed="81"/>
            <rFont val="Tahoma"/>
            <family val="2"/>
          </rPr>
          <t xml:space="preserve">Completed minimum once every 2 weeks.
Reference: QA manual section 6.4.0
</t>
        </r>
      </text>
    </comment>
    <comment ref="AK37" authorId="0" shapeId="0">
      <text>
        <r>
          <rPr>
            <sz val="8"/>
            <color indexed="81"/>
            <rFont val="Tahoma"/>
            <family val="2"/>
          </rPr>
          <t>For PC:        Enter date manually.
Can press</t>
        </r>
        <r>
          <rPr>
            <b/>
            <sz val="8"/>
            <color indexed="81"/>
            <rFont val="Tahoma"/>
            <family val="2"/>
          </rPr>
          <t xml:space="preserve">  CNTRL </t>
        </r>
        <r>
          <rPr>
            <sz val="8"/>
            <color indexed="81"/>
            <rFont val="Tahoma"/>
            <family val="2"/>
          </rPr>
          <t>+</t>
        </r>
        <r>
          <rPr>
            <b/>
            <sz val="8"/>
            <color indexed="81"/>
            <rFont val="Tahoma"/>
            <family val="2"/>
          </rPr>
          <t xml:space="preserve"> ;  </t>
        </r>
        <r>
          <rPr>
            <sz val="8"/>
            <color indexed="81"/>
            <rFont val="Tahoma"/>
            <family val="2"/>
          </rPr>
          <t xml:space="preserve">simultaneously
to enter current date in this cell.
</t>
        </r>
      </text>
    </comment>
    <comment ref="A39" authorId="0" shapeId="0">
      <text>
        <r>
          <rPr>
            <sz val="8"/>
            <color indexed="81"/>
            <rFont val="Tahoma"/>
            <family val="2"/>
          </rPr>
          <t xml:space="preserve">Completed minimum once per week.
</t>
        </r>
      </text>
    </comment>
  </commentList>
</comments>
</file>

<file path=xl/sharedStrings.xml><?xml version="1.0" encoding="utf-8"?>
<sst xmlns="http://schemas.openxmlformats.org/spreadsheetml/2006/main" count="167" uniqueCount="143">
  <si>
    <t>New York State Department Of Environmental Conservation</t>
  </si>
  <si>
    <t>Reviewed By:</t>
  </si>
  <si>
    <t xml:space="preserve">Station:  </t>
  </si>
  <si>
    <t>Station #:</t>
  </si>
  <si>
    <t xml:space="preserve"> Operator: </t>
  </si>
  <si>
    <t>Performed By:</t>
  </si>
  <si>
    <t>Encon #:</t>
  </si>
  <si>
    <t>Serial #:</t>
  </si>
  <si>
    <t>Cell A</t>
  </si>
  <si>
    <t>Cell B</t>
  </si>
  <si>
    <t>Zero, Span and PC Checks</t>
  </si>
  <si>
    <t>QA Calibrator</t>
  </si>
  <si>
    <t>Data Logger</t>
  </si>
  <si>
    <t>%</t>
  </si>
  <si>
    <t>Dilution</t>
  </si>
  <si>
    <t>Pollutant</t>
  </si>
  <si>
    <t>Certified</t>
  </si>
  <si>
    <t>Measured</t>
  </si>
  <si>
    <t>Date</t>
  </si>
  <si>
    <t>Setting</t>
  </si>
  <si>
    <t>Completed</t>
  </si>
  <si>
    <t>Off</t>
  </si>
  <si>
    <t>Scheduled Maintenance</t>
  </si>
  <si>
    <t>Procedure</t>
  </si>
  <si>
    <t>Frequency</t>
  </si>
  <si>
    <t>Last Done</t>
  </si>
  <si>
    <t>BY</t>
  </si>
  <si>
    <t>Replace Particulate Filter</t>
  </si>
  <si>
    <t>As Needed</t>
  </si>
  <si>
    <t>Check / Clean Cooling Fan Filter</t>
  </si>
  <si>
    <t>Monthly</t>
  </si>
  <si>
    <t>Check for leaks in solenoids</t>
  </si>
  <si>
    <t>Every Audit/Cal</t>
  </si>
  <si>
    <t>Test Ozone Scrubber Efficiency</t>
  </si>
  <si>
    <t>Comments:</t>
  </si>
  <si>
    <t>OOC:</t>
  </si>
  <si>
    <t>IC:</t>
  </si>
  <si>
    <t>Last 2 Calibration Dates:</t>
  </si>
  <si>
    <t>Check or Clean Sample Cells</t>
  </si>
  <si>
    <t xml:space="preserve">Model: </t>
  </si>
  <si>
    <t>mmHg</t>
  </si>
  <si>
    <t>Date of Testing:</t>
  </si>
  <si>
    <t>hours   EST</t>
  </si>
  <si>
    <t xml:space="preserve">Span </t>
  </si>
  <si>
    <t>PC</t>
  </si>
  <si>
    <t>(secs)</t>
  </si>
  <si>
    <t>Last</t>
  </si>
  <si>
    <t>Calibration</t>
  </si>
  <si>
    <t>O3 Lamp</t>
  </si>
  <si>
    <t>Full</t>
  </si>
  <si>
    <t>Scale</t>
  </si>
  <si>
    <t>% of</t>
  </si>
  <si>
    <t>Conc., ppm</t>
  </si>
  <si>
    <r>
      <rPr>
        <sz val="10"/>
        <color theme="1"/>
        <rFont val="Arial"/>
        <family val="2"/>
      </rPr>
      <t>as found</t>
    </r>
    <r>
      <rPr>
        <sz val="10"/>
        <color theme="1"/>
        <rFont val="Calibri"/>
        <family val="2"/>
      </rPr>
      <t>→</t>
    </r>
  </si>
  <si>
    <t>Zero **</t>
  </si>
  <si>
    <t>** O3 Background:</t>
  </si>
  <si>
    <r>
      <t xml:space="preserve">as left </t>
    </r>
    <r>
      <rPr>
        <sz val="10"/>
        <color theme="1"/>
        <rFont val="Calibri"/>
        <family val="2"/>
      </rPr>
      <t>→</t>
    </r>
  </si>
  <si>
    <t>Next Due</t>
  </si>
  <si>
    <t xml:space="preserve">&lt;= Avg. % Diff </t>
  </si>
  <si>
    <t xml:space="preserve">note: if no adjustment is made to </t>
  </si>
  <si>
    <t>bkgd factor leave "as left" blank.</t>
  </si>
  <si>
    <t>Day of Week:</t>
  </si>
  <si>
    <t>Time:</t>
  </si>
  <si>
    <t>Analyzer Data</t>
  </si>
  <si>
    <t>** if Audit or Calibration dates unknown leave blank.</t>
  </si>
  <si>
    <t>Calibrator Information</t>
  </si>
  <si>
    <t>** taken from calibrator QA certification sheet</t>
  </si>
  <si>
    <t>Model:</t>
  </si>
  <si>
    <r>
      <t xml:space="preserve">Lab BP </t>
    </r>
    <r>
      <rPr>
        <sz val="11"/>
        <color theme="1"/>
        <rFont val="Calibri"/>
        <family val="2"/>
      </rPr>
      <t>→</t>
    </r>
  </si>
  <si>
    <t>Calibrator Certification Period:</t>
  </si>
  <si>
    <t>thru</t>
  </si>
  <si>
    <t>Shelter BP</t>
  </si>
  <si>
    <t xml:space="preserve">Are analyzer diagnostics within tolerances? </t>
  </si>
  <si>
    <t>Y / N</t>
  </si>
  <si>
    <t>If no please explain in comments section.</t>
  </si>
  <si>
    <t>Page 1 of 2</t>
  </si>
  <si>
    <t>Page 2 of 2</t>
  </si>
  <si>
    <t>Voltages</t>
  </si>
  <si>
    <t>Motherboard</t>
  </si>
  <si>
    <t>Interface</t>
  </si>
  <si>
    <t>Range</t>
  </si>
  <si>
    <t>(ppm)</t>
  </si>
  <si>
    <t>+ 3.3V</t>
  </si>
  <si>
    <t>Avg. Time</t>
  </si>
  <si>
    <t>+ 5.0V</t>
  </si>
  <si>
    <t xml:space="preserve">Alarm On? </t>
  </si>
  <si>
    <t>+15.0V</t>
  </si>
  <si>
    <t>Temp Corr. On?</t>
  </si>
  <si>
    <t>- 15.0V</t>
  </si>
  <si>
    <t>Press. Corr. On?</t>
  </si>
  <si>
    <t>24.0V</t>
  </si>
  <si>
    <t>O3 Solenoid Off?</t>
  </si>
  <si>
    <t>- 3.3V</t>
  </si>
  <si>
    <t>Service Off?</t>
  </si>
  <si>
    <t>(mmHg)</t>
  </si>
  <si>
    <t xml:space="preserve">Photo Lamp </t>
  </si>
  <si>
    <t xml:space="preserve">    Supply</t>
  </si>
  <si>
    <r>
      <t>O</t>
    </r>
    <r>
      <rPr>
        <vertAlign val="sub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 Coeff.</t>
    </r>
  </si>
  <si>
    <r>
      <t>O</t>
    </r>
    <r>
      <rPr>
        <vertAlign val="sub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 Bkgrnd</t>
    </r>
  </si>
  <si>
    <t>Weekly Check Sheet</t>
  </si>
  <si>
    <t>TEI 49i</t>
  </si>
  <si>
    <t>Week Of:</t>
  </si>
  <si>
    <t>Date:</t>
  </si>
  <si>
    <t xml:space="preserve">Last 2 Audit Dates:  </t>
  </si>
  <si>
    <r>
      <t xml:space="preserve">  Diff </t>
    </r>
    <r>
      <rPr>
        <vertAlign val="superscript"/>
        <sz val="11"/>
        <color theme="1"/>
        <rFont val="Calibri"/>
        <family val="2"/>
      </rPr>
      <t>‡‡</t>
    </r>
  </si>
  <si>
    <t>--------</t>
  </si>
  <si>
    <t>See other side for Diagnostics and Comments.</t>
  </si>
  <si>
    <r>
      <t>49i OZONE (O</t>
    </r>
    <r>
      <rPr>
        <b/>
        <vertAlign val="subscript"/>
        <sz val="12"/>
        <color theme="1"/>
        <rFont val="Arial"/>
        <family val="2"/>
      </rPr>
      <t>3</t>
    </r>
    <r>
      <rPr>
        <b/>
        <sz val="12"/>
        <color theme="1"/>
        <rFont val="Arial"/>
        <family val="2"/>
      </rPr>
      <t>) ANALYZER</t>
    </r>
  </si>
  <si>
    <t>Verification of QA Limit Exeedances</t>
  </si>
  <si>
    <r>
      <t xml:space="preserve">Span Warning Limit Exceedance:  (Yes / No) </t>
    </r>
    <r>
      <rPr>
        <sz val="11"/>
        <color theme="1"/>
        <rFont val="Calibri"/>
        <family val="2"/>
      </rPr>
      <t>→</t>
    </r>
  </si>
  <si>
    <r>
      <t xml:space="preserve">Span Control Limit Exceedance:  (Yes / No) </t>
    </r>
    <r>
      <rPr>
        <sz val="11"/>
        <color theme="1"/>
        <rFont val="Calibri"/>
        <family val="2"/>
        <scheme val="minor"/>
      </rPr>
      <t>→</t>
    </r>
  </si>
  <si>
    <r>
      <t xml:space="preserve">Zero Drift Exceedance:  (Yes / No)  </t>
    </r>
    <r>
      <rPr>
        <sz val="11"/>
        <color theme="1"/>
        <rFont val="Calibri"/>
        <family val="2"/>
      </rPr>
      <t>→</t>
    </r>
  </si>
  <si>
    <r>
      <t xml:space="preserve">PC Warning Limit Exceedance:  (Yes / No) </t>
    </r>
    <r>
      <rPr>
        <sz val="11"/>
        <color theme="1"/>
        <rFont val="Calibri"/>
        <family val="2"/>
      </rPr>
      <t>→</t>
    </r>
  </si>
  <si>
    <r>
      <t xml:space="preserve">PC Control Limit Exceedance:  (Yes / No) </t>
    </r>
    <r>
      <rPr>
        <sz val="11"/>
        <color theme="1"/>
        <rFont val="Calibri"/>
        <family val="2"/>
        <scheme val="minor"/>
      </rPr>
      <t>→</t>
    </r>
  </si>
  <si>
    <t>**Note: Refer to QA manual for guidance in the event of an exceedance.</t>
  </si>
  <si>
    <t xml:space="preserve"> Shelter Temp</t>
  </si>
  <si>
    <t>Lamp Setting</t>
  </si>
  <si>
    <t>(%)</t>
  </si>
  <si>
    <r>
      <t>(</t>
    </r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C)</t>
    </r>
  </si>
  <si>
    <t>Bench Lamp</t>
  </si>
  <si>
    <t>Temp.</t>
  </si>
  <si>
    <t>Bench Temp.</t>
  </si>
  <si>
    <t>O3 Lamp Temp.</t>
  </si>
  <si>
    <t xml:space="preserve">  Pressure</t>
  </si>
  <si>
    <t xml:space="preserve">  Flow</t>
  </si>
  <si>
    <t xml:space="preserve">  (0.4 - 1.4</t>
  </si>
  <si>
    <t xml:space="preserve">  lpm)</t>
  </si>
  <si>
    <t xml:space="preserve">  Intensities</t>
  </si>
  <si>
    <t xml:space="preserve">  (&gt;45Khz -</t>
  </si>
  <si>
    <t xml:space="preserve">  &lt; 150 Khz)</t>
  </si>
  <si>
    <t xml:space="preserve">  Reference</t>
  </si>
  <si>
    <t xml:space="preserve">  Noise</t>
  </si>
  <si>
    <t xml:space="preserve">  (&lt; 4.0)</t>
  </si>
  <si>
    <t>Diagnostics</t>
  </si>
  <si>
    <r>
      <rPr>
        <sz val="8"/>
        <color theme="1"/>
        <rFont val="Calibri"/>
        <family val="2"/>
      </rPr>
      <t>‡‡</t>
    </r>
    <r>
      <rPr>
        <sz val="8"/>
        <color theme="1"/>
        <rFont val="Arial"/>
        <family val="2"/>
      </rPr>
      <t xml:space="preserve"> { Span Limits → Warning:  ± 5 %, Control:  ± 9 % /  Zero Drift →  ± .003 ppm /  PC Limits → Warning:  ± 6 %, Control:  ± 10 %}</t>
    </r>
  </si>
  <si>
    <t xml:space="preserve">Rev. </t>
  </si>
  <si>
    <t>Pinnacle State Park</t>
  </si>
  <si>
    <t>500104PRI</t>
  </si>
  <si>
    <t>John B Spicer</t>
  </si>
  <si>
    <t>API T700</t>
  </si>
  <si>
    <t>JBS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</si>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</sst>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/dd/yy;@"/>
    <numFmt numFmtId="165" formatCode="0.000"/>
    <numFmt numFmtId="166" formatCode="0.0000"/>
    <numFmt numFmtId="167" formatCode="0.0"/>
    <numFmt numFmtId="168" formatCode="h:mm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8"/>
      <color theme="1"/>
      <name val="Arial"/>
      <family val="2"/>
    </font>
    <font>
      <u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Calibri"/>
      <family val="2"/>
    </font>
    <font>
      <b/>
      <sz val="11"/>
      <color theme="1"/>
      <name val="Arial"/>
      <family val="2"/>
    </font>
    <font>
      <sz val="10"/>
      <color theme="1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8"/>
      <color theme="1"/>
      <name val="Arial"/>
      <family val="2"/>
    </font>
    <font>
      <sz val="11"/>
      <color theme="1"/>
      <name val="Calibri"/>
      <family val="2"/>
    </font>
    <font>
      <u/>
      <sz val="10"/>
      <color theme="1"/>
      <name val="Arial"/>
      <family val="2"/>
    </font>
    <font>
      <i/>
      <sz val="8"/>
      <color theme="4"/>
      <name val="Arial"/>
      <family val="2"/>
    </font>
    <font>
      <vertAlign val="subscript"/>
      <sz val="10"/>
      <color theme="1"/>
      <name val="Arial"/>
      <family val="2"/>
    </font>
    <font>
      <sz val="10"/>
      <color rgb="FF00B0F0"/>
      <name val="Arial"/>
      <family val="2"/>
    </font>
    <font>
      <b/>
      <vertAlign val="subscript"/>
      <sz val="12"/>
      <color theme="1"/>
      <name val="Arial"/>
      <family val="2"/>
    </font>
    <font>
      <sz val="11"/>
      <color rgb="FF00B0F0"/>
      <name val="Arial"/>
      <family val="2"/>
    </font>
    <font>
      <u/>
      <sz val="9"/>
      <color theme="1"/>
      <name val="Arial"/>
      <family val="2"/>
    </font>
    <font>
      <vertAlign val="superscript"/>
      <sz val="11"/>
      <color theme="1"/>
      <name val="Calibri"/>
      <family val="2"/>
    </font>
    <font>
      <b/>
      <sz val="14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u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 diagonalDown="1">
      <left/>
      <right/>
      <top style="thin">
        <color auto="1"/>
      </top>
      <bottom/>
      <diagonal style="thin">
        <color auto="1"/>
      </diagonal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 diagonalDown="1">
      <left/>
      <right/>
      <top/>
      <bottom style="double">
        <color auto="1"/>
      </bottom>
      <diagonal style="thin">
        <color auto="1"/>
      </diagonal>
    </border>
    <border>
      <left style="thin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535"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 applyProtection="1">
      <protection locked="0"/>
    </xf>
    <xf numFmtId="0" fontId="1" fillId="0" borderId="0" xfId="0" applyFont="1" applyFill="1" applyBorder="1" applyAlignment="1" applyProtection="1">
      <alignment vertical="center"/>
      <protection locked="0"/>
    </xf>
    <xf numFmtId="0" fontId="1" fillId="0" borderId="0" xfId="0" applyFont="1" applyFill="1" applyBorder="1"/>
    <xf numFmtId="0" fontId="0" fillId="0" borderId="0" xfId="0" applyProtection="1"/>
    <xf numFmtId="0" fontId="1" fillId="0" borderId="0" xfId="0" applyFont="1" applyAlignment="1" applyProtection="1"/>
    <xf numFmtId="0" fontId="1" fillId="0" borderId="0" xfId="0" applyFont="1" applyFill="1" applyAlignment="1" applyProtection="1"/>
    <xf numFmtId="0" fontId="4" fillId="0" borderId="0" xfId="0" applyFont="1" applyFill="1" applyAlignment="1" applyProtection="1">
      <alignment horizontal="left" vertical="top"/>
    </xf>
    <xf numFmtId="0" fontId="4" fillId="0" borderId="0" xfId="0" applyFont="1" applyFill="1" applyAlignment="1" applyProtection="1">
      <alignment horizontal="left" vertical="center"/>
    </xf>
    <xf numFmtId="0" fontId="0" fillId="0" borderId="0" xfId="0" applyFill="1" applyProtection="1"/>
    <xf numFmtId="164" fontId="4" fillId="0" borderId="0" xfId="0" applyNumberFormat="1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164" fontId="1" fillId="0" borderId="0" xfId="0" applyNumberFormat="1" applyFont="1" applyFill="1" applyBorder="1" applyAlignment="1" applyProtection="1">
      <alignment vertical="center"/>
    </xf>
    <xf numFmtId="0" fontId="5" fillId="0" borderId="7" xfId="0" applyFont="1" applyBorder="1" applyAlignment="1"/>
    <xf numFmtId="0" fontId="1" fillId="0" borderId="6" xfId="0" applyFont="1" applyBorder="1"/>
    <xf numFmtId="0" fontId="0" fillId="0" borderId="15" xfId="0" applyBorder="1" applyProtection="1"/>
    <xf numFmtId="0" fontId="1" fillId="0" borderId="15" xfId="0" applyFont="1" applyBorder="1" applyAlignment="1" applyProtection="1"/>
    <xf numFmtId="0" fontId="1" fillId="0" borderId="15" xfId="0" applyFont="1" applyFill="1" applyBorder="1" applyAlignment="1" applyProtection="1"/>
    <xf numFmtId="167" fontId="1" fillId="0" borderId="6" xfId="0" applyNumberFormat="1" applyFont="1" applyFill="1" applyBorder="1" applyAlignment="1" applyProtection="1">
      <alignment horizontal="center" vertical="center"/>
    </xf>
    <xf numFmtId="0" fontId="1" fillId="0" borderId="0" xfId="0" applyFont="1" applyProtection="1"/>
    <xf numFmtId="0" fontId="1" fillId="0" borderId="15" xfId="0" applyFont="1" applyFill="1" applyBorder="1" applyProtection="1"/>
    <xf numFmtId="0" fontId="2" fillId="0" borderId="15" xfId="0" applyFont="1" applyFill="1" applyBorder="1" applyAlignment="1" applyProtection="1">
      <alignment horizontal="center"/>
    </xf>
    <xf numFmtId="164" fontId="3" fillId="0" borderId="0" xfId="0" applyNumberFormat="1" applyFont="1" applyAlignment="1" applyProtection="1"/>
    <xf numFmtId="0" fontId="6" fillId="0" borderId="0" xfId="0" applyFont="1" applyFill="1" applyAlignment="1" applyProtection="1">
      <alignment horizontal="left"/>
    </xf>
    <xf numFmtId="0" fontId="6" fillId="0" borderId="0" xfId="0" applyFont="1" applyFill="1" applyAlignment="1" applyProtection="1">
      <alignment horizontal="left" vertical="center"/>
    </xf>
    <xf numFmtId="164" fontId="3" fillId="0" borderId="0" xfId="0" applyNumberFormat="1" applyFont="1" applyFill="1" applyAlignment="1" applyProtection="1">
      <alignment horizontal="center"/>
    </xf>
    <xf numFmtId="0" fontId="1" fillId="0" borderId="0" xfId="0" applyFont="1" applyFill="1" applyAlignment="1" applyProtection="1">
      <alignment horizontal="center"/>
    </xf>
    <xf numFmtId="0" fontId="5" fillId="0" borderId="0" xfId="0" applyFont="1" applyAlignment="1" applyProtection="1">
      <alignment horizontal="left"/>
    </xf>
    <xf numFmtId="0" fontId="1" fillId="0" borderId="0" xfId="0" applyFont="1" applyFill="1" applyAlignment="1" applyProtection="1">
      <alignment horizontal="left"/>
    </xf>
    <xf numFmtId="0" fontId="3" fillId="0" borderId="0" xfId="0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center"/>
    </xf>
    <xf numFmtId="0" fontId="5" fillId="0" borderId="0" xfId="0" applyFont="1" applyAlignment="1" applyProtection="1"/>
    <xf numFmtId="0" fontId="1" fillId="0" borderId="16" xfId="0" applyFont="1" applyFill="1" applyBorder="1"/>
    <xf numFmtId="0" fontId="1" fillId="0" borderId="0" xfId="0" applyFont="1" applyAlignment="1"/>
    <xf numFmtId="0" fontId="1" fillId="0" borderId="0" xfId="0" applyFont="1" applyFill="1" applyBorder="1" applyAlignment="1" applyProtection="1"/>
    <xf numFmtId="0" fontId="1" fillId="0" borderId="0" xfId="0" applyFont="1" applyBorder="1" applyAlignment="1" applyProtection="1">
      <alignment horizontal="right"/>
    </xf>
    <xf numFmtId="164" fontId="4" fillId="0" borderId="0" xfId="0" applyNumberFormat="1" applyFont="1" applyBorder="1" applyAlignment="1" applyProtection="1">
      <alignment horizontal="center"/>
    </xf>
    <xf numFmtId="14" fontId="1" fillId="0" borderId="0" xfId="0" applyNumberFormat="1" applyFont="1"/>
    <xf numFmtId="164" fontId="4" fillId="0" borderId="0" xfId="0" applyNumberFormat="1" applyFont="1" applyAlignment="1"/>
    <xf numFmtId="0" fontId="3" fillId="0" borderId="0" xfId="0" applyFont="1" applyAlignment="1" applyProtection="1"/>
    <xf numFmtId="0" fontId="4" fillId="0" borderId="0" xfId="0" applyFont="1" applyAlignment="1" applyProtection="1"/>
    <xf numFmtId="0" fontId="8" fillId="0" borderId="0" xfId="0" applyFont="1" applyFill="1" applyBorder="1" applyAlignment="1" applyProtection="1"/>
    <xf numFmtId="168" fontId="1" fillId="0" borderId="0" xfId="0" applyNumberFormat="1" applyFont="1" applyFill="1" applyBorder="1" applyAlignment="1" applyProtection="1"/>
    <xf numFmtId="0" fontId="8" fillId="0" borderId="0" xfId="0" applyFont="1" applyFill="1" applyAlignment="1" applyProtection="1"/>
    <xf numFmtId="0" fontId="2" fillId="0" borderId="17" xfId="0" applyFont="1" applyFill="1" applyBorder="1" applyAlignment="1" applyProtection="1"/>
    <xf numFmtId="0" fontId="1" fillId="0" borderId="16" xfId="0" applyFont="1" applyFill="1" applyBorder="1" applyAlignment="1" applyProtection="1">
      <alignment vertical="center"/>
    </xf>
    <xf numFmtId="0" fontId="0" fillId="0" borderId="0" xfId="0" applyAlignment="1">
      <alignment horizontal="left"/>
    </xf>
    <xf numFmtId="0" fontId="1" fillId="0" borderId="8" xfId="0" applyFont="1" applyFill="1" applyBorder="1" applyAlignment="1" applyProtection="1">
      <alignment vertical="center"/>
    </xf>
    <xf numFmtId="0" fontId="2" fillId="0" borderId="16" xfId="0" applyFont="1" applyBorder="1" applyAlignment="1" applyProtection="1"/>
    <xf numFmtId="0" fontId="2" fillId="0" borderId="32" xfId="0" applyFont="1" applyBorder="1" applyAlignment="1" applyProtection="1"/>
    <xf numFmtId="0" fontId="2" fillId="0" borderId="8" xfId="0" applyFont="1" applyBorder="1" applyAlignment="1" applyProtection="1"/>
    <xf numFmtId="0" fontId="2" fillId="0" borderId="9" xfId="0" applyFont="1" applyBorder="1" applyAlignment="1" applyProtection="1"/>
    <xf numFmtId="164" fontId="1" fillId="0" borderId="7" xfId="0" applyNumberFormat="1" applyFont="1" applyFill="1" applyBorder="1" applyAlignment="1" applyProtection="1">
      <alignment vertical="center"/>
    </xf>
    <xf numFmtId="0" fontId="0" fillId="2" borderId="5" xfId="0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/>
    </xf>
    <xf numFmtId="0" fontId="0" fillId="2" borderId="25" xfId="0" applyFill="1" applyBorder="1" applyAlignment="1" applyProtection="1">
      <alignment vertical="center"/>
    </xf>
    <xf numFmtId="164" fontId="1" fillId="0" borderId="34" xfId="0" applyNumberFormat="1" applyFont="1" applyFill="1" applyBorder="1" applyAlignment="1" applyProtection="1">
      <alignment vertical="center"/>
    </xf>
    <xf numFmtId="0" fontId="0" fillId="2" borderId="28" xfId="0" applyFill="1" applyBorder="1" applyAlignment="1" applyProtection="1">
      <alignment vertical="center"/>
    </xf>
    <xf numFmtId="0" fontId="0" fillId="2" borderId="17" xfId="0" applyFill="1" applyBorder="1" applyAlignment="1" applyProtection="1">
      <alignment vertical="center"/>
    </xf>
    <xf numFmtId="0" fontId="0" fillId="2" borderId="29" xfId="0" applyFill="1" applyBorder="1" applyAlignment="1" applyProtection="1">
      <alignment vertical="center"/>
    </xf>
    <xf numFmtId="0" fontId="2" fillId="0" borderId="0" xfId="0" applyFont="1" applyAlignment="1" applyProtection="1"/>
    <xf numFmtId="168" fontId="6" fillId="0" borderId="0" xfId="0" applyNumberFormat="1" applyFont="1" applyFill="1" applyBorder="1" applyAlignment="1" applyProtection="1">
      <protection locked="0"/>
    </xf>
    <xf numFmtId="0" fontId="1" fillId="0" borderId="0" xfId="0" applyFont="1" applyBorder="1" applyProtection="1"/>
    <xf numFmtId="0" fontId="0" fillId="0" borderId="0" xfId="0" applyFill="1" applyBorder="1" applyProtection="1"/>
    <xf numFmtId="0" fontId="3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left" vertical="top"/>
    </xf>
    <xf numFmtId="0" fontId="4" fillId="0" borderId="0" xfId="0" applyFont="1" applyFill="1" applyBorder="1" applyAlignment="1" applyProtection="1">
      <alignment horizontal="left" vertical="center"/>
    </xf>
    <xf numFmtId="0" fontId="6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alignment vertical="center"/>
      <protection locked="0"/>
    </xf>
    <xf numFmtId="0" fontId="0" fillId="0" borderId="0" xfId="0" applyFill="1" applyBorder="1"/>
    <xf numFmtId="0" fontId="8" fillId="0" borderId="0" xfId="0" applyFont="1" applyBorder="1" applyAlignment="1" applyProtection="1">
      <alignment horizontal="right" vertical="center"/>
    </xf>
    <xf numFmtId="0" fontId="8" fillId="0" borderId="0" xfId="0" applyFont="1" applyBorder="1" applyAlignment="1" applyProtection="1"/>
    <xf numFmtId="0" fontId="8" fillId="0" borderId="6" xfId="0" applyFont="1" applyBorder="1" applyAlignment="1" applyProtection="1">
      <alignment vertical="center"/>
    </xf>
    <xf numFmtId="0" fontId="8" fillId="0" borderId="0" xfId="0" applyFont="1" applyBorder="1" applyAlignment="1" applyProtection="1">
      <alignment vertical="center"/>
    </xf>
    <xf numFmtId="0" fontId="8" fillId="0" borderId="0" xfId="0" applyFont="1" applyFill="1" applyBorder="1" applyAlignment="1"/>
    <xf numFmtId="167" fontId="1" fillId="0" borderId="0" xfId="0" applyNumberFormat="1" applyFont="1" applyBorder="1" applyAlignment="1" applyProtection="1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right"/>
      <protection locked="0"/>
    </xf>
    <xf numFmtId="0" fontId="6" fillId="0" borderId="0" xfId="0" applyFont="1" applyFill="1" applyBorder="1" applyAlignment="1" applyProtection="1">
      <alignment horizontal="left"/>
      <protection locked="0"/>
    </xf>
    <xf numFmtId="0" fontId="6" fillId="0" borderId="0" xfId="0" applyFont="1" applyFill="1" applyBorder="1" applyAlignment="1" applyProtection="1">
      <alignment horizontal="left" vertical="center"/>
      <protection locked="0"/>
    </xf>
    <xf numFmtId="165" fontId="6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 applyProtection="1">
      <alignment horizontal="center"/>
    </xf>
    <xf numFmtId="165" fontId="16" fillId="0" borderId="0" xfId="0" applyNumberFormat="1" applyFont="1" applyBorder="1" applyAlignment="1" applyProtection="1">
      <alignment horizontal="center"/>
    </xf>
    <xf numFmtId="2" fontId="6" fillId="0" borderId="0" xfId="0" applyNumberFormat="1" applyFont="1" applyBorder="1" applyAlignment="1" applyProtection="1"/>
    <xf numFmtId="0" fontId="6" fillId="0" borderId="0" xfId="0" applyFont="1" applyBorder="1" applyAlignment="1" applyProtection="1"/>
    <xf numFmtId="0" fontId="8" fillId="0" borderId="0" xfId="0" applyFont="1" applyFill="1" applyBorder="1" applyAlignment="1" applyProtection="1">
      <alignment vertical="center"/>
    </xf>
    <xf numFmtId="0" fontId="7" fillId="0" borderId="0" xfId="0" applyFont="1" applyFill="1" applyBorder="1" applyAlignment="1" applyProtection="1">
      <alignment vertical="center"/>
    </xf>
    <xf numFmtId="0" fontId="0" fillId="0" borderId="0" xfId="0" applyBorder="1"/>
    <xf numFmtId="0" fontId="1" fillId="0" borderId="17" xfId="0" applyFont="1" applyBorder="1"/>
    <xf numFmtId="0" fontId="8" fillId="0" borderId="6" xfId="0" applyFont="1" applyFill="1" applyBorder="1" applyAlignment="1" applyProtection="1">
      <alignment vertical="center"/>
    </xf>
    <xf numFmtId="0" fontId="8" fillId="0" borderId="7" xfId="0" applyFont="1" applyFill="1" applyBorder="1" applyAlignment="1" applyProtection="1">
      <alignment vertical="center"/>
    </xf>
    <xf numFmtId="0" fontId="8" fillId="0" borderId="8" xfId="0" applyFont="1" applyFill="1" applyBorder="1" applyAlignment="1" applyProtection="1">
      <alignment vertical="center"/>
    </xf>
    <xf numFmtId="0" fontId="8" fillId="0" borderId="9" xfId="0" applyFont="1" applyFill="1" applyBorder="1" applyAlignment="1" applyProtection="1">
      <alignment vertical="center"/>
    </xf>
    <xf numFmtId="0" fontId="8" fillId="0" borderId="7" xfId="0" applyFont="1" applyBorder="1" applyAlignment="1" applyProtection="1">
      <alignment vertical="center"/>
    </xf>
    <xf numFmtId="0" fontId="0" fillId="0" borderId="0" xfId="0" applyAlignment="1" applyProtection="1"/>
    <xf numFmtId="0" fontId="0" fillId="0" borderId="0" xfId="0" applyAlignment="1"/>
    <xf numFmtId="0" fontId="5" fillId="0" borderId="0" xfId="0" applyFont="1" applyAlignment="1" applyProtection="1">
      <alignment horizontal="center" vertical="center"/>
    </xf>
    <xf numFmtId="0" fontId="6" fillId="0" borderId="8" xfId="0" applyFont="1" applyBorder="1" applyAlignment="1" applyProtection="1"/>
    <xf numFmtId="0" fontId="1" fillId="0" borderId="8" xfId="0" applyFont="1" applyBorder="1"/>
    <xf numFmtId="0" fontId="1" fillId="0" borderId="9" xfId="0" applyFont="1" applyBorder="1"/>
    <xf numFmtId="0" fontId="1" fillId="0" borderId="0" xfId="0" applyFont="1" applyAlignment="1" applyProtection="1">
      <alignment vertical="top"/>
    </xf>
    <xf numFmtId="0" fontId="1" fillId="0" borderId="0" xfId="0" applyFont="1" applyFill="1" applyBorder="1" applyAlignment="1" applyProtection="1">
      <alignment vertical="top"/>
    </xf>
    <xf numFmtId="0" fontId="1" fillId="0" borderId="0" xfId="0" applyFont="1" applyFill="1" applyBorder="1" applyAlignment="1" applyProtection="1">
      <alignment vertical="top"/>
      <protection locked="0"/>
    </xf>
    <xf numFmtId="0" fontId="1" fillId="0" borderId="0" xfId="0" applyFont="1" applyFill="1" applyBorder="1" applyAlignment="1">
      <alignment vertical="top"/>
    </xf>
    <xf numFmtId="164" fontId="1" fillId="0" borderId="0" xfId="0" applyNumberFormat="1" applyFont="1" applyFill="1" applyBorder="1" applyAlignment="1" applyProtection="1">
      <alignment vertical="top"/>
    </xf>
    <xf numFmtId="0" fontId="1" fillId="0" borderId="0" xfId="0" applyFont="1" applyAlignment="1">
      <alignment vertical="top"/>
    </xf>
    <xf numFmtId="0" fontId="5" fillId="0" borderId="0" xfId="0" applyFont="1" applyAlignment="1" applyProtection="1">
      <alignment horizontal="center" vertical="top"/>
    </xf>
    <xf numFmtId="0" fontId="5" fillId="0" borderId="0" xfId="0" applyFont="1" applyAlignment="1" applyProtection="1">
      <alignment vertical="center"/>
    </xf>
    <xf numFmtId="0" fontId="1" fillId="0" borderId="18" xfId="0" applyFont="1" applyBorder="1"/>
    <xf numFmtId="0" fontId="1" fillId="0" borderId="16" xfId="0" applyFont="1" applyBorder="1"/>
    <xf numFmtId="0" fontId="1" fillId="0" borderId="20" xfId="0" applyFont="1" applyBorder="1"/>
    <xf numFmtId="0" fontId="1" fillId="0" borderId="23" xfId="0" applyFont="1" applyBorder="1"/>
    <xf numFmtId="0" fontId="1" fillId="0" borderId="25" xfId="0" applyFont="1" applyBorder="1"/>
    <xf numFmtId="0" fontId="1" fillId="0" borderId="37" xfId="0" applyFont="1" applyBorder="1"/>
    <xf numFmtId="0" fontId="1" fillId="0" borderId="36" xfId="0" applyFont="1" applyBorder="1"/>
    <xf numFmtId="0" fontId="1" fillId="0" borderId="36" xfId="0" applyFont="1" applyBorder="1" applyAlignment="1"/>
    <xf numFmtId="0" fontId="1" fillId="0" borderId="26" xfId="0" applyFont="1" applyBorder="1"/>
    <xf numFmtId="0" fontId="1" fillId="0" borderId="29" xfId="0" applyFont="1" applyBorder="1"/>
    <xf numFmtId="0" fontId="8" fillId="0" borderId="8" xfId="0" applyFont="1" applyBorder="1" applyAlignment="1" applyProtection="1">
      <alignment vertical="center"/>
    </xf>
    <xf numFmtId="0" fontId="8" fillId="0" borderId="9" xfId="0" applyFont="1" applyBorder="1" applyAlignment="1" applyProtection="1">
      <alignment vertical="center"/>
    </xf>
    <xf numFmtId="0" fontId="1" fillId="0" borderId="0" xfId="0" applyFont="1" applyFill="1" applyBorder="1" applyAlignment="1" applyProtection="1">
      <alignment vertical="center"/>
    </xf>
    <xf numFmtId="0" fontId="8" fillId="0" borderId="0" xfId="0" applyFont="1" applyBorder="1" applyAlignment="1" applyProtection="1">
      <alignment horizontal="center"/>
    </xf>
    <xf numFmtId="165" fontId="1" fillId="0" borderId="0" xfId="0" applyNumberFormat="1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right"/>
    </xf>
    <xf numFmtId="0" fontId="8" fillId="0" borderId="0" xfId="0" applyFont="1" applyBorder="1" applyAlignment="1" applyProtection="1">
      <alignment horizontal="center"/>
    </xf>
    <xf numFmtId="0" fontId="7" fillId="0" borderId="0" xfId="0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left" vertical="top"/>
      <protection locked="0"/>
    </xf>
    <xf numFmtId="0" fontId="0" fillId="0" borderId="0" xfId="0" applyFont="1" applyFill="1" applyBorder="1" applyProtection="1">
      <protection locked="0"/>
    </xf>
    <xf numFmtId="164" fontId="6" fillId="0" borderId="0" xfId="0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Fill="1" applyBorder="1" applyAlignment="1" applyProtection="1">
      <alignment vertical="center"/>
      <protection locked="0"/>
    </xf>
    <xf numFmtId="164" fontId="6" fillId="0" borderId="0" xfId="0" applyNumberFormat="1" applyFont="1" applyFill="1" applyBorder="1" applyAlignment="1" applyProtection="1">
      <protection locked="0"/>
    </xf>
    <xf numFmtId="0" fontId="6" fillId="0" borderId="0" xfId="0" applyFont="1" applyBorder="1" applyAlignment="1" applyProtection="1"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164" fontId="6" fillId="0" borderId="0" xfId="0" applyNumberFormat="1" applyFont="1" applyBorder="1" applyAlignment="1" applyProtection="1">
      <protection locked="0"/>
    </xf>
    <xf numFmtId="0" fontId="6" fillId="0" borderId="0" xfId="0" applyFont="1" applyBorder="1" applyAlignment="1" applyProtection="1">
      <alignment horizontal="center"/>
      <protection locked="0"/>
    </xf>
    <xf numFmtId="164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Border="1" applyProtection="1">
      <protection locked="0"/>
    </xf>
    <xf numFmtId="0" fontId="25" fillId="0" borderId="0" xfId="0" applyFont="1" applyBorder="1" applyProtection="1">
      <protection locked="0"/>
    </xf>
    <xf numFmtId="0" fontId="26" fillId="0" borderId="0" xfId="0" applyFont="1" applyBorder="1" applyAlignment="1" applyProtection="1">
      <alignment vertical="center"/>
      <protection locked="0"/>
    </xf>
    <xf numFmtId="14" fontId="6" fillId="0" borderId="0" xfId="0" applyNumberFormat="1" applyFont="1" applyFill="1" applyBorder="1" applyAlignment="1" applyProtection="1">
      <alignment vertical="center"/>
      <protection locked="0"/>
    </xf>
    <xf numFmtId="2" fontId="6" fillId="0" borderId="0" xfId="0" applyNumberFormat="1" applyFont="1" applyFill="1" applyBorder="1" applyAlignment="1" applyProtection="1">
      <alignment vertical="center"/>
      <protection locked="0"/>
    </xf>
    <xf numFmtId="14" fontId="6" fillId="0" borderId="0" xfId="0" applyNumberFormat="1" applyFont="1" applyFill="1" applyBorder="1" applyAlignment="1" applyProtection="1">
      <alignment horizontal="center" vertical="center"/>
      <protection locked="0"/>
    </xf>
    <xf numFmtId="2" fontId="6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167" fontId="6" fillId="0" borderId="0" xfId="0" applyNumberFormat="1" applyFont="1" applyBorder="1" applyAlignment="1" applyProtection="1">
      <alignment vertical="center"/>
      <protection locked="0"/>
    </xf>
    <xf numFmtId="1" fontId="6" fillId="0" borderId="0" xfId="0" applyNumberFormat="1" applyFont="1" applyBorder="1" applyAlignment="1" applyProtection="1">
      <alignment vertical="center"/>
      <protection locked="0"/>
    </xf>
    <xf numFmtId="165" fontId="6" fillId="0" borderId="0" xfId="0" applyNumberFormat="1" applyFont="1" applyBorder="1" applyAlignment="1" applyProtection="1">
      <alignment vertical="center"/>
      <protection locked="0"/>
    </xf>
    <xf numFmtId="165" fontId="6" fillId="0" borderId="0" xfId="0" applyNumberFormat="1" applyFont="1" applyFill="1" applyBorder="1" applyAlignment="1" applyProtection="1">
      <alignment vertical="center"/>
      <protection locked="0"/>
    </xf>
    <xf numFmtId="0" fontId="6" fillId="0" borderId="0" xfId="0" quotePrefix="1" applyFont="1" applyBorder="1" applyAlignment="1" applyProtection="1">
      <alignment vertical="center"/>
      <protection locked="0"/>
    </xf>
    <xf numFmtId="1" fontId="6" fillId="0" borderId="0" xfId="0" applyNumberFormat="1" applyFont="1" applyFill="1" applyBorder="1" applyAlignment="1" applyProtection="1">
      <alignment vertical="center"/>
      <protection locked="0"/>
    </xf>
    <xf numFmtId="0" fontId="27" fillId="0" borderId="0" xfId="0" applyFont="1" applyBorder="1" applyAlignment="1" applyProtection="1">
      <alignment vertical="center"/>
      <protection locked="0"/>
    </xf>
    <xf numFmtId="164" fontId="6" fillId="0" borderId="0" xfId="0" quotePrefix="1" applyNumberFormat="1" applyFont="1" applyFill="1" applyBorder="1" applyAlignment="1" applyProtection="1">
      <alignment vertical="center"/>
      <protection locked="0"/>
    </xf>
    <xf numFmtId="164" fontId="25" fillId="0" borderId="0" xfId="0" applyNumberFormat="1" applyFont="1" applyFill="1" applyBorder="1" applyAlignment="1" applyProtection="1">
      <alignment vertical="center"/>
      <protection locked="0"/>
    </xf>
    <xf numFmtId="0" fontId="19" fillId="0" borderId="23" xfId="0" applyFont="1" applyBorder="1" applyAlignment="1" applyProtection="1">
      <alignment horizontal="right" vertical="center"/>
    </xf>
    <xf numFmtId="0" fontId="19" fillId="0" borderId="6" xfId="0" applyFont="1" applyBorder="1" applyAlignment="1" applyProtection="1">
      <alignment horizontal="right" vertical="center"/>
    </xf>
    <xf numFmtId="0" fontId="19" fillId="0" borderId="26" xfId="0" applyFont="1" applyBorder="1" applyAlignment="1" applyProtection="1">
      <alignment horizontal="right" vertical="center"/>
    </xf>
    <xf numFmtId="0" fontId="19" fillId="0" borderId="17" xfId="0" applyFont="1" applyBorder="1" applyAlignment="1" applyProtection="1">
      <alignment horizontal="right" vertical="center"/>
    </xf>
    <xf numFmtId="0" fontId="5" fillId="0" borderId="6" xfId="0" applyFont="1" applyFill="1" applyBorder="1" applyAlignment="1" applyProtection="1">
      <alignment horizontal="center" vertical="center"/>
    </xf>
    <xf numFmtId="0" fontId="5" fillId="0" borderId="7" xfId="0" applyFont="1" applyFill="1" applyBorder="1" applyAlignment="1" applyProtection="1">
      <alignment horizontal="center" vertical="center"/>
    </xf>
    <xf numFmtId="0" fontId="5" fillId="0" borderId="17" xfId="0" applyFont="1" applyFill="1" applyBorder="1" applyAlignment="1" applyProtection="1">
      <alignment horizontal="center" vertical="center"/>
    </xf>
    <xf numFmtId="0" fontId="5" fillId="0" borderId="34" xfId="0" applyFont="1" applyFill="1" applyBorder="1" applyAlignment="1" applyProtection="1">
      <alignment horizontal="center" vertical="center"/>
    </xf>
    <xf numFmtId="0" fontId="19" fillId="0" borderId="37" xfId="0" applyFont="1" applyBorder="1" applyAlignment="1" applyProtection="1">
      <alignment horizontal="right" vertical="center"/>
    </xf>
    <xf numFmtId="0" fontId="19" fillId="0" borderId="0" xfId="0" applyFont="1" applyBorder="1" applyAlignment="1" applyProtection="1">
      <alignment horizontal="right" vertical="center"/>
    </xf>
    <xf numFmtId="0" fontId="19" fillId="0" borderId="21" xfId="0" applyFont="1" applyBorder="1" applyAlignment="1" applyProtection="1">
      <alignment horizontal="right" vertical="center"/>
    </xf>
    <xf numFmtId="0" fontId="19" fillId="0" borderId="8" xfId="0" applyFont="1" applyBorder="1" applyAlignment="1" applyProtection="1">
      <alignment horizontal="right" vertical="center"/>
    </xf>
    <xf numFmtId="0" fontId="5" fillId="0" borderId="0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/>
    </xf>
    <xf numFmtId="0" fontId="5" fillId="0" borderId="8" xfId="0" applyFont="1" applyFill="1" applyBorder="1" applyAlignment="1" applyProtection="1">
      <alignment horizontal="center" vertical="center"/>
    </xf>
    <xf numFmtId="0" fontId="5" fillId="0" borderId="9" xfId="0" applyFont="1" applyFill="1" applyBorder="1" applyAlignment="1" applyProtection="1">
      <alignment horizontal="center" vertical="center"/>
    </xf>
    <xf numFmtId="0" fontId="8" fillId="3" borderId="5" xfId="0" applyFont="1" applyFill="1" applyBorder="1" applyAlignment="1" applyProtection="1">
      <alignment horizontal="center" vertical="center"/>
    </xf>
    <xf numFmtId="0" fontId="8" fillId="3" borderId="6" xfId="0" applyFont="1" applyFill="1" applyBorder="1" applyAlignment="1" applyProtection="1">
      <alignment horizontal="center" vertical="center"/>
    </xf>
    <xf numFmtId="0" fontId="8" fillId="3" borderId="0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 vertical="center"/>
    </xf>
    <xf numFmtId="0" fontId="8" fillId="3" borderId="12" xfId="0" applyFont="1" applyFill="1" applyBorder="1" applyAlignment="1" applyProtection="1">
      <alignment horizontal="center" vertical="center"/>
    </xf>
    <xf numFmtId="0" fontId="8" fillId="3" borderId="11" xfId="0" applyFont="1" applyFill="1" applyBorder="1" applyAlignment="1" applyProtection="1">
      <alignment horizontal="center" vertical="center"/>
    </xf>
    <xf numFmtId="0" fontId="8" fillId="3" borderId="28" xfId="0" applyFont="1" applyFill="1" applyBorder="1" applyAlignment="1" applyProtection="1">
      <alignment horizontal="center" vertical="center"/>
    </xf>
    <xf numFmtId="0" fontId="8" fillId="3" borderId="17" xfId="0" applyFont="1" applyFill="1" applyBorder="1" applyAlignment="1" applyProtection="1">
      <alignment horizontal="center" vertical="center"/>
    </xf>
    <xf numFmtId="0" fontId="8" fillId="3" borderId="34" xfId="0" applyFont="1" applyFill="1" applyBorder="1" applyAlignment="1" applyProtection="1">
      <alignment horizontal="center" vertical="center"/>
    </xf>
    <xf numFmtId="167" fontId="1" fillId="0" borderId="19" xfId="0" applyNumberFormat="1" applyFont="1" applyBorder="1" applyAlignment="1" applyProtection="1">
      <alignment horizontal="center" vertical="center"/>
      <protection locked="0"/>
    </xf>
    <xf numFmtId="167" fontId="1" fillId="0" borderId="16" xfId="0" applyNumberFormat="1" applyFont="1" applyBorder="1" applyAlignment="1" applyProtection="1">
      <alignment horizontal="center" vertical="center"/>
      <protection locked="0"/>
    </xf>
    <xf numFmtId="167" fontId="1" fillId="0" borderId="20" xfId="0" applyNumberFormat="1" applyFont="1" applyBorder="1" applyAlignment="1" applyProtection="1">
      <alignment horizontal="center" vertical="center"/>
      <protection locked="0"/>
    </xf>
    <xf numFmtId="167" fontId="1" fillId="0" borderId="13" xfId="0" applyNumberFormat="1" applyFont="1" applyBorder="1" applyAlignment="1" applyProtection="1">
      <alignment horizontal="center" vertical="center"/>
      <protection locked="0"/>
    </xf>
    <xf numFmtId="167" fontId="1" fillId="0" borderId="8" xfId="0" applyNumberFormat="1" applyFont="1" applyBorder="1" applyAlignment="1" applyProtection="1">
      <alignment horizontal="center" vertical="center"/>
      <protection locked="0"/>
    </xf>
    <xf numFmtId="167" fontId="1" fillId="0" borderId="22" xfId="0" applyNumberFormat="1" applyFont="1" applyBorder="1" applyAlignment="1" applyProtection="1">
      <alignment horizontal="center" vertical="center"/>
      <protection locked="0"/>
    </xf>
    <xf numFmtId="167" fontId="1" fillId="0" borderId="12" xfId="0" applyNumberFormat="1" applyFont="1" applyBorder="1" applyAlignment="1" applyProtection="1">
      <alignment horizontal="center" vertical="center"/>
      <protection locked="0"/>
    </xf>
    <xf numFmtId="167" fontId="1" fillId="0" borderId="0" xfId="0" applyNumberFormat="1" applyFont="1" applyBorder="1" applyAlignment="1" applyProtection="1">
      <alignment horizontal="center" vertical="center"/>
      <protection locked="0"/>
    </xf>
    <xf numFmtId="167" fontId="1" fillId="0" borderId="36" xfId="0" applyNumberFormat="1" applyFont="1" applyBorder="1" applyAlignment="1" applyProtection="1">
      <alignment horizontal="center" vertical="center"/>
      <protection locked="0"/>
    </xf>
    <xf numFmtId="167" fontId="1" fillId="0" borderId="5" xfId="0" applyNumberFormat="1" applyFont="1" applyBorder="1" applyAlignment="1" applyProtection="1">
      <alignment horizontal="center" vertical="center"/>
      <protection locked="0"/>
    </xf>
    <xf numFmtId="167" fontId="1" fillId="0" borderId="6" xfId="0" applyNumberFormat="1" applyFont="1" applyBorder="1" applyAlignment="1" applyProtection="1">
      <alignment horizontal="center" vertical="center"/>
      <protection locked="0"/>
    </xf>
    <xf numFmtId="167" fontId="1" fillId="0" borderId="25" xfId="0" applyNumberFormat="1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8" fillId="0" borderId="13" xfId="0" applyFont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left" vertical="center"/>
    </xf>
    <xf numFmtId="0" fontId="5" fillId="0" borderId="11" xfId="0" applyFont="1" applyBorder="1" applyAlignment="1" applyProtection="1">
      <alignment horizontal="left" vertical="center"/>
    </xf>
    <xf numFmtId="0" fontId="5" fillId="0" borderId="8" xfId="0" applyFont="1" applyBorder="1" applyAlignment="1" applyProtection="1">
      <alignment horizontal="left" vertical="center"/>
    </xf>
    <xf numFmtId="0" fontId="5" fillId="0" borderId="9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top"/>
    </xf>
    <xf numFmtId="0" fontId="8" fillId="0" borderId="6" xfId="0" applyFont="1" applyBorder="1" applyAlignment="1" applyProtection="1">
      <alignment horizontal="center" vertical="top"/>
    </xf>
    <xf numFmtId="165" fontId="1" fillId="0" borderId="14" xfId="0" applyNumberFormat="1" applyFont="1" applyBorder="1" applyAlignment="1" applyProtection="1">
      <alignment horizontal="center" vertical="center"/>
      <protection locked="0"/>
    </xf>
    <xf numFmtId="165" fontId="1" fillId="0" borderId="39" xfId="0" applyNumberFormat="1" applyFont="1" applyBorder="1" applyAlignment="1" applyProtection="1">
      <alignment horizontal="center" vertical="center"/>
      <protection locked="0"/>
    </xf>
    <xf numFmtId="165" fontId="1" fillId="0" borderId="1" xfId="0" applyNumberFormat="1" applyFont="1" applyBorder="1" applyAlignment="1" applyProtection="1">
      <alignment horizontal="center" vertical="center"/>
      <protection locked="0"/>
    </xf>
    <xf numFmtId="165" fontId="1" fillId="0" borderId="40" xfId="0" applyNumberFormat="1" applyFont="1" applyBorder="1" applyAlignment="1" applyProtection="1">
      <alignment horizontal="center" vertical="center"/>
      <protection locked="0"/>
    </xf>
    <xf numFmtId="165" fontId="1" fillId="0" borderId="1" xfId="0" applyNumberFormat="1" applyFont="1" applyFill="1" applyBorder="1" applyAlignment="1" applyProtection="1">
      <alignment horizontal="center" vertical="center"/>
      <protection locked="0"/>
    </xf>
    <xf numFmtId="165" fontId="1" fillId="0" borderId="40" xfId="0" applyNumberFormat="1" applyFont="1" applyFill="1" applyBorder="1" applyAlignment="1" applyProtection="1">
      <alignment horizontal="center" vertical="center"/>
      <protection locked="0"/>
    </xf>
    <xf numFmtId="0" fontId="7" fillId="0" borderId="4" xfId="0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40" xfId="0" applyFont="1" applyFill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8" xfId="0" applyFont="1" applyBorder="1" applyAlignment="1" applyProtection="1">
      <alignment horizontal="center" vertical="center"/>
    </xf>
    <xf numFmtId="0" fontId="5" fillId="0" borderId="9" xfId="0" applyFont="1" applyBorder="1" applyAlignment="1" applyProtection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23" xfId="0" applyFont="1" applyBorder="1" applyAlignment="1" applyProtection="1">
      <alignment horizontal="center" vertical="center"/>
    </xf>
    <xf numFmtId="0" fontId="8" fillId="0" borderId="21" xfId="0" applyFont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1" fillId="0" borderId="0" xfId="0" applyFont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0" fontId="1" fillId="0" borderId="8" xfId="0" applyFont="1" applyBorder="1" applyAlignment="1" applyProtection="1">
      <alignment horizontal="center"/>
      <protection locked="0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4" fontId="1" fillId="0" borderId="6" xfId="0" applyNumberFormat="1" applyFont="1" applyFill="1" applyBorder="1" applyAlignment="1" applyProtection="1">
      <alignment horizontal="center" vertical="center"/>
      <protection locked="0"/>
    </xf>
    <xf numFmtId="164" fontId="1" fillId="0" borderId="7" xfId="0" applyNumberFormat="1" applyFont="1" applyFill="1" applyBorder="1" applyAlignment="1" applyProtection="1">
      <alignment horizontal="center" vertical="center"/>
      <protection locked="0"/>
    </xf>
    <xf numFmtId="164" fontId="1" fillId="0" borderId="8" xfId="0" applyNumberFormat="1" applyFont="1" applyFill="1" applyBorder="1" applyAlignment="1" applyProtection="1">
      <alignment horizontal="center" vertical="center"/>
      <protection locked="0"/>
    </xf>
    <xf numFmtId="164" fontId="1" fillId="0" borderId="9" xfId="0" applyNumberFormat="1" applyFont="1" applyFill="1" applyBorder="1" applyAlignment="1" applyProtection="1">
      <alignment horizontal="center" vertical="center"/>
      <protection locked="0"/>
    </xf>
    <xf numFmtId="165" fontId="1" fillId="2" borderId="5" xfId="0" quotePrefix="1" applyNumberFormat="1" applyFont="1" applyFill="1" applyBorder="1" applyAlignment="1" applyProtection="1">
      <alignment horizontal="center" vertical="center"/>
    </xf>
    <xf numFmtId="165" fontId="1" fillId="2" borderId="6" xfId="0" applyNumberFormat="1" applyFont="1" applyFill="1" applyBorder="1" applyAlignment="1" applyProtection="1">
      <alignment horizontal="center" vertical="center"/>
    </xf>
    <xf numFmtId="165" fontId="1" fillId="2" borderId="7" xfId="0" applyNumberFormat="1" applyFont="1" applyFill="1" applyBorder="1" applyAlignment="1" applyProtection="1">
      <alignment horizontal="center" vertical="center"/>
    </xf>
    <xf numFmtId="165" fontId="1" fillId="2" borderId="13" xfId="0" applyNumberFormat="1" applyFont="1" applyFill="1" applyBorder="1" applyAlignment="1" applyProtection="1">
      <alignment horizontal="center" vertical="center"/>
    </xf>
    <xf numFmtId="165" fontId="1" fillId="2" borderId="8" xfId="0" applyNumberFormat="1" applyFont="1" applyFill="1" applyBorder="1" applyAlignment="1" applyProtection="1">
      <alignment horizontal="center" vertical="center"/>
    </xf>
    <xf numFmtId="165" fontId="1" fillId="2" borderId="9" xfId="0" applyNumberFormat="1" applyFont="1" applyFill="1" applyBorder="1" applyAlignment="1" applyProtection="1">
      <alignment horizontal="center" vertical="center"/>
    </xf>
    <xf numFmtId="166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2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9" fontId="1" fillId="0" borderId="5" xfId="0" applyNumberFormat="1" applyFont="1" applyBorder="1" applyAlignment="1">
      <alignment horizontal="center" vertical="center"/>
    </xf>
    <xf numFmtId="9" fontId="1" fillId="0" borderId="6" xfId="0" applyNumberFormat="1" applyFont="1" applyBorder="1" applyAlignment="1">
      <alignment horizontal="center" vertical="center"/>
    </xf>
    <xf numFmtId="9" fontId="1" fillId="0" borderId="7" xfId="0" applyNumberFormat="1" applyFont="1" applyBorder="1" applyAlignment="1">
      <alignment horizontal="center" vertical="center"/>
    </xf>
    <xf numFmtId="9" fontId="1" fillId="0" borderId="13" xfId="0" applyNumberFormat="1" applyFont="1" applyBorder="1" applyAlignment="1">
      <alignment horizontal="center" vertical="center"/>
    </xf>
    <xf numFmtId="9" fontId="1" fillId="0" borderId="8" xfId="0" applyNumberFormat="1" applyFont="1" applyBorder="1" applyAlignment="1">
      <alignment horizontal="center" vertical="center"/>
    </xf>
    <xf numFmtId="9" fontId="1" fillId="0" borderId="9" xfId="0" applyNumberFormat="1" applyFont="1" applyBorder="1" applyAlignment="1">
      <alignment horizontal="center" vertical="center"/>
    </xf>
    <xf numFmtId="167" fontId="1" fillId="0" borderId="5" xfId="0" applyNumberFormat="1" applyFont="1" applyFill="1" applyBorder="1" applyAlignment="1" applyProtection="1">
      <alignment horizontal="center" vertical="center"/>
      <protection locked="0"/>
    </xf>
    <xf numFmtId="167" fontId="1" fillId="0" borderId="6" xfId="0" applyNumberFormat="1" applyFont="1" applyFill="1" applyBorder="1" applyAlignment="1" applyProtection="1">
      <alignment horizontal="center" vertical="center"/>
      <protection locked="0"/>
    </xf>
    <xf numFmtId="167" fontId="1" fillId="0" borderId="7" xfId="0" applyNumberFormat="1" applyFont="1" applyFill="1" applyBorder="1" applyAlignment="1" applyProtection="1">
      <alignment horizontal="center" vertical="center"/>
      <protection locked="0"/>
    </xf>
    <xf numFmtId="167" fontId="1" fillId="0" borderId="13" xfId="0" applyNumberFormat="1" applyFont="1" applyFill="1" applyBorder="1" applyAlignment="1" applyProtection="1">
      <alignment horizontal="center" vertical="center"/>
      <protection locked="0"/>
    </xf>
    <xf numFmtId="167" fontId="1" fillId="0" borderId="8" xfId="0" applyNumberFormat="1" applyFont="1" applyFill="1" applyBorder="1" applyAlignment="1" applyProtection="1">
      <alignment horizontal="center" vertical="center"/>
      <protection locked="0"/>
    </xf>
    <xf numFmtId="167" fontId="1" fillId="0" borderId="9" xfId="0" applyNumberFormat="1" applyFont="1" applyFill="1" applyBorder="1" applyAlignment="1" applyProtection="1">
      <alignment horizontal="center" vertical="center"/>
      <protection locked="0"/>
    </xf>
    <xf numFmtId="0" fontId="1" fillId="0" borderId="23" xfId="0" applyFont="1" applyFill="1" applyBorder="1" applyAlignment="1" applyProtection="1">
      <alignment horizontal="center" vertical="center"/>
    </xf>
    <xf numFmtId="0" fontId="1" fillId="0" borderId="6" xfId="0" applyFont="1" applyFill="1" applyBorder="1" applyAlignment="1" applyProtection="1">
      <alignment horizontal="center" vertical="center"/>
    </xf>
    <xf numFmtId="0" fontId="1" fillId="0" borderId="26" xfId="0" applyFont="1" applyFill="1" applyBorder="1" applyAlignment="1" applyProtection="1">
      <alignment horizontal="center" vertical="center"/>
    </xf>
    <xf numFmtId="0" fontId="1" fillId="0" borderId="17" xfId="0" applyFont="1" applyFill="1" applyBorder="1" applyAlignment="1" applyProtection="1">
      <alignment horizontal="center" vertical="center"/>
    </xf>
    <xf numFmtId="164" fontId="1" fillId="0" borderId="17" xfId="0" applyNumberFormat="1" applyFont="1" applyFill="1" applyBorder="1" applyAlignment="1" applyProtection="1">
      <alignment horizontal="center" vertical="center"/>
      <protection locked="0"/>
    </xf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17" xfId="0" applyNumberFormat="1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167" fontId="1" fillId="0" borderId="5" xfId="0" applyNumberFormat="1" applyFont="1" applyBorder="1" applyAlignment="1" applyProtection="1">
      <alignment horizontal="center" vertical="center"/>
    </xf>
    <xf numFmtId="167" fontId="1" fillId="0" borderId="6" xfId="0" applyNumberFormat="1" applyFont="1" applyBorder="1" applyAlignment="1" applyProtection="1">
      <alignment horizontal="center" vertical="center"/>
    </xf>
    <xf numFmtId="167" fontId="1" fillId="0" borderId="7" xfId="0" applyNumberFormat="1" applyFont="1" applyBorder="1" applyAlignment="1" applyProtection="1">
      <alignment horizontal="center" vertical="center"/>
    </xf>
    <xf numFmtId="167" fontId="1" fillId="0" borderId="13" xfId="0" applyNumberFormat="1" applyFont="1" applyBorder="1" applyAlignment="1" applyProtection="1">
      <alignment horizontal="center" vertical="center"/>
    </xf>
    <xf numFmtId="167" fontId="1" fillId="0" borderId="8" xfId="0" applyNumberFormat="1" applyFont="1" applyBorder="1" applyAlignment="1" applyProtection="1">
      <alignment horizontal="center" vertical="center"/>
    </xf>
    <xf numFmtId="167" fontId="1" fillId="0" borderId="9" xfId="0" applyNumberFormat="1" applyFont="1" applyBorder="1" applyAlignment="1" applyProtection="1">
      <alignment horizontal="center" vertical="center"/>
    </xf>
    <xf numFmtId="166" fontId="1" fillId="0" borderId="3" xfId="0" applyNumberFormat="1" applyFont="1" applyFill="1" applyBorder="1" applyAlignment="1" applyProtection="1">
      <alignment horizontal="center" vertical="center"/>
      <protection locked="0"/>
    </xf>
    <xf numFmtId="166" fontId="1" fillId="0" borderId="4" xfId="0" applyNumberFormat="1" applyFont="1" applyFill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</xf>
    <xf numFmtId="0" fontId="8" fillId="0" borderId="5" xfId="0" quotePrefix="1" applyFont="1" applyBorder="1" applyAlignment="1">
      <alignment horizontal="center" vertical="center"/>
    </xf>
    <xf numFmtId="0" fontId="8" fillId="0" borderId="6" xfId="0" quotePrefix="1" applyFont="1" applyBorder="1" applyAlignment="1">
      <alignment horizontal="center" vertical="center"/>
    </xf>
    <xf numFmtId="0" fontId="8" fillId="0" borderId="7" xfId="0" quotePrefix="1" applyFont="1" applyBorder="1" applyAlignment="1">
      <alignment horizontal="center" vertical="center"/>
    </xf>
    <xf numFmtId="0" fontId="8" fillId="0" borderId="13" xfId="0" quotePrefix="1" applyFont="1" applyBorder="1" applyAlignment="1">
      <alignment horizontal="center" vertical="center"/>
    </xf>
    <xf numFmtId="0" fontId="8" fillId="0" borderId="8" xfId="0" quotePrefix="1" applyFont="1" applyBorder="1" applyAlignment="1">
      <alignment horizontal="center" vertical="center"/>
    </xf>
    <xf numFmtId="0" fontId="8" fillId="0" borderId="9" xfId="0" quotePrefix="1" applyFont="1" applyBorder="1" applyAlignment="1">
      <alignment horizontal="center" vertical="center"/>
    </xf>
    <xf numFmtId="164" fontId="1" fillId="0" borderId="7" xfId="0" applyNumberFormat="1" applyFont="1" applyFill="1" applyBorder="1" applyAlignment="1" applyProtection="1">
      <alignment horizontal="center" vertical="center"/>
    </xf>
    <xf numFmtId="164" fontId="1" fillId="0" borderId="8" xfId="0" applyNumberFormat="1" applyFont="1" applyFill="1" applyBorder="1" applyAlignment="1" applyProtection="1">
      <alignment horizontal="center" vertical="center"/>
    </xf>
    <xf numFmtId="164" fontId="1" fillId="0" borderId="9" xfId="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center" vertical="center"/>
    </xf>
    <xf numFmtId="0" fontId="1" fillId="0" borderId="16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1" fillId="0" borderId="30" xfId="0" applyNumberFormat="1" applyFont="1" applyBorder="1" applyAlignment="1" applyProtection="1">
      <alignment horizontal="center" vertical="center"/>
      <protection locked="0"/>
    </xf>
    <xf numFmtId="0" fontId="1" fillId="0" borderId="31" xfId="0" applyNumberFormat="1" applyFont="1" applyBorder="1" applyAlignment="1" applyProtection="1">
      <alignment horizontal="center" vertical="center"/>
      <protection locked="0"/>
    </xf>
    <xf numFmtId="0" fontId="1" fillId="0" borderId="3" xfId="0" applyNumberFormat="1" applyFont="1" applyBorder="1" applyAlignment="1" applyProtection="1">
      <alignment horizontal="center" vertical="center"/>
      <protection locked="0"/>
    </xf>
    <xf numFmtId="0" fontId="1" fillId="0" borderId="4" xfId="0" applyNumberFormat="1" applyFont="1" applyBorder="1" applyAlignment="1" applyProtection="1">
      <alignment horizontal="center" vertical="center"/>
      <protection locked="0"/>
    </xf>
    <xf numFmtId="0" fontId="1" fillId="0" borderId="30" xfId="0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horizontal="center" vertical="center"/>
    </xf>
    <xf numFmtId="0" fontId="1" fillId="0" borderId="30" xfId="0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14" fontId="1" fillId="0" borderId="19" xfId="0" applyNumberFormat="1" applyFont="1" applyFill="1" applyBorder="1" applyAlignment="1" applyProtection="1">
      <alignment horizontal="right" vertical="center"/>
    </xf>
    <xf numFmtId="14" fontId="1" fillId="0" borderId="16" xfId="0" applyNumberFormat="1" applyFont="1" applyFill="1" applyBorder="1" applyAlignment="1" applyProtection="1">
      <alignment horizontal="right" vertical="center"/>
    </xf>
    <xf numFmtId="14" fontId="1" fillId="0" borderId="32" xfId="0" applyNumberFormat="1" applyFont="1" applyFill="1" applyBorder="1" applyAlignment="1" applyProtection="1">
      <alignment horizontal="right" vertical="center"/>
    </xf>
    <xf numFmtId="14" fontId="1" fillId="0" borderId="13" xfId="0" applyNumberFormat="1" applyFont="1" applyFill="1" applyBorder="1" applyAlignment="1" applyProtection="1">
      <alignment horizontal="right" vertical="center"/>
    </xf>
    <xf numFmtId="14" fontId="1" fillId="0" borderId="8" xfId="0" applyNumberFormat="1" applyFont="1" applyFill="1" applyBorder="1" applyAlignment="1" applyProtection="1">
      <alignment horizontal="right" vertical="center"/>
    </xf>
    <xf numFmtId="14" fontId="1" fillId="0" borderId="9" xfId="0" applyNumberFormat="1" applyFont="1" applyFill="1" applyBorder="1" applyAlignment="1" applyProtection="1">
      <alignment horizontal="right" vertical="center"/>
    </xf>
    <xf numFmtId="2" fontId="1" fillId="0" borderId="19" xfId="0" applyNumberFormat="1" applyFont="1" applyFill="1" applyBorder="1" applyAlignment="1" applyProtection="1">
      <alignment horizontal="center" vertical="center"/>
      <protection locked="0"/>
    </xf>
    <xf numFmtId="2" fontId="1" fillId="0" borderId="16" xfId="0" applyNumberFormat="1" applyFont="1" applyFill="1" applyBorder="1" applyAlignment="1" applyProtection="1">
      <alignment horizontal="center" vertical="center"/>
      <protection locked="0"/>
    </xf>
    <xf numFmtId="2" fontId="1" fillId="0" borderId="13" xfId="0" applyNumberFormat="1" applyFont="1" applyFill="1" applyBorder="1" applyAlignment="1" applyProtection="1">
      <alignment horizontal="center" vertical="center"/>
      <protection locked="0"/>
    </xf>
    <xf numFmtId="2" fontId="1" fillId="0" borderId="8" xfId="0" applyNumberFormat="1" applyFont="1" applyFill="1" applyBorder="1" applyAlignment="1" applyProtection="1">
      <alignment horizontal="center" vertical="center"/>
      <protection locked="0"/>
    </xf>
    <xf numFmtId="2" fontId="8" fillId="0" borderId="16" xfId="0" applyNumberFormat="1" applyFont="1" applyFill="1" applyBorder="1" applyAlignment="1" applyProtection="1">
      <alignment horizontal="center" vertical="center"/>
      <protection locked="0"/>
    </xf>
    <xf numFmtId="2" fontId="1" fillId="0" borderId="20" xfId="0" applyNumberFormat="1" applyFont="1" applyFill="1" applyBorder="1" applyAlignment="1" applyProtection="1">
      <alignment horizontal="center" vertical="center"/>
      <protection locked="0"/>
    </xf>
    <xf numFmtId="2" fontId="1" fillId="0" borderId="22" xfId="0" applyNumberFormat="1" applyFont="1" applyFill="1" applyBorder="1" applyAlignment="1" applyProtection="1">
      <alignment horizontal="center" vertical="center"/>
      <protection locked="0"/>
    </xf>
    <xf numFmtId="164" fontId="1" fillId="0" borderId="24" xfId="0" applyNumberFormat="1" applyFont="1" applyFill="1" applyBorder="1" applyAlignment="1" applyProtection="1">
      <alignment horizontal="center" vertical="center"/>
    </xf>
    <xf numFmtId="164" fontId="1" fillId="0" borderId="27" xfId="0" applyNumberFormat="1" applyFont="1" applyFill="1" applyBorder="1" applyAlignment="1" applyProtection="1">
      <alignment horizontal="center" vertical="center"/>
    </xf>
    <xf numFmtId="164" fontId="1" fillId="0" borderId="25" xfId="0" applyNumberFormat="1" applyFont="1" applyFill="1" applyBorder="1" applyAlignment="1" applyProtection="1">
      <alignment horizontal="center" vertical="center"/>
      <protection locked="0"/>
    </xf>
    <xf numFmtId="164" fontId="1" fillId="0" borderId="29" xfId="0" applyNumberFormat="1" applyFont="1" applyFill="1" applyBorder="1" applyAlignment="1" applyProtection="1">
      <alignment horizontal="center" vertical="center"/>
      <protection locked="0"/>
    </xf>
    <xf numFmtId="0" fontId="1" fillId="0" borderId="6" xfId="0" applyFont="1" applyFill="1" applyBorder="1" applyAlignment="1" applyProtection="1">
      <alignment horizontal="right" vertical="center"/>
    </xf>
    <xf numFmtId="0" fontId="1" fillId="0" borderId="17" xfId="0" applyFont="1" applyFill="1" applyBorder="1" applyAlignment="1" applyProtection="1">
      <alignment horizontal="right" vertical="center"/>
    </xf>
    <xf numFmtId="0" fontId="1" fillId="0" borderId="5" xfId="0" applyFont="1" applyFill="1" applyBorder="1" applyAlignment="1" applyProtection="1">
      <alignment horizontal="center" vertical="center"/>
    </xf>
    <xf numFmtId="0" fontId="1" fillId="0" borderId="28" xfId="0" applyFont="1" applyFill="1" applyBorder="1" applyAlignment="1" applyProtection="1">
      <alignment horizontal="center" vertical="center"/>
    </xf>
    <xf numFmtId="164" fontId="3" fillId="0" borderId="0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right"/>
    </xf>
    <xf numFmtId="168" fontId="1" fillId="0" borderId="0" xfId="0" applyNumberFormat="1" applyFont="1" applyFill="1" applyBorder="1" applyAlignment="1" applyProtection="1">
      <alignment horizontal="center"/>
      <protection locked="0"/>
    </xf>
    <xf numFmtId="0" fontId="2" fillId="0" borderId="17" xfId="0" applyFont="1" applyFill="1" applyBorder="1" applyAlignment="1" applyProtection="1">
      <alignment horizontal="center"/>
    </xf>
    <xf numFmtId="0" fontId="14" fillId="0" borderId="17" xfId="0" applyFont="1" applyFill="1" applyBorder="1" applyAlignment="1" applyProtection="1">
      <alignment horizontal="left" vertical="center"/>
    </xf>
    <xf numFmtId="0" fontId="1" fillId="0" borderId="19" xfId="0" applyFont="1" applyBorder="1" applyAlignment="1" applyProtection="1">
      <alignment horizontal="center" vertical="center"/>
    </xf>
    <xf numFmtId="0" fontId="1" fillId="0" borderId="13" xfId="0" applyFont="1" applyBorder="1" applyAlignment="1" applyProtection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0" borderId="19" xfId="0" applyFont="1" applyFill="1" applyBorder="1" applyAlignment="1" applyProtection="1">
      <alignment horizontal="center" vertical="center"/>
    </xf>
    <xf numFmtId="0" fontId="1" fillId="0" borderId="16" xfId="0" applyFont="1" applyFill="1" applyBorder="1" applyAlignment="1" applyProtection="1">
      <alignment horizontal="center" vertical="center"/>
    </xf>
    <xf numFmtId="0" fontId="1" fillId="0" borderId="13" xfId="0" applyFont="1" applyFill="1" applyBorder="1" applyAlignment="1" applyProtection="1">
      <alignment horizontal="center" vertical="center"/>
    </xf>
    <xf numFmtId="0" fontId="1" fillId="0" borderId="8" xfId="0" applyFont="1" applyFill="1" applyBorder="1" applyAlignment="1" applyProtection="1">
      <alignment horizontal="center" vertical="center"/>
    </xf>
    <xf numFmtId="0" fontId="1" fillId="0" borderId="16" xfId="0" applyFont="1" applyFill="1" applyBorder="1" applyAlignment="1" applyProtection="1">
      <alignment horizontal="center" vertical="center"/>
      <protection locked="0"/>
    </xf>
    <xf numFmtId="0" fontId="1" fillId="0" borderId="20" xfId="0" applyFont="1" applyFill="1" applyBorder="1" applyAlignment="1" applyProtection="1">
      <alignment horizontal="center" vertical="center"/>
      <protection locked="0"/>
    </xf>
    <xf numFmtId="0" fontId="1" fillId="0" borderId="8" xfId="0" applyFont="1" applyFill="1" applyBorder="1" applyAlignment="1" applyProtection="1">
      <alignment horizontal="center" vertical="center"/>
      <protection locked="0"/>
    </xf>
    <xf numFmtId="0" fontId="1" fillId="0" borderId="22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top"/>
    </xf>
    <xf numFmtId="164" fontId="5" fillId="0" borderId="0" xfId="0" applyNumberFormat="1" applyFont="1" applyAlignment="1" applyProtection="1">
      <alignment horizontal="center" vertical="top"/>
    </xf>
    <xf numFmtId="0" fontId="2" fillId="0" borderId="0" xfId="0" applyFont="1" applyAlignment="1" applyProtection="1">
      <alignment horizontal="center"/>
    </xf>
    <xf numFmtId="0" fontId="1" fillId="0" borderId="0" xfId="0" applyFont="1" applyFill="1" applyAlignment="1" applyProtection="1">
      <alignment horizontal="right"/>
    </xf>
    <xf numFmtId="0" fontId="1" fillId="0" borderId="8" xfId="0" applyFont="1" applyFill="1" applyBorder="1" applyAlignment="1" applyProtection="1">
      <alignment horizontal="center"/>
      <protection locked="0"/>
    </xf>
    <xf numFmtId="0" fontId="1" fillId="0" borderId="0" xfId="0" applyFont="1" applyFill="1" applyAlignment="1" applyProtection="1">
      <alignment horizontal="center"/>
    </xf>
    <xf numFmtId="164" fontId="3" fillId="0" borderId="8" xfId="0" applyNumberFormat="1" applyFont="1" applyBorder="1" applyAlignment="1" applyProtection="1">
      <alignment horizontal="center"/>
    </xf>
    <xf numFmtId="0" fontId="22" fillId="0" borderId="13" xfId="0" applyFont="1" applyBorder="1" applyAlignment="1" applyProtection="1">
      <alignment horizontal="center" vertical="center"/>
      <protection locked="0"/>
    </xf>
    <xf numFmtId="0" fontId="22" fillId="0" borderId="8" xfId="0" applyFont="1" applyBorder="1" applyAlignment="1" applyProtection="1">
      <alignment horizontal="center" vertical="center"/>
      <protection locked="0"/>
    </xf>
    <xf numFmtId="0" fontId="22" fillId="0" borderId="9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/>
    </xf>
    <xf numFmtId="14" fontId="22" fillId="0" borderId="3" xfId="0" applyNumberFormat="1" applyFont="1" applyBorder="1" applyAlignment="1" applyProtection="1">
      <alignment horizontal="center" vertical="center"/>
      <protection locked="0"/>
    </xf>
    <xf numFmtId="14" fontId="22" fillId="0" borderId="4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right"/>
    </xf>
    <xf numFmtId="0" fontId="3" fillId="0" borderId="8" xfId="0" applyFont="1" applyBorder="1" applyAlignment="1" applyProtection="1">
      <alignment horizontal="center"/>
    </xf>
    <xf numFmtId="0" fontId="21" fillId="0" borderId="0" xfId="0" applyFont="1" applyFill="1" applyAlignment="1" applyProtection="1">
      <alignment horizontal="right"/>
    </xf>
    <xf numFmtId="0" fontId="7" fillId="0" borderId="9" xfId="0" applyFont="1" applyBorder="1" applyAlignment="1" applyProtection="1">
      <alignment horizontal="center" vertical="center"/>
    </xf>
    <xf numFmtId="0" fontId="7" fillId="0" borderId="14" xfId="0" applyFont="1" applyBorder="1" applyAlignment="1" applyProtection="1">
      <alignment horizontal="center" vertical="center"/>
    </xf>
    <xf numFmtId="0" fontId="7" fillId="0" borderId="4" xfId="0" applyFont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center" vertical="center"/>
    </xf>
    <xf numFmtId="1" fontId="1" fillId="0" borderId="2" xfId="0" applyNumberFormat="1" applyFont="1" applyBorder="1" applyAlignment="1" applyProtection="1">
      <alignment horizontal="center" vertical="center"/>
      <protection locked="0"/>
    </xf>
    <xf numFmtId="1" fontId="1" fillId="0" borderId="3" xfId="0" applyNumberFormat="1" applyFont="1" applyBorder="1" applyAlignment="1" applyProtection="1">
      <alignment horizontal="center" vertical="center"/>
      <protection locked="0"/>
    </xf>
    <xf numFmtId="1" fontId="1" fillId="0" borderId="4" xfId="0" applyNumberFormat="1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167" fontId="1" fillId="0" borderId="6" xfId="0" applyNumberFormat="1" applyFont="1" applyFill="1" applyBorder="1" applyAlignment="1" applyProtection="1">
      <alignment horizontal="center"/>
      <protection locked="0"/>
    </xf>
    <xf numFmtId="167" fontId="1" fillId="0" borderId="8" xfId="0" applyNumberFormat="1" applyFont="1" applyFill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</xf>
    <xf numFmtId="0" fontId="8" fillId="0" borderId="8" xfId="0" applyFont="1" applyBorder="1" applyAlignment="1" applyProtection="1">
      <alignment horizontal="center"/>
    </xf>
    <xf numFmtId="0" fontId="5" fillId="0" borderId="6" xfId="0" applyFont="1" applyBorder="1" applyAlignment="1">
      <alignment horizontal="left"/>
    </xf>
    <xf numFmtId="0" fontId="1" fillId="0" borderId="5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164" fontId="1" fillId="0" borderId="1" xfId="0" applyNumberFormat="1" applyFont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top"/>
    </xf>
    <xf numFmtId="0" fontId="5" fillId="0" borderId="8" xfId="0" applyFont="1" applyBorder="1" applyAlignment="1" applyProtection="1">
      <alignment horizontal="center" vertical="top"/>
    </xf>
    <xf numFmtId="167" fontId="1" fillId="0" borderId="7" xfId="0" applyNumberFormat="1" applyFont="1" applyBorder="1" applyAlignment="1" applyProtection="1">
      <alignment horizontal="center" vertical="center"/>
      <protection locked="0"/>
    </xf>
    <xf numFmtId="167" fontId="1" fillId="0" borderId="9" xfId="0" applyNumberFormat="1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8" fillId="0" borderId="18" xfId="0" applyFont="1" applyBorder="1" applyAlignment="1" applyProtection="1">
      <alignment horizontal="center" vertical="center"/>
    </xf>
    <xf numFmtId="0" fontId="8" fillId="0" borderId="16" xfId="0" applyFont="1" applyBorder="1" applyAlignment="1" applyProtection="1">
      <alignment horizontal="center" vertical="center"/>
    </xf>
    <xf numFmtId="0" fontId="5" fillId="0" borderId="16" xfId="0" applyFont="1" applyBorder="1" applyAlignment="1" applyProtection="1">
      <alignment horizontal="center" vertical="center"/>
    </xf>
    <xf numFmtId="0" fontId="8" fillId="0" borderId="32" xfId="0" applyFont="1" applyBorder="1" applyAlignment="1" applyProtection="1">
      <alignment horizontal="center" vertical="center"/>
    </xf>
    <xf numFmtId="0" fontId="8" fillId="0" borderId="9" xfId="0" applyFont="1" applyBorder="1" applyAlignment="1" applyProtection="1">
      <alignment horizontal="center" vertical="center"/>
    </xf>
    <xf numFmtId="165" fontId="1" fillId="0" borderId="35" xfId="0" applyNumberFormat="1" applyFont="1" applyBorder="1" applyAlignment="1" applyProtection="1">
      <alignment horizontal="center" vertical="center"/>
      <protection locked="0"/>
    </xf>
    <xf numFmtId="165" fontId="1" fillId="0" borderId="30" xfId="0" applyNumberFormat="1" applyFont="1" applyBorder="1" applyAlignment="1" applyProtection="1">
      <alignment horizontal="center" vertical="center"/>
      <protection locked="0"/>
    </xf>
    <xf numFmtId="165" fontId="1" fillId="0" borderId="31" xfId="0" applyNumberFormat="1" applyFont="1" applyBorder="1" applyAlignment="1" applyProtection="1">
      <alignment horizontal="center" vertical="center"/>
      <protection locked="0"/>
    </xf>
    <xf numFmtId="165" fontId="1" fillId="0" borderId="2" xfId="0" applyNumberFormat="1" applyFont="1" applyBorder="1" applyAlignment="1" applyProtection="1">
      <alignment horizontal="center" vertical="center"/>
      <protection locked="0"/>
    </xf>
    <xf numFmtId="165" fontId="1" fillId="0" borderId="3" xfId="0" applyNumberFormat="1" applyFont="1" applyBorder="1" applyAlignment="1" applyProtection="1">
      <alignment horizontal="center" vertical="center"/>
      <protection locked="0"/>
    </xf>
    <xf numFmtId="165" fontId="1" fillId="0" borderId="4" xfId="0" applyNumberFormat="1" applyFont="1" applyBorder="1" applyAlignment="1" applyProtection="1">
      <alignment horizontal="center" vertical="center"/>
      <protection locked="0"/>
    </xf>
    <xf numFmtId="167" fontId="1" fillId="0" borderId="1" xfId="0" applyNumberFormat="1" applyFont="1" applyFill="1" applyBorder="1" applyAlignment="1" applyProtection="1">
      <alignment horizontal="center" vertical="center"/>
      <protection locked="0"/>
    </xf>
    <xf numFmtId="167" fontId="1" fillId="0" borderId="2" xfId="0" applyNumberFormat="1" applyFont="1" applyFill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/>
    </xf>
    <xf numFmtId="0" fontId="8" fillId="0" borderId="12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0" fontId="5" fillId="0" borderId="38" xfId="0" applyFont="1" applyBorder="1" applyAlignment="1" applyProtection="1">
      <alignment horizontal="center" vertical="center"/>
    </xf>
    <xf numFmtId="0" fontId="5" fillId="0" borderId="12" xfId="0" applyFont="1" applyBorder="1" applyAlignment="1" applyProtection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167" fontId="1" fillId="0" borderId="1" xfId="0" applyNumberFormat="1" applyFont="1" applyBorder="1" applyAlignment="1" applyProtection="1">
      <alignment horizontal="center" vertical="center"/>
      <protection locked="0"/>
    </xf>
    <xf numFmtId="167" fontId="1" fillId="0" borderId="40" xfId="0" applyNumberFormat="1" applyFont="1" applyBorder="1" applyAlignment="1" applyProtection="1">
      <alignment horizontal="center" vertical="center"/>
      <protection locked="0"/>
    </xf>
    <xf numFmtId="2" fontId="1" fillId="0" borderId="2" xfId="0" applyNumberFormat="1" applyFont="1" applyBorder="1" applyAlignment="1" applyProtection="1">
      <alignment horizontal="center" vertical="center"/>
      <protection locked="0"/>
    </xf>
    <xf numFmtId="2" fontId="1" fillId="0" borderId="3" xfId="0" applyNumberFormat="1" applyFont="1" applyBorder="1" applyAlignment="1" applyProtection="1">
      <alignment horizontal="center" vertical="center"/>
      <protection locked="0"/>
    </xf>
    <xf numFmtId="2" fontId="1" fillId="0" borderId="4" xfId="0" applyNumberFormat="1" applyFont="1" applyBorder="1" applyAlignment="1" applyProtection="1">
      <alignment horizontal="center" vertical="center"/>
      <protection locked="0"/>
    </xf>
    <xf numFmtId="2" fontId="1" fillId="0" borderId="42" xfId="0" applyNumberFormat="1" applyFont="1" applyBorder="1" applyAlignment="1" applyProtection="1">
      <alignment horizontal="center" vertical="center"/>
      <protection locked="0"/>
    </xf>
    <xf numFmtId="2" fontId="1" fillId="0" borderId="33" xfId="0" applyNumberFormat="1" applyFont="1" applyBorder="1" applyAlignment="1" applyProtection="1">
      <alignment horizontal="center" vertical="center"/>
      <protection locked="0"/>
    </xf>
    <xf numFmtId="2" fontId="1" fillId="0" borderId="43" xfId="0" applyNumberFormat="1" applyFont="1" applyBorder="1" applyAlignment="1" applyProtection="1">
      <alignment horizontal="center" vertical="center"/>
      <protection locked="0"/>
    </xf>
    <xf numFmtId="167" fontId="1" fillId="2" borderId="10" xfId="0" applyNumberFormat="1" applyFont="1" applyFill="1" applyBorder="1" applyAlignment="1" applyProtection="1">
      <alignment horizontal="center" vertical="center"/>
    </xf>
    <xf numFmtId="167" fontId="1" fillId="2" borderId="38" xfId="0" applyNumberFormat="1" applyFont="1" applyFill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left" vertical="center"/>
    </xf>
    <xf numFmtId="0" fontId="5" fillId="0" borderId="7" xfId="0" applyFont="1" applyBorder="1" applyAlignment="1" applyProtection="1">
      <alignment horizontal="left" vertical="center"/>
    </xf>
    <xf numFmtId="167" fontId="1" fillId="0" borderId="11" xfId="0" applyNumberFormat="1" applyFont="1" applyBorder="1" applyAlignment="1" applyProtection="1">
      <alignment horizontal="center" vertical="center"/>
      <protection locked="0"/>
    </xf>
    <xf numFmtId="0" fontId="7" fillId="0" borderId="43" xfId="0" applyFont="1" applyFill="1" applyBorder="1" applyAlignment="1" applyProtection="1">
      <alignment horizontal="center" vertical="center"/>
    </xf>
    <xf numFmtId="0" fontId="7" fillId="0" borderId="41" xfId="0" applyFont="1" applyFill="1" applyBorder="1" applyAlignment="1" applyProtection="1">
      <alignment horizontal="center" vertical="center"/>
    </xf>
    <xf numFmtId="167" fontId="1" fillId="0" borderId="40" xfId="0" applyNumberFormat="1" applyFont="1" applyFill="1" applyBorder="1" applyAlignment="1" applyProtection="1">
      <alignment horizontal="center" vertical="center"/>
      <protection locked="0"/>
    </xf>
    <xf numFmtId="167" fontId="1" fillId="0" borderId="41" xfId="0" applyNumberFormat="1" applyFont="1" applyFill="1" applyBorder="1" applyAlignment="1" applyProtection="1">
      <alignment horizontal="center" vertical="center"/>
      <protection locked="0"/>
    </xf>
    <xf numFmtId="167" fontId="1" fillId="0" borderId="44" xfId="0" applyNumberFormat="1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/>
    </xf>
    <xf numFmtId="0" fontId="5" fillId="0" borderId="17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40" xfId="0" applyFont="1" applyBorder="1" applyAlignment="1" applyProtection="1">
      <alignment horizontal="center" vertical="center"/>
      <protection locked="0"/>
    </xf>
    <xf numFmtId="1" fontId="1" fillId="0" borderId="5" xfId="0" applyNumberFormat="1" applyFont="1" applyBorder="1" applyAlignment="1" applyProtection="1">
      <alignment horizontal="center" vertical="center"/>
      <protection locked="0"/>
    </xf>
    <xf numFmtId="1" fontId="1" fillId="0" borderId="6" xfId="0" applyNumberFormat="1" applyFont="1" applyBorder="1" applyAlignment="1" applyProtection="1">
      <alignment horizontal="center" vertical="center"/>
      <protection locked="0"/>
    </xf>
    <xf numFmtId="1" fontId="1" fillId="0" borderId="25" xfId="0" applyNumberFormat="1" applyFont="1" applyBorder="1" applyAlignment="1" applyProtection="1">
      <alignment horizontal="center" vertical="center"/>
      <protection locked="0"/>
    </xf>
    <xf numFmtId="1" fontId="1" fillId="0" borderId="13" xfId="0" applyNumberFormat="1" applyFont="1" applyBorder="1" applyAlignment="1" applyProtection="1">
      <alignment horizontal="center" vertical="center"/>
      <protection locked="0"/>
    </xf>
    <xf numFmtId="1" fontId="1" fillId="0" borderId="8" xfId="0" applyNumberFormat="1" applyFont="1" applyBorder="1" applyAlignment="1" applyProtection="1">
      <alignment horizontal="center" vertical="center"/>
      <protection locked="0"/>
    </xf>
    <xf numFmtId="1" fontId="1" fillId="0" borderId="22" xfId="0" applyNumberFormat="1" applyFont="1" applyBorder="1" applyAlignment="1" applyProtection="1">
      <alignment horizontal="center" vertical="center"/>
      <protection locked="0"/>
    </xf>
    <xf numFmtId="0" fontId="17" fillId="0" borderId="19" xfId="0" applyFont="1" applyFill="1" applyBorder="1" applyAlignment="1" applyProtection="1">
      <alignment horizontal="center" vertical="center"/>
    </xf>
    <xf numFmtId="0" fontId="17" fillId="0" borderId="16" xfId="0" applyFont="1" applyFill="1" applyBorder="1" applyAlignment="1" applyProtection="1">
      <alignment horizontal="center" vertical="center"/>
    </xf>
    <xf numFmtId="0" fontId="17" fillId="0" borderId="13" xfId="0" applyFont="1" applyFill="1" applyBorder="1" applyAlignment="1" applyProtection="1">
      <alignment horizontal="center" vertical="center"/>
    </xf>
    <xf numFmtId="0" fontId="17" fillId="0" borderId="8" xfId="0" applyFont="1" applyFill="1" applyBorder="1" applyAlignment="1" applyProtection="1">
      <alignment horizontal="center" vertical="center"/>
    </xf>
    <xf numFmtId="0" fontId="17" fillId="0" borderId="32" xfId="0" applyFont="1" applyFill="1" applyBorder="1" applyAlignment="1" applyProtection="1">
      <alignment horizontal="center" vertical="center"/>
    </xf>
    <xf numFmtId="0" fontId="17" fillId="0" borderId="9" xfId="0" applyFont="1" applyFill="1" applyBorder="1" applyAlignment="1" applyProtection="1">
      <alignment horizontal="center" vertical="center"/>
    </xf>
    <xf numFmtId="0" fontId="8" fillId="0" borderId="5" xfId="0" applyFont="1" applyFill="1" applyBorder="1" applyAlignment="1" applyProtection="1">
      <alignment horizontal="center" vertical="center"/>
    </xf>
    <xf numFmtId="0" fontId="8" fillId="0" borderId="6" xfId="0" applyFont="1" applyFill="1" applyBorder="1" applyAlignment="1" applyProtection="1">
      <alignment horizontal="center" vertical="center"/>
    </xf>
    <xf numFmtId="0" fontId="8" fillId="0" borderId="13" xfId="0" applyFont="1" applyFill="1" applyBorder="1" applyAlignment="1" applyProtection="1">
      <alignment horizontal="center" vertical="center"/>
    </xf>
    <xf numFmtId="0" fontId="8" fillId="0" borderId="8" xfId="0" applyFont="1" applyFill="1" applyBorder="1" applyAlignment="1" applyProtection="1">
      <alignment horizontal="center" vertical="center"/>
    </xf>
    <xf numFmtId="0" fontId="5" fillId="0" borderId="6" xfId="0" quotePrefix="1" applyFont="1" applyBorder="1" applyAlignment="1" applyProtection="1">
      <alignment horizontal="center" vertical="center"/>
    </xf>
    <xf numFmtId="0" fontId="5" fillId="0" borderId="7" xfId="0" quotePrefix="1" applyFont="1" applyBorder="1" applyAlignment="1" applyProtection="1">
      <alignment horizontal="center" vertical="center"/>
    </xf>
    <xf numFmtId="0" fontId="5" fillId="0" borderId="8" xfId="0" quotePrefix="1" applyFont="1" applyBorder="1" applyAlignment="1" applyProtection="1">
      <alignment horizontal="center" vertical="center"/>
    </xf>
    <xf numFmtId="0" fontId="5" fillId="0" borderId="9" xfId="0" quotePrefix="1" applyFont="1" applyBorder="1" applyAlignment="1" applyProtection="1">
      <alignment horizontal="center" vertical="center"/>
    </xf>
    <xf numFmtId="167" fontId="1" fillId="2" borderId="1" xfId="0" applyNumberFormat="1" applyFont="1" applyFill="1" applyBorder="1" applyAlignment="1" applyProtection="1">
      <alignment horizontal="center" vertical="center"/>
    </xf>
    <xf numFmtId="0" fontId="8" fillId="0" borderId="13" xfId="0" applyFont="1" applyBorder="1" applyAlignment="1" applyProtection="1">
      <alignment horizontal="center"/>
    </xf>
    <xf numFmtId="0" fontId="8" fillId="0" borderId="12" xfId="0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5" fillId="0" borderId="6" xfId="0" quotePrefix="1" applyFont="1" applyFill="1" applyBorder="1" applyAlignment="1" applyProtection="1">
      <alignment horizontal="center" vertical="center"/>
    </xf>
    <xf numFmtId="0" fontId="5" fillId="0" borderId="7" xfId="0" quotePrefix="1" applyFont="1" applyFill="1" applyBorder="1" applyAlignment="1" applyProtection="1">
      <alignment horizontal="center" vertical="center"/>
    </xf>
    <xf numFmtId="0" fontId="5" fillId="0" borderId="8" xfId="0" quotePrefix="1" applyFont="1" applyFill="1" applyBorder="1" applyAlignment="1" applyProtection="1">
      <alignment horizontal="center" vertical="center"/>
    </xf>
    <xf numFmtId="0" fontId="5" fillId="0" borderId="9" xfId="0" quotePrefix="1" applyFont="1" applyFill="1" applyBorder="1" applyAlignment="1" applyProtection="1">
      <alignment horizontal="center" vertical="center"/>
    </xf>
    <xf numFmtId="0" fontId="5" fillId="0" borderId="16" xfId="0" applyFont="1" applyBorder="1" applyAlignment="1" applyProtection="1">
      <alignment horizontal="left" vertical="center"/>
    </xf>
    <xf numFmtId="0" fontId="5" fillId="0" borderId="32" xfId="0" applyFont="1" applyBorder="1" applyAlignment="1" applyProtection="1">
      <alignment horizontal="left" vertical="center"/>
    </xf>
    <xf numFmtId="0" fontId="8" fillId="0" borderId="19" xfId="0" applyFont="1" applyBorder="1" applyAlignment="1" applyProtection="1">
      <alignment horizontal="center" vertical="center"/>
    </xf>
    <xf numFmtId="166" fontId="1" fillId="0" borderId="5" xfId="0" quotePrefix="1" applyNumberFormat="1" applyFont="1" applyFill="1" applyBorder="1" applyAlignment="1" applyProtection="1">
      <alignment horizontal="center" vertical="center"/>
      <protection locked="0"/>
    </xf>
    <xf numFmtId="166" fontId="1" fillId="0" borderId="6" xfId="0" applyNumberFormat="1" applyFont="1" applyFill="1" applyBorder="1" applyAlignment="1" applyProtection="1">
      <alignment horizontal="center" vertical="center"/>
      <protection locked="0"/>
    </xf>
    <xf numFmtId="166" fontId="1" fillId="0" borderId="7" xfId="0" applyNumberFormat="1" applyFont="1" applyFill="1" applyBorder="1" applyAlignment="1" applyProtection="1">
      <alignment horizontal="center" vertical="center"/>
      <protection locked="0"/>
    </xf>
    <xf numFmtId="166" fontId="1" fillId="0" borderId="13" xfId="0" applyNumberFormat="1" applyFont="1" applyFill="1" applyBorder="1" applyAlignment="1" applyProtection="1">
      <alignment horizontal="center" vertical="center"/>
      <protection locked="0"/>
    </xf>
    <xf numFmtId="166" fontId="1" fillId="0" borderId="8" xfId="0" applyNumberFormat="1" applyFont="1" applyFill="1" applyBorder="1" applyAlignment="1" applyProtection="1">
      <alignment horizontal="center" vertical="center"/>
      <protection locked="0"/>
    </xf>
    <xf numFmtId="166" fontId="1" fillId="0" borderId="9" xfId="0" applyNumberFormat="1" applyFont="1" applyFill="1" applyBorder="1" applyAlignment="1" applyProtection="1">
      <alignment horizontal="center" vertical="center"/>
      <protection locked="0"/>
    </xf>
    <xf numFmtId="166" fontId="1" fillId="0" borderId="6" xfId="0" quotePrefix="1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top"/>
    </xf>
    <xf numFmtId="0" fontId="8" fillId="0" borderId="0" xfId="0" applyFont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/>
    </xf>
    <xf numFmtId="0" fontId="10" fillId="0" borderId="7" xfId="0" applyFont="1" applyBorder="1" applyAlignment="1" applyProtection="1">
      <alignment horizontal="center"/>
    </xf>
    <xf numFmtId="0" fontId="10" fillId="0" borderId="13" xfId="0" applyFont="1" applyBorder="1" applyAlignment="1" applyProtection="1">
      <alignment horizontal="center"/>
    </xf>
    <xf numFmtId="0" fontId="10" fillId="0" borderId="8" xfId="0" applyFont="1" applyBorder="1" applyAlignment="1" applyProtection="1">
      <alignment horizontal="center"/>
    </xf>
    <xf numFmtId="0" fontId="10" fillId="0" borderId="9" xfId="0" applyFont="1" applyBorder="1" applyAlignment="1" applyProtection="1">
      <alignment horizontal="center"/>
    </xf>
    <xf numFmtId="0" fontId="10" fillId="0" borderId="1" xfId="0" applyFont="1" applyBorder="1" applyAlignment="1" applyProtection="1">
      <alignment horizontal="center"/>
    </xf>
    <xf numFmtId="0" fontId="7" fillId="0" borderId="0" xfId="0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24" fillId="0" borderId="17" xfId="0" applyFont="1" applyBorder="1" applyAlignment="1" applyProtection="1">
      <alignment horizontal="center"/>
    </xf>
    <xf numFmtId="0" fontId="0" fillId="0" borderId="17" xfId="0" applyBorder="1" applyAlignment="1" applyProtection="1">
      <alignment horizontal="center"/>
    </xf>
    <xf numFmtId="0" fontId="7" fillId="0" borderId="0" xfId="0" applyFont="1" applyBorder="1" applyAlignment="1" applyProtection="1">
      <alignment horizontal="center"/>
    </xf>
    <xf numFmtId="0" fontId="1" fillId="0" borderId="0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" fillId="0" borderId="11" xfId="0" applyFont="1" applyBorder="1" applyAlignment="1">
      <alignment horizontal="righ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18">
    <dxf>
      <font>
        <color rgb="FF9900CC"/>
      </font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7C8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7C8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7C8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7C8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7C8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7C8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7C8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7C8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ont>
        <color rgb="FFFF0000"/>
      </font>
    </dxf>
    <dxf>
      <fill>
        <gradientFill type="path" left="0.5" right="0.5" top="0.5" bottom="0.5">
          <stop position="0">
            <color theme="0"/>
          </stop>
          <stop position="1">
            <color rgb="FFFF7C80"/>
          </stop>
        </gradientFill>
      </fill>
    </dxf>
    <dxf>
      <font>
        <color rgb="FFFF0000"/>
      </font>
    </dxf>
  </dxfs>
  <tableStyles count="0" defaultTableStyle="TableStyleMedium9" defaultPivotStyle="PivotStyleLight16"/>
  <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F127"/>
  <sheetViews>
    <sheetView showGridLines="0" tabSelected="1" view="pageLayout" zoomScaleNormal="100" workbookViewId="0">
      <selection activeCell="AE10" sqref="AE10:AG10"/>
    </sheetView>
  </sheetViews>
  <sheetFormatPr defaultColWidth="2.42578125" defaultRowHeight="14.25" x14ac:dyDescent="0.2"/>
  <cols>
    <col min="1" max="14" width="2.42578125" style="1"/>
    <col min="15" max="15" width="2.42578125" style="1" customWidth="1"/>
    <col min="16" max="39" width="2.42578125" style="1"/>
    <col min="40" max="40" width="2.42578125" style="1" customWidth="1"/>
    <col min="41" max="16384" width="2.42578125" style="1"/>
  </cols>
  <sheetData>
    <row r="1" spans="1:552" customFormat="1" ht="15.75" customHeight="1" x14ac:dyDescent="0.25">
      <c r="A1" s="380" t="s">
        <v>135</v>
      </c>
      <c r="B1" s="380"/>
      <c r="C1" s="380"/>
      <c r="D1" s="39"/>
      <c r="E1" s="8"/>
      <c r="F1" s="8"/>
      <c r="G1" s="8"/>
      <c r="H1" s="381" t="s">
        <v>0</v>
      </c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  <c r="V1" s="381"/>
      <c r="W1" s="381"/>
      <c r="X1" s="381"/>
      <c r="Y1" s="381"/>
      <c r="Z1" s="381"/>
      <c r="AA1" s="381"/>
      <c r="AB1" s="381"/>
      <c r="AC1" s="381"/>
      <c r="AD1" s="381"/>
      <c r="AE1" s="381"/>
      <c r="AF1" s="381"/>
      <c r="AG1" s="381"/>
      <c r="AH1" s="381"/>
      <c r="AI1" s="381"/>
      <c r="AJ1" s="24"/>
      <c r="AK1" s="209" t="s">
        <v>1</v>
      </c>
      <c r="AL1" s="210"/>
      <c r="AM1" s="210"/>
      <c r="AN1" s="210"/>
      <c r="AO1" s="210"/>
      <c r="AP1" s="382"/>
    </row>
    <row r="2" spans="1:552" s="103" customFormat="1" ht="15.75" customHeight="1" x14ac:dyDescent="0.35">
      <c r="A2" s="383">
        <v>41883</v>
      </c>
      <c r="B2" s="383"/>
      <c r="C2" s="383"/>
      <c r="D2" s="32"/>
      <c r="E2" s="102"/>
      <c r="F2" s="102"/>
      <c r="G2" s="102"/>
      <c r="H2" s="384" t="s">
        <v>107</v>
      </c>
      <c r="I2" s="384"/>
      <c r="J2" s="384"/>
      <c r="K2" s="384"/>
      <c r="L2" s="384"/>
      <c r="M2" s="384"/>
      <c r="N2" s="384"/>
      <c r="O2" s="384"/>
      <c r="P2" s="384"/>
      <c r="Q2" s="384"/>
      <c r="R2" s="384"/>
      <c r="S2" s="384"/>
      <c r="T2" s="384"/>
      <c r="U2" s="384"/>
      <c r="V2" s="384"/>
      <c r="W2" s="384"/>
      <c r="X2" s="384"/>
      <c r="Y2" s="384"/>
      <c r="Z2" s="384"/>
      <c r="AA2" s="384"/>
      <c r="AB2" s="384"/>
      <c r="AC2" s="384"/>
      <c r="AD2" s="384"/>
      <c r="AE2" s="384"/>
      <c r="AF2" s="384"/>
      <c r="AG2" s="384"/>
      <c r="AH2" s="384"/>
      <c r="AI2" s="384"/>
      <c r="AJ2" s="102"/>
      <c r="AK2" s="389"/>
      <c r="AL2" s="390"/>
      <c r="AM2" s="390"/>
      <c r="AN2" s="390"/>
      <c r="AO2" s="390"/>
      <c r="AP2" s="39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</row>
    <row r="3" spans="1:552" customFormat="1" ht="16.5" customHeight="1" thickBot="1" x14ac:dyDescent="0.3">
      <c r="A3" s="24"/>
      <c r="B3" s="24"/>
      <c r="C3" s="24"/>
      <c r="D3" s="24"/>
      <c r="E3" s="24"/>
      <c r="F3" s="24"/>
      <c r="G3" s="24"/>
      <c r="H3" s="381" t="s">
        <v>99</v>
      </c>
      <c r="I3" s="381"/>
      <c r="J3" s="381"/>
      <c r="K3" s="381"/>
      <c r="L3" s="381"/>
      <c r="M3" s="381"/>
      <c r="N3" s="381"/>
      <c r="O3" s="381"/>
      <c r="P3" s="381"/>
      <c r="Q3" s="381"/>
      <c r="R3" s="381"/>
      <c r="S3" s="381"/>
      <c r="T3" s="381"/>
      <c r="U3" s="381"/>
      <c r="V3" s="381"/>
      <c r="W3" s="381"/>
      <c r="X3" s="381"/>
      <c r="Y3" s="381"/>
      <c r="Z3" s="381"/>
      <c r="AA3" s="381"/>
      <c r="AB3" s="381"/>
      <c r="AC3" s="381"/>
      <c r="AD3" s="381"/>
      <c r="AE3" s="381"/>
      <c r="AF3" s="381"/>
      <c r="AG3" s="381"/>
      <c r="AH3" s="381"/>
      <c r="AI3" s="381"/>
      <c r="AJ3" s="9"/>
      <c r="AK3" s="392" t="s">
        <v>102</v>
      </c>
      <c r="AL3" s="393"/>
      <c r="AM3" s="394"/>
      <c r="AN3" s="394"/>
      <c r="AO3" s="394"/>
      <c r="AP3" s="395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</row>
    <row r="4" spans="1:552" s="40" customFormat="1" ht="9.9499999999999993" customHeight="1" thickTop="1" thickBot="1" x14ac:dyDescent="0.3">
      <c r="A4" s="25"/>
      <c r="B4" s="25"/>
      <c r="C4" s="25"/>
      <c r="D4" s="25"/>
      <c r="E4" s="25"/>
      <c r="F4" s="25"/>
      <c r="G4" s="25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2"/>
      <c r="AK4" s="22"/>
      <c r="AL4" s="22"/>
      <c r="AM4" s="22"/>
      <c r="AN4" s="22"/>
      <c r="AO4" s="22"/>
      <c r="AP4" s="22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7"/>
      <c r="KQ4" s="7"/>
      <c r="KR4" s="7"/>
      <c r="KS4" s="7"/>
      <c r="KT4" s="7"/>
      <c r="KU4" s="7"/>
      <c r="KV4" s="7"/>
      <c r="KW4" s="7"/>
      <c r="KX4" s="7"/>
      <c r="KY4" s="7"/>
      <c r="KZ4" s="7"/>
      <c r="LA4" s="7"/>
      <c r="LB4" s="7"/>
      <c r="LC4" s="7"/>
      <c r="LD4" s="7"/>
      <c r="LE4" s="7"/>
      <c r="LF4" s="7"/>
      <c r="LG4" s="7"/>
      <c r="LH4" s="7"/>
      <c r="LI4" s="7"/>
      <c r="LJ4" s="7"/>
      <c r="LK4" s="7"/>
      <c r="LL4" s="7"/>
      <c r="LM4" s="7"/>
      <c r="LN4" s="7"/>
      <c r="LO4" s="7"/>
      <c r="LP4" s="7"/>
      <c r="LQ4" s="7"/>
      <c r="LR4" s="7"/>
      <c r="LS4" s="7"/>
      <c r="LT4" s="7"/>
      <c r="LU4" s="7"/>
      <c r="LV4" s="7"/>
      <c r="LW4" s="7"/>
      <c r="LX4" s="7"/>
      <c r="LY4" s="7"/>
      <c r="LZ4" s="7"/>
      <c r="MA4" s="7"/>
      <c r="MB4" s="7"/>
      <c r="MC4" s="7"/>
      <c r="MD4" s="7"/>
      <c r="ME4" s="7"/>
      <c r="MF4" s="7"/>
      <c r="MG4" s="7"/>
      <c r="MH4" s="7"/>
      <c r="MI4" s="7"/>
      <c r="MJ4" s="7"/>
      <c r="MK4" s="7"/>
      <c r="ML4" s="7"/>
      <c r="MM4" s="7"/>
      <c r="MN4" s="7"/>
      <c r="MO4" s="7"/>
      <c r="MP4" s="7"/>
      <c r="MQ4" s="7"/>
      <c r="MR4" s="7"/>
      <c r="MS4" s="7"/>
      <c r="MT4" s="7"/>
      <c r="MU4" s="7"/>
      <c r="MV4" s="7"/>
      <c r="MW4" s="7"/>
      <c r="MX4" s="7"/>
      <c r="MY4" s="7"/>
      <c r="MZ4" s="7"/>
      <c r="NA4" s="7"/>
      <c r="NB4" s="7"/>
      <c r="NC4" s="7"/>
      <c r="ND4" s="7"/>
      <c r="NE4" s="7"/>
      <c r="NF4" s="7"/>
      <c r="NG4" s="7"/>
      <c r="NH4" s="7"/>
      <c r="NI4" s="7"/>
      <c r="NJ4" s="7"/>
      <c r="NK4" s="7"/>
      <c r="NL4" s="7"/>
      <c r="NM4" s="7"/>
      <c r="NN4" s="7"/>
      <c r="NO4" s="7"/>
      <c r="NP4" s="7"/>
      <c r="NQ4" s="7"/>
      <c r="NR4" s="7"/>
      <c r="NS4" s="7"/>
      <c r="NT4" s="7"/>
      <c r="NU4" s="7"/>
      <c r="NV4" s="7"/>
      <c r="NW4" s="7"/>
      <c r="NX4" s="7"/>
      <c r="NY4" s="7"/>
      <c r="NZ4" s="7"/>
      <c r="OA4" s="7"/>
      <c r="OB4" s="7"/>
      <c r="OC4" s="7"/>
      <c r="OD4" s="7"/>
      <c r="OE4" s="7"/>
      <c r="OF4" s="7"/>
      <c r="OG4" s="7"/>
      <c r="OH4" s="7"/>
      <c r="OI4" s="7"/>
      <c r="OJ4" s="7"/>
      <c r="OK4" s="7"/>
      <c r="OL4" s="7"/>
      <c r="OM4" s="7"/>
      <c r="ON4" s="7"/>
      <c r="OO4" s="7"/>
      <c r="OP4" s="7"/>
      <c r="OQ4" s="7"/>
      <c r="OR4" s="7"/>
      <c r="OS4" s="7"/>
      <c r="OT4" s="7"/>
      <c r="OU4" s="7"/>
      <c r="OV4" s="7"/>
      <c r="OW4" s="7"/>
      <c r="OX4" s="7"/>
      <c r="OY4" s="7"/>
      <c r="OZ4" s="7"/>
      <c r="PA4" s="7"/>
      <c r="PB4" s="7"/>
      <c r="PC4" s="7"/>
      <c r="PD4" s="7"/>
      <c r="PE4" s="7"/>
      <c r="PF4" s="7"/>
      <c r="PG4" s="7"/>
      <c r="PH4" s="7"/>
      <c r="PI4" s="7"/>
      <c r="PJ4" s="7"/>
      <c r="PK4" s="7"/>
      <c r="PL4" s="7"/>
      <c r="PM4" s="7"/>
      <c r="PN4" s="7"/>
      <c r="PO4" s="7"/>
      <c r="PP4" s="7"/>
      <c r="PQ4" s="7"/>
      <c r="PR4" s="7"/>
      <c r="PS4" s="7"/>
      <c r="PT4" s="7"/>
      <c r="PU4" s="7"/>
      <c r="PV4" s="7"/>
      <c r="PW4" s="7"/>
      <c r="PX4" s="7"/>
      <c r="PY4" s="7"/>
      <c r="PZ4" s="7"/>
      <c r="QA4" s="7"/>
      <c r="QB4" s="7"/>
      <c r="QC4" s="7"/>
      <c r="QD4" s="7"/>
      <c r="QE4" s="7"/>
      <c r="QF4" s="7"/>
      <c r="QG4" s="7"/>
      <c r="QH4" s="7"/>
      <c r="QI4" s="7"/>
      <c r="QJ4" s="7"/>
      <c r="QK4" s="7"/>
      <c r="QL4" s="7"/>
      <c r="QM4" s="7"/>
      <c r="QN4" s="7"/>
      <c r="QO4" s="7"/>
      <c r="QP4" s="7"/>
      <c r="QQ4" s="7"/>
      <c r="QR4" s="7"/>
      <c r="QS4" s="7"/>
      <c r="QT4" s="7"/>
      <c r="QU4" s="7"/>
      <c r="QV4" s="7"/>
      <c r="QW4" s="7"/>
      <c r="QX4" s="7"/>
      <c r="QY4" s="7"/>
      <c r="QZ4" s="7"/>
      <c r="RA4" s="7"/>
      <c r="RB4" s="7"/>
      <c r="RC4" s="7"/>
      <c r="RD4" s="7"/>
      <c r="RE4" s="7"/>
      <c r="RF4" s="7"/>
      <c r="RG4" s="7"/>
      <c r="RH4" s="7"/>
      <c r="RI4" s="7"/>
      <c r="RJ4" s="7"/>
      <c r="RK4" s="7"/>
      <c r="RL4" s="7"/>
      <c r="RM4" s="7"/>
      <c r="RN4" s="7"/>
      <c r="RO4" s="7"/>
      <c r="RP4" s="7"/>
      <c r="RQ4" s="7"/>
      <c r="RR4" s="7"/>
      <c r="RS4" s="7"/>
      <c r="RT4" s="7"/>
      <c r="RU4" s="7"/>
      <c r="RV4" s="7"/>
      <c r="RW4" s="7"/>
      <c r="RX4" s="7"/>
      <c r="RY4" s="7"/>
      <c r="RZ4" s="7"/>
      <c r="SA4" s="7"/>
      <c r="SB4" s="7"/>
      <c r="SC4" s="7"/>
      <c r="SD4" s="7"/>
      <c r="SE4" s="7"/>
      <c r="SF4" s="7"/>
      <c r="SG4" s="7"/>
      <c r="SH4" s="7"/>
      <c r="SI4" s="7"/>
      <c r="SJ4" s="7"/>
      <c r="SK4" s="7"/>
      <c r="SL4" s="7"/>
      <c r="SM4" s="7"/>
      <c r="SN4" s="7"/>
      <c r="SO4" s="7"/>
      <c r="SP4" s="7"/>
      <c r="SQ4" s="7"/>
      <c r="SR4" s="7"/>
      <c r="SS4" s="7"/>
      <c r="ST4" s="7"/>
      <c r="SU4" s="7"/>
      <c r="SV4" s="7"/>
      <c r="SW4" s="7"/>
      <c r="SX4" s="7"/>
      <c r="SY4" s="7"/>
      <c r="SZ4" s="7"/>
      <c r="TA4" s="7"/>
      <c r="TB4" s="7"/>
      <c r="TC4" s="7"/>
      <c r="TD4" s="7"/>
      <c r="TE4" s="7"/>
      <c r="TF4" s="7"/>
      <c r="TG4" s="7"/>
      <c r="TH4" s="7"/>
      <c r="TI4" s="7"/>
      <c r="TJ4" s="7"/>
      <c r="TK4" s="7"/>
      <c r="TL4" s="7"/>
      <c r="TM4" s="7"/>
      <c r="TN4" s="7"/>
      <c r="TO4" s="7"/>
      <c r="TP4" s="7"/>
      <c r="TQ4" s="7"/>
      <c r="TR4" s="7"/>
      <c r="TS4" s="7"/>
      <c r="TT4" s="7"/>
      <c r="TU4" s="7"/>
      <c r="TV4" s="7"/>
      <c r="TW4" s="7"/>
      <c r="TX4" s="7"/>
      <c r="TY4" s="7"/>
      <c r="TZ4" s="7"/>
      <c r="UA4" s="7"/>
      <c r="UB4" s="7"/>
      <c r="UC4" s="7"/>
      <c r="UD4" s="7"/>
      <c r="UE4" s="7"/>
      <c r="UF4" s="7"/>
    </row>
    <row r="5" spans="1:552" s="41" customFormat="1" ht="7.35" customHeight="1" x14ac:dyDescent="0.25">
      <c r="A5" s="24"/>
      <c r="B5" s="24"/>
      <c r="C5" s="24"/>
      <c r="D5" s="24"/>
      <c r="E5" s="24"/>
      <c r="F5" s="24"/>
      <c r="G5" s="24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9"/>
      <c r="AK5" s="9"/>
      <c r="AL5" s="9"/>
      <c r="AM5" s="9"/>
      <c r="AN5" s="9"/>
      <c r="AO5" s="9"/>
      <c r="AP5" s="9"/>
    </row>
    <row r="6" spans="1:552" s="2" customFormat="1" ht="20.85" customHeight="1" x14ac:dyDescent="0.2">
      <c r="A6" s="385" t="s">
        <v>2</v>
      </c>
      <c r="B6" s="385"/>
      <c r="C6" s="385"/>
      <c r="D6" s="385"/>
      <c r="E6" s="386" t="s">
        <v>136</v>
      </c>
      <c r="F6" s="386"/>
      <c r="G6" s="386"/>
      <c r="H6" s="386"/>
      <c r="I6" s="386"/>
      <c r="J6" s="386"/>
      <c r="K6" s="386"/>
      <c r="L6" s="386"/>
      <c r="M6" s="386"/>
      <c r="N6" s="386"/>
      <c r="O6" s="42"/>
      <c r="P6" s="42"/>
      <c r="Q6" s="9"/>
      <c r="R6" s="387" t="s">
        <v>3</v>
      </c>
      <c r="S6" s="387"/>
      <c r="T6" s="387"/>
      <c r="U6" s="387"/>
      <c r="V6" s="31"/>
      <c r="W6" s="386" t="s">
        <v>137</v>
      </c>
      <c r="X6" s="386"/>
      <c r="Y6" s="386"/>
      <c r="Z6" s="386"/>
      <c r="AA6" s="386"/>
      <c r="AB6" s="9"/>
      <c r="AC6" s="9"/>
      <c r="AF6" s="252" t="s">
        <v>101</v>
      </c>
      <c r="AG6" s="252"/>
      <c r="AH6" s="252"/>
      <c r="AI6" s="252"/>
      <c r="AJ6" s="252"/>
      <c r="AK6" s="388">
        <f>IF(WEEKDAY(L10)=1,L10,IF(WEEKDAY(L10)=2,L10-1,IF(WEEKDAY(L10)=3,L10-2,IF(WEEKDAY(L10)=4,L10-3,IF(WEEKDAY(L10)=5,L10-4,IF(WEEKDAY(L10)=6,L10-5,IF(ISBLANK(L10)," ",L10-6)))))))</f>
        <v>43835</v>
      </c>
      <c r="AL6" s="388"/>
      <c r="AM6" s="388"/>
      <c r="AN6" s="388"/>
      <c r="AO6" s="388"/>
      <c r="AP6" s="388"/>
    </row>
    <row r="7" spans="1:552" s="2" customFormat="1" ht="8.85" customHeight="1" x14ac:dyDescent="0.25">
      <c r="A7" s="34"/>
      <c r="B7" s="34"/>
      <c r="C7" s="34"/>
      <c r="D7" s="34"/>
      <c r="E7" s="34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35"/>
      <c r="R7" s="35"/>
      <c r="S7" s="35"/>
      <c r="T7" s="35"/>
      <c r="U7" s="35"/>
      <c r="V7" s="12"/>
      <c r="W7" s="12"/>
      <c r="X7" s="12"/>
      <c r="Y7" s="12"/>
      <c r="Z7" s="12"/>
      <c r="AA7" s="12"/>
      <c r="AB7" s="13"/>
      <c r="AC7" s="37"/>
      <c r="AD7" s="37"/>
      <c r="AE7" s="37"/>
      <c r="AF7" s="37"/>
      <c r="AG7" s="37"/>
      <c r="AH7" s="37"/>
      <c r="AI7" s="43"/>
      <c r="AJ7" s="44"/>
      <c r="AK7" s="44"/>
      <c r="AL7" s="44"/>
      <c r="AM7" s="44"/>
      <c r="AN7" s="44"/>
      <c r="AO7" s="44"/>
      <c r="AP7" s="14"/>
      <c r="AU7" s="45"/>
    </row>
    <row r="8" spans="1:552" s="2" customFormat="1" ht="20.100000000000001" customHeight="1" x14ac:dyDescent="0.2">
      <c r="A8" s="387" t="s">
        <v>4</v>
      </c>
      <c r="B8" s="387"/>
      <c r="C8" s="387"/>
      <c r="D8" s="387"/>
      <c r="E8" s="386" t="s">
        <v>138</v>
      </c>
      <c r="F8" s="386"/>
      <c r="G8" s="386"/>
      <c r="H8" s="386"/>
      <c r="I8" s="386"/>
      <c r="J8" s="386"/>
      <c r="K8" s="386"/>
      <c r="L8" s="386"/>
      <c r="M8" s="386"/>
      <c r="N8" s="386"/>
      <c r="O8" s="10"/>
      <c r="P8" s="42"/>
      <c r="Q8" s="387" t="s">
        <v>5</v>
      </c>
      <c r="R8" s="387"/>
      <c r="S8" s="387"/>
      <c r="T8" s="387"/>
      <c r="U8" s="387"/>
      <c r="V8" s="387"/>
      <c r="W8" s="378" t="s">
        <v>138</v>
      </c>
      <c r="X8" s="378"/>
      <c r="Y8" s="378"/>
      <c r="Z8" s="378"/>
      <c r="AA8" s="378"/>
      <c r="AB8" s="378"/>
      <c r="AC8" s="378"/>
      <c r="AD8" s="396" t="s">
        <v>61</v>
      </c>
      <c r="AE8" s="396"/>
      <c r="AF8" s="396"/>
      <c r="AG8" s="396"/>
      <c r="AH8" s="396"/>
      <c r="AI8" s="396"/>
      <c r="AJ8" s="396"/>
      <c r="AK8" s="397" t="str">
        <f>IF(WEEKDAY(L10)=1,"Sunday",IF(WEEKDAY(L10)=2,"Monday",IF(WEEKDAY(L10)=3,"Tuesday",IF(WEEKDAY(L10)=4,"Wednesday",IF(WEEKDAY(L10)=5,"Thursday",IF(WEEKDAY(L10)=6,"Friday",IF(ISBLANK(L10)," ","Saturday")))))))</f>
        <v>Tuesday</v>
      </c>
      <c r="AL8" s="397"/>
      <c r="AM8" s="397"/>
      <c r="AN8" s="397"/>
      <c r="AO8" s="397"/>
      <c r="AP8" s="397"/>
    </row>
    <row r="9" spans="1:552" s="2" customFormat="1" ht="10.7" customHeight="1" x14ac:dyDescent="0.2">
      <c r="A9" s="33"/>
      <c r="B9" s="33"/>
      <c r="C9" s="33"/>
      <c r="D9" s="33"/>
      <c r="E9" s="33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35"/>
      <c r="R9" s="35"/>
      <c r="S9" s="35"/>
      <c r="T9" s="35"/>
      <c r="U9" s="35"/>
      <c r="V9" s="35"/>
      <c r="W9" s="29"/>
      <c r="X9" s="29"/>
      <c r="Y9" s="29"/>
      <c r="Z9" s="29"/>
      <c r="AA9" s="29"/>
      <c r="AB9" s="29"/>
      <c r="AC9" s="38"/>
      <c r="AD9" s="38"/>
      <c r="AE9" s="38"/>
      <c r="AF9" s="38"/>
      <c r="AG9" s="38"/>
      <c r="AH9" s="38"/>
      <c r="AI9" s="38"/>
      <c r="AJ9" s="30"/>
      <c r="AK9" s="30"/>
      <c r="AL9" s="30"/>
      <c r="AM9" s="30"/>
      <c r="AN9" s="30"/>
      <c r="AO9" s="30"/>
      <c r="AP9" s="27"/>
      <c r="AU9" s="46"/>
      <c r="AV9" s="46"/>
      <c r="AW9" s="46"/>
      <c r="AX9" s="46"/>
      <c r="AY9" s="46"/>
    </row>
    <row r="10" spans="1:552" s="2" customFormat="1" ht="18.600000000000001" customHeight="1" x14ac:dyDescent="0.2">
      <c r="A10" s="24"/>
      <c r="B10" s="24"/>
      <c r="C10" s="24"/>
      <c r="D10" s="24"/>
      <c r="E10" s="398" t="s">
        <v>41</v>
      </c>
      <c r="F10" s="398"/>
      <c r="G10" s="398"/>
      <c r="H10" s="398"/>
      <c r="I10" s="398"/>
      <c r="J10" s="398"/>
      <c r="K10" s="398"/>
      <c r="L10" s="364">
        <v>43837</v>
      </c>
      <c r="M10" s="364"/>
      <c r="N10" s="364"/>
      <c r="O10" s="364"/>
      <c r="P10" s="364"/>
      <c r="Q10" s="364"/>
      <c r="R10" s="24"/>
      <c r="S10" s="47"/>
      <c r="T10" s="365" t="s">
        <v>62</v>
      </c>
      <c r="U10" s="365"/>
      <c r="V10" s="365"/>
      <c r="W10" s="48"/>
      <c r="X10" s="49" t="s">
        <v>35</v>
      </c>
      <c r="Y10" s="49"/>
      <c r="Z10" s="366">
        <v>0.5</v>
      </c>
      <c r="AA10" s="366"/>
      <c r="AB10" s="366"/>
      <c r="AC10" s="50"/>
      <c r="AD10" s="51" t="s">
        <v>36</v>
      </c>
      <c r="AE10" s="366">
        <v>0.59027777777777779</v>
      </c>
      <c r="AF10" s="366"/>
      <c r="AG10" s="366"/>
      <c r="AH10" s="10" t="s">
        <v>42</v>
      </c>
      <c r="AI10" s="10"/>
      <c r="AJ10" s="10"/>
      <c r="AK10" s="10"/>
      <c r="AL10" s="10"/>
      <c r="AM10" s="10"/>
      <c r="AN10" s="24"/>
      <c r="AO10" s="24"/>
      <c r="AP10" s="24"/>
      <c r="AQ10" s="24"/>
      <c r="AR10" s="24"/>
    </row>
    <row r="11" spans="1:552" s="2" customFormat="1" ht="2.1" customHeight="1" thickBot="1" x14ac:dyDescent="0.3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1"/>
      <c r="AD11" s="21"/>
      <c r="AE11" s="21"/>
      <c r="AF11" s="21"/>
      <c r="AG11" s="21"/>
      <c r="AH11" s="21"/>
      <c r="AI11" s="21"/>
      <c r="AJ11" s="22"/>
      <c r="AK11" s="22"/>
      <c r="AL11" s="22"/>
      <c r="AM11" s="22"/>
      <c r="AN11" s="22"/>
      <c r="AO11" s="22"/>
      <c r="AP11" s="22"/>
    </row>
    <row r="12" spans="1:552" customFormat="1" ht="12.95" customHeight="1" x14ac:dyDescent="0.25"/>
    <row r="13" spans="1:552" customFormat="1" ht="12.95" customHeight="1" x14ac:dyDescent="0.25"/>
    <row r="14" spans="1:552" customFormat="1" ht="18" customHeight="1" thickBot="1" x14ac:dyDescent="0.3">
      <c r="A14" s="8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367" t="s">
        <v>63</v>
      </c>
      <c r="P14" s="367"/>
      <c r="Q14" s="367"/>
      <c r="R14" s="367"/>
      <c r="S14" s="367"/>
      <c r="T14" s="367"/>
      <c r="U14" s="367"/>
      <c r="V14" s="367"/>
      <c r="W14" s="367"/>
      <c r="X14" s="367"/>
      <c r="Y14" s="367"/>
      <c r="Z14" s="367"/>
      <c r="AA14" s="367"/>
      <c r="AB14" s="368" t="s">
        <v>64</v>
      </c>
      <c r="AC14" s="368"/>
      <c r="AD14" s="368"/>
      <c r="AE14" s="368"/>
      <c r="AF14" s="368"/>
      <c r="AG14" s="368"/>
      <c r="AH14" s="368"/>
      <c r="AI14" s="368"/>
      <c r="AJ14" s="368"/>
      <c r="AK14" s="368"/>
      <c r="AL14" s="368"/>
      <c r="AM14" s="368"/>
      <c r="AN14" s="368"/>
      <c r="AO14" s="368"/>
      <c r="AP14" s="368"/>
    </row>
    <row r="15" spans="1:552" customFormat="1" ht="11.45" customHeight="1" thickTop="1" x14ac:dyDescent="0.25">
      <c r="A15" s="331" t="s">
        <v>39</v>
      </c>
      <c r="B15" s="332"/>
      <c r="C15" s="332"/>
      <c r="D15" s="332"/>
      <c r="E15" s="332"/>
      <c r="F15" s="332"/>
      <c r="G15" s="332" t="s">
        <v>100</v>
      </c>
      <c r="H15" s="332"/>
      <c r="I15" s="332"/>
      <c r="J15" s="332"/>
      <c r="K15" s="332"/>
      <c r="L15" s="332"/>
      <c r="M15" s="332"/>
      <c r="N15" s="332"/>
      <c r="O15" s="369" t="s">
        <v>6</v>
      </c>
      <c r="P15" s="332"/>
      <c r="Q15" s="332"/>
      <c r="R15" s="332"/>
      <c r="S15" s="332"/>
      <c r="T15" s="332"/>
      <c r="U15" s="371">
        <v>155356</v>
      </c>
      <c r="V15" s="371"/>
      <c r="W15" s="371"/>
      <c r="X15" s="371"/>
      <c r="Y15" s="371"/>
      <c r="Z15" s="371"/>
      <c r="AA15" s="53"/>
      <c r="AB15" s="53"/>
      <c r="AC15" s="372" t="s">
        <v>7</v>
      </c>
      <c r="AD15" s="373"/>
      <c r="AE15" s="373"/>
      <c r="AF15" s="373"/>
      <c r="AG15" s="373"/>
      <c r="AH15" s="376">
        <v>617916613</v>
      </c>
      <c r="AI15" s="376"/>
      <c r="AJ15" s="376"/>
      <c r="AK15" s="376"/>
      <c r="AL15" s="376"/>
      <c r="AM15" s="376"/>
      <c r="AN15" s="376"/>
      <c r="AO15" s="376"/>
      <c r="AP15" s="377"/>
      <c r="AY15" s="54"/>
    </row>
    <row r="16" spans="1:552" customFormat="1" ht="11.45" customHeight="1" x14ac:dyDescent="0.25">
      <c r="A16" s="333"/>
      <c r="B16" s="334"/>
      <c r="C16" s="334"/>
      <c r="D16" s="334"/>
      <c r="E16" s="334"/>
      <c r="F16" s="334"/>
      <c r="G16" s="334"/>
      <c r="H16" s="334"/>
      <c r="I16" s="334"/>
      <c r="J16" s="334"/>
      <c r="K16" s="334"/>
      <c r="L16" s="334"/>
      <c r="M16" s="334"/>
      <c r="N16" s="334"/>
      <c r="O16" s="370"/>
      <c r="P16" s="334"/>
      <c r="Q16" s="334"/>
      <c r="R16" s="334"/>
      <c r="S16" s="334"/>
      <c r="T16" s="334"/>
      <c r="U16" s="227"/>
      <c r="V16" s="227"/>
      <c r="W16" s="227"/>
      <c r="X16" s="227"/>
      <c r="Y16" s="227"/>
      <c r="Z16" s="227"/>
      <c r="AA16" s="55"/>
      <c r="AB16" s="55"/>
      <c r="AC16" s="374"/>
      <c r="AD16" s="375"/>
      <c r="AE16" s="375"/>
      <c r="AF16" s="375"/>
      <c r="AG16" s="375"/>
      <c r="AH16" s="378"/>
      <c r="AI16" s="378"/>
      <c r="AJ16" s="378"/>
      <c r="AK16" s="378"/>
      <c r="AL16" s="378"/>
      <c r="AM16" s="378"/>
      <c r="AN16" s="378"/>
      <c r="AO16" s="378"/>
      <c r="AP16" s="379"/>
      <c r="AY16" s="54"/>
    </row>
    <row r="17" spans="1:42" customFormat="1" ht="11.45" customHeight="1" x14ac:dyDescent="0.25">
      <c r="A17" s="299"/>
      <c r="B17" s="360" t="s">
        <v>37</v>
      </c>
      <c r="C17" s="360"/>
      <c r="D17" s="360"/>
      <c r="E17" s="360"/>
      <c r="F17" s="360"/>
      <c r="G17" s="360"/>
      <c r="H17" s="360"/>
      <c r="I17" s="360"/>
      <c r="J17" s="360"/>
      <c r="K17" s="360"/>
      <c r="L17" s="261">
        <v>43328</v>
      </c>
      <c r="M17" s="261"/>
      <c r="N17" s="261"/>
      <c r="O17" s="261"/>
      <c r="P17" s="261"/>
      <c r="Q17" s="356"/>
      <c r="R17" s="261">
        <v>43648</v>
      </c>
      <c r="S17" s="261"/>
      <c r="T17" s="261"/>
      <c r="U17" s="261"/>
      <c r="V17" s="261"/>
      <c r="W17" s="362"/>
      <c r="X17" s="360" t="s">
        <v>103</v>
      </c>
      <c r="Y17" s="360"/>
      <c r="Z17" s="360"/>
      <c r="AA17" s="360"/>
      <c r="AB17" s="360"/>
      <c r="AC17" s="360"/>
      <c r="AD17" s="360"/>
      <c r="AE17" s="360"/>
      <c r="AF17" s="261">
        <v>43648</v>
      </c>
      <c r="AG17" s="261"/>
      <c r="AH17" s="261"/>
      <c r="AI17" s="261"/>
      <c r="AJ17" s="261"/>
      <c r="AK17" s="356"/>
      <c r="AL17" s="261">
        <v>43774</v>
      </c>
      <c r="AM17" s="261"/>
      <c r="AN17" s="261"/>
      <c r="AO17" s="261"/>
      <c r="AP17" s="358"/>
    </row>
    <row r="18" spans="1:42" customFormat="1" ht="11.45" customHeight="1" thickBot="1" x14ac:dyDescent="0.3">
      <c r="A18" s="301"/>
      <c r="B18" s="361"/>
      <c r="C18" s="361"/>
      <c r="D18" s="361"/>
      <c r="E18" s="361"/>
      <c r="F18" s="361"/>
      <c r="G18" s="361"/>
      <c r="H18" s="361"/>
      <c r="I18" s="361"/>
      <c r="J18" s="361"/>
      <c r="K18" s="361"/>
      <c r="L18" s="303"/>
      <c r="M18" s="303"/>
      <c r="N18" s="303"/>
      <c r="O18" s="303"/>
      <c r="P18" s="303"/>
      <c r="Q18" s="357"/>
      <c r="R18" s="303"/>
      <c r="S18" s="303"/>
      <c r="T18" s="303"/>
      <c r="U18" s="303"/>
      <c r="V18" s="303"/>
      <c r="W18" s="363"/>
      <c r="X18" s="361"/>
      <c r="Y18" s="361"/>
      <c r="Z18" s="361"/>
      <c r="AA18" s="361"/>
      <c r="AB18" s="361"/>
      <c r="AC18" s="361"/>
      <c r="AD18" s="361"/>
      <c r="AE18" s="361"/>
      <c r="AF18" s="303"/>
      <c r="AG18" s="303"/>
      <c r="AH18" s="303"/>
      <c r="AI18" s="303"/>
      <c r="AJ18" s="303"/>
      <c r="AK18" s="357"/>
      <c r="AL18" s="303"/>
      <c r="AM18" s="303"/>
      <c r="AN18" s="303"/>
      <c r="AO18" s="303"/>
      <c r="AP18" s="359"/>
    </row>
    <row r="19" spans="1:42" customFormat="1" ht="14.25" customHeight="1" thickTop="1" x14ac:dyDescent="0.25"/>
    <row r="20" spans="1:42" customFormat="1" ht="14.2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</row>
    <row r="21" spans="1:42" customFormat="1" ht="18" customHeight="1" thickBot="1" x14ac:dyDescent="0.3">
      <c r="M21" s="8"/>
      <c r="N21" s="8"/>
      <c r="O21" s="329" t="s">
        <v>65</v>
      </c>
      <c r="P21" s="329"/>
      <c r="Q21" s="329"/>
      <c r="R21" s="329"/>
      <c r="S21" s="329"/>
      <c r="T21" s="329"/>
      <c r="U21" s="329"/>
      <c r="V21" s="329"/>
      <c r="W21" s="329"/>
      <c r="X21" s="329"/>
      <c r="Y21" s="329"/>
      <c r="Z21" s="329"/>
      <c r="AA21" s="329"/>
      <c r="AB21" s="330" t="s">
        <v>66</v>
      </c>
      <c r="AC21" s="330"/>
      <c r="AD21" s="330"/>
      <c r="AE21" s="330"/>
      <c r="AF21" s="330"/>
      <c r="AG21" s="330"/>
      <c r="AH21" s="330"/>
      <c r="AI21" s="330"/>
      <c r="AJ21" s="330"/>
      <c r="AK21" s="330"/>
      <c r="AL21" s="330"/>
      <c r="AM21" s="330"/>
      <c r="AN21" s="330"/>
      <c r="AO21" s="330"/>
    </row>
    <row r="22" spans="1:42" customFormat="1" ht="11.45" customHeight="1" thickTop="1" x14ac:dyDescent="0.25">
      <c r="A22" s="331" t="s">
        <v>67</v>
      </c>
      <c r="B22" s="332"/>
      <c r="C22" s="332"/>
      <c r="D22" s="332"/>
      <c r="E22" s="332"/>
      <c r="F22" s="332"/>
      <c r="G22" s="335" t="s">
        <v>139</v>
      </c>
      <c r="H22" s="335"/>
      <c r="I22" s="335"/>
      <c r="J22" s="335"/>
      <c r="K22" s="335"/>
      <c r="L22" s="335"/>
      <c r="M22" s="335"/>
      <c r="N22" s="336"/>
      <c r="O22" s="339" t="s">
        <v>6</v>
      </c>
      <c r="P22" s="339"/>
      <c r="Q22" s="339"/>
      <c r="R22" s="339"/>
      <c r="S22" s="339"/>
      <c r="T22" s="339"/>
      <c r="U22" s="341">
        <v>177073</v>
      </c>
      <c r="V22" s="341"/>
      <c r="W22" s="341"/>
      <c r="X22" s="341"/>
      <c r="Y22" s="341"/>
      <c r="Z22" s="341"/>
      <c r="AA22" s="341"/>
      <c r="AB22" s="56"/>
      <c r="AC22" s="57"/>
      <c r="AD22" s="343" t="s">
        <v>68</v>
      </c>
      <c r="AE22" s="344"/>
      <c r="AF22" s="344"/>
      <c r="AG22" s="344"/>
      <c r="AH22" s="344"/>
      <c r="AI22" s="345"/>
      <c r="AJ22" s="349">
        <v>29.82</v>
      </c>
      <c r="AK22" s="350"/>
      <c r="AL22" s="350"/>
      <c r="AM22" s="350"/>
      <c r="AN22" s="353" t="s">
        <v>40</v>
      </c>
      <c r="AO22" s="350"/>
      <c r="AP22" s="354"/>
    </row>
    <row r="23" spans="1:42" s="2" customFormat="1" ht="11.45" customHeight="1" x14ac:dyDescent="0.25">
      <c r="A23" s="333"/>
      <c r="B23" s="334"/>
      <c r="C23" s="334"/>
      <c r="D23" s="334"/>
      <c r="E23" s="334"/>
      <c r="F23" s="334"/>
      <c r="G23" s="337"/>
      <c r="H23" s="337"/>
      <c r="I23" s="337"/>
      <c r="J23" s="337"/>
      <c r="K23" s="337"/>
      <c r="L23" s="337"/>
      <c r="M23" s="337"/>
      <c r="N23" s="338"/>
      <c r="O23" s="340"/>
      <c r="P23" s="340"/>
      <c r="Q23" s="340"/>
      <c r="R23" s="340"/>
      <c r="S23" s="340"/>
      <c r="T23" s="340"/>
      <c r="U23" s="342"/>
      <c r="V23" s="342"/>
      <c r="W23" s="342"/>
      <c r="X23" s="342"/>
      <c r="Y23" s="342"/>
      <c r="Z23" s="342"/>
      <c r="AA23" s="342"/>
      <c r="AB23" s="58"/>
      <c r="AC23" s="59"/>
      <c r="AD23" s="346"/>
      <c r="AE23" s="347"/>
      <c r="AF23" s="347"/>
      <c r="AG23" s="347"/>
      <c r="AH23" s="347"/>
      <c r="AI23" s="348"/>
      <c r="AJ23" s="351"/>
      <c r="AK23" s="352"/>
      <c r="AL23" s="352"/>
      <c r="AM23" s="352"/>
      <c r="AN23" s="352"/>
      <c r="AO23" s="352"/>
      <c r="AP23" s="355"/>
    </row>
    <row r="24" spans="1:42" s="2" customFormat="1" ht="11.45" customHeight="1" x14ac:dyDescent="0.2">
      <c r="A24" s="299" t="s">
        <v>69</v>
      </c>
      <c r="B24" s="300"/>
      <c r="C24" s="300"/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  <c r="O24" s="261">
        <v>43698</v>
      </c>
      <c r="P24" s="261"/>
      <c r="Q24" s="261"/>
      <c r="R24" s="261"/>
      <c r="S24" s="261"/>
      <c r="T24" s="261"/>
      <c r="U24" s="304" t="s">
        <v>70</v>
      </c>
      <c r="V24" s="304"/>
      <c r="W24" s="261">
        <v>43889</v>
      </c>
      <c r="X24" s="261"/>
      <c r="Y24" s="261"/>
      <c r="Z24" s="261"/>
      <c r="AA24" s="261"/>
      <c r="AB24" s="261"/>
      <c r="AC24" s="60"/>
      <c r="AD24" s="61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3"/>
    </row>
    <row r="25" spans="1:42" s="2" customFormat="1" ht="11.45" customHeight="1" thickBot="1" x14ac:dyDescent="0.25">
      <c r="A25" s="301"/>
      <c r="B25" s="302"/>
      <c r="C25" s="302"/>
      <c r="D25" s="302"/>
      <c r="E25" s="302"/>
      <c r="F25" s="302"/>
      <c r="G25" s="302"/>
      <c r="H25" s="302"/>
      <c r="I25" s="302"/>
      <c r="J25" s="302"/>
      <c r="K25" s="302"/>
      <c r="L25" s="302"/>
      <c r="M25" s="302"/>
      <c r="N25" s="302"/>
      <c r="O25" s="303"/>
      <c r="P25" s="303"/>
      <c r="Q25" s="303"/>
      <c r="R25" s="303"/>
      <c r="S25" s="303"/>
      <c r="T25" s="303"/>
      <c r="U25" s="305"/>
      <c r="V25" s="305"/>
      <c r="W25" s="303"/>
      <c r="X25" s="303"/>
      <c r="Y25" s="303"/>
      <c r="Z25" s="303"/>
      <c r="AA25" s="303"/>
      <c r="AB25" s="303"/>
      <c r="AC25" s="64"/>
      <c r="AD25" s="65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7"/>
    </row>
    <row r="26" spans="1:42" s="2" customFormat="1" ht="15" customHeight="1" thickTop="1" x14ac:dyDescent="0.2"/>
    <row r="27" spans="1:42" s="2" customFormat="1" x14ac:dyDescent="0.2"/>
    <row r="28" spans="1:42" s="2" customFormat="1" ht="18" customHeight="1" x14ac:dyDescent="0.2">
      <c r="A28" s="318" t="s">
        <v>10</v>
      </c>
      <c r="B28" s="318"/>
      <c r="C28" s="318"/>
      <c r="D28" s="318"/>
      <c r="E28" s="318"/>
      <c r="F28" s="318"/>
      <c r="G28" s="318"/>
      <c r="H28" s="318"/>
      <c r="I28" s="318"/>
      <c r="J28" s="318"/>
      <c r="K28" s="318"/>
      <c r="L28" s="318"/>
      <c r="M28" s="318"/>
      <c r="N28" s="318"/>
      <c r="O28" s="318"/>
      <c r="P28" s="318"/>
      <c r="Q28" s="318"/>
      <c r="R28" s="318"/>
      <c r="S28" s="318"/>
      <c r="T28" s="318"/>
      <c r="U28" s="318"/>
      <c r="V28" s="318"/>
      <c r="W28" s="318"/>
      <c r="X28" s="318"/>
      <c r="Y28" s="318"/>
      <c r="Z28" s="318"/>
      <c r="AA28" s="318"/>
      <c r="AB28" s="318"/>
      <c r="AC28" s="318"/>
      <c r="AD28" s="318"/>
      <c r="AE28" s="318"/>
      <c r="AF28" s="318"/>
      <c r="AG28" s="318"/>
      <c r="AH28" s="318"/>
      <c r="AI28" s="318"/>
      <c r="AJ28" s="318"/>
      <c r="AK28" s="318"/>
      <c r="AL28" s="318"/>
      <c r="AM28" s="318"/>
      <c r="AN28" s="318"/>
      <c r="AO28" s="318"/>
      <c r="AP28" s="318"/>
    </row>
    <row r="29" spans="1:42" s="2" customFormat="1" ht="10.7" customHeight="1" x14ac:dyDescent="0.2">
      <c r="A29" s="243"/>
      <c r="B29" s="244"/>
      <c r="C29" s="244"/>
      <c r="D29" s="244"/>
      <c r="E29" s="244"/>
      <c r="F29" s="245"/>
      <c r="G29" s="281" t="s">
        <v>51</v>
      </c>
      <c r="H29" s="282"/>
      <c r="I29" s="282"/>
      <c r="J29" s="283"/>
      <c r="K29" s="281" t="s">
        <v>11</v>
      </c>
      <c r="L29" s="282"/>
      <c r="M29" s="282"/>
      <c r="N29" s="282"/>
      <c r="O29" s="282"/>
      <c r="P29" s="282"/>
      <c r="Q29" s="282"/>
      <c r="R29" s="282"/>
      <c r="S29" s="282"/>
      <c r="T29" s="282"/>
      <c r="U29" s="282"/>
      <c r="V29" s="282"/>
      <c r="W29" s="282"/>
      <c r="X29" s="282"/>
      <c r="Y29" s="282"/>
      <c r="Z29" s="282"/>
      <c r="AA29" s="281" t="s">
        <v>12</v>
      </c>
      <c r="AB29" s="282"/>
      <c r="AC29" s="282"/>
      <c r="AD29" s="282"/>
      <c r="AE29" s="282"/>
      <c r="AF29" s="283"/>
      <c r="AG29" s="306"/>
      <c r="AH29" s="306"/>
      <c r="AI29" s="306"/>
      <c r="AJ29" s="306"/>
      <c r="AK29" s="306"/>
      <c r="AL29" s="306"/>
      <c r="AM29" s="306"/>
      <c r="AN29" s="306"/>
      <c r="AO29" s="306"/>
      <c r="AP29" s="307"/>
    </row>
    <row r="30" spans="1:42" s="2" customFormat="1" ht="10.7" customHeight="1" x14ac:dyDescent="0.2">
      <c r="A30" s="246"/>
      <c r="B30" s="247"/>
      <c r="C30" s="247"/>
      <c r="D30" s="247"/>
      <c r="E30" s="247"/>
      <c r="F30" s="248"/>
      <c r="G30" s="284"/>
      <c r="H30" s="285"/>
      <c r="I30" s="285"/>
      <c r="J30" s="286"/>
      <c r="K30" s="284"/>
      <c r="L30" s="285"/>
      <c r="M30" s="285"/>
      <c r="N30" s="285"/>
      <c r="O30" s="285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84"/>
      <c r="AB30" s="285"/>
      <c r="AC30" s="285"/>
      <c r="AD30" s="285"/>
      <c r="AE30" s="285"/>
      <c r="AF30" s="286"/>
      <c r="AG30" s="308"/>
      <c r="AH30" s="308"/>
      <c r="AI30" s="308"/>
      <c r="AJ30" s="308"/>
      <c r="AK30" s="308"/>
      <c r="AL30" s="308"/>
      <c r="AM30" s="308"/>
      <c r="AN30" s="308"/>
      <c r="AO30" s="308"/>
      <c r="AP30" s="309"/>
    </row>
    <row r="31" spans="1:42" s="2" customFormat="1" ht="10.7" customHeight="1" x14ac:dyDescent="0.2">
      <c r="A31" s="246"/>
      <c r="B31" s="247"/>
      <c r="C31" s="247"/>
      <c r="D31" s="247"/>
      <c r="E31" s="247"/>
      <c r="F31" s="248"/>
      <c r="G31" s="278" t="s">
        <v>49</v>
      </c>
      <c r="H31" s="279"/>
      <c r="I31" s="279"/>
      <c r="J31" s="280"/>
      <c r="K31" s="284" t="s">
        <v>14</v>
      </c>
      <c r="L31" s="285"/>
      <c r="M31" s="285"/>
      <c r="N31" s="285"/>
      <c r="O31" s="285"/>
      <c r="P31" s="285" t="s">
        <v>15</v>
      </c>
      <c r="Q31" s="285"/>
      <c r="R31" s="285"/>
      <c r="S31" s="285"/>
      <c r="T31" s="285"/>
      <c r="U31" s="285" t="s">
        <v>16</v>
      </c>
      <c r="V31" s="285"/>
      <c r="W31" s="285"/>
      <c r="X31" s="285"/>
      <c r="Y31" s="285"/>
      <c r="Z31" s="285"/>
      <c r="AA31" s="284" t="s">
        <v>17</v>
      </c>
      <c r="AB31" s="285"/>
      <c r="AC31" s="285"/>
      <c r="AD31" s="285"/>
      <c r="AE31" s="285"/>
      <c r="AF31" s="286"/>
      <c r="AG31" s="281" t="s">
        <v>13</v>
      </c>
      <c r="AH31" s="282"/>
      <c r="AI31" s="282"/>
      <c r="AJ31" s="283"/>
      <c r="AK31" s="281" t="s">
        <v>18</v>
      </c>
      <c r="AL31" s="282"/>
      <c r="AM31" s="282"/>
      <c r="AN31" s="282"/>
      <c r="AO31" s="282"/>
      <c r="AP31" s="283"/>
    </row>
    <row r="32" spans="1:42" s="2" customFormat="1" ht="10.7" customHeight="1" x14ac:dyDescent="0.2">
      <c r="A32" s="246"/>
      <c r="B32" s="247"/>
      <c r="C32" s="247"/>
      <c r="D32" s="247"/>
      <c r="E32" s="247"/>
      <c r="F32" s="248"/>
      <c r="G32" s="278"/>
      <c r="H32" s="279"/>
      <c r="I32" s="279"/>
      <c r="J32" s="280"/>
      <c r="K32" s="284"/>
      <c r="L32" s="285"/>
      <c r="M32" s="285"/>
      <c r="N32" s="285"/>
      <c r="O32" s="285"/>
      <c r="P32" s="285"/>
      <c r="Q32" s="285"/>
      <c r="R32" s="285"/>
      <c r="S32" s="285"/>
      <c r="T32" s="285"/>
      <c r="U32" s="285"/>
      <c r="V32" s="285"/>
      <c r="W32" s="285"/>
      <c r="X32" s="285"/>
      <c r="Y32" s="285"/>
      <c r="Z32" s="285"/>
      <c r="AA32" s="284"/>
      <c r="AB32" s="285"/>
      <c r="AC32" s="285"/>
      <c r="AD32" s="285"/>
      <c r="AE32" s="285"/>
      <c r="AF32" s="286"/>
      <c r="AG32" s="284"/>
      <c r="AH32" s="285"/>
      <c r="AI32" s="285"/>
      <c r="AJ32" s="286"/>
      <c r="AK32" s="284"/>
      <c r="AL32" s="285"/>
      <c r="AM32" s="285"/>
      <c r="AN32" s="285"/>
      <c r="AO32" s="285"/>
      <c r="AP32" s="286"/>
    </row>
    <row r="33" spans="1:65" s="2" customFormat="1" ht="10.7" customHeight="1" x14ac:dyDescent="0.2">
      <c r="A33" s="246"/>
      <c r="B33" s="247"/>
      <c r="C33" s="247"/>
      <c r="D33" s="247"/>
      <c r="E33" s="247"/>
      <c r="F33" s="248"/>
      <c r="G33" s="272" t="s">
        <v>50</v>
      </c>
      <c r="H33" s="273"/>
      <c r="I33" s="273"/>
      <c r="J33" s="274"/>
      <c r="K33" s="272" t="s">
        <v>19</v>
      </c>
      <c r="L33" s="273"/>
      <c r="M33" s="273"/>
      <c r="N33" s="273"/>
      <c r="O33" s="274"/>
      <c r="P33" s="272" t="s">
        <v>19</v>
      </c>
      <c r="Q33" s="273"/>
      <c r="R33" s="273"/>
      <c r="S33" s="273"/>
      <c r="T33" s="274"/>
      <c r="U33" s="272" t="s">
        <v>52</v>
      </c>
      <c r="V33" s="273"/>
      <c r="W33" s="273"/>
      <c r="X33" s="273"/>
      <c r="Y33" s="273"/>
      <c r="Z33" s="274"/>
      <c r="AA33" s="272" t="s">
        <v>52</v>
      </c>
      <c r="AB33" s="273"/>
      <c r="AC33" s="273"/>
      <c r="AD33" s="273"/>
      <c r="AE33" s="273"/>
      <c r="AF33" s="274"/>
      <c r="AG33" s="272" t="s">
        <v>104</v>
      </c>
      <c r="AH33" s="273"/>
      <c r="AI33" s="273"/>
      <c r="AJ33" s="274"/>
      <c r="AK33" s="272" t="s">
        <v>20</v>
      </c>
      <c r="AL33" s="273"/>
      <c r="AM33" s="273"/>
      <c r="AN33" s="273"/>
      <c r="AO33" s="273"/>
      <c r="AP33" s="274"/>
    </row>
    <row r="34" spans="1:65" s="2" customFormat="1" ht="10.7" customHeight="1" x14ac:dyDescent="0.2">
      <c r="A34" s="249"/>
      <c r="B34" s="250"/>
      <c r="C34" s="250"/>
      <c r="D34" s="250"/>
      <c r="E34" s="250"/>
      <c r="F34" s="251"/>
      <c r="G34" s="275"/>
      <c r="H34" s="276"/>
      <c r="I34" s="276"/>
      <c r="J34" s="277"/>
      <c r="K34" s="275"/>
      <c r="L34" s="276"/>
      <c r="M34" s="276"/>
      <c r="N34" s="276"/>
      <c r="O34" s="277"/>
      <c r="P34" s="275"/>
      <c r="Q34" s="276"/>
      <c r="R34" s="276"/>
      <c r="S34" s="276"/>
      <c r="T34" s="277"/>
      <c r="U34" s="275"/>
      <c r="V34" s="276"/>
      <c r="W34" s="276"/>
      <c r="X34" s="276"/>
      <c r="Y34" s="276"/>
      <c r="Z34" s="277"/>
      <c r="AA34" s="275"/>
      <c r="AB34" s="276"/>
      <c r="AC34" s="276"/>
      <c r="AD34" s="276"/>
      <c r="AE34" s="276"/>
      <c r="AF34" s="277"/>
      <c r="AG34" s="275"/>
      <c r="AH34" s="276"/>
      <c r="AI34" s="276"/>
      <c r="AJ34" s="277"/>
      <c r="AK34" s="275"/>
      <c r="AL34" s="276"/>
      <c r="AM34" s="276"/>
      <c r="AN34" s="276"/>
      <c r="AO34" s="276"/>
      <c r="AP34" s="277"/>
    </row>
    <row r="35" spans="1:65" s="2" customFormat="1" ht="12.2" customHeight="1" x14ac:dyDescent="0.2">
      <c r="A35" s="255" t="s">
        <v>43</v>
      </c>
      <c r="B35" s="256"/>
      <c r="C35" s="256"/>
      <c r="D35" s="256"/>
      <c r="E35" s="256"/>
      <c r="F35" s="257"/>
      <c r="G35" s="287">
        <v>0.85</v>
      </c>
      <c r="H35" s="288"/>
      <c r="I35" s="288"/>
      <c r="J35" s="289"/>
      <c r="K35" s="293">
        <v>6</v>
      </c>
      <c r="L35" s="294"/>
      <c r="M35" s="294"/>
      <c r="N35" s="294"/>
      <c r="O35" s="295"/>
      <c r="P35" s="219"/>
      <c r="Q35" s="219"/>
      <c r="R35" s="219"/>
      <c r="S35" s="219"/>
      <c r="T35" s="219"/>
      <c r="U35" s="271">
        <v>0.12559999999999999</v>
      </c>
      <c r="V35" s="271"/>
      <c r="W35" s="271"/>
      <c r="X35" s="271"/>
      <c r="Y35" s="271"/>
      <c r="Z35" s="271"/>
      <c r="AA35" s="316">
        <v>0.1244</v>
      </c>
      <c r="AB35" s="316"/>
      <c r="AC35" s="316"/>
      <c r="AD35" s="316"/>
      <c r="AE35" s="316"/>
      <c r="AF35" s="317"/>
      <c r="AG35" s="311">
        <f>IF(OR(ISTEXT(AA35),ISBLANK(AA35)),"--------",IF(AND(ISNUMBER(U35),ISNUMBER(AA35)),ROUND((AA35-U35)/U35*100,1)*1,"------- "))</f>
        <v>-1</v>
      </c>
      <c r="AH35" s="311"/>
      <c r="AI35" s="311"/>
      <c r="AJ35" s="312"/>
      <c r="AK35" s="304">
        <f>IF(OR(ISBLANK(L10),ISBLANK(AG35)),"-------- ",IF(ISNUMBER(AG35),L10,"--------"))</f>
        <v>43837</v>
      </c>
      <c r="AL35" s="304"/>
      <c r="AM35" s="304"/>
      <c r="AN35" s="304"/>
      <c r="AO35" s="304"/>
      <c r="AP35" s="325"/>
    </row>
    <row r="36" spans="1:65" s="2" customFormat="1" ht="12.2" customHeight="1" x14ac:dyDescent="0.2">
      <c r="A36" s="258"/>
      <c r="B36" s="259"/>
      <c r="C36" s="259"/>
      <c r="D36" s="259"/>
      <c r="E36" s="259"/>
      <c r="F36" s="260"/>
      <c r="G36" s="290"/>
      <c r="H36" s="291"/>
      <c r="I36" s="291"/>
      <c r="J36" s="292"/>
      <c r="K36" s="296"/>
      <c r="L36" s="297"/>
      <c r="M36" s="297"/>
      <c r="N36" s="297"/>
      <c r="O36" s="298"/>
      <c r="P36" s="219"/>
      <c r="Q36" s="219"/>
      <c r="R36" s="219"/>
      <c r="S36" s="219"/>
      <c r="T36" s="219"/>
      <c r="U36" s="271"/>
      <c r="V36" s="271"/>
      <c r="W36" s="271"/>
      <c r="X36" s="271"/>
      <c r="Y36" s="271"/>
      <c r="Z36" s="271"/>
      <c r="AA36" s="316"/>
      <c r="AB36" s="316"/>
      <c r="AC36" s="316"/>
      <c r="AD36" s="316"/>
      <c r="AE36" s="316"/>
      <c r="AF36" s="317"/>
      <c r="AG36" s="314"/>
      <c r="AH36" s="314"/>
      <c r="AI36" s="314"/>
      <c r="AJ36" s="315"/>
      <c r="AK36" s="326"/>
      <c r="AL36" s="326"/>
      <c r="AM36" s="326"/>
      <c r="AN36" s="326"/>
      <c r="AO36" s="326"/>
      <c r="AP36" s="327"/>
    </row>
    <row r="37" spans="1:65" s="2" customFormat="1" ht="12.2" customHeight="1" x14ac:dyDescent="0.2">
      <c r="A37" s="255" t="s">
        <v>44</v>
      </c>
      <c r="B37" s="256"/>
      <c r="C37" s="256"/>
      <c r="D37" s="256"/>
      <c r="E37" s="256"/>
      <c r="F37" s="257"/>
      <c r="G37" s="287">
        <v>0.15</v>
      </c>
      <c r="H37" s="288"/>
      <c r="I37" s="288"/>
      <c r="J37" s="289"/>
      <c r="K37" s="293">
        <v>6</v>
      </c>
      <c r="L37" s="294"/>
      <c r="M37" s="294"/>
      <c r="N37" s="294"/>
      <c r="O37" s="295"/>
      <c r="P37" s="219"/>
      <c r="Q37" s="219"/>
      <c r="R37" s="219"/>
      <c r="S37" s="219"/>
      <c r="T37" s="219"/>
      <c r="U37" s="271">
        <v>6.5100000000000005E-2</v>
      </c>
      <c r="V37" s="271"/>
      <c r="W37" s="271"/>
      <c r="X37" s="271"/>
      <c r="Y37" s="271"/>
      <c r="Z37" s="271"/>
      <c r="AA37" s="316">
        <v>6.4399999999999999E-2</v>
      </c>
      <c r="AB37" s="316"/>
      <c r="AC37" s="316"/>
      <c r="AD37" s="316"/>
      <c r="AE37" s="316"/>
      <c r="AF37" s="317"/>
      <c r="AG37" s="311">
        <f>IF(OR(ISTEXT(AA37),ISBLANK(AA37)),"--------",IF(AND(ISNUMBER(U37),ISNUMBER(AA37)),ROUND((AA37-U37)/U37*100,1)*1,"-------- "))</f>
        <v>-1.1000000000000001</v>
      </c>
      <c r="AH37" s="311"/>
      <c r="AI37" s="311"/>
      <c r="AJ37" s="312"/>
      <c r="AK37" s="261">
        <v>43837</v>
      </c>
      <c r="AL37" s="261"/>
      <c r="AM37" s="261"/>
      <c r="AN37" s="261"/>
      <c r="AO37" s="261"/>
      <c r="AP37" s="262"/>
    </row>
    <row r="38" spans="1:65" s="2" customFormat="1" ht="12.2" customHeight="1" x14ac:dyDescent="0.2">
      <c r="A38" s="258"/>
      <c r="B38" s="259"/>
      <c r="C38" s="259"/>
      <c r="D38" s="259"/>
      <c r="E38" s="259"/>
      <c r="F38" s="260"/>
      <c r="G38" s="290"/>
      <c r="H38" s="291"/>
      <c r="I38" s="291"/>
      <c r="J38" s="292"/>
      <c r="K38" s="296"/>
      <c r="L38" s="297"/>
      <c r="M38" s="297"/>
      <c r="N38" s="297"/>
      <c r="O38" s="298"/>
      <c r="P38" s="219"/>
      <c r="Q38" s="219"/>
      <c r="R38" s="219"/>
      <c r="S38" s="219"/>
      <c r="T38" s="219"/>
      <c r="U38" s="271"/>
      <c r="V38" s="271"/>
      <c r="W38" s="271"/>
      <c r="X38" s="271"/>
      <c r="Y38" s="271"/>
      <c r="Z38" s="271"/>
      <c r="AA38" s="316"/>
      <c r="AB38" s="316"/>
      <c r="AC38" s="316"/>
      <c r="AD38" s="316"/>
      <c r="AE38" s="316"/>
      <c r="AF38" s="317"/>
      <c r="AG38" s="314"/>
      <c r="AH38" s="314"/>
      <c r="AI38" s="314"/>
      <c r="AJ38" s="315"/>
      <c r="AK38" s="263"/>
      <c r="AL38" s="263"/>
      <c r="AM38" s="263"/>
      <c r="AN38" s="263"/>
      <c r="AO38" s="263"/>
      <c r="AP38" s="264"/>
    </row>
    <row r="39" spans="1:65" s="2" customFormat="1" ht="12.2" customHeight="1" x14ac:dyDescent="0.2">
      <c r="A39" s="255" t="s">
        <v>54</v>
      </c>
      <c r="B39" s="256"/>
      <c r="C39" s="256"/>
      <c r="D39" s="256"/>
      <c r="E39" s="256"/>
      <c r="F39" s="257"/>
      <c r="G39" s="287">
        <v>0</v>
      </c>
      <c r="H39" s="288"/>
      <c r="I39" s="288"/>
      <c r="J39" s="289"/>
      <c r="K39" s="293">
        <v>6</v>
      </c>
      <c r="L39" s="294"/>
      <c r="M39" s="294"/>
      <c r="N39" s="294"/>
      <c r="O39" s="295"/>
      <c r="P39" s="328" t="s">
        <v>21</v>
      </c>
      <c r="Q39" s="328"/>
      <c r="R39" s="328"/>
      <c r="S39" s="328"/>
      <c r="T39" s="328"/>
      <c r="U39" s="271">
        <v>0</v>
      </c>
      <c r="V39" s="271"/>
      <c r="W39" s="271"/>
      <c r="X39" s="271"/>
      <c r="Y39" s="271"/>
      <c r="Z39" s="271"/>
      <c r="AA39" s="505">
        <v>2.0000000000000001E-4</v>
      </c>
      <c r="AB39" s="506"/>
      <c r="AC39" s="507"/>
      <c r="AD39" s="511">
        <v>0</v>
      </c>
      <c r="AE39" s="506"/>
      <c r="AF39" s="507"/>
      <c r="AG39" s="265" t="s">
        <v>105</v>
      </c>
      <c r="AH39" s="266"/>
      <c r="AI39" s="266"/>
      <c r="AJ39" s="267"/>
      <c r="AK39" s="304">
        <f>IF(ISBLANK(L10),"--------",IF(AND(ISNUMBER(U39),OR(ISNUMBER(AA39),ISNUMBER(AD39))),L10,"--------"))</f>
        <v>43837</v>
      </c>
      <c r="AL39" s="304"/>
      <c r="AM39" s="304"/>
      <c r="AN39" s="304"/>
      <c r="AO39" s="304"/>
      <c r="AP39" s="325"/>
    </row>
    <row r="40" spans="1:65" s="2" customFormat="1" ht="12.2" customHeight="1" x14ac:dyDescent="0.2">
      <c r="A40" s="258"/>
      <c r="B40" s="259"/>
      <c r="C40" s="259"/>
      <c r="D40" s="259"/>
      <c r="E40" s="259"/>
      <c r="F40" s="260"/>
      <c r="G40" s="290"/>
      <c r="H40" s="291"/>
      <c r="I40" s="291"/>
      <c r="J40" s="292"/>
      <c r="K40" s="296"/>
      <c r="L40" s="297"/>
      <c r="M40" s="297"/>
      <c r="N40" s="297"/>
      <c r="O40" s="298"/>
      <c r="P40" s="328"/>
      <c r="Q40" s="328"/>
      <c r="R40" s="328"/>
      <c r="S40" s="328"/>
      <c r="T40" s="328"/>
      <c r="U40" s="271"/>
      <c r="V40" s="271"/>
      <c r="W40" s="271"/>
      <c r="X40" s="271"/>
      <c r="Y40" s="271"/>
      <c r="Z40" s="271"/>
      <c r="AA40" s="508"/>
      <c r="AB40" s="509"/>
      <c r="AC40" s="510"/>
      <c r="AD40" s="509"/>
      <c r="AE40" s="509"/>
      <c r="AF40" s="510"/>
      <c r="AG40" s="268"/>
      <c r="AH40" s="269"/>
      <c r="AI40" s="269"/>
      <c r="AJ40" s="270"/>
      <c r="AK40" s="326"/>
      <c r="AL40" s="326"/>
      <c r="AM40" s="326"/>
      <c r="AN40" s="326"/>
      <c r="AO40" s="326"/>
      <c r="AP40" s="327"/>
    </row>
    <row r="41" spans="1:65" s="2" customFormat="1" ht="10.7" customHeight="1" x14ac:dyDescent="0.2">
      <c r="A41" s="407" t="s">
        <v>55</v>
      </c>
      <c r="B41" s="408"/>
      <c r="C41" s="408"/>
      <c r="D41" s="408"/>
      <c r="E41" s="408"/>
      <c r="F41" s="408"/>
      <c r="G41" s="408"/>
      <c r="H41" s="408" t="s">
        <v>53</v>
      </c>
      <c r="I41" s="408"/>
      <c r="J41" s="408"/>
      <c r="K41" s="408"/>
      <c r="L41" s="411"/>
      <c r="M41" s="411"/>
      <c r="N41" s="411"/>
      <c r="O41" s="23"/>
      <c r="P41" s="413" t="s">
        <v>56</v>
      </c>
      <c r="Q41" s="413"/>
      <c r="R41" s="413"/>
      <c r="S41" s="411"/>
      <c r="T41" s="411"/>
      <c r="U41" s="411"/>
      <c r="V41" s="19"/>
      <c r="W41" s="415" t="s">
        <v>59</v>
      </c>
      <c r="X41" s="415"/>
      <c r="Y41" s="415"/>
      <c r="Z41" s="415"/>
      <c r="AA41" s="415"/>
      <c r="AB41" s="415"/>
      <c r="AC41" s="415"/>
      <c r="AD41" s="415"/>
      <c r="AE41" s="415"/>
      <c r="AF41" s="18"/>
      <c r="AG41" s="310">
        <f>IF(OR(ISNUMBER(AG35),ISNUMBER(AG37)),AVERAGE(AG35:AJ38),"-------- ")</f>
        <v>-1.05</v>
      </c>
      <c r="AH41" s="311"/>
      <c r="AI41" s="311"/>
      <c r="AJ41" s="312"/>
      <c r="AK41" s="319" t="s">
        <v>58</v>
      </c>
      <c r="AL41" s="320"/>
      <c r="AM41" s="320"/>
      <c r="AN41" s="320"/>
      <c r="AO41" s="320"/>
      <c r="AP41" s="321"/>
    </row>
    <row r="42" spans="1:65" s="2" customFormat="1" ht="10.5" customHeight="1" x14ac:dyDescent="0.2">
      <c r="A42" s="409"/>
      <c r="B42" s="410"/>
      <c r="C42" s="410"/>
      <c r="D42" s="410"/>
      <c r="E42" s="410"/>
      <c r="F42" s="410"/>
      <c r="G42" s="410"/>
      <c r="H42" s="410"/>
      <c r="I42" s="410"/>
      <c r="J42" s="410"/>
      <c r="K42" s="410"/>
      <c r="L42" s="412"/>
      <c r="M42" s="412"/>
      <c r="N42" s="412"/>
      <c r="O42" s="105"/>
      <c r="P42" s="414"/>
      <c r="Q42" s="414"/>
      <c r="R42" s="414"/>
      <c r="S42" s="412"/>
      <c r="T42" s="412"/>
      <c r="U42" s="412"/>
      <c r="V42" s="106"/>
      <c r="W42" s="406" t="s">
        <v>60</v>
      </c>
      <c r="X42" s="406"/>
      <c r="Y42" s="406"/>
      <c r="Z42" s="406"/>
      <c r="AA42" s="406"/>
      <c r="AB42" s="406"/>
      <c r="AC42" s="406"/>
      <c r="AD42" s="406"/>
      <c r="AE42" s="406"/>
      <c r="AF42" s="107"/>
      <c r="AG42" s="313"/>
      <c r="AH42" s="314"/>
      <c r="AI42" s="314"/>
      <c r="AJ42" s="315"/>
      <c r="AK42" s="322"/>
      <c r="AL42" s="323"/>
      <c r="AM42" s="323"/>
      <c r="AN42" s="323"/>
      <c r="AO42" s="323"/>
      <c r="AP42" s="324"/>
    </row>
    <row r="43" spans="1:65" s="2" customFormat="1" ht="3.75" customHeight="1" x14ac:dyDescent="0.2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91"/>
      <c r="M43" s="91"/>
      <c r="N43" s="91"/>
      <c r="O43" s="92"/>
      <c r="P43" s="79"/>
      <c r="Q43" s="79"/>
      <c r="R43" s="79"/>
      <c r="S43" s="91"/>
      <c r="T43" s="91"/>
      <c r="U43" s="91"/>
      <c r="V43" s="92"/>
      <c r="W43" s="24"/>
      <c r="X43" s="24"/>
      <c r="Y43" s="24"/>
      <c r="Z43" s="24"/>
      <c r="AA43" s="24"/>
      <c r="AB43" s="24"/>
      <c r="AC43" s="24"/>
      <c r="AD43" s="24"/>
      <c r="AE43" s="70"/>
      <c r="AF43" s="24"/>
      <c r="AG43" s="24"/>
      <c r="AH43" s="83"/>
      <c r="AI43" s="83"/>
      <c r="AJ43" s="83"/>
      <c r="AK43" s="81"/>
      <c r="AL43" s="81"/>
      <c r="AM43" s="81"/>
      <c r="AN43" s="81"/>
      <c r="AO43" s="81"/>
      <c r="AP43" s="81"/>
      <c r="AQ43" s="16"/>
      <c r="AR43" s="16"/>
      <c r="AS43" s="6"/>
      <c r="AT43" s="6"/>
      <c r="AU43" s="6"/>
      <c r="AV43" s="6"/>
      <c r="AW43" s="6"/>
      <c r="AX43" s="6"/>
      <c r="AY43" s="6"/>
      <c r="AZ43" s="6"/>
      <c r="BA43" s="16"/>
      <c r="BB43" s="16"/>
      <c r="BC43" s="16"/>
      <c r="BD43" s="16"/>
      <c r="BE43" s="16"/>
      <c r="BF43" s="16"/>
      <c r="BG43" s="17"/>
      <c r="BH43" s="17"/>
      <c r="BI43" s="17"/>
      <c r="BJ43" s="17"/>
      <c r="BK43" s="17"/>
      <c r="BL43" s="17"/>
      <c r="BM43" s="17"/>
    </row>
    <row r="44" spans="1:65" s="113" customFormat="1" ht="10.7" customHeight="1" x14ac:dyDescent="0.25">
      <c r="A44" s="108"/>
      <c r="B44" s="108"/>
      <c r="C44" s="108"/>
      <c r="D44" s="512" t="s">
        <v>134</v>
      </c>
      <c r="E44" s="512"/>
      <c r="F44" s="512"/>
      <c r="G44" s="512"/>
      <c r="H44" s="512"/>
      <c r="I44" s="512"/>
      <c r="J44" s="512"/>
      <c r="K44" s="512"/>
      <c r="L44" s="512"/>
      <c r="M44" s="512"/>
      <c r="N44" s="512"/>
      <c r="O44" s="512"/>
      <c r="P44" s="512"/>
      <c r="Q44" s="512"/>
      <c r="R44" s="512"/>
      <c r="S44" s="512"/>
      <c r="T44" s="512"/>
      <c r="U44" s="512"/>
      <c r="V44" s="512"/>
      <c r="W44" s="512"/>
      <c r="X44" s="512"/>
      <c r="Y44" s="512"/>
      <c r="Z44" s="512"/>
      <c r="AA44" s="512"/>
      <c r="AB44" s="512"/>
      <c r="AC44" s="512"/>
      <c r="AD44" s="512"/>
      <c r="AE44" s="512"/>
      <c r="AF44" s="512"/>
      <c r="AG44" s="512"/>
      <c r="AH44" s="512"/>
      <c r="AI44" s="512"/>
      <c r="AJ44" s="512"/>
      <c r="AK44" s="512"/>
      <c r="AL44" s="512"/>
      <c r="AM44" s="512"/>
      <c r="AN44" s="109"/>
      <c r="AO44" s="109"/>
      <c r="AP44" s="109"/>
      <c r="AQ44" s="110"/>
      <c r="AR44" s="110"/>
      <c r="AS44" s="110"/>
      <c r="AT44" s="110"/>
      <c r="AU44" s="111"/>
      <c r="AV44" s="111"/>
      <c r="AW44" s="111"/>
      <c r="AX44" s="111"/>
      <c r="AY44" s="111"/>
      <c r="AZ44" s="111"/>
      <c r="BA44" s="112"/>
      <c r="BB44" s="112"/>
      <c r="BC44" s="112"/>
      <c r="BD44" s="112"/>
      <c r="BE44" s="112"/>
      <c r="BF44" s="112"/>
      <c r="BG44" s="112"/>
    </row>
    <row r="45" spans="1:65" s="113" customFormat="1" ht="7.35" customHeight="1" x14ac:dyDescent="0.25">
      <c r="A45" s="108"/>
      <c r="B45" s="108"/>
      <c r="C45" s="108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09"/>
      <c r="AO45" s="109"/>
      <c r="AP45" s="109"/>
      <c r="AQ45" s="110"/>
      <c r="AR45" s="110"/>
      <c r="AS45" s="110"/>
      <c r="AT45" s="110"/>
      <c r="AU45" s="111"/>
      <c r="AV45" s="111"/>
      <c r="AW45" s="111"/>
      <c r="AX45" s="111"/>
      <c r="AY45" s="111"/>
      <c r="AZ45" s="111"/>
      <c r="BA45" s="112"/>
      <c r="BB45" s="112"/>
      <c r="BC45" s="112"/>
      <c r="BD45" s="112"/>
      <c r="BE45" s="112"/>
      <c r="BF45" s="112"/>
      <c r="BG45" s="112"/>
    </row>
    <row r="46" spans="1:65" s="2" customFormat="1" ht="14.25" customHeight="1" x14ac:dyDescent="0.2">
      <c r="C46" s="24"/>
      <c r="D46" s="513" t="str">
        <f>IF('Limit Verification'!U5="Yes","Span Warning Limit Exceeded",IF('Limit Verification'!U7="Yes","Span Control Limit Exceeded"," "))</f>
        <v xml:space="preserve"> </v>
      </c>
      <c r="E46" s="513"/>
      <c r="F46" s="513"/>
      <c r="G46" s="513"/>
      <c r="H46" s="513"/>
      <c r="I46" s="513"/>
      <c r="J46" s="513"/>
      <c r="K46" s="513"/>
      <c r="L46" s="513"/>
      <c r="M46" s="513"/>
      <c r="N46" s="513"/>
      <c r="O46" s="104"/>
      <c r="P46" s="115"/>
      <c r="Q46" s="513" t="str">
        <f>IF('Limit Verification'!U11="Yes","PC Warning Limit Exceeded",IF('Limit Verification'!U13="Yes","PC Control Limit Exceeded"," "))</f>
        <v xml:space="preserve"> </v>
      </c>
      <c r="R46" s="513"/>
      <c r="S46" s="513"/>
      <c r="T46" s="513"/>
      <c r="U46" s="513"/>
      <c r="V46" s="513"/>
      <c r="W46" s="513"/>
      <c r="X46" s="513"/>
      <c r="Y46" s="513"/>
      <c r="Z46" s="513"/>
      <c r="AA46" s="513"/>
      <c r="AB46" s="104"/>
      <c r="AC46" s="104"/>
      <c r="AD46" s="513" t="str">
        <f>IF('Limit Verification'!U9="Yes","Zero Drift Limit Exceeded"," ")</f>
        <v xml:space="preserve"> </v>
      </c>
      <c r="AE46" s="513"/>
      <c r="AF46" s="513"/>
      <c r="AG46" s="513"/>
      <c r="AH46" s="513"/>
      <c r="AI46" s="513"/>
      <c r="AJ46" s="513"/>
      <c r="AK46" s="513"/>
      <c r="AL46" s="513"/>
      <c r="AM46" s="513"/>
      <c r="AN46" s="513"/>
      <c r="AO46" s="16"/>
      <c r="AP46" s="16"/>
      <c r="AQ46" s="16"/>
      <c r="AR46" s="16"/>
      <c r="AS46" s="16"/>
      <c r="AT46" s="17"/>
      <c r="AU46" s="17"/>
      <c r="AV46" s="17"/>
      <c r="AW46" s="17"/>
      <c r="AX46" s="17"/>
      <c r="AY46" s="17"/>
      <c r="AZ46" s="17"/>
    </row>
    <row r="47" spans="1:65" s="2" customFormat="1" ht="7.35" customHeight="1" x14ac:dyDescent="0.2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91"/>
      <c r="M47" s="91"/>
      <c r="N47" s="91"/>
      <c r="O47" s="92"/>
      <c r="P47" s="79"/>
      <c r="Q47" s="79"/>
      <c r="R47" s="79"/>
      <c r="S47" s="91"/>
      <c r="T47" s="91"/>
      <c r="U47" s="91"/>
      <c r="V47" s="92"/>
      <c r="W47" s="24"/>
      <c r="X47" s="24"/>
      <c r="Y47" s="24"/>
      <c r="Z47" s="24"/>
      <c r="AA47" s="24"/>
      <c r="AB47" s="24"/>
      <c r="AC47" s="24"/>
      <c r="AD47" s="24"/>
      <c r="AE47" s="70"/>
      <c r="AF47" s="24"/>
      <c r="AG47" s="24"/>
      <c r="AH47" s="83"/>
      <c r="AI47" s="83"/>
      <c r="AJ47" s="83"/>
      <c r="AK47" s="81"/>
      <c r="AL47" s="81"/>
      <c r="AM47" s="81"/>
      <c r="AN47" s="81"/>
      <c r="AO47" s="81"/>
      <c r="AP47" s="81"/>
      <c r="AQ47" s="16"/>
      <c r="AR47" s="16"/>
      <c r="AS47" s="6"/>
      <c r="AT47" s="6"/>
      <c r="AU47" s="6"/>
      <c r="AV47" s="6"/>
      <c r="AW47" s="6"/>
      <c r="AX47" s="6"/>
      <c r="AY47" s="6"/>
      <c r="AZ47" s="6"/>
      <c r="BA47" s="16"/>
      <c r="BB47" s="16"/>
      <c r="BC47" s="16"/>
      <c r="BD47" s="16"/>
      <c r="BE47" s="16"/>
      <c r="BF47" s="16"/>
      <c r="BG47" s="17"/>
      <c r="BH47" s="17"/>
      <c r="BI47" s="17"/>
      <c r="BJ47" s="17"/>
      <c r="BK47" s="17"/>
      <c r="BL47" s="17"/>
      <c r="BM47" s="17"/>
    </row>
    <row r="48" spans="1:65" s="2" customFormat="1" ht="10.7" customHeight="1" x14ac:dyDescent="0.2">
      <c r="A48" s="381" t="s">
        <v>22</v>
      </c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81"/>
      <c r="P48" s="381"/>
      <c r="Q48" s="381"/>
      <c r="R48" s="381"/>
      <c r="S48" s="381"/>
      <c r="T48" s="381"/>
      <c r="U48" s="381"/>
      <c r="V48" s="381"/>
      <c r="W48" s="381"/>
      <c r="X48" s="381"/>
      <c r="Y48" s="381"/>
      <c r="Z48" s="381"/>
      <c r="AA48" s="381"/>
      <c r="AB48" s="381"/>
      <c r="AC48" s="381"/>
      <c r="AD48" s="381"/>
      <c r="AE48" s="381"/>
      <c r="AF48" s="381"/>
      <c r="AG48" s="381"/>
      <c r="AH48" s="381"/>
      <c r="AI48" s="381"/>
      <c r="AJ48" s="381"/>
      <c r="AK48" s="381"/>
      <c r="AL48" s="381"/>
      <c r="AM48" s="381"/>
      <c r="AN48" s="381"/>
      <c r="AO48" s="381"/>
      <c r="AP48" s="381"/>
    </row>
    <row r="49" spans="1:42" s="2" customFormat="1" ht="10.7" customHeight="1" x14ac:dyDescent="0.2">
      <c r="A49" s="318"/>
      <c r="B49" s="318"/>
      <c r="C49" s="318"/>
      <c r="D49" s="318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18"/>
      <c r="P49" s="318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18"/>
      <c r="AB49" s="318"/>
      <c r="AC49" s="318"/>
      <c r="AD49" s="318"/>
      <c r="AE49" s="318"/>
      <c r="AF49" s="318"/>
      <c r="AG49" s="318"/>
      <c r="AH49" s="318"/>
      <c r="AI49" s="318"/>
      <c r="AJ49" s="318"/>
      <c r="AK49" s="318"/>
      <c r="AL49" s="318"/>
      <c r="AM49" s="318"/>
      <c r="AN49" s="318"/>
      <c r="AO49" s="318"/>
      <c r="AP49" s="318"/>
    </row>
    <row r="50" spans="1:42" s="2" customFormat="1" ht="11.45" customHeight="1" x14ac:dyDescent="0.2">
      <c r="A50" s="514" t="s">
        <v>23</v>
      </c>
      <c r="B50" s="515"/>
      <c r="C50" s="515"/>
      <c r="D50" s="515"/>
      <c r="E50" s="515"/>
      <c r="F50" s="515"/>
      <c r="G50" s="515"/>
      <c r="H50" s="515"/>
      <c r="I50" s="515"/>
      <c r="J50" s="515"/>
      <c r="K50" s="515"/>
      <c r="L50" s="515"/>
      <c r="M50" s="515"/>
      <c r="N50" s="515"/>
      <c r="O50" s="516"/>
      <c r="P50" s="520" t="s">
        <v>24</v>
      </c>
      <c r="Q50" s="520"/>
      <c r="R50" s="520"/>
      <c r="S50" s="520"/>
      <c r="T50" s="520"/>
      <c r="U50" s="520"/>
      <c r="V50" s="520"/>
      <c r="W50" s="520"/>
      <c r="X50" s="520" t="s">
        <v>25</v>
      </c>
      <c r="Y50" s="520"/>
      <c r="Z50" s="520"/>
      <c r="AA50" s="520"/>
      <c r="AB50" s="520"/>
      <c r="AC50" s="520"/>
      <c r="AD50" s="520"/>
      <c r="AE50" s="520" t="s">
        <v>57</v>
      </c>
      <c r="AF50" s="520"/>
      <c r="AG50" s="520"/>
      <c r="AH50" s="520"/>
      <c r="AI50" s="520"/>
      <c r="AJ50" s="520"/>
      <c r="AK50" s="520"/>
      <c r="AL50" s="520" t="s">
        <v>26</v>
      </c>
      <c r="AM50" s="520"/>
      <c r="AN50" s="520"/>
      <c r="AO50" s="520"/>
      <c r="AP50" s="520"/>
    </row>
    <row r="51" spans="1:42" s="2" customFormat="1" ht="11.45" customHeight="1" x14ac:dyDescent="0.2">
      <c r="A51" s="517"/>
      <c r="B51" s="518"/>
      <c r="C51" s="518"/>
      <c r="D51" s="518"/>
      <c r="E51" s="518"/>
      <c r="F51" s="518"/>
      <c r="G51" s="518"/>
      <c r="H51" s="518"/>
      <c r="I51" s="518"/>
      <c r="J51" s="518"/>
      <c r="K51" s="518"/>
      <c r="L51" s="518"/>
      <c r="M51" s="518"/>
      <c r="N51" s="518"/>
      <c r="O51" s="519"/>
      <c r="P51" s="520"/>
      <c r="Q51" s="520"/>
      <c r="R51" s="520"/>
      <c r="S51" s="520"/>
      <c r="T51" s="520"/>
      <c r="U51" s="520"/>
      <c r="V51" s="520"/>
      <c r="W51" s="520"/>
      <c r="X51" s="520"/>
      <c r="Y51" s="520"/>
      <c r="Z51" s="520"/>
      <c r="AA51" s="520"/>
      <c r="AB51" s="520"/>
      <c r="AC51" s="520"/>
      <c r="AD51" s="520"/>
      <c r="AE51" s="520"/>
      <c r="AF51" s="520"/>
      <c r="AG51" s="520"/>
      <c r="AH51" s="520"/>
      <c r="AI51" s="520"/>
      <c r="AJ51" s="520"/>
      <c r="AK51" s="520"/>
      <c r="AL51" s="520"/>
      <c r="AM51" s="520"/>
      <c r="AN51" s="520"/>
      <c r="AO51" s="520"/>
      <c r="AP51" s="520"/>
    </row>
    <row r="52" spans="1:42" s="2" customFormat="1" ht="11.45" customHeight="1" x14ac:dyDescent="0.2">
      <c r="A52" s="416" t="s">
        <v>27</v>
      </c>
      <c r="B52" s="417"/>
      <c r="C52" s="417"/>
      <c r="D52" s="417"/>
      <c r="E52" s="417"/>
      <c r="F52" s="417"/>
      <c r="G52" s="417"/>
      <c r="H52" s="417"/>
      <c r="I52" s="417"/>
      <c r="J52" s="417"/>
      <c r="K52" s="417"/>
      <c r="L52" s="417"/>
      <c r="M52" s="417"/>
      <c r="N52" s="417"/>
      <c r="O52" s="418"/>
      <c r="P52" s="420" t="s">
        <v>28</v>
      </c>
      <c r="Q52" s="420"/>
      <c r="R52" s="420"/>
      <c r="S52" s="420"/>
      <c r="T52" s="420"/>
      <c r="U52" s="420"/>
      <c r="V52" s="420"/>
      <c r="W52" s="420"/>
      <c r="X52" s="421">
        <v>43830</v>
      </c>
      <c r="Y52" s="421"/>
      <c r="Z52" s="421"/>
      <c r="AA52" s="421"/>
      <c r="AB52" s="421"/>
      <c r="AC52" s="421"/>
      <c r="AD52" s="421"/>
      <c r="AE52" s="421">
        <v>43861</v>
      </c>
      <c r="AF52" s="421"/>
      <c r="AG52" s="421"/>
      <c r="AH52" s="421"/>
      <c r="AI52" s="421"/>
      <c r="AJ52" s="421"/>
      <c r="AK52" s="421"/>
      <c r="AL52" s="472" t="s">
        <v>140</v>
      </c>
      <c r="AM52" s="472"/>
      <c r="AN52" s="472"/>
      <c r="AO52" s="472"/>
      <c r="AP52" s="472"/>
    </row>
    <row r="53" spans="1:42" s="2" customFormat="1" ht="11.45" customHeight="1" x14ac:dyDescent="0.2">
      <c r="A53" s="370"/>
      <c r="B53" s="334"/>
      <c r="C53" s="334"/>
      <c r="D53" s="334"/>
      <c r="E53" s="334"/>
      <c r="F53" s="334"/>
      <c r="G53" s="334"/>
      <c r="H53" s="334"/>
      <c r="I53" s="334"/>
      <c r="J53" s="334"/>
      <c r="K53" s="334"/>
      <c r="L53" s="334"/>
      <c r="M53" s="334"/>
      <c r="N53" s="334"/>
      <c r="O53" s="419"/>
      <c r="P53" s="420"/>
      <c r="Q53" s="420"/>
      <c r="R53" s="420"/>
      <c r="S53" s="420"/>
      <c r="T53" s="420"/>
      <c r="U53" s="420"/>
      <c r="V53" s="420"/>
      <c r="W53" s="420"/>
      <c r="X53" s="421"/>
      <c r="Y53" s="421"/>
      <c r="Z53" s="421"/>
      <c r="AA53" s="421"/>
      <c r="AB53" s="421"/>
      <c r="AC53" s="421"/>
      <c r="AD53" s="421"/>
      <c r="AE53" s="421"/>
      <c r="AF53" s="421"/>
      <c r="AG53" s="421"/>
      <c r="AH53" s="421"/>
      <c r="AI53" s="421"/>
      <c r="AJ53" s="421"/>
      <c r="AK53" s="421"/>
      <c r="AL53" s="472"/>
      <c r="AM53" s="472"/>
      <c r="AN53" s="472"/>
      <c r="AO53" s="472"/>
      <c r="AP53" s="472"/>
    </row>
    <row r="54" spans="1:42" s="2" customFormat="1" ht="11.45" customHeight="1" x14ac:dyDescent="0.2">
      <c r="A54" s="416" t="s">
        <v>29</v>
      </c>
      <c r="B54" s="417"/>
      <c r="C54" s="417"/>
      <c r="D54" s="417"/>
      <c r="E54" s="417"/>
      <c r="F54" s="417"/>
      <c r="G54" s="417"/>
      <c r="H54" s="417"/>
      <c r="I54" s="417"/>
      <c r="J54" s="417"/>
      <c r="K54" s="417"/>
      <c r="L54" s="417"/>
      <c r="M54" s="417"/>
      <c r="N54" s="417"/>
      <c r="O54" s="418"/>
      <c r="P54" s="420" t="s">
        <v>30</v>
      </c>
      <c r="Q54" s="420"/>
      <c r="R54" s="420"/>
      <c r="S54" s="420"/>
      <c r="T54" s="420"/>
      <c r="U54" s="420"/>
      <c r="V54" s="420"/>
      <c r="W54" s="420"/>
      <c r="X54" s="421">
        <v>43830</v>
      </c>
      <c r="Y54" s="421"/>
      <c r="Z54" s="421"/>
      <c r="AA54" s="421"/>
      <c r="AB54" s="421"/>
      <c r="AC54" s="421"/>
      <c r="AD54" s="421"/>
      <c r="AE54" s="421">
        <v>43861</v>
      </c>
      <c r="AF54" s="421"/>
      <c r="AG54" s="421"/>
      <c r="AH54" s="421"/>
      <c r="AI54" s="421"/>
      <c r="AJ54" s="421"/>
      <c r="AK54" s="421"/>
      <c r="AL54" s="472" t="s">
        <v>140</v>
      </c>
      <c r="AM54" s="472"/>
      <c r="AN54" s="472"/>
      <c r="AO54" s="472"/>
      <c r="AP54" s="472"/>
    </row>
    <row r="55" spans="1:42" s="2" customFormat="1" ht="11.45" customHeight="1" x14ac:dyDescent="0.2">
      <c r="A55" s="370"/>
      <c r="B55" s="334"/>
      <c r="C55" s="334"/>
      <c r="D55" s="334"/>
      <c r="E55" s="334"/>
      <c r="F55" s="334"/>
      <c r="G55" s="334"/>
      <c r="H55" s="334"/>
      <c r="I55" s="334"/>
      <c r="J55" s="334"/>
      <c r="K55" s="334"/>
      <c r="L55" s="334"/>
      <c r="M55" s="334"/>
      <c r="N55" s="334"/>
      <c r="O55" s="419"/>
      <c r="P55" s="420"/>
      <c r="Q55" s="420"/>
      <c r="R55" s="420"/>
      <c r="S55" s="420"/>
      <c r="T55" s="420"/>
      <c r="U55" s="420"/>
      <c r="V55" s="420"/>
      <c r="W55" s="420"/>
      <c r="X55" s="421"/>
      <c r="Y55" s="421"/>
      <c r="Z55" s="421"/>
      <c r="AA55" s="421"/>
      <c r="AB55" s="421"/>
      <c r="AC55" s="421"/>
      <c r="AD55" s="421"/>
      <c r="AE55" s="421"/>
      <c r="AF55" s="421"/>
      <c r="AG55" s="421"/>
      <c r="AH55" s="421"/>
      <c r="AI55" s="421"/>
      <c r="AJ55" s="421"/>
      <c r="AK55" s="421"/>
      <c r="AL55" s="472"/>
      <c r="AM55" s="472"/>
      <c r="AN55" s="472"/>
      <c r="AO55" s="472"/>
      <c r="AP55" s="472"/>
    </row>
    <row r="56" spans="1:42" s="2" customFormat="1" ht="11.45" customHeight="1" x14ac:dyDescent="0.2">
      <c r="A56" s="416" t="s">
        <v>31</v>
      </c>
      <c r="B56" s="417"/>
      <c r="C56" s="417"/>
      <c r="D56" s="417"/>
      <c r="E56" s="417"/>
      <c r="F56" s="417"/>
      <c r="G56" s="417"/>
      <c r="H56" s="417"/>
      <c r="I56" s="417"/>
      <c r="J56" s="417"/>
      <c r="K56" s="417"/>
      <c r="L56" s="417"/>
      <c r="M56" s="417"/>
      <c r="N56" s="417"/>
      <c r="O56" s="418"/>
      <c r="P56" s="420" t="s">
        <v>32</v>
      </c>
      <c r="Q56" s="420"/>
      <c r="R56" s="420"/>
      <c r="S56" s="420"/>
      <c r="T56" s="420"/>
      <c r="U56" s="420"/>
      <c r="V56" s="420"/>
      <c r="W56" s="420"/>
      <c r="X56" s="421"/>
      <c r="Y56" s="421"/>
      <c r="Z56" s="421"/>
      <c r="AA56" s="421"/>
      <c r="AB56" s="421"/>
      <c r="AC56" s="421"/>
      <c r="AD56" s="421"/>
      <c r="AE56" s="421"/>
      <c r="AF56" s="421"/>
      <c r="AG56" s="421"/>
      <c r="AH56" s="421"/>
      <c r="AI56" s="421"/>
      <c r="AJ56" s="421"/>
      <c r="AK56" s="421"/>
      <c r="AL56" s="472"/>
      <c r="AM56" s="472"/>
      <c r="AN56" s="472"/>
      <c r="AO56" s="472"/>
      <c r="AP56" s="472"/>
    </row>
    <row r="57" spans="1:42" s="2" customFormat="1" ht="11.45" customHeight="1" x14ac:dyDescent="0.2">
      <c r="A57" s="370"/>
      <c r="B57" s="334"/>
      <c r="C57" s="334"/>
      <c r="D57" s="334"/>
      <c r="E57" s="334"/>
      <c r="F57" s="334"/>
      <c r="G57" s="334"/>
      <c r="H57" s="334"/>
      <c r="I57" s="334"/>
      <c r="J57" s="334"/>
      <c r="K57" s="334"/>
      <c r="L57" s="334"/>
      <c r="M57" s="334"/>
      <c r="N57" s="334"/>
      <c r="O57" s="419"/>
      <c r="P57" s="420"/>
      <c r="Q57" s="420"/>
      <c r="R57" s="420"/>
      <c r="S57" s="420"/>
      <c r="T57" s="420"/>
      <c r="U57" s="420"/>
      <c r="V57" s="420"/>
      <c r="W57" s="420"/>
      <c r="X57" s="421"/>
      <c r="Y57" s="421"/>
      <c r="Z57" s="421"/>
      <c r="AA57" s="421"/>
      <c r="AB57" s="421"/>
      <c r="AC57" s="421"/>
      <c r="AD57" s="421"/>
      <c r="AE57" s="421"/>
      <c r="AF57" s="421"/>
      <c r="AG57" s="421"/>
      <c r="AH57" s="421"/>
      <c r="AI57" s="421"/>
      <c r="AJ57" s="421"/>
      <c r="AK57" s="421"/>
      <c r="AL57" s="472"/>
      <c r="AM57" s="472"/>
      <c r="AN57" s="472"/>
      <c r="AO57" s="472"/>
      <c r="AP57" s="472"/>
    </row>
    <row r="58" spans="1:42" s="2" customFormat="1" ht="11.45" customHeight="1" x14ac:dyDescent="0.2">
      <c r="A58" s="416" t="s">
        <v>33</v>
      </c>
      <c r="B58" s="417"/>
      <c r="C58" s="417"/>
      <c r="D58" s="417"/>
      <c r="E58" s="417"/>
      <c r="F58" s="417"/>
      <c r="G58" s="417"/>
      <c r="H58" s="417"/>
      <c r="I58" s="417"/>
      <c r="J58" s="417"/>
      <c r="K58" s="417"/>
      <c r="L58" s="417"/>
      <c r="M58" s="417"/>
      <c r="N58" s="417"/>
      <c r="O58" s="418"/>
      <c r="P58" s="420" t="s">
        <v>32</v>
      </c>
      <c r="Q58" s="420"/>
      <c r="R58" s="420"/>
      <c r="S58" s="420"/>
      <c r="T58" s="420"/>
      <c r="U58" s="420"/>
      <c r="V58" s="420"/>
      <c r="W58" s="420"/>
      <c r="X58" s="421"/>
      <c r="Y58" s="421"/>
      <c r="Z58" s="421"/>
      <c r="AA58" s="421"/>
      <c r="AB58" s="421"/>
      <c r="AC58" s="421"/>
      <c r="AD58" s="421"/>
      <c r="AE58" s="421"/>
      <c r="AF58" s="421"/>
      <c r="AG58" s="421"/>
      <c r="AH58" s="421"/>
      <c r="AI58" s="421"/>
      <c r="AJ58" s="421"/>
      <c r="AK58" s="421"/>
      <c r="AL58" s="472"/>
      <c r="AM58" s="472"/>
      <c r="AN58" s="472"/>
      <c r="AO58" s="472"/>
      <c r="AP58" s="472"/>
    </row>
    <row r="59" spans="1:42" s="2" customFormat="1" ht="11.45" customHeight="1" x14ac:dyDescent="0.2">
      <c r="A59" s="370"/>
      <c r="B59" s="334"/>
      <c r="C59" s="334"/>
      <c r="D59" s="334"/>
      <c r="E59" s="334"/>
      <c r="F59" s="334"/>
      <c r="G59" s="334"/>
      <c r="H59" s="334"/>
      <c r="I59" s="334"/>
      <c r="J59" s="334"/>
      <c r="K59" s="334"/>
      <c r="L59" s="334"/>
      <c r="M59" s="334"/>
      <c r="N59" s="334"/>
      <c r="O59" s="419"/>
      <c r="P59" s="420"/>
      <c r="Q59" s="420"/>
      <c r="R59" s="420"/>
      <c r="S59" s="420"/>
      <c r="T59" s="420"/>
      <c r="U59" s="420"/>
      <c r="V59" s="420"/>
      <c r="W59" s="420"/>
      <c r="X59" s="421"/>
      <c r="Y59" s="421"/>
      <c r="Z59" s="421"/>
      <c r="AA59" s="421"/>
      <c r="AB59" s="421"/>
      <c r="AC59" s="421"/>
      <c r="AD59" s="421"/>
      <c r="AE59" s="421"/>
      <c r="AF59" s="421"/>
      <c r="AG59" s="421"/>
      <c r="AH59" s="421"/>
      <c r="AI59" s="421"/>
      <c r="AJ59" s="421"/>
      <c r="AK59" s="421"/>
      <c r="AL59" s="472"/>
      <c r="AM59" s="472"/>
      <c r="AN59" s="472"/>
      <c r="AO59" s="472"/>
      <c r="AP59" s="472"/>
    </row>
    <row r="60" spans="1:42" s="2" customFormat="1" ht="11.45" customHeight="1" x14ac:dyDescent="0.2">
      <c r="A60" s="416" t="s">
        <v>38</v>
      </c>
      <c r="B60" s="417"/>
      <c r="C60" s="417"/>
      <c r="D60" s="417"/>
      <c r="E60" s="417"/>
      <c r="F60" s="417"/>
      <c r="G60" s="417"/>
      <c r="H60" s="417"/>
      <c r="I60" s="417"/>
      <c r="J60" s="417"/>
      <c r="K60" s="417"/>
      <c r="L60" s="417"/>
      <c r="M60" s="417"/>
      <c r="N60" s="417"/>
      <c r="O60" s="418"/>
      <c r="P60" s="420" t="s">
        <v>28</v>
      </c>
      <c r="Q60" s="420"/>
      <c r="R60" s="420"/>
      <c r="S60" s="420"/>
      <c r="T60" s="420"/>
      <c r="U60" s="420"/>
      <c r="V60" s="420"/>
      <c r="W60" s="420"/>
      <c r="X60" s="421"/>
      <c r="Y60" s="421"/>
      <c r="Z60" s="421"/>
      <c r="AA60" s="421"/>
      <c r="AB60" s="421"/>
      <c r="AC60" s="421"/>
      <c r="AD60" s="421"/>
      <c r="AE60" s="421"/>
      <c r="AF60" s="421"/>
      <c r="AG60" s="421"/>
      <c r="AH60" s="421"/>
      <c r="AI60" s="421"/>
      <c r="AJ60" s="421"/>
      <c r="AK60" s="421"/>
      <c r="AL60" s="472"/>
      <c r="AM60" s="472"/>
      <c r="AN60" s="472"/>
      <c r="AO60" s="472"/>
      <c r="AP60" s="472"/>
    </row>
    <row r="61" spans="1:42" s="2" customFormat="1" ht="11.45" customHeight="1" x14ac:dyDescent="0.2">
      <c r="A61" s="370"/>
      <c r="B61" s="334"/>
      <c r="C61" s="334"/>
      <c r="D61" s="334"/>
      <c r="E61" s="334"/>
      <c r="F61" s="334"/>
      <c r="G61" s="334"/>
      <c r="H61" s="334"/>
      <c r="I61" s="334"/>
      <c r="J61" s="334"/>
      <c r="K61" s="334"/>
      <c r="L61" s="334"/>
      <c r="M61" s="334"/>
      <c r="N61" s="334"/>
      <c r="O61" s="419"/>
      <c r="P61" s="420"/>
      <c r="Q61" s="420"/>
      <c r="R61" s="420"/>
      <c r="S61" s="420"/>
      <c r="T61" s="420"/>
      <c r="U61" s="420"/>
      <c r="V61" s="420"/>
      <c r="W61" s="420"/>
      <c r="X61" s="421"/>
      <c r="Y61" s="421"/>
      <c r="Z61" s="421"/>
      <c r="AA61" s="421"/>
      <c r="AB61" s="421"/>
      <c r="AC61" s="421"/>
      <c r="AD61" s="421"/>
      <c r="AE61" s="421"/>
      <c r="AF61" s="421"/>
      <c r="AG61" s="421"/>
      <c r="AH61" s="421"/>
      <c r="AI61" s="421"/>
      <c r="AJ61" s="421"/>
      <c r="AK61" s="421"/>
      <c r="AL61" s="472"/>
      <c r="AM61" s="472"/>
      <c r="AN61" s="472"/>
      <c r="AO61" s="472"/>
      <c r="AP61" s="472"/>
    </row>
    <row r="62" spans="1:42" s="2" customFormat="1" ht="10.5" customHeight="1" x14ac:dyDescent="0.25">
      <c r="A62" s="68"/>
      <c r="B62" s="68"/>
      <c r="C62" s="68"/>
      <c r="D62" s="68"/>
      <c r="E62" s="68"/>
      <c r="F62" s="68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</row>
    <row r="63" spans="1:42" s="41" customFormat="1" ht="28.7" customHeight="1" x14ac:dyDescent="0.2">
      <c r="A63" s="9"/>
      <c r="B63" s="131"/>
      <c r="C63" s="9"/>
      <c r="D63" s="129"/>
      <c r="E63" s="129"/>
      <c r="F63" s="129"/>
      <c r="G63" s="129"/>
      <c r="H63" s="129"/>
      <c r="I63" s="129"/>
      <c r="J63" s="129"/>
      <c r="K63" s="525" t="s">
        <v>106</v>
      </c>
      <c r="L63" s="525"/>
      <c r="M63" s="525"/>
      <c r="N63" s="525"/>
      <c r="O63" s="525"/>
      <c r="P63" s="525"/>
      <c r="Q63" s="525"/>
      <c r="R63" s="525"/>
      <c r="S63" s="525"/>
      <c r="T63" s="525"/>
      <c r="U63" s="525"/>
      <c r="V63" s="525"/>
      <c r="W63" s="525"/>
      <c r="X63" s="525"/>
      <c r="Y63" s="525"/>
      <c r="Z63" s="525"/>
      <c r="AA63" s="525"/>
      <c r="AB63" s="525"/>
      <c r="AC63" s="525"/>
      <c r="AD63" s="525"/>
      <c r="AE63" s="525"/>
      <c r="AF63" s="525"/>
      <c r="AG63" s="525"/>
      <c r="AH63" s="525"/>
      <c r="AI63" s="525"/>
      <c r="AJ63" s="88"/>
      <c r="AK63" s="130"/>
      <c r="AL63" s="90"/>
      <c r="AM63" s="380" t="s">
        <v>75</v>
      </c>
      <c r="AN63" s="380"/>
      <c r="AO63" s="380"/>
      <c r="AP63" s="380"/>
    </row>
    <row r="64" spans="1:42" s="41" customFormat="1" ht="14.25" customHeight="1" x14ac:dyDescent="0.25">
      <c r="A64" s="8"/>
      <c r="B64" s="78"/>
      <c r="C64" s="8"/>
      <c r="D64" s="129"/>
      <c r="E64" s="129"/>
      <c r="F64" s="129"/>
      <c r="G64" s="129"/>
      <c r="H64" s="129"/>
      <c r="I64" s="129"/>
      <c r="J64" s="129"/>
      <c r="K64" s="521"/>
      <c r="L64" s="521"/>
      <c r="M64" s="521"/>
      <c r="N64" s="521"/>
      <c r="O64" s="521"/>
      <c r="P64" s="521"/>
      <c r="Q64" s="521"/>
      <c r="R64" s="521"/>
      <c r="S64" s="521"/>
      <c r="T64" s="521"/>
      <c r="U64" s="521"/>
      <c r="V64" s="521"/>
      <c r="W64" s="521"/>
      <c r="X64" s="521"/>
      <c r="Y64" s="521"/>
      <c r="Z64" s="521"/>
      <c r="AA64" s="521"/>
      <c r="AB64" s="521"/>
      <c r="AC64" s="521"/>
      <c r="AD64" s="521"/>
      <c r="AE64" s="521"/>
      <c r="AF64" s="521"/>
      <c r="AG64" s="521"/>
      <c r="AH64" s="521"/>
      <c r="AI64" s="521"/>
      <c r="AJ64" s="88"/>
      <c r="AK64" s="89"/>
      <c r="AL64" s="90"/>
      <c r="AM64" s="522"/>
      <c r="AN64" s="522"/>
      <c r="AO64" s="522"/>
      <c r="AP64" s="522"/>
    </row>
    <row r="65" spans="1:69" s="41" customFormat="1" ht="14.25" customHeight="1" x14ac:dyDescent="0.25">
      <c r="A65" s="8"/>
      <c r="B65" s="78"/>
      <c r="C65" s="8"/>
      <c r="D65" s="132"/>
      <c r="E65" s="132"/>
      <c r="F65" s="132"/>
      <c r="G65" s="132"/>
      <c r="H65" s="132"/>
      <c r="I65" s="132"/>
      <c r="J65" s="132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  <c r="AC65" s="133"/>
      <c r="AD65" s="133"/>
      <c r="AE65" s="133"/>
      <c r="AF65" s="133"/>
      <c r="AG65" s="133"/>
      <c r="AH65" s="133"/>
      <c r="AI65" s="133"/>
      <c r="AJ65" s="88"/>
      <c r="AK65" s="89"/>
      <c r="AL65" s="90"/>
      <c r="AM65" s="134"/>
      <c r="AN65" s="134"/>
      <c r="AO65" s="134"/>
      <c r="AP65" s="134"/>
    </row>
    <row r="66" spans="1:69" s="41" customFormat="1" ht="14.25" customHeight="1" x14ac:dyDescent="0.25">
      <c r="A66" s="8"/>
      <c r="B66" s="78"/>
      <c r="C66" s="8"/>
      <c r="D66" s="132"/>
      <c r="E66" s="132"/>
      <c r="F66" s="132"/>
      <c r="G66" s="132"/>
      <c r="H66" s="132"/>
      <c r="I66" s="132"/>
      <c r="J66" s="132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133"/>
      <c r="AH66" s="133"/>
      <c r="AI66" s="133"/>
      <c r="AJ66" s="88"/>
      <c r="AK66" s="89"/>
      <c r="AL66" s="90"/>
      <c r="AM66" s="134"/>
      <c r="AN66" s="134"/>
      <c r="AO66" s="134"/>
      <c r="AP66" s="134"/>
    </row>
    <row r="67" spans="1:69" customFormat="1" ht="20.85" customHeight="1" thickBot="1" x14ac:dyDescent="0.3">
      <c r="A67" s="523" t="s">
        <v>133</v>
      </c>
      <c r="B67" s="524"/>
      <c r="C67" s="524"/>
      <c r="D67" s="524"/>
      <c r="E67" s="524"/>
      <c r="F67" s="524"/>
      <c r="G67" s="524"/>
      <c r="H67" s="524"/>
      <c r="I67" s="524"/>
      <c r="J67" s="524"/>
      <c r="K67" s="524"/>
      <c r="L67" s="524"/>
      <c r="M67" s="524"/>
      <c r="N67" s="524"/>
      <c r="O67" s="524"/>
      <c r="P67" s="524"/>
      <c r="Q67" s="524"/>
      <c r="R67" s="524"/>
      <c r="S67" s="524"/>
      <c r="T67" s="524"/>
      <c r="U67" s="524"/>
      <c r="V67" s="524"/>
      <c r="W67" s="524"/>
      <c r="X67" s="524"/>
      <c r="Y67" s="524"/>
      <c r="Z67" s="524"/>
      <c r="AA67" s="524"/>
      <c r="AB67" s="524"/>
      <c r="AC67" s="524"/>
      <c r="AD67" s="524"/>
      <c r="AE67" s="524"/>
      <c r="AF67" s="524"/>
      <c r="AG67" s="524"/>
      <c r="AH67" s="524"/>
      <c r="AI67" s="524"/>
      <c r="AJ67" s="524"/>
      <c r="AK67" s="524"/>
      <c r="AL67" s="524"/>
      <c r="AM67" s="524"/>
      <c r="AN67" s="524"/>
      <c r="AO67" s="524"/>
      <c r="AP67" s="524"/>
    </row>
    <row r="68" spans="1:69" customFormat="1" ht="10.7" customHeight="1" thickTop="1" x14ac:dyDescent="0.25">
      <c r="A68" s="429" t="s">
        <v>80</v>
      </c>
      <c r="B68" s="430"/>
      <c r="C68" s="430"/>
      <c r="D68" s="430"/>
      <c r="E68" s="430"/>
      <c r="F68" s="431" t="s">
        <v>81</v>
      </c>
      <c r="G68" s="432"/>
      <c r="H68" s="434">
        <v>0.5</v>
      </c>
      <c r="I68" s="435"/>
      <c r="J68" s="435"/>
      <c r="K68" s="435"/>
      <c r="L68" s="436"/>
      <c r="M68" s="480" t="s">
        <v>77</v>
      </c>
      <c r="N68" s="481"/>
      <c r="O68" s="481"/>
      <c r="P68" s="481"/>
      <c r="Q68" s="481"/>
      <c r="R68" s="481"/>
      <c r="S68" s="481"/>
      <c r="T68" s="480" t="s">
        <v>78</v>
      </c>
      <c r="U68" s="481"/>
      <c r="V68" s="481"/>
      <c r="W68" s="481"/>
      <c r="X68" s="484"/>
      <c r="Y68" s="481" t="s">
        <v>79</v>
      </c>
      <c r="Z68" s="481"/>
      <c r="AA68" s="481"/>
      <c r="AB68" s="481"/>
      <c r="AC68" s="484"/>
      <c r="AD68" s="504" t="s">
        <v>121</v>
      </c>
      <c r="AE68" s="430"/>
      <c r="AF68" s="430"/>
      <c r="AG68" s="430"/>
      <c r="AH68" s="430"/>
      <c r="AI68" s="430"/>
      <c r="AJ68" s="502" t="s">
        <v>118</v>
      </c>
      <c r="AK68" s="503"/>
      <c r="AL68" s="189">
        <v>33.299999999999997</v>
      </c>
      <c r="AM68" s="190"/>
      <c r="AN68" s="190"/>
      <c r="AO68" s="190"/>
      <c r="AP68" s="191"/>
    </row>
    <row r="69" spans="1:69" customFormat="1" ht="12.2" customHeight="1" x14ac:dyDescent="0.25">
      <c r="A69" s="240"/>
      <c r="B69" s="204"/>
      <c r="C69" s="204"/>
      <c r="D69" s="204"/>
      <c r="E69" s="204"/>
      <c r="F69" s="204"/>
      <c r="G69" s="433"/>
      <c r="H69" s="437"/>
      <c r="I69" s="438"/>
      <c r="J69" s="438"/>
      <c r="K69" s="438"/>
      <c r="L69" s="439"/>
      <c r="M69" s="482"/>
      <c r="N69" s="483"/>
      <c r="O69" s="483"/>
      <c r="P69" s="483"/>
      <c r="Q69" s="483"/>
      <c r="R69" s="483"/>
      <c r="S69" s="483"/>
      <c r="T69" s="482"/>
      <c r="U69" s="483"/>
      <c r="V69" s="483"/>
      <c r="W69" s="483"/>
      <c r="X69" s="485"/>
      <c r="Y69" s="483"/>
      <c r="Z69" s="483"/>
      <c r="AA69" s="483"/>
      <c r="AB69" s="483"/>
      <c r="AC69" s="485"/>
      <c r="AD69" s="203"/>
      <c r="AE69" s="204"/>
      <c r="AF69" s="204"/>
      <c r="AG69" s="204"/>
      <c r="AH69" s="204"/>
      <c r="AI69" s="204"/>
      <c r="AJ69" s="207"/>
      <c r="AK69" s="208"/>
      <c r="AL69" s="192"/>
      <c r="AM69" s="193"/>
      <c r="AN69" s="193"/>
      <c r="AO69" s="193"/>
      <c r="AP69" s="194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95"/>
      <c r="BI69" s="95"/>
      <c r="BJ69" s="95"/>
      <c r="BK69" s="95"/>
      <c r="BL69" s="95"/>
      <c r="BM69" s="95"/>
      <c r="BN69" s="95"/>
      <c r="BO69" s="95"/>
      <c r="BP69" s="95"/>
      <c r="BQ69" s="95"/>
    </row>
    <row r="70" spans="1:69" customFormat="1" ht="12.2" customHeight="1" x14ac:dyDescent="0.25">
      <c r="A70" s="239" t="s">
        <v>83</v>
      </c>
      <c r="B70" s="202"/>
      <c r="C70" s="202"/>
      <c r="D70" s="202"/>
      <c r="E70" s="202"/>
      <c r="F70" s="229" t="s">
        <v>45</v>
      </c>
      <c r="G70" s="230"/>
      <c r="H70" s="403">
        <v>60</v>
      </c>
      <c r="I70" s="404"/>
      <c r="J70" s="404"/>
      <c r="K70" s="404"/>
      <c r="L70" s="405"/>
      <c r="M70" s="201" t="s">
        <v>96</v>
      </c>
      <c r="N70" s="202"/>
      <c r="O70" s="202"/>
      <c r="P70" s="202"/>
      <c r="Q70" s="229" t="s">
        <v>82</v>
      </c>
      <c r="R70" s="229"/>
      <c r="S70" s="230"/>
      <c r="T70" s="440">
        <v>3.3</v>
      </c>
      <c r="U70" s="440"/>
      <c r="V70" s="440"/>
      <c r="W70" s="440"/>
      <c r="X70" s="440"/>
      <c r="Y70" s="440">
        <v>3.3</v>
      </c>
      <c r="Z70" s="440"/>
      <c r="AA70" s="440"/>
      <c r="AB70" s="440"/>
      <c r="AC70" s="441"/>
      <c r="AD70" s="209" t="s">
        <v>119</v>
      </c>
      <c r="AE70" s="210"/>
      <c r="AF70" s="210"/>
      <c r="AG70" s="210"/>
      <c r="AH70" s="210"/>
      <c r="AI70" s="210"/>
      <c r="AJ70" s="205" t="s">
        <v>118</v>
      </c>
      <c r="AK70" s="206"/>
      <c r="AL70" s="195">
        <v>53.5</v>
      </c>
      <c r="AM70" s="196"/>
      <c r="AN70" s="196"/>
      <c r="AO70" s="196"/>
      <c r="AP70" s="197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95"/>
      <c r="BI70" s="95"/>
      <c r="BJ70" s="95"/>
      <c r="BK70" s="95"/>
      <c r="BL70" s="95"/>
      <c r="BM70" s="95"/>
      <c r="BN70" s="95"/>
      <c r="BO70" s="95"/>
      <c r="BP70" s="95"/>
      <c r="BQ70" s="95"/>
    </row>
    <row r="71" spans="1:69" customFormat="1" ht="12.2" customHeight="1" x14ac:dyDescent="0.25">
      <c r="A71" s="240"/>
      <c r="B71" s="204"/>
      <c r="C71" s="204"/>
      <c r="D71" s="204"/>
      <c r="E71" s="204"/>
      <c r="F71" s="231"/>
      <c r="G71" s="232"/>
      <c r="H71" s="403"/>
      <c r="I71" s="404"/>
      <c r="J71" s="404"/>
      <c r="K71" s="404"/>
      <c r="L71" s="405"/>
      <c r="M71" s="203"/>
      <c r="N71" s="204"/>
      <c r="O71" s="204"/>
      <c r="P71" s="204"/>
      <c r="Q71" s="231"/>
      <c r="R71" s="231"/>
      <c r="S71" s="232"/>
      <c r="T71" s="440"/>
      <c r="U71" s="440"/>
      <c r="V71" s="440"/>
      <c r="W71" s="440"/>
      <c r="X71" s="440"/>
      <c r="Y71" s="440"/>
      <c r="Z71" s="440"/>
      <c r="AA71" s="440"/>
      <c r="AB71" s="440"/>
      <c r="AC71" s="441"/>
      <c r="AD71" s="495" t="s">
        <v>120</v>
      </c>
      <c r="AE71" s="414"/>
      <c r="AF71" s="414"/>
      <c r="AG71" s="414"/>
      <c r="AH71" s="414"/>
      <c r="AI71" s="414"/>
      <c r="AJ71" s="207"/>
      <c r="AK71" s="208"/>
      <c r="AL71" s="195"/>
      <c r="AM71" s="196"/>
      <c r="AN71" s="196"/>
      <c r="AO71" s="196"/>
      <c r="AP71" s="197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95"/>
      <c r="BI71" s="95"/>
      <c r="BJ71" s="95"/>
      <c r="BK71" s="95"/>
      <c r="BL71" s="95"/>
      <c r="BM71" s="95"/>
      <c r="BN71" s="95"/>
      <c r="BO71" s="95"/>
      <c r="BP71" s="95"/>
      <c r="BQ71" s="95"/>
    </row>
    <row r="72" spans="1:69" customFormat="1" ht="12.2" customHeight="1" x14ac:dyDescent="0.25">
      <c r="A72" s="235" t="s">
        <v>98</v>
      </c>
      <c r="B72" s="236"/>
      <c r="C72" s="236"/>
      <c r="D72" s="236"/>
      <c r="E72" s="426" t="s">
        <v>46</v>
      </c>
      <c r="F72" s="426"/>
      <c r="G72" s="427"/>
      <c r="H72" s="198">
        <v>8.0000000000000004E-4</v>
      </c>
      <c r="I72" s="199"/>
      <c r="J72" s="199"/>
      <c r="K72" s="199"/>
      <c r="L72" s="424"/>
      <c r="M72" s="201" t="s">
        <v>96</v>
      </c>
      <c r="N72" s="202"/>
      <c r="O72" s="202"/>
      <c r="P72" s="202"/>
      <c r="Q72" s="229" t="s">
        <v>84</v>
      </c>
      <c r="R72" s="229"/>
      <c r="S72" s="230"/>
      <c r="T72" s="440">
        <v>5</v>
      </c>
      <c r="U72" s="440"/>
      <c r="V72" s="440"/>
      <c r="W72" s="440"/>
      <c r="X72" s="440"/>
      <c r="Y72" s="440">
        <v>5</v>
      </c>
      <c r="Z72" s="440"/>
      <c r="AA72" s="440"/>
      <c r="AB72" s="440"/>
      <c r="AC72" s="440"/>
      <c r="AD72" s="201" t="s">
        <v>122</v>
      </c>
      <c r="AE72" s="202"/>
      <c r="AF72" s="202"/>
      <c r="AG72" s="202"/>
      <c r="AH72" s="202"/>
      <c r="AI72" s="202"/>
      <c r="AJ72" s="462" t="s">
        <v>118</v>
      </c>
      <c r="AK72" s="463"/>
      <c r="AL72" s="198">
        <v>67.5</v>
      </c>
      <c r="AM72" s="199"/>
      <c r="AN72" s="199"/>
      <c r="AO72" s="199"/>
      <c r="AP72" s="200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95"/>
      <c r="BI72" s="95"/>
      <c r="BJ72" s="95"/>
      <c r="BK72" s="95"/>
      <c r="BL72" s="95"/>
      <c r="BM72" s="95"/>
      <c r="BN72" s="95"/>
      <c r="BO72" s="95"/>
      <c r="BP72" s="95"/>
      <c r="BQ72" s="95"/>
    </row>
    <row r="73" spans="1:69" customFormat="1" ht="12.2" customHeight="1" x14ac:dyDescent="0.25">
      <c r="A73" s="237"/>
      <c r="B73" s="238"/>
      <c r="C73" s="238"/>
      <c r="D73" s="238"/>
      <c r="E73" s="406" t="s">
        <v>47</v>
      </c>
      <c r="F73" s="406"/>
      <c r="G73" s="428"/>
      <c r="H73" s="192"/>
      <c r="I73" s="193"/>
      <c r="J73" s="193"/>
      <c r="K73" s="193"/>
      <c r="L73" s="425"/>
      <c r="M73" s="203"/>
      <c r="N73" s="204"/>
      <c r="O73" s="204"/>
      <c r="P73" s="204"/>
      <c r="Q73" s="231"/>
      <c r="R73" s="231"/>
      <c r="S73" s="232"/>
      <c r="T73" s="440"/>
      <c r="U73" s="440"/>
      <c r="V73" s="440"/>
      <c r="W73" s="440"/>
      <c r="X73" s="440"/>
      <c r="Y73" s="440"/>
      <c r="Z73" s="440"/>
      <c r="AA73" s="440"/>
      <c r="AB73" s="440"/>
      <c r="AC73" s="440"/>
      <c r="AD73" s="203"/>
      <c r="AE73" s="204"/>
      <c r="AF73" s="204"/>
      <c r="AG73" s="204"/>
      <c r="AH73" s="204"/>
      <c r="AI73" s="204"/>
      <c r="AJ73" s="207"/>
      <c r="AK73" s="208"/>
      <c r="AL73" s="192"/>
      <c r="AM73" s="193"/>
      <c r="AN73" s="193"/>
      <c r="AO73" s="193"/>
      <c r="AP73" s="194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95"/>
      <c r="BI73" s="95"/>
      <c r="BJ73" s="95"/>
      <c r="BK73" s="95"/>
      <c r="BL73" s="95"/>
      <c r="BM73" s="95"/>
      <c r="BN73" s="95"/>
      <c r="BO73" s="95"/>
      <c r="BP73" s="95"/>
      <c r="BQ73" s="95"/>
    </row>
    <row r="74" spans="1:69" customFormat="1" ht="12.2" customHeight="1" x14ac:dyDescent="0.25">
      <c r="A74" s="235" t="s">
        <v>97</v>
      </c>
      <c r="B74" s="236"/>
      <c r="C74" s="236"/>
      <c r="D74" s="236"/>
      <c r="E74" s="233" t="s">
        <v>46</v>
      </c>
      <c r="F74" s="233"/>
      <c r="G74" s="234"/>
      <c r="H74" s="437">
        <v>1.0009999999999999</v>
      </c>
      <c r="I74" s="438"/>
      <c r="J74" s="438"/>
      <c r="K74" s="438"/>
      <c r="L74" s="439"/>
      <c r="M74" s="201" t="s">
        <v>96</v>
      </c>
      <c r="N74" s="202"/>
      <c r="O74" s="202"/>
      <c r="P74" s="202"/>
      <c r="Q74" s="168" t="s">
        <v>86</v>
      </c>
      <c r="R74" s="168"/>
      <c r="S74" s="169"/>
      <c r="T74" s="440">
        <v>14.9</v>
      </c>
      <c r="U74" s="440"/>
      <c r="V74" s="440"/>
      <c r="W74" s="440"/>
      <c r="X74" s="440"/>
      <c r="Y74" s="440">
        <v>15.1</v>
      </c>
      <c r="Z74" s="440"/>
      <c r="AA74" s="440"/>
      <c r="AB74" s="440"/>
      <c r="AC74" s="440"/>
      <c r="AD74" s="201" t="s">
        <v>123</v>
      </c>
      <c r="AE74" s="202"/>
      <c r="AF74" s="202"/>
      <c r="AG74" s="202"/>
      <c r="AH74" s="202"/>
      <c r="AI74" s="229" t="s">
        <v>94</v>
      </c>
      <c r="AJ74" s="229"/>
      <c r="AK74" s="230"/>
      <c r="AL74" s="198">
        <v>706.2</v>
      </c>
      <c r="AM74" s="199"/>
      <c r="AN74" s="199"/>
      <c r="AO74" s="199"/>
      <c r="AP74" s="200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95"/>
      <c r="BI74" s="95"/>
      <c r="BJ74" s="95"/>
      <c r="BK74" s="95"/>
      <c r="BL74" s="95"/>
      <c r="BM74" s="95"/>
      <c r="BN74" s="95"/>
      <c r="BO74" s="95"/>
      <c r="BP74" s="95"/>
      <c r="BQ74" s="95"/>
    </row>
    <row r="75" spans="1:69" customFormat="1" ht="12.2" customHeight="1" x14ac:dyDescent="0.25">
      <c r="A75" s="237"/>
      <c r="B75" s="238"/>
      <c r="C75" s="238"/>
      <c r="D75" s="238"/>
      <c r="E75" s="447" t="s">
        <v>47</v>
      </c>
      <c r="F75" s="447"/>
      <c r="G75" s="448"/>
      <c r="H75" s="437"/>
      <c r="I75" s="438"/>
      <c r="J75" s="438"/>
      <c r="K75" s="438"/>
      <c r="L75" s="439"/>
      <c r="M75" s="203"/>
      <c r="N75" s="204"/>
      <c r="O75" s="204"/>
      <c r="P75" s="204"/>
      <c r="Q75" s="178"/>
      <c r="R75" s="178"/>
      <c r="S75" s="179"/>
      <c r="T75" s="440"/>
      <c r="U75" s="440"/>
      <c r="V75" s="440"/>
      <c r="W75" s="440"/>
      <c r="X75" s="440"/>
      <c r="Y75" s="440"/>
      <c r="Z75" s="440"/>
      <c r="AA75" s="440"/>
      <c r="AB75" s="440"/>
      <c r="AC75" s="440"/>
      <c r="AD75" s="203"/>
      <c r="AE75" s="204"/>
      <c r="AF75" s="204"/>
      <c r="AG75" s="204"/>
      <c r="AH75" s="204"/>
      <c r="AI75" s="231"/>
      <c r="AJ75" s="231"/>
      <c r="AK75" s="232"/>
      <c r="AL75" s="192"/>
      <c r="AM75" s="193"/>
      <c r="AN75" s="193"/>
      <c r="AO75" s="193"/>
      <c r="AP75" s="194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</row>
    <row r="76" spans="1:69" customFormat="1" ht="12.2" customHeight="1" x14ac:dyDescent="0.25">
      <c r="A76" s="239" t="s">
        <v>85</v>
      </c>
      <c r="B76" s="202"/>
      <c r="C76" s="202"/>
      <c r="D76" s="202"/>
      <c r="E76" s="202"/>
      <c r="F76" s="202"/>
      <c r="G76" s="202"/>
      <c r="H76" s="223" t="s">
        <v>141</v>
      </c>
      <c r="I76" s="224"/>
      <c r="J76" s="224"/>
      <c r="K76" s="224"/>
      <c r="L76" s="225"/>
      <c r="M76" s="201" t="s">
        <v>96</v>
      </c>
      <c r="N76" s="202"/>
      <c r="O76" s="202"/>
      <c r="P76" s="202"/>
      <c r="Q76" s="498" t="s">
        <v>88</v>
      </c>
      <c r="R76" s="498"/>
      <c r="S76" s="499"/>
      <c r="T76" s="494"/>
      <c r="U76" s="494"/>
      <c r="V76" s="494"/>
      <c r="W76" s="494"/>
      <c r="X76" s="494"/>
      <c r="Y76" s="452">
        <v>-15.1</v>
      </c>
      <c r="Z76" s="452"/>
      <c r="AA76" s="452"/>
      <c r="AB76" s="452"/>
      <c r="AC76" s="452"/>
      <c r="AD76" s="442" t="s">
        <v>124</v>
      </c>
      <c r="AE76" s="413"/>
      <c r="AF76" s="413"/>
      <c r="AG76" s="413"/>
      <c r="AH76" s="413"/>
      <c r="AI76" s="399" t="s">
        <v>8</v>
      </c>
      <c r="AJ76" s="400"/>
      <c r="AK76" s="400"/>
      <c r="AL76" s="211">
        <v>0.73299999999999998</v>
      </c>
      <c r="AM76" s="211"/>
      <c r="AN76" s="211"/>
      <c r="AO76" s="211"/>
      <c r="AP76" s="212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</row>
    <row r="77" spans="1:69" customFormat="1" ht="12.2" customHeight="1" x14ac:dyDescent="0.25">
      <c r="A77" s="240"/>
      <c r="B77" s="204"/>
      <c r="C77" s="204"/>
      <c r="D77" s="204"/>
      <c r="E77" s="204"/>
      <c r="F77" s="204"/>
      <c r="G77" s="204"/>
      <c r="H77" s="226"/>
      <c r="I77" s="227"/>
      <c r="J77" s="227"/>
      <c r="K77" s="227"/>
      <c r="L77" s="228"/>
      <c r="M77" s="203"/>
      <c r="N77" s="204"/>
      <c r="O77" s="204"/>
      <c r="P77" s="204"/>
      <c r="Q77" s="500"/>
      <c r="R77" s="500"/>
      <c r="S77" s="501"/>
      <c r="T77" s="494"/>
      <c r="U77" s="494"/>
      <c r="V77" s="494"/>
      <c r="W77" s="494"/>
      <c r="X77" s="494"/>
      <c r="Y77" s="452"/>
      <c r="Z77" s="452"/>
      <c r="AA77" s="452"/>
      <c r="AB77" s="452"/>
      <c r="AC77" s="452"/>
      <c r="AD77" s="443"/>
      <c r="AE77" s="444"/>
      <c r="AF77" s="444"/>
      <c r="AG77" s="444"/>
      <c r="AH77" s="444"/>
      <c r="AI77" s="401"/>
      <c r="AJ77" s="402"/>
      <c r="AK77" s="402"/>
      <c r="AL77" s="213"/>
      <c r="AM77" s="213"/>
      <c r="AN77" s="213"/>
      <c r="AO77" s="213"/>
      <c r="AP77" s="214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</row>
    <row r="78" spans="1:69" customFormat="1" ht="12.2" customHeight="1" x14ac:dyDescent="0.25">
      <c r="A78" s="239" t="s">
        <v>87</v>
      </c>
      <c r="B78" s="202"/>
      <c r="C78" s="202"/>
      <c r="D78" s="202"/>
      <c r="E78" s="202"/>
      <c r="F78" s="202"/>
      <c r="G78" s="202"/>
      <c r="H78" s="449" t="s">
        <v>142</v>
      </c>
      <c r="I78" s="450"/>
      <c r="J78" s="450"/>
      <c r="K78" s="450"/>
      <c r="L78" s="451"/>
      <c r="M78" s="201" t="s">
        <v>96</v>
      </c>
      <c r="N78" s="202"/>
      <c r="O78" s="202"/>
      <c r="P78" s="202"/>
      <c r="Q78" s="168" t="s">
        <v>90</v>
      </c>
      <c r="R78" s="168"/>
      <c r="S78" s="169"/>
      <c r="T78" s="440">
        <v>23.9</v>
      </c>
      <c r="U78" s="440"/>
      <c r="V78" s="440"/>
      <c r="W78" s="440"/>
      <c r="X78" s="440"/>
      <c r="Y78" s="440">
        <v>23.7</v>
      </c>
      <c r="Z78" s="440"/>
      <c r="AA78" s="440"/>
      <c r="AB78" s="440"/>
      <c r="AC78" s="440"/>
      <c r="AD78" s="445" t="s">
        <v>125</v>
      </c>
      <c r="AE78" s="445"/>
      <c r="AF78" s="445"/>
      <c r="AG78" s="445"/>
      <c r="AH78" s="446"/>
      <c r="AI78" s="217" t="s">
        <v>9</v>
      </c>
      <c r="AJ78" s="218"/>
      <c r="AK78" s="218"/>
      <c r="AL78" s="215">
        <v>0.68300000000000005</v>
      </c>
      <c r="AM78" s="215"/>
      <c r="AN78" s="215"/>
      <c r="AO78" s="215"/>
      <c r="AP78" s="216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</row>
    <row r="79" spans="1:69" customFormat="1" ht="12.2" customHeight="1" x14ac:dyDescent="0.25">
      <c r="A79" s="240"/>
      <c r="B79" s="204"/>
      <c r="C79" s="204"/>
      <c r="D79" s="204"/>
      <c r="E79" s="204"/>
      <c r="F79" s="204"/>
      <c r="G79" s="204"/>
      <c r="H79" s="449"/>
      <c r="I79" s="450"/>
      <c r="J79" s="450"/>
      <c r="K79" s="450"/>
      <c r="L79" s="451"/>
      <c r="M79" s="203"/>
      <c r="N79" s="204"/>
      <c r="O79" s="204"/>
      <c r="P79" s="204"/>
      <c r="Q79" s="178"/>
      <c r="R79" s="178"/>
      <c r="S79" s="179"/>
      <c r="T79" s="440"/>
      <c r="U79" s="440"/>
      <c r="V79" s="440"/>
      <c r="W79" s="440"/>
      <c r="X79" s="440"/>
      <c r="Y79" s="440"/>
      <c r="Z79" s="440"/>
      <c r="AA79" s="440"/>
      <c r="AB79" s="440"/>
      <c r="AC79" s="440"/>
      <c r="AD79" s="422" t="s">
        <v>126</v>
      </c>
      <c r="AE79" s="423"/>
      <c r="AF79" s="423"/>
      <c r="AG79" s="423"/>
      <c r="AH79" s="423"/>
      <c r="AI79" s="217"/>
      <c r="AJ79" s="218"/>
      <c r="AK79" s="218"/>
      <c r="AL79" s="215"/>
      <c r="AM79" s="215"/>
      <c r="AN79" s="215"/>
      <c r="AO79" s="215"/>
      <c r="AP79" s="216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</row>
    <row r="80" spans="1:69" customFormat="1" ht="12.2" customHeight="1" x14ac:dyDescent="0.25">
      <c r="A80" s="239" t="s">
        <v>89</v>
      </c>
      <c r="B80" s="202"/>
      <c r="C80" s="202"/>
      <c r="D80" s="202"/>
      <c r="E80" s="202"/>
      <c r="F80" s="202"/>
      <c r="G80" s="202"/>
      <c r="H80" s="449" t="s">
        <v>142</v>
      </c>
      <c r="I80" s="450"/>
      <c r="J80" s="450"/>
      <c r="K80" s="450"/>
      <c r="L80" s="451"/>
      <c r="M80" s="201" t="s">
        <v>96</v>
      </c>
      <c r="N80" s="202"/>
      <c r="O80" s="202"/>
      <c r="P80" s="202"/>
      <c r="Q80" s="490" t="s">
        <v>92</v>
      </c>
      <c r="R80" s="490"/>
      <c r="S80" s="491"/>
      <c r="T80" s="440">
        <v>-3.2</v>
      </c>
      <c r="U80" s="440"/>
      <c r="V80" s="440"/>
      <c r="W80" s="440"/>
      <c r="X80" s="440"/>
      <c r="Y80" s="494"/>
      <c r="Z80" s="494"/>
      <c r="AA80" s="494"/>
      <c r="AB80" s="494"/>
      <c r="AC80" s="494"/>
      <c r="AD80" s="442" t="s">
        <v>127</v>
      </c>
      <c r="AE80" s="413"/>
      <c r="AF80" s="413"/>
      <c r="AG80" s="413"/>
      <c r="AH80" s="413"/>
      <c r="AI80" s="401" t="s">
        <v>8</v>
      </c>
      <c r="AJ80" s="402"/>
      <c r="AK80" s="402"/>
      <c r="AL80" s="472">
        <v>53397</v>
      </c>
      <c r="AM80" s="472"/>
      <c r="AN80" s="472"/>
      <c r="AO80" s="472"/>
      <c r="AP80" s="473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</row>
    <row r="81" spans="1:59" customFormat="1" ht="12.2" customHeight="1" x14ac:dyDescent="0.25">
      <c r="A81" s="240"/>
      <c r="B81" s="204"/>
      <c r="C81" s="204"/>
      <c r="D81" s="204"/>
      <c r="E81" s="204"/>
      <c r="F81" s="204"/>
      <c r="G81" s="204"/>
      <c r="H81" s="449"/>
      <c r="I81" s="450"/>
      <c r="J81" s="450"/>
      <c r="K81" s="450"/>
      <c r="L81" s="451"/>
      <c r="M81" s="203"/>
      <c r="N81" s="204"/>
      <c r="O81" s="204"/>
      <c r="P81" s="204"/>
      <c r="Q81" s="492"/>
      <c r="R81" s="492"/>
      <c r="S81" s="493"/>
      <c r="T81" s="440"/>
      <c r="U81" s="440"/>
      <c r="V81" s="440"/>
      <c r="W81" s="440"/>
      <c r="X81" s="440"/>
      <c r="Y81" s="494"/>
      <c r="Z81" s="494"/>
      <c r="AA81" s="494"/>
      <c r="AB81" s="494"/>
      <c r="AC81" s="494"/>
      <c r="AD81" s="443"/>
      <c r="AE81" s="444"/>
      <c r="AF81" s="444"/>
      <c r="AG81" s="444"/>
      <c r="AH81" s="444"/>
      <c r="AI81" s="401"/>
      <c r="AJ81" s="402"/>
      <c r="AK81" s="402"/>
      <c r="AL81" s="472"/>
      <c r="AM81" s="472"/>
      <c r="AN81" s="472"/>
      <c r="AO81" s="472"/>
      <c r="AP81" s="473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</row>
    <row r="82" spans="1:59" customFormat="1" ht="12.2" customHeight="1" x14ac:dyDescent="0.25">
      <c r="A82" s="239" t="s">
        <v>91</v>
      </c>
      <c r="B82" s="202"/>
      <c r="C82" s="202"/>
      <c r="D82" s="202"/>
      <c r="E82" s="202"/>
      <c r="F82" s="202"/>
      <c r="G82" s="202"/>
      <c r="H82" s="449" t="s">
        <v>142</v>
      </c>
      <c r="I82" s="450"/>
      <c r="J82" s="450"/>
      <c r="K82" s="450"/>
      <c r="L82" s="451"/>
      <c r="M82" s="486" t="s">
        <v>95</v>
      </c>
      <c r="N82" s="487"/>
      <c r="O82" s="487"/>
      <c r="P82" s="487"/>
      <c r="Q82" s="487"/>
      <c r="R82" s="97"/>
      <c r="S82" s="98"/>
      <c r="T82" s="460"/>
      <c r="U82" s="460"/>
      <c r="V82" s="460"/>
      <c r="W82" s="460"/>
      <c r="X82" s="460"/>
      <c r="Y82" s="440">
        <v>10</v>
      </c>
      <c r="Z82" s="440"/>
      <c r="AA82" s="440"/>
      <c r="AB82" s="440"/>
      <c r="AC82" s="440"/>
      <c r="AD82" s="445" t="s">
        <v>128</v>
      </c>
      <c r="AE82" s="445"/>
      <c r="AF82" s="445"/>
      <c r="AG82" s="445"/>
      <c r="AH82" s="446"/>
      <c r="AI82" s="217" t="s">
        <v>9</v>
      </c>
      <c r="AJ82" s="218"/>
      <c r="AK82" s="218"/>
      <c r="AL82" s="219">
        <v>70534</v>
      </c>
      <c r="AM82" s="219"/>
      <c r="AN82" s="219"/>
      <c r="AO82" s="219"/>
      <c r="AP82" s="220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</row>
    <row r="83" spans="1:59" customFormat="1" ht="12.2" customHeight="1" x14ac:dyDescent="0.25">
      <c r="A83" s="240"/>
      <c r="B83" s="204"/>
      <c r="C83" s="204"/>
      <c r="D83" s="204"/>
      <c r="E83" s="204"/>
      <c r="F83" s="204"/>
      <c r="G83" s="204"/>
      <c r="H83" s="449"/>
      <c r="I83" s="450"/>
      <c r="J83" s="450"/>
      <c r="K83" s="450"/>
      <c r="L83" s="451"/>
      <c r="M83" s="488"/>
      <c r="N83" s="489"/>
      <c r="O83" s="489"/>
      <c r="P83" s="489"/>
      <c r="Q83" s="489"/>
      <c r="R83" s="99"/>
      <c r="S83" s="100"/>
      <c r="T83" s="461"/>
      <c r="U83" s="461"/>
      <c r="V83" s="461"/>
      <c r="W83" s="461"/>
      <c r="X83" s="461"/>
      <c r="Y83" s="440"/>
      <c r="Z83" s="440"/>
      <c r="AA83" s="440"/>
      <c r="AB83" s="440"/>
      <c r="AC83" s="440"/>
      <c r="AD83" s="221" t="s">
        <v>129</v>
      </c>
      <c r="AE83" s="222"/>
      <c r="AF83" s="222"/>
      <c r="AG83" s="222"/>
      <c r="AH83" s="222"/>
      <c r="AI83" s="217"/>
      <c r="AJ83" s="218"/>
      <c r="AK83" s="218"/>
      <c r="AL83" s="219"/>
      <c r="AM83" s="219"/>
      <c r="AN83" s="219"/>
      <c r="AO83" s="219"/>
      <c r="AP83" s="220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</row>
    <row r="84" spans="1:59" customFormat="1" ht="12.2" customHeight="1" x14ac:dyDescent="0.25">
      <c r="A84" s="239" t="s">
        <v>93</v>
      </c>
      <c r="B84" s="202"/>
      <c r="C84" s="202"/>
      <c r="D84" s="202"/>
      <c r="E84" s="202"/>
      <c r="F84" s="202"/>
      <c r="G84" s="202"/>
      <c r="H84" s="449" t="s">
        <v>142</v>
      </c>
      <c r="I84" s="450"/>
      <c r="J84" s="450"/>
      <c r="K84" s="450"/>
      <c r="L84" s="451"/>
      <c r="M84" s="201" t="s">
        <v>48</v>
      </c>
      <c r="N84" s="202"/>
      <c r="O84" s="202"/>
      <c r="P84" s="202"/>
      <c r="Q84" s="202"/>
      <c r="R84" s="80"/>
      <c r="S84" s="101"/>
      <c r="T84" s="461"/>
      <c r="U84" s="461"/>
      <c r="V84" s="461"/>
      <c r="W84" s="461"/>
      <c r="X84" s="461"/>
      <c r="Y84" s="440">
        <v>5.8</v>
      </c>
      <c r="Z84" s="440"/>
      <c r="AA84" s="440"/>
      <c r="AB84" s="440"/>
      <c r="AC84" s="440"/>
      <c r="AD84" s="201" t="s">
        <v>116</v>
      </c>
      <c r="AE84" s="202"/>
      <c r="AF84" s="202"/>
      <c r="AG84" s="202"/>
      <c r="AH84" s="202"/>
      <c r="AI84" s="202"/>
      <c r="AJ84" s="462" t="s">
        <v>117</v>
      </c>
      <c r="AK84" s="463"/>
      <c r="AL84" s="474"/>
      <c r="AM84" s="475"/>
      <c r="AN84" s="475"/>
      <c r="AO84" s="475"/>
      <c r="AP84" s="476"/>
      <c r="AQ84" s="2"/>
      <c r="AR84" s="2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2"/>
      <c r="BG84" s="2"/>
    </row>
    <row r="85" spans="1:59" customFormat="1" ht="12.2" customHeight="1" x14ac:dyDescent="0.25">
      <c r="A85" s="240"/>
      <c r="B85" s="204"/>
      <c r="C85" s="204"/>
      <c r="D85" s="204"/>
      <c r="E85" s="204"/>
      <c r="F85" s="204"/>
      <c r="G85" s="204"/>
      <c r="H85" s="449"/>
      <c r="I85" s="450"/>
      <c r="J85" s="450"/>
      <c r="K85" s="450"/>
      <c r="L85" s="451"/>
      <c r="M85" s="203"/>
      <c r="N85" s="204"/>
      <c r="O85" s="204"/>
      <c r="P85" s="204"/>
      <c r="Q85" s="204"/>
      <c r="R85" s="126"/>
      <c r="S85" s="127"/>
      <c r="T85" s="461"/>
      <c r="U85" s="461"/>
      <c r="V85" s="461"/>
      <c r="W85" s="461"/>
      <c r="X85" s="461"/>
      <c r="Y85" s="440"/>
      <c r="Z85" s="440"/>
      <c r="AA85" s="440"/>
      <c r="AB85" s="440"/>
      <c r="AC85" s="440"/>
      <c r="AD85" s="203"/>
      <c r="AE85" s="204"/>
      <c r="AF85" s="204"/>
      <c r="AG85" s="204"/>
      <c r="AH85" s="204"/>
      <c r="AI85" s="204"/>
      <c r="AJ85" s="207"/>
      <c r="AK85" s="208"/>
      <c r="AL85" s="477"/>
      <c r="AM85" s="478"/>
      <c r="AN85" s="478"/>
      <c r="AO85" s="478"/>
      <c r="AP85" s="479"/>
      <c r="AQ85" s="2"/>
      <c r="AR85" s="2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2"/>
      <c r="BG85" s="2"/>
    </row>
    <row r="86" spans="1:59" customFormat="1" ht="12.2" customHeight="1" x14ac:dyDescent="0.25">
      <c r="A86" s="172" t="s">
        <v>115</v>
      </c>
      <c r="B86" s="173"/>
      <c r="C86" s="173"/>
      <c r="D86" s="173"/>
      <c r="E86" s="173"/>
      <c r="F86" s="176" t="str">
        <f>IF(AND(H86&gt;=50,H86&lt;110),"deg F",IF(ISBLANK(H86)," ","deg C"))</f>
        <v>deg C</v>
      </c>
      <c r="G86" s="177"/>
      <c r="H86" s="195">
        <v>19.899999999999999</v>
      </c>
      <c r="I86" s="196"/>
      <c r="J86" s="196"/>
      <c r="K86" s="196"/>
      <c r="L86" s="464"/>
      <c r="M86" s="180"/>
      <c r="N86" s="181"/>
      <c r="O86" s="181"/>
      <c r="P86" s="181"/>
      <c r="Q86" s="181"/>
      <c r="R86" s="181"/>
      <c r="S86" s="181"/>
      <c r="T86" s="182"/>
      <c r="U86" s="182"/>
      <c r="V86" s="182"/>
      <c r="W86" s="182"/>
      <c r="X86" s="182"/>
      <c r="Y86" s="181"/>
      <c r="Z86" s="181"/>
      <c r="AA86" s="181"/>
      <c r="AB86" s="181"/>
      <c r="AC86" s="183"/>
      <c r="AD86" s="442" t="s">
        <v>130</v>
      </c>
      <c r="AE86" s="413"/>
      <c r="AF86" s="413"/>
      <c r="AG86" s="413"/>
      <c r="AH86" s="413"/>
      <c r="AI86" s="401" t="s">
        <v>8</v>
      </c>
      <c r="AJ86" s="402"/>
      <c r="AK86" s="402"/>
      <c r="AL86" s="452"/>
      <c r="AM86" s="452"/>
      <c r="AN86" s="452"/>
      <c r="AO86" s="452"/>
      <c r="AP86" s="453"/>
      <c r="AQ86" s="2"/>
      <c r="AR86" s="2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2"/>
      <c r="BG86" s="2"/>
    </row>
    <row r="87" spans="1:59" customFormat="1" ht="12.2" customHeight="1" x14ac:dyDescent="0.25">
      <c r="A87" s="174"/>
      <c r="B87" s="175"/>
      <c r="C87" s="175"/>
      <c r="D87" s="175"/>
      <c r="E87" s="175"/>
      <c r="F87" s="178"/>
      <c r="G87" s="179"/>
      <c r="H87" s="192"/>
      <c r="I87" s="193"/>
      <c r="J87" s="193"/>
      <c r="K87" s="193"/>
      <c r="L87" s="425"/>
      <c r="M87" s="184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5"/>
      <c r="AD87" s="443"/>
      <c r="AE87" s="444"/>
      <c r="AF87" s="444"/>
      <c r="AG87" s="444"/>
      <c r="AH87" s="444"/>
      <c r="AI87" s="401"/>
      <c r="AJ87" s="402"/>
      <c r="AK87" s="402"/>
      <c r="AL87" s="452"/>
      <c r="AM87" s="452"/>
      <c r="AN87" s="452"/>
      <c r="AO87" s="452"/>
      <c r="AP87" s="453"/>
      <c r="AQ87" s="2"/>
      <c r="AR87" s="2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2"/>
      <c r="BG87" s="2"/>
    </row>
    <row r="88" spans="1:59" customFormat="1" ht="12.2" customHeight="1" x14ac:dyDescent="0.25">
      <c r="A88" s="164" t="s">
        <v>71</v>
      </c>
      <c r="B88" s="165"/>
      <c r="C88" s="165"/>
      <c r="D88" s="165"/>
      <c r="E88" s="165"/>
      <c r="F88" s="168" t="str">
        <f>IF(AND(H88&gt;600,H88&lt;800),"mmHg",IF(AND(H88&gt;26,H88&lt;32),"inHg"," "))</f>
        <v>inHg</v>
      </c>
      <c r="G88" s="169"/>
      <c r="H88" s="454">
        <v>28.06</v>
      </c>
      <c r="I88" s="455"/>
      <c r="J88" s="455"/>
      <c r="K88" s="455"/>
      <c r="L88" s="456"/>
      <c r="M88" s="184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5"/>
      <c r="AD88" s="496" t="s">
        <v>131</v>
      </c>
      <c r="AE88" s="497"/>
      <c r="AF88" s="497"/>
      <c r="AG88" s="497"/>
      <c r="AH88" s="497"/>
      <c r="AI88" s="217" t="s">
        <v>9</v>
      </c>
      <c r="AJ88" s="218"/>
      <c r="AK88" s="218"/>
      <c r="AL88" s="440"/>
      <c r="AM88" s="440"/>
      <c r="AN88" s="440"/>
      <c r="AO88" s="440"/>
      <c r="AP88" s="467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</row>
    <row r="89" spans="1:59" customFormat="1" ht="12.2" customHeight="1" thickBot="1" x14ac:dyDescent="0.3">
      <c r="A89" s="166"/>
      <c r="B89" s="167"/>
      <c r="C89" s="167"/>
      <c r="D89" s="167"/>
      <c r="E89" s="167"/>
      <c r="F89" s="170"/>
      <c r="G89" s="171"/>
      <c r="H89" s="457"/>
      <c r="I89" s="458"/>
      <c r="J89" s="458"/>
      <c r="K89" s="458"/>
      <c r="L89" s="459"/>
      <c r="M89" s="186"/>
      <c r="N89" s="187"/>
      <c r="O89" s="187"/>
      <c r="P89" s="187"/>
      <c r="Q89" s="187"/>
      <c r="R89" s="187"/>
      <c r="S89" s="187"/>
      <c r="T89" s="187"/>
      <c r="U89" s="187"/>
      <c r="V89" s="187"/>
      <c r="W89" s="187"/>
      <c r="X89" s="187"/>
      <c r="Y89" s="187"/>
      <c r="Z89" s="187"/>
      <c r="AA89" s="187"/>
      <c r="AB89" s="187"/>
      <c r="AC89" s="188"/>
      <c r="AD89" s="470" t="s">
        <v>132</v>
      </c>
      <c r="AE89" s="471"/>
      <c r="AF89" s="471"/>
      <c r="AG89" s="471"/>
      <c r="AH89" s="471"/>
      <c r="AI89" s="465"/>
      <c r="AJ89" s="466"/>
      <c r="AK89" s="466"/>
      <c r="AL89" s="468"/>
      <c r="AM89" s="468"/>
      <c r="AN89" s="468"/>
      <c r="AO89" s="468"/>
      <c r="AP89" s="469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</row>
    <row r="90" spans="1:59" s="77" customFormat="1" ht="7.35" customHeight="1" thickTop="1" x14ac:dyDescent="0.25">
      <c r="A90" s="93"/>
      <c r="B90" s="93"/>
      <c r="C90" s="93"/>
      <c r="D90" s="93"/>
      <c r="E90" s="93"/>
      <c r="F90" s="93"/>
      <c r="G90" s="93"/>
      <c r="H90" s="93"/>
      <c r="I90" s="94"/>
      <c r="J90" s="94"/>
      <c r="K90" s="128"/>
      <c r="L90" s="128"/>
      <c r="M90" s="128"/>
      <c r="N90" s="128"/>
      <c r="O90" s="128"/>
      <c r="P90" s="71"/>
    </row>
    <row r="91" spans="1:59" s="77" customFormat="1" ht="25.35" customHeight="1" x14ac:dyDescent="0.25">
      <c r="A91" s="252" t="s">
        <v>72</v>
      </c>
      <c r="B91" s="252"/>
      <c r="C91" s="252"/>
      <c r="D91" s="252"/>
      <c r="E91" s="252"/>
      <c r="F91" s="252"/>
      <c r="G91" s="252"/>
      <c r="H91" s="252"/>
      <c r="I91" s="252"/>
      <c r="J91" s="252"/>
      <c r="K91" s="252"/>
      <c r="L91" s="252"/>
      <c r="M91" s="252"/>
      <c r="N91" s="252"/>
      <c r="O91" s="252"/>
      <c r="P91" s="252"/>
      <c r="Q91" s="253" t="s">
        <v>73</v>
      </c>
      <c r="R91" s="253"/>
      <c r="S91" s="253"/>
      <c r="T91" s="254" t="s">
        <v>142</v>
      </c>
      <c r="U91" s="254"/>
      <c r="V91" s="254"/>
      <c r="W91" s="24"/>
      <c r="X91" s="252" t="s">
        <v>74</v>
      </c>
      <c r="Y91" s="252"/>
      <c r="Z91" s="252"/>
      <c r="AA91" s="252"/>
      <c r="AB91" s="252"/>
      <c r="AC91" s="252"/>
      <c r="AD91" s="252"/>
      <c r="AE91" s="252"/>
      <c r="AF91" s="252"/>
      <c r="AG91" s="252"/>
      <c r="AH91" s="252"/>
      <c r="AI91" s="252"/>
      <c r="AJ91" s="252"/>
      <c r="AK91" s="252"/>
      <c r="AL91" s="252"/>
      <c r="AM91" s="17"/>
      <c r="AN91" s="17"/>
      <c r="AO91" s="17"/>
      <c r="AP91" s="24"/>
    </row>
    <row r="92" spans="1:59" s="2" customFormat="1" ht="14.25" customHeight="1" x14ac:dyDescent="0.25">
      <c r="A92" s="72"/>
      <c r="B92" s="72"/>
      <c r="C92" s="72"/>
      <c r="D92" s="72"/>
      <c r="E92" s="72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15"/>
      <c r="R92" s="15"/>
      <c r="S92" s="15"/>
      <c r="T92" s="15"/>
      <c r="U92" s="15"/>
      <c r="V92" s="74"/>
      <c r="W92" s="74"/>
      <c r="X92" s="74"/>
      <c r="Y92" s="74"/>
      <c r="Z92" s="74"/>
      <c r="AA92" s="74"/>
      <c r="AB92" s="71"/>
      <c r="AC92" s="43"/>
      <c r="AD92" s="43"/>
      <c r="AE92" s="43"/>
      <c r="AF92" s="43"/>
      <c r="AG92" s="43"/>
      <c r="AH92" s="43"/>
      <c r="AI92" s="43"/>
      <c r="AJ92" s="44"/>
      <c r="AK92" s="44"/>
      <c r="AL92" s="44"/>
      <c r="AM92" s="44"/>
      <c r="AN92" s="44"/>
      <c r="AO92" s="44"/>
      <c r="AP92" s="14"/>
    </row>
    <row r="93" spans="1:59" s="2" customFormat="1" ht="14.25" customHeight="1" x14ac:dyDescent="0.25">
      <c r="A93" s="72"/>
      <c r="B93" s="72"/>
      <c r="C93" s="72"/>
      <c r="D93" s="72"/>
      <c r="E93" s="72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15"/>
      <c r="R93" s="15"/>
      <c r="S93" s="15"/>
      <c r="T93" s="15"/>
      <c r="U93" s="15"/>
      <c r="V93" s="74"/>
      <c r="W93" s="74"/>
      <c r="X93" s="74"/>
      <c r="Y93" s="74"/>
      <c r="Z93" s="74"/>
      <c r="AA93" s="74"/>
      <c r="AB93" s="71"/>
      <c r="AC93" s="43"/>
      <c r="AD93" s="43"/>
      <c r="AE93" s="43"/>
      <c r="AF93" s="43"/>
      <c r="AG93" s="43"/>
      <c r="AH93" s="43"/>
      <c r="AI93" s="43"/>
      <c r="AJ93" s="44"/>
      <c r="AK93" s="44"/>
      <c r="AL93" s="44"/>
      <c r="AM93" s="44"/>
      <c r="AN93" s="44"/>
      <c r="AO93" s="44"/>
      <c r="AP93" s="14"/>
    </row>
    <row r="94" spans="1:59" s="2" customFormat="1" ht="14.25" customHeight="1" x14ac:dyDescent="0.25">
      <c r="A94" s="241" t="s">
        <v>34</v>
      </c>
      <c r="B94" s="241"/>
      <c r="C94" s="241"/>
      <c r="D94" s="241"/>
      <c r="E94" s="241"/>
      <c r="F94" s="135"/>
      <c r="G94" s="135"/>
      <c r="H94" s="135"/>
      <c r="I94" s="135"/>
      <c r="J94" s="135"/>
      <c r="K94" s="135"/>
      <c r="L94" s="135"/>
      <c r="M94" s="135"/>
      <c r="N94" s="135"/>
      <c r="O94" s="135"/>
      <c r="P94" s="135"/>
      <c r="Q94" s="84"/>
      <c r="R94" s="84"/>
      <c r="S94" s="84"/>
      <c r="T94" s="84"/>
      <c r="U94" s="84"/>
      <c r="V94" s="87"/>
      <c r="W94" s="87"/>
      <c r="X94" s="87"/>
      <c r="Y94" s="87"/>
      <c r="Z94" s="87"/>
      <c r="AA94" s="87"/>
      <c r="AB94" s="136"/>
      <c r="AC94" s="85"/>
      <c r="AD94" s="85"/>
      <c r="AE94" s="85"/>
      <c r="AF94" s="85"/>
      <c r="AG94" s="85"/>
      <c r="AH94" s="85"/>
      <c r="AI94" s="85"/>
      <c r="AJ94" s="137"/>
      <c r="AK94" s="137"/>
      <c r="AL94" s="137"/>
      <c r="AM94" s="137"/>
      <c r="AN94" s="137"/>
      <c r="AO94" s="137"/>
      <c r="AP94" s="138"/>
    </row>
    <row r="95" spans="1:59" s="2" customFormat="1" ht="14.25" customHeight="1" x14ac:dyDescent="0.25">
      <c r="A95" s="141"/>
      <c r="B95" s="141"/>
      <c r="C95" s="141"/>
      <c r="D95" s="141"/>
      <c r="E95" s="141"/>
      <c r="F95" s="135"/>
      <c r="G95" s="135"/>
      <c r="H95" s="135"/>
      <c r="I95" s="135"/>
      <c r="J95" s="135"/>
      <c r="K95" s="135"/>
      <c r="L95" s="135"/>
      <c r="M95" s="135"/>
      <c r="N95" s="135"/>
      <c r="O95" s="135"/>
      <c r="P95" s="135"/>
      <c r="Q95" s="141"/>
      <c r="R95" s="141"/>
      <c r="S95" s="141"/>
      <c r="T95" s="141"/>
      <c r="U95" s="141"/>
      <c r="V95" s="87"/>
      <c r="W95" s="87"/>
      <c r="X95" s="87"/>
      <c r="Y95" s="87"/>
      <c r="Z95" s="87"/>
      <c r="AA95" s="87"/>
      <c r="AB95" s="142"/>
      <c r="AC95" s="143"/>
      <c r="AD95" s="143"/>
      <c r="AE95" s="143"/>
      <c r="AF95" s="143"/>
      <c r="AG95" s="143"/>
      <c r="AH95" s="143"/>
      <c r="AI95" s="143"/>
      <c r="AJ95" s="137"/>
      <c r="AK95" s="137"/>
      <c r="AL95" s="137"/>
      <c r="AM95" s="137"/>
      <c r="AN95" s="137"/>
      <c r="AO95" s="137"/>
      <c r="AP95" s="138"/>
    </row>
    <row r="96" spans="1:59" s="3" customFormat="1" ht="14.25" customHeight="1" x14ac:dyDescent="0.2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140"/>
      <c r="AD96" s="140"/>
      <c r="AE96" s="140"/>
      <c r="AF96" s="140"/>
      <c r="AG96" s="140"/>
      <c r="AH96" s="140"/>
      <c r="AI96" s="140"/>
      <c r="AJ96" s="139"/>
      <c r="AK96" s="139"/>
      <c r="AL96" s="139"/>
      <c r="AM96" s="139"/>
      <c r="AN96" s="139"/>
      <c r="AO96" s="139"/>
      <c r="AP96" s="144"/>
    </row>
    <row r="97" spans="1:71" s="3" customFormat="1" ht="14.25" customHeight="1" x14ac:dyDescent="0.2">
      <c r="A97" s="86"/>
      <c r="B97" s="86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141"/>
      <c r="R97" s="141"/>
      <c r="S97" s="141"/>
      <c r="T97" s="141"/>
      <c r="U97" s="141"/>
      <c r="V97" s="141"/>
      <c r="W97" s="87"/>
      <c r="X97" s="87"/>
      <c r="Y97" s="87"/>
      <c r="Z97" s="87"/>
      <c r="AA97" s="87"/>
      <c r="AB97" s="87"/>
      <c r="AC97" s="145"/>
      <c r="AD97" s="145"/>
      <c r="AE97" s="145"/>
      <c r="AF97" s="145"/>
      <c r="AG97" s="145"/>
      <c r="AH97" s="145"/>
      <c r="AI97" s="145"/>
      <c r="AJ97" s="146"/>
      <c r="AK97" s="146"/>
      <c r="AL97" s="146"/>
      <c r="AM97" s="146"/>
      <c r="AN97" s="146"/>
      <c r="AO97" s="146"/>
      <c r="AP97" s="144"/>
    </row>
    <row r="98" spans="1:71" s="3" customFormat="1" ht="14.25" customHeight="1" x14ac:dyDescent="0.25">
      <c r="A98" s="75"/>
      <c r="B98" s="75"/>
      <c r="C98" s="75"/>
      <c r="D98" s="75"/>
      <c r="E98" s="75"/>
      <c r="F98" s="75"/>
      <c r="G98" s="75"/>
      <c r="H98" s="139"/>
      <c r="I98" s="139"/>
      <c r="J98" s="139"/>
      <c r="K98" s="139"/>
      <c r="L98" s="139"/>
      <c r="M98" s="147"/>
      <c r="N98" s="75"/>
      <c r="O98" s="75"/>
      <c r="P98" s="75"/>
      <c r="Q98" s="75"/>
      <c r="R98" s="75"/>
      <c r="S98" s="75"/>
      <c r="T98" s="140"/>
      <c r="U98" s="140"/>
      <c r="V98" s="140"/>
      <c r="W98" s="140"/>
      <c r="X98" s="140"/>
      <c r="Y98" s="140"/>
      <c r="Z98" s="75"/>
      <c r="AA98" s="75"/>
      <c r="AB98" s="75"/>
      <c r="AC98" s="69"/>
      <c r="AD98" s="69"/>
      <c r="AE98" s="69"/>
      <c r="AF98" s="75"/>
      <c r="AG98" s="75"/>
      <c r="AH98" s="69"/>
      <c r="AI98" s="69"/>
      <c r="AJ98" s="69"/>
      <c r="AK98" s="75"/>
      <c r="AL98" s="75"/>
      <c r="AM98" s="75"/>
      <c r="AN98" s="75"/>
      <c r="AO98" s="75"/>
      <c r="AP98" s="75"/>
      <c r="AT98" s="77"/>
      <c r="AU98" s="77"/>
      <c r="AV98" s="77"/>
      <c r="AW98" s="77"/>
      <c r="AX98" s="77"/>
      <c r="AY98" s="77"/>
      <c r="AZ98" s="77"/>
      <c r="BA98" s="77"/>
      <c r="BB98" s="77"/>
      <c r="BC98" s="77"/>
    </row>
    <row r="99" spans="1:71" s="3" customFormat="1" ht="14.25" customHeight="1" x14ac:dyDescent="0.25">
      <c r="A99" s="148"/>
      <c r="B99" s="148"/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  <c r="AA99" s="148"/>
      <c r="AB99" s="148"/>
      <c r="AC99" s="140"/>
      <c r="AD99" s="140"/>
      <c r="AE99" s="140"/>
      <c r="AF99" s="140"/>
      <c r="AG99" s="140"/>
      <c r="AH99" s="140"/>
      <c r="AI99" s="140"/>
      <c r="AJ99" s="75"/>
      <c r="AK99" s="75"/>
      <c r="AL99" s="75"/>
      <c r="AM99" s="75"/>
      <c r="AN99" s="75"/>
      <c r="AO99" s="75"/>
      <c r="AP99" s="75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</row>
    <row r="100" spans="1:71" s="3" customFormat="1" ht="14.25" customHeight="1" x14ac:dyDescent="0.25">
      <c r="A100" s="148"/>
      <c r="B100" s="148"/>
      <c r="C100" s="148"/>
      <c r="D100" s="148"/>
      <c r="E100" s="148"/>
      <c r="F100" s="148"/>
      <c r="G100" s="148"/>
      <c r="H100" s="148"/>
      <c r="I100" s="148"/>
      <c r="J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  <c r="AA100" s="148"/>
      <c r="AB100" s="148"/>
      <c r="AC100" s="140"/>
      <c r="AD100" s="140"/>
      <c r="AE100" s="140"/>
      <c r="AF100" s="140"/>
      <c r="AG100" s="140"/>
      <c r="AH100" s="140"/>
      <c r="AI100" s="140"/>
      <c r="AJ100" s="75"/>
      <c r="AK100" s="75"/>
      <c r="AL100" s="75"/>
      <c r="AM100" s="75"/>
      <c r="AN100" s="75"/>
      <c r="AO100" s="75"/>
      <c r="AP100" s="75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</row>
    <row r="101" spans="1:71" s="3" customFormat="1" ht="14.25" customHeight="1" x14ac:dyDescent="0.2">
      <c r="A101" s="149"/>
      <c r="B101" s="149"/>
      <c r="C101" s="149"/>
      <c r="D101" s="149"/>
      <c r="E101" s="149"/>
      <c r="F101" s="149"/>
      <c r="G101" s="149"/>
      <c r="H101" s="149"/>
      <c r="I101" s="149"/>
      <c r="J101" s="149"/>
      <c r="K101" s="149"/>
      <c r="L101" s="149"/>
      <c r="M101" s="149"/>
      <c r="N101" s="149"/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149"/>
      <c r="AI101" s="149"/>
      <c r="AJ101" s="149"/>
      <c r="AK101" s="149"/>
      <c r="AL101" s="149"/>
      <c r="AM101" s="149"/>
      <c r="AN101" s="149"/>
      <c r="AO101" s="149"/>
      <c r="AP101" s="149"/>
    </row>
    <row r="102" spans="1:71" s="3" customFormat="1" ht="14.25" customHeight="1" x14ac:dyDescent="0.2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76"/>
      <c r="AK102" s="76"/>
      <c r="AL102" s="76"/>
      <c r="AM102" s="76"/>
      <c r="AN102" s="151"/>
      <c r="AO102" s="151"/>
      <c r="AP102" s="151"/>
    </row>
    <row r="103" spans="1:71" s="3" customFormat="1" ht="14.25" customHeight="1" x14ac:dyDescent="0.2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76"/>
      <c r="AK103" s="76"/>
      <c r="AL103" s="76"/>
      <c r="AM103" s="76"/>
      <c r="AN103" s="151"/>
      <c r="AO103" s="151"/>
      <c r="AP103" s="151"/>
    </row>
    <row r="104" spans="1:71" s="3" customFormat="1" ht="14.25" customHeight="1" x14ac:dyDescent="0.2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  <c r="K104" s="141"/>
      <c r="L104" s="141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52"/>
      <c r="AB104" s="152"/>
      <c r="AC104" s="152"/>
      <c r="AD104" s="152"/>
      <c r="AE104" s="152"/>
      <c r="AF104" s="152"/>
      <c r="AG104" s="152"/>
      <c r="AH104" s="152"/>
      <c r="AI104" s="152"/>
      <c r="AJ104" s="141"/>
      <c r="AK104" s="141"/>
      <c r="AL104" s="141"/>
      <c r="AM104" s="141"/>
      <c r="AN104" s="153"/>
      <c r="AO104" s="153"/>
      <c r="AP104" s="153"/>
    </row>
    <row r="105" spans="1:71" s="3" customFormat="1" ht="14.25" customHeight="1" x14ac:dyDescent="0.2">
      <c r="A105" s="149"/>
      <c r="B105" s="149"/>
      <c r="C105" s="149"/>
      <c r="D105" s="149"/>
      <c r="E105" s="149"/>
      <c r="F105" s="149"/>
      <c r="G105" s="149"/>
      <c r="H105" s="149"/>
      <c r="I105" s="149"/>
      <c r="J105" s="149"/>
      <c r="K105" s="149"/>
      <c r="L105" s="149"/>
      <c r="M105" s="149"/>
      <c r="N105" s="149"/>
      <c r="O105" s="149"/>
      <c r="P105" s="149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  <c r="AA105" s="149"/>
      <c r="AB105" s="149"/>
      <c r="AC105" s="149"/>
      <c r="AD105" s="149"/>
      <c r="AE105" s="149"/>
      <c r="AF105" s="149"/>
      <c r="AG105" s="149"/>
      <c r="AH105" s="149"/>
      <c r="AI105" s="149"/>
      <c r="AJ105" s="149"/>
      <c r="AK105" s="149"/>
      <c r="AL105" s="149"/>
      <c r="AM105" s="149"/>
      <c r="AN105" s="149"/>
      <c r="AO105" s="149"/>
      <c r="AP105" s="149"/>
      <c r="BI105" s="5"/>
      <c r="BJ105" s="5"/>
      <c r="BK105" s="5"/>
      <c r="BL105" s="5"/>
    </row>
    <row r="106" spans="1:71" s="3" customFormat="1" ht="14.25" customHeight="1" x14ac:dyDescent="0.2">
      <c r="A106" s="154"/>
      <c r="B106" s="154"/>
      <c r="C106" s="154"/>
      <c r="D106" s="154"/>
      <c r="E106" s="154"/>
      <c r="F106" s="154"/>
      <c r="G106" s="154"/>
      <c r="H106" s="154"/>
      <c r="I106" s="154"/>
      <c r="J106" s="154"/>
      <c r="K106" s="154"/>
      <c r="L106" s="154"/>
      <c r="M106" s="154"/>
      <c r="N106" s="154"/>
      <c r="O106" s="154"/>
      <c r="P106" s="154"/>
      <c r="Q106" s="154"/>
      <c r="R106" s="154"/>
      <c r="S106" s="154"/>
      <c r="T106" s="154"/>
      <c r="U106" s="154"/>
      <c r="V106" s="154"/>
      <c r="W106" s="154"/>
      <c r="X106" s="154"/>
      <c r="Y106" s="154"/>
      <c r="Z106" s="154"/>
      <c r="AA106" s="154"/>
      <c r="AB106" s="154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5"/>
      <c r="BI106" s="5"/>
      <c r="BJ106" s="5"/>
      <c r="BK106" s="5"/>
      <c r="BL106" s="5"/>
      <c r="BM106" s="5"/>
    </row>
    <row r="107" spans="1:71" s="3" customFormat="1" ht="14.25" customHeight="1" x14ac:dyDescent="0.2">
      <c r="A107" s="154"/>
      <c r="B107" s="154"/>
      <c r="C107" s="154"/>
      <c r="D107" s="154"/>
      <c r="E107" s="154"/>
      <c r="F107" s="154"/>
      <c r="G107" s="154"/>
      <c r="H107" s="154"/>
      <c r="I107" s="154"/>
      <c r="J107" s="154"/>
      <c r="K107" s="154"/>
      <c r="L107" s="154"/>
      <c r="M107" s="154"/>
      <c r="N107" s="154"/>
      <c r="O107" s="154"/>
      <c r="P107" s="154"/>
      <c r="Q107" s="154"/>
      <c r="R107" s="154"/>
      <c r="S107" s="154"/>
      <c r="T107" s="154"/>
      <c r="U107" s="154"/>
      <c r="V107" s="154"/>
      <c r="W107" s="154"/>
      <c r="X107" s="154"/>
      <c r="Y107" s="154"/>
      <c r="Z107" s="154"/>
      <c r="AA107" s="154"/>
      <c r="AB107" s="154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5"/>
      <c r="BI107" s="5"/>
      <c r="BJ107" s="5"/>
      <c r="BK107" s="5"/>
      <c r="BL107" s="5"/>
      <c r="BM107" s="5"/>
    </row>
    <row r="108" spans="1:71" s="3" customFormat="1" ht="14.25" customHeight="1" x14ac:dyDescent="0.2">
      <c r="A108" s="154"/>
      <c r="B108" s="154"/>
      <c r="C108" s="154"/>
      <c r="D108" s="154"/>
      <c r="E108" s="154"/>
      <c r="F108" s="154"/>
      <c r="G108" s="154"/>
      <c r="H108" s="154"/>
      <c r="I108" s="154"/>
      <c r="J108" s="154"/>
      <c r="K108" s="155"/>
      <c r="L108" s="155"/>
      <c r="M108" s="155"/>
      <c r="N108" s="155"/>
      <c r="O108" s="155"/>
      <c r="P108" s="154"/>
      <c r="Q108" s="154"/>
      <c r="R108" s="154"/>
      <c r="S108" s="154"/>
      <c r="T108" s="154"/>
      <c r="U108" s="154"/>
      <c r="V108" s="154"/>
      <c r="W108" s="154"/>
      <c r="X108" s="154"/>
      <c r="Y108" s="154"/>
      <c r="Z108" s="154"/>
      <c r="AA108" s="154"/>
      <c r="AB108" s="154"/>
      <c r="AC108" s="154"/>
      <c r="AD108" s="154"/>
      <c r="AE108" s="154"/>
      <c r="AF108" s="154"/>
      <c r="AG108" s="154"/>
      <c r="AH108" s="154"/>
      <c r="AI108" s="154"/>
      <c r="AJ108" s="154"/>
      <c r="AK108" s="154"/>
      <c r="AL108" s="155"/>
      <c r="AM108" s="155"/>
      <c r="AN108" s="155"/>
      <c r="AO108" s="155"/>
      <c r="AP108" s="155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5"/>
      <c r="BI108" s="5"/>
      <c r="BJ108" s="5"/>
      <c r="BK108" s="5"/>
      <c r="BL108" s="5"/>
      <c r="BM108" s="5"/>
    </row>
    <row r="109" spans="1:71" s="3" customFormat="1" ht="14.25" customHeight="1" x14ac:dyDescent="0.2">
      <c r="A109" s="154"/>
      <c r="B109" s="154"/>
      <c r="C109" s="154"/>
      <c r="D109" s="154"/>
      <c r="E109" s="154"/>
      <c r="F109" s="154"/>
      <c r="G109" s="154"/>
      <c r="H109" s="154"/>
      <c r="I109" s="154"/>
      <c r="J109" s="154"/>
      <c r="K109" s="155"/>
      <c r="L109" s="155"/>
      <c r="M109" s="155"/>
      <c r="N109" s="155"/>
      <c r="O109" s="155"/>
      <c r="P109" s="154"/>
      <c r="Q109" s="154"/>
      <c r="R109" s="154"/>
      <c r="S109" s="154"/>
      <c r="T109" s="154"/>
      <c r="U109" s="154"/>
      <c r="V109" s="154"/>
      <c r="W109" s="154"/>
      <c r="X109" s="154"/>
      <c r="Y109" s="154"/>
      <c r="Z109" s="154"/>
      <c r="AA109" s="154"/>
      <c r="AB109" s="154"/>
      <c r="AC109" s="154"/>
      <c r="AD109" s="154"/>
      <c r="AE109" s="154"/>
      <c r="AF109" s="154"/>
      <c r="AG109" s="154"/>
      <c r="AH109" s="154"/>
      <c r="AI109" s="154"/>
      <c r="AJ109" s="154"/>
      <c r="AK109" s="154"/>
      <c r="AL109" s="155"/>
      <c r="AM109" s="155"/>
      <c r="AN109" s="155"/>
      <c r="AO109" s="155"/>
      <c r="AP109" s="155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5"/>
      <c r="BI109" s="5"/>
      <c r="BJ109" s="5"/>
      <c r="BK109" s="5"/>
      <c r="BL109" s="5"/>
      <c r="BM109" s="5"/>
    </row>
    <row r="110" spans="1:71" s="3" customFormat="1" ht="14.25" customHeight="1" x14ac:dyDescent="0.2">
      <c r="A110" s="154"/>
      <c r="B110" s="154"/>
      <c r="C110" s="154"/>
      <c r="D110" s="154"/>
      <c r="E110" s="154"/>
      <c r="F110" s="154"/>
      <c r="G110" s="154"/>
      <c r="H110" s="154"/>
      <c r="I110" s="154"/>
      <c r="J110" s="154"/>
      <c r="K110" s="156"/>
      <c r="L110" s="156"/>
      <c r="M110" s="156"/>
      <c r="N110" s="156"/>
      <c r="O110" s="156"/>
      <c r="P110" s="154"/>
      <c r="Q110" s="154"/>
      <c r="R110" s="154"/>
      <c r="S110" s="154"/>
      <c r="T110" s="154"/>
      <c r="U110" s="154"/>
      <c r="V110" s="154"/>
      <c r="W110" s="154"/>
      <c r="X110" s="155"/>
      <c r="Y110" s="155"/>
      <c r="Z110" s="155"/>
      <c r="AA110" s="155"/>
      <c r="AB110" s="155"/>
      <c r="AC110" s="140"/>
      <c r="AD110" s="140"/>
      <c r="AE110" s="140"/>
      <c r="AF110" s="140"/>
      <c r="AG110" s="140"/>
      <c r="AH110" s="140"/>
      <c r="AI110" s="154"/>
      <c r="AJ110" s="154"/>
      <c r="AK110" s="154"/>
      <c r="AL110" s="157"/>
      <c r="AM110" s="157"/>
      <c r="AN110" s="157"/>
      <c r="AO110" s="157"/>
      <c r="AP110" s="157"/>
      <c r="AR110" s="4"/>
      <c r="AS110" s="4"/>
      <c r="AT110" s="4"/>
      <c r="AU110" s="4"/>
      <c r="AV110" s="4"/>
      <c r="AW110" s="4"/>
      <c r="BA110" s="82"/>
      <c r="BB110" s="82"/>
      <c r="BC110" s="82"/>
      <c r="BG110" s="4"/>
      <c r="BH110" s="4"/>
      <c r="BI110" s="4"/>
      <c r="BJ110" s="4"/>
      <c r="BK110" s="4"/>
      <c r="BL110" s="4"/>
      <c r="BM110" s="4"/>
      <c r="BQ110" s="82"/>
      <c r="BR110" s="82"/>
      <c r="BS110" s="82"/>
    </row>
    <row r="111" spans="1:71" s="3" customFormat="1" ht="14.25" customHeight="1" x14ac:dyDescent="0.2">
      <c r="A111" s="154"/>
      <c r="B111" s="154"/>
      <c r="C111" s="154"/>
      <c r="D111" s="154"/>
      <c r="E111" s="154"/>
      <c r="F111" s="154"/>
      <c r="G111" s="154"/>
      <c r="H111" s="154"/>
      <c r="I111" s="154"/>
      <c r="J111" s="154"/>
      <c r="K111" s="156"/>
      <c r="L111" s="156"/>
      <c r="M111" s="156"/>
      <c r="N111" s="156"/>
      <c r="O111" s="156"/>
      <c r="P111" s="154"/>
      <c r="Q111" s="154"/>
      <c r="R111" s="154"/>
      <c r="S111" s="154"/>
      <c r="T111" s="154"/>
      <c r="U111" s="154"/>
      <c r="V111" s="154"/>
      <c r="W111" s="154"/>
      <c r="X111" s="155"/>
      <c r="Y111" s="155"/>
      <c r="Z111" s="155"/>
      <c r="AA111" s="155"/>
      <c r="AB111" s="155"/>
      <c r="AC111" s="140"/>
      <c r="AD111" s="140"/>
      <c r="AE111" s="140"/>
      <c r="AF111" s="140"/>
      <c r="AG111" s="140"/>
      <c r="AH111" s="140"/>
      <c r="AI111" s="154"/>
      <c r="AJ111" s="154"/>
      <c r="AK111" s="154"/>
      <c r="AL111" s="157"/>
      <c r="AM111" s="157"/>
      <c r="AN111" s="157"/>
      <c r="AO111" s="157"/>
      <c r="AP111" s="157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5"/>
      <c r="BI111" s="5"/>
      <c r="BJ111" s="5"/>
      <c r="BK111" s="5"/>
      <c r="BL111" s="5"/>
      <c r="BM111" s="5"/>
    </row>
    <row r="112" spans="1:71" s="3" customFormat="1" ht="14.25" customHeight="1" x14ac:dyDescent="0.2">
      <c r="A112" s="154"/>
      <c r="B112" s="154"/>
      <c r="C112" s="154"/>
      <c r="D112" s="154"/>
      <c r="E112" s="154"/>
      <c r="F112" s="154"/>
      <c r="G112" s="154"/>
      <c r="H112" s="154"/>
      <c r="I112" s="154"/>
      <c r="J112" s="154"/>
      <c r="K112" s="155"/>
      <c r="L112" s="155"/>
      <c r="M112" s="155"/>
      <c r="N112" s="155"/>
      <c r="O112" s="155"/>
      <c r="P112" s="154"/>
      <c r="Q112" s="154"/>
      <c r="R112" s="154"/>
      <c r="S112" s="154"/>
      <c r="T112" s="154"/>
      <c r="U112" s="154"/>
      <c r="V112" s="154"/>
      <c r="W112" s="154"/>
      <c r="X112" s="155"/>
      <c r="Y112" s="155"/>
      <c r="Z112" s="155"/>
      <c r="AA112" s="155"/>
      <c r="AB112" s="155"/>
      <c r="AC112" s="154"/>
      <c r="AD112" s="154"/>
      <c r="AE112" s="154"/>
      <c r="AF112" s="154"/>
      <c r="AG112" s="154"/>
      <c r="AH112" s="154"/>
      <c r="AI112" s="76"/>
      <c r="AJ112" s="76"/>
      <c r="AK112" s="76"/>
      <c r="AL112" s="158"/>
      <c r="AM112" s="158"/>
      <c r="AN112" s="158"/>
      <c r="AO112" s="158"/>
      <c r="AP112" s="158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5"/>
      <c r="BI112" s="5"/>
      <c r="BJ112" s="5"/>
      <c r="BK112" s="5"/>
      <c r="BL112" s="5"/>
      <c r="BM112" s="5"/>
    </row>
    <row r="113" spans="1:65" s="3" customFormat="1" ht="14.25" customHeight="1" x14ac:dyDescent="0.2">
      <c r="A113" s="154"/>
      <c r="B113" s="154"/>
      <c r="C113" s="154"/>
      <c r="D113" s="154"/>
      <c r="E113" s="154"/>
      <c r="F113" s="154"/>
      <c r="G113" s="154"/>
      <c r="H113" s="154"/>
      <c r="I113" s="154"/>
      <c r="J113" s="154"/>
      <c r="K113" s="155"/>
      <c r="L113" s="155"/>
      <c r="M113" s="155"/>
      <c r="N113" s="155"/>
      <c r="O113" s="155"/>
      <c r="P113" s="154"/>
      <c r="Q113" s="154"/>
      <c r="R113" s="154"/>
      <c r="S113" s="154"/>
      <c r="T113" s="154"/>
      <c r="U113" s="154"/>
      <c r="V113" s="154"/>
      <c r="W113" s="154"/>
      <c r="X113" s="155"/>
      <c r="Y113" s="155"/>
      <c r="Z113" s="155"/>
      <c r="AA113" s="155"/>
      <c r="AB113" s="155"/>
      <c r="AC113" s="154"/>
      <c r="AD113" s="154"/>
      <c r="AE113" s="154"/>
      <c r="AF113" s="154"/>
      <c r="AG113" s="154"/>
      <c r="AH113" s="154"/>
      <c r="AI113" s="76"/>
      <c r="AJ113" s="76"/>
      <c r="AK113" s="76"/>
      <c r="AL113" s="158"/>
      <c r="AM113" s="158"/>
      <c r="AN113" s="158"/>
      <c r="AO113" s="158"/>
      <c r="AP113" s="158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5"/>
      <c r="BI113" s="5"/>
      <c r="BJ113" s="5"/>
      <c r="BK113" s="5"/>
      <c r="BL113" s="5"/>
      <c r="BM113" s="5"/>
    </row>
    <row r="114" spans="1:65" s="3" customFormat="1" ht="14.25" customHeight="1" x14ac:dyDescent="0.2">
      <c r="A114" s="154"/>
      <c r="B114" s="154"/>
      <c r="C114" s="154"/>
      <c r="D114" s="154"/>
      <c r="E114" s="154"/>
      <c r="F114" s="154"/>
      <c r="G114" s="154"/>
      <c r="H114" s="154"/>
      <c r="I114" s="154"/>
      <c r="J114" s="154"/>
      <c r="K114" s="157"/>
      <c r="L114" s="157"/>
      <c r="M114" s="157"/>
      <c r="N114" s="157"/>
      <c r="O114" s="157"/>
      <c r="P114" s="154"/>
      <c r="Q114" s="154"/>
      <c r="R114" s="154"/>
      <c r="S114" s="154"/>
      <c r="T114" s="154"/>
      <c r="U114" s="154"/>
      <c r="V114" s="159"/>
      <c r="W114" s="159"/>
      <c r="X114" s="155"/>
      <c r="Y114" s="155"/>
      <c r="Z114" s="155"/>
      <c r="AA114" s="155"/>
      <c r="AB114" s="155"/>
      <c r="AC114" s="140"/>
      <c r="AD114" s="140"/>
      <c r="AE114" s="140"/>
      <c r="AF114" s="140"/>
      <c r="AG114" s="140"/>
      <c r="AH114" s="140"/>
      <c r="AI114" s="154"/>
      <c r="AJ114" s="154"/>
      <c r="AK114" s="154"/>
      <c r="AL114" s="156"/>
      <c r="AM114" s="156"/>
      <c r="AN114" s="156"/>
      <c r="AO114" s="156"/>
      <c r="AP114" s="156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5"/>
      <c r="BI114" s="5"/>
      <c r="BJ114" s="5"/>
      <c r="BK114" s="5"/>
      <c r="BL114" s="5"/>
      <c r="BM114" s="5"/>
    </row>
    <row r="115" spans="1:65" s="3" customFormat="1" ht="14.25" customHeight="1" x14ac:dyDescent="0.2">
      <c r="A115" s="154"/>
      <c r="B115" s="154"/>
      <c r="C115" s="154"/>
      <c r="D115" s="154"/>
      <c r="E115" s="154"/>
      <c r="F115" s="154"/>
      <c r="G115" s="154"/>
      <c r="H115" s="154"/>
      <c r="I115" s="154"/>
      <c r="J115" s="154"/>
      <c r="K115" s="157"/>
      <c r="L115" s="157"/>
      <c r="M115" s="157"/>
      <c r="N115" s="157"/>
      <c r="O115" s="157"/>
      <c r="P115" s="154"/>
      <c r="Q115" s="154"/>
      <c r="R115" s="154"/>
      <c r="S115" s="154"/>
      <c r="T115" s="154"/>
      <c r="U115" s="154"/>
      <c r="V115" s="159"/>
      <c r="W115" s="159"/>
      <c r="X115" s="155"/>
      <c r="Y115" s="155"/>
      <c r="Z115" s="155"/>
      <c r="AA115" s="155"/>
      <c r="AB115" s="155"/>
      <c r="AC115" s="140"/>
      <c r="AD115" s="140"/>
      <c r="AE115" s="140"/>
      <c r="AF115" s="140"/>
      <c r="AG115" s="140"/>
      <c r="AH115" s="140"/>
      <c r="AI115" s="154"/>
      <c r="AJ115" s="154"/>
      <c r="AK115" s="154"/>
      <c r="AL115" s="156"/>
      <c r="AM115" s="156"/>
      <c r="AN115" s="156"/>
      <c r="AO115" s="156"/>
      <c r="AP115" s="156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5"/>
      <c r="BI115" s="5"/>
      <c r="BJ115" s="5"/>
      <c r="BK115" s="5"/>
      <c r="BL115" s="5"/>
      <c r="BM115" s="5"/>
    </row>
    <row r="116" spans="1:65" s="3" customFormat="1" ht="14.25" customHeight="1" x14ac:dyDescent="0.2">
      <c r="A116" s="154"/>
      <c r="B116" s="154"/>
      <c r="C116" s="154"/>
      <c r="D116" s="154"/>
      <c r="E116" s="154"/>
      <c r="F116" s="154"/>
      <c r="G116" s="154"/>
      <c r="H116" s="154"/>
      <c r="I116" s="154"/>
      <c r="J116" s="154"/>
      <c r="K116" s="154"/>
      <c r="L116" s="154"/>
      <c r="M116" s="154"/>
      <c r="N116" s="159"/>
      <c r="O116" s="159"/>
      <c r="P116" s="154"/>
      <c r="Q116" s="154"/>
      <c r="R116" s="154"/>
      <c r="S116" s="154"/>
      <c r="T116" s="154"/>
      <c r="U116" s="154"/>
      <c r="V116" s="154"/>
      <c r="W116" s="154"/>
      <c r="X116" s="155"/>
      <c r="Y116" s="155"/>
      <c r="Z116" s="155"/>
      <c r="AA116" s="155"/>
      <c r="AB116" s="155"/>
      <c r="AC116" s="154"/>
      <c r="AD116" s="154"/>
      <c r="AE116" s="154"/>
      <c r="AF116" s="154"/>
      <c r="AG116" s="154"/>
      <c r="AH116" s="154"/>
      <c r="AI116" s="76"/>
      <c r="AJ116" s="76"/>
      <c r="AK116" s="76"/>
      <c r="AL116" s="160"/>
      <c r="AM116" s="160"/>
      <c r="AN116" s="160"/>
      <c r="AO116" s="160"/>
      <c r="AP116" s="160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5"/>
      <c r="BI116" s="5"/>
      <c r="BJ116" s="5"/>
      <c r="BK116" s="5"/>
      <c r="BL116" s="5"/>
      <c r="BM116" s="5"/>
    </row>
    <row r="117" spans="1:65" s="3" customFormat="1" ht="14.25" customHeight="1" x14ac:dyDescent="0.2">
      <c r="A117" s="154"/>
      <c r="B117" s="154"/>
      <c r="C117" s="154"/>
      <c r="D117" s="154"/>
      <c r="E117" s="154"/>
      <c r="F117" s="154"/>
      <c r="G117" s="154"/>
      <c r="H117" s="154"/>
      <c r="I117" s="154"/>
      <c r="J117" s="154"/>
      <c r="K117" s="154"/>
      <c r="L117" s="154"/>
      <c r="M117" s="154"/>
      <c r="N117" s="159"/>
      <c r="O117" s="159"/>
      <c r="P117" s="154"/>
      <c r="Q117" s="154"/>
      <c r="R117" s="154"/>
      <c r="S117" s="154"/>
      <c r="T117" s="154"/>
      <c r="U117" s="154"/>
      <c r="V117" s="154"/>
      <c r="W117" s="154"/>
      <c r="X117" s="155"/>
      <c r="Y117" s="155"/>
      <c r="Z117" s="155"/>
      <c r="AA117" s="155"/>
      <c r="AB117" s="155"/>
      <c r="AC117" s="140"/>
      <c r="AD117" s="140"/>
      <c r="AE117" s="140"/>
      <c r="AF117" s="140"/>
      <c r="AG117" s="140"/>
      <c r="AH117" s="140"/>
      <c r="AI117" s="76"/>
      <c r="AJ117" s="76"/>
      <c r="AK117" s="76"/>
      <c r="AL117" s="160"/>
      <c r="AM117" s="160"/>
      <c r="AN117" s="160"/>
      <c r="AO117" s="160"/>
      <c r="AP117" s="160"/>
    </row>
    <row r="118" spans="1:65" s="3" customFormat="1" ht="14.25" customHeight="1" x14ac:dyDescent="0.2">
      <c r="A118" s="154"/>
      <c r="B118" s="154"/>
      <c r="C118" s="154"/>
      <c r="D118" s="154"/>
      <c r="E118" s="154"/>
      <c r="F118" s="154"/>
      <c r="G118" s="154"/>
      <c r="H118" s="154"/>
      <c r="I118" s="154"/>
      <c r="J118" s="154"/>
      <c r="K118" s="154"/>
      <c r="L118" s="154"/>
      <c r="M118" s="154"/>
      <c r="N118" s="154"/>
      <c r="O118" s="154"/>
      <c r="P118" s="154"/>
      <c r="Q118" s="154"/>
      <c r="R118" s="154"/>
      <c r="S118" s="154"/>
      <c r="T118" s="154"/>
      <c r="U118" s="154"/>
      <c r="V118" s="161"/>
      <c r="W118" s="161"/>
      <c r="X118" s="155"/>
      <c r="Y118" s="155"/>
      <c r="Z118" s="155"/>
      <c r="AA118" s="155"/>
      <c r="AB118" s="155"/>
      <c r="AC118" s="154"/>
      <c r="AD118" s="154"/>
      <c r="AE118" s="154"/>
      <c r="AF118" s="154"/>
      <c r="AG118" s="154"/>
      <c r="AH118" s="154"/>
      <c r="AI118" s="154"/>
      <c r="AJ118" s="154"/>
      <c r="AK118" s="154"/>
      <c r="AL118" s="155"/>
      <c r="AM118" s="155"/>
      <c r="AN118" s="155"/>
      <c r="AO118" s="155"/>
      <c r="AP118" s="155"/>
    </row>
    <row r="119" spans="1:65" s="3" customFormat="1" ht="14.25" customHeight="1" x14ac:dyDescent="0.2">
      <c r="A119" s="154"/>
      <c r="B119" s="154"/>
      <c r="C119" s="154"/>
      <c r="D119" s="154"/>
      <c r="E119" s="154"/>
      <c r="F119" s="154"/>
      <c r="G119" s="154"/>
      <c r="H119" s="154"/>
      <c r="I119" s="154"/>
      <c r="J119" s="154"/>
      <c r="K119" s="154"/>
      <c r="L119" s="154"/>
      <c r="M119" s="154"/>
      <c r="N119" s="154"/>
      <c r="O119" s="154"/>
      <c r="P119" s="154"/>
      <c r="Q119" s="154"/>
      <c r="R119" s="154"/>
      <c r="S119" s="154"/>
      <c r="T119" s="154"/>
      <c r="U119" s="154"/>
      <c r="V119" s="161"/>
      <c r="W119" s="161"/>
      <c r="X119" s="155"/>
      <c r="Y119" s="155"/>
      <c r="Z119" s="155"/>
      <c r="AA119" s="155"/>
      <c r="AB119" s="155"/>
      <c r="AC119" s="154"/>
      <c r="AD119" s="154"/>
      <c r="AE119" s="154"/>
      <c r="AF119" s="154"/>
      <c r="AG119" s="154"/>
      <c r="AH119" s="154"/>
      <c r="AI119" s="154"/>
      <c r="AJ119" s="161"/>
      <c r="AK119" s="161"/>
      <c r="AL119" s="155"/>
      <c r="AM119" s="155"/>
      <c r="AN119" s="155"/>
      <c r="AO119" s="155"/>
      <c r="AP119" s="155"/>
    </row>
    <row r="120" spans="1:65" s="3" customFormat="1" ht="14.25" customHeight="1" x14ac:dyDescent="0.2">
      <c r="A120" s="154"/>
      <c r="B120" s="154"/>
      <c r="C120" s="154"/>
      <c r="D120" s="154"/>
      <c r="E120" s="154"/>
      <c r="F120" s="154"/>
      <c r="G120" s="154"/>
      <c r="H120" s="154"/>
      <c r="I120" s="154"/>
      <c r="J120" s="154"/>
      <c r="K120" s="159"/>
      <c r="L120" s="159"/>
      <c r="M120" s="159"/>
      <c r="N120" s="159"/>
      <c r="O120" s="159"/>
      <c r="P120" s="159"/>
      <c r="Q120" s="159"/>
      <c r="R120" s="138"/>
      <c r="S120" s="138"/>
      <c r="T120" s="138"/>
      <c r="U120" s="138"/>
      <c r="V120" s="138"/>
      <c r="W120" s="138"/>
      <c r="X120" s="76"/>
      <c r="Y120" s="76"/>
      <c r="Z120" s="76"/>
      <c r="AA120" s="76"/>
      <c r="AB120" s="76"/>
      <c r="AC120" s="76"/>
      <c r="AD120" s="76"/>
      <c r="AE120" s="76"/>
      <c r="AF120" s="162"/>
      <c r="AG120" s="162"/>
      <c r="AH120" s="162"/>
      <c r="AI120" s="162"/>
      <c r="AJ120" s="162"/>
      <c r="AK120" s="163"/>
      <c r="AL120" s="138"/>
      <c r="AM120" s="138"/>
      <c r="AN120" s="138"/>
      <c r="AO120" s="138"/>
      <c r="AP120" s="138"/>
    </row>
    <row r="121" spans="1:65" s="3" customFormat="1" ht="14.25" customHeight="1" x14ac:dyDescent="0.2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242" t="s">
        <v>76</v>
      </c>
      <c r="AN121" s="242"/>
      <c r="AO121" s="242"/>
      <c r="AP121" s="242"/>
    </row>
    <row r="122" spans="1:65" ht="14.25" customHeight="1" x14ac:dyDescent="0.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</row>
    <row r="123" spans="1:65" ht="21.6" customHeight="1" x14ac:dyDescent="0.2"/>
    <row r="124" spans="1:65" ht="21.6" customHeight="1" x14ac:dyDescent="0.2"/>
    <row r="125" spans="1:65" ht="21.6" customHeight="1" x14ac:dyDescent="0.2"/>
    <row r="126" spans="1:65" ht="21.6" customHeight="1" x14ac:dyDescent="0.2"/>
    <row r="127" spans="1:65" ht="21.6" customHeight="1" x14ac:dyDescent="0.2"/>
  </sheetData>
  <sheetProtection password="CDF6" sheet="1" objects="1" scenarios="1" selectLockedCells="1"/>
  <mergeCells count="258">
    <mergeCell ref="K64:AI64"/>
    <mergeCell ref="AM64:AP64"/>
    <mergeCell ref="A67:AP67"/>
    <mergeCell ref="A56:O57"/>
    <mergeCell ref="P56:W57"/>
    <mergeCell ref="X56:AD57"/>
    <mergeCell ref="AE56:AK57"/>
    <mergeCell ref="AL56:AP57"/>
    <mergeCell ref="K63:AI63"/>
    <mergeCell ref="AM63:AP63"/>
    <mergeCell ref="A58:O59"/>
    <mergeCell ref="P58:W59"/>
    <mergeCell ref="X58:AD59"/>
    <mergeCell ref="AE58:AK59"/>
    <mergeCell ref="AL58:AP59"/>
    <mergeCell ref="A60:O61"/>
    <mergeCell ref="P60:W61"/>
    <mergeCell ref="X60:AD61"/>
    <mergeCell ref="AE60:AK61"/>
    <mergeCell ref="AL60:AP61"/>
    <mergeCell ref="AI86:AK87"/>
    <mergeCell ref="AJ68:AK69"/>
    <mergeCell ref="AJ72:AK73"/>
    <mergeCell ref="AD72:AI73"/>
    <mergeCell ref="AD68:AI69"/>
    <mergeCell ref="AA39:AC40"/>
    <mergeCell ref="AD39:AF40"/>
    <mergeCell ref="D44:AM44"/>
    <mergeCell ref="D46:N46"/>
    <mergeCell ref="Q46:AA46"/>
    <mergeCell ref="AD46:AN46"/>
    <mergeCell ref="A48:AP49"/>
    <mergeCell ref="A50:O51"/>
    <mergeCell ref="P50:W51"/>
    <mergeCell ref="X50:AD51"/>
    <mergeCell ref="AE50:AK51"/>
    <mergeCell ref="AL50:AP51"/>
    <mergeCell ref="AE52:AK53"/>
    <mergeCell ref="AL52:AP53"/>
    <mergeCell ref="A54:O55"/>
    <mergeCell ref="P54:W55"/>
    <mergeCell ref="X54:AD55"/>
    <mergeCell ref="AE54:AK55"/>
    <mergeCell ref="AL54:AP55"/>
    <mergeCell ref="AD88:AH88"/>
    <mergeCell ref="M76:P77"/>
    <mergeCell ref="Q76:S77"/>
    <mergeCell ref="T76:X77"/>
    <mergeCell ref="Y76:AC77"/>
    <mergeCell ref="AD82:AH82"/>
    <mergeCell ref="AD86:AH87"/>
    <mergeCell ref="T74:X75"/>
    <mergeCell ref="Y74:AC75"/>
    <mergeCell ref="Y78:AC79"/>
    <mergeCell ref="AI78:AK79"/>
    <mergeCell ref="AD80:AH81"/>
    <mergeCell ref="AI80:AK81"/>
    <mergeCell ref="AL80:AP81"/>
    <mergeCell ref="AL84:AP85"/>
    <mergeCell ref="M68:S69"/>
    <mergeCell ref="Y68:AC69"/>
    <mergeCell ref="T68:X69"/>
    <mergeCell ref="M82:Q83"/>
    <mergeCell ref="M80:P81"/>
    <mergeCell ref="Q80:S81"/>
    <mergeCell ref="T80:X81"/>
    <mergeCell ref="Y80:AC81"/>
    <mergeCell ref="AD71:AI71"/>
    <mergeCell ref="H80:L81"/>
    <mergeCell ref="M78:P79"/>
    <mergeCell ref="Q78:S79"/>
    <mergeCell ref="T78:X79"/>
    <mergeCell ref="A76:G77"/>
    <mergeCell ref="AL86:AP87"/>
    <mergeCell ref="A78:G79"/>
    <mergeCell ref="H78:L79"/>
    <mergeCell ref="H88:L89"/>
    <mergeCell ref="T82:X83"/>
    <mergeCell ref="Y82:AC83"/>
    <mergeCell ref="A82:G83"/>
    <mergeCell ref="H82:L83"/>
    <mergeCell ref="A84:G85"/>
    <mergeCell ref="H84:L85"/>
    <mergeCell ref="M84:Q85"/>
    <mergeCell ref="T84:X85"/>
    <mergeCell ref="Y84:AC85"/>
    <mergeCell ref="AD84:AI85"/>
    <mergeCell ref="AJ84:AK85"/>
    <mergeCell ref="H86:L87"/>
    <mergeCell ref="AI88:AK89"/>
    <mergeCell ref="AL88:AP89"/>
    <mergeCell ref="AD89:AH89"/>
    <mergeCell ref="K39:O40"/>
    <mergeCell ref="P31:T32"/>
    <mergeCell ref="P33:T34"/>
    <mergeCell ref="P35:T36"/>
    <mergeCell ref="AD79:AH79"/>
    <mergeCell ref="H72:L73"/>
    <mergeCell ref="E72:G72"/>
    <mergeCell ref="E73:G73"/>
    <mergeCell ref="A68:E69"/>
    <mergeCell ref="F68:G69"/>
    <mergeCell ref="H68:L69"/>
    <mergeCell ref="M70:P71"/>
    <mergeCell ref="Q70:S71"/>
    <mergeCell ref="T70:X71"/>
    <mergeCell ref="Y70:AC71"/>
    <mergeCell ref="AD76:AH77"/>
    <mergeCell ref="A72:D73"/>
    <mergeCell ref="M72:P73"/>
    <mergeCell ref="Q72:S73"/>
    <mergeCell ref="T72:X73"/>
    <mergeCell ref="Y72:AC73"/>
    <mergeCell ref="AD78:AH78"/>
    <mergeCell ref="H74:L75"/>
    <mergeCell ref="E75:G75"/>
    <mergeCell ref="A8:D8"/>
    <mergeCell ref="E8:N8"/>
    <mergeCell ref="Q8:V8"/>
    <mergeCell ref="W8:AC8"/>
    <mergeCell ref="AD8:AJ8"/>
    <mergeCell ref="AK8:AP8"/>
    <mergeCell ref="E10:K10"/>
    <mergeCell ref="AI76:AK77"/>
    <mergeCell ref="A70:E71"/>
    <mergeCell ref="F70:G71"/>
    <mergeCell ref="H70:L71"/>
    <mergeCell ref="K29:Z30"/>
    <mergeCell ref="AA37:AF38"/>
    <mergeCell ref="W42:AE42"/>
    <mergeCell ref="A41:G42"/>
    <mergeCell ref="H41:K42"/>
    <mergeCell ref="L41:N42"/>
    <mergeCell ref="P41:R42"/>
    <mergeCell ref="S41:U42"/>
    <mergeCell ref="W41:AE41"/>
    <mergeCell ref="A52:O53"/>
    <mergeCell ref="P52:W53"/>
    <mergeCell ref="X52:AD53"/>
    <mergeCell ref="K31:O32"/>
    <mergeCell ref="A1:C1"/>
    <mergeCell ref="H1:AI1"/>
    <mergeCell ref="AK1:AP1"/>
    <mergeCell ref="A2:C2"/>
    <mergeCell ref="H2:AI2"/>
    <mergeCell ref="H3:AI3"/>
    <mergeCell ref="A6:D6"/>
    <mergeCell ref="E6:N6"/>
    <mergeCell ref="R6:U6"/>
    <mergeCell ref="W6:AA6"/>
    <mergeCell ref="AK6:AP6"/>
    <mergeCell ref="AF6:AJ6"/>
    <mergeCell ref="AK2:AP2"/>
    <mergeCell ref="AK3:AL3"/>
    <mergeCell ref="AM3:AP3"/>
    <mergeCell ref="L10:Q10"/>
    <mergeCell ref="T10:V10"/>
    <mergeCell ref="Z10:AB10"/>
    <mergeCell ref="AE10:AG10"/>
    <mergeCell ref="O14:AA14"/>
    <mergeCell ref="AB14:AP14"/>
    <mergeCell ref="A15:F16"/>
    <mergeCell ref="G15:N16"/>
    <mergeCell ref="O15:T16"/>
    <mergeCell ref="U15:Z16"/>
    <mergeCell ref="AC15:AG16"/>
    <mergeCell ref="AH15:AP16"/>
    <mergeCell ref="L17:P18"/>
    <mergeCell ref="Q17:Q18"/>
    <mergeCell ref="R17:V18"/>
    <mergeCell ref="AF17:AJ18"/>
    <mergeCell ref="AK17:AK18"/>
    <mergeCell ref="AL17:AP18"/>
    <mergeCell ref="A17:A18"/>
    <mergeCell ref="B17:K18"/>
    <mergeCell ref="W17:W18"/>
    <mergeCell ref="X17:AE18"/>
    <mergeCell ref="O21:AA21"/>
    <mergeCell ref="AB21:AO21"/>
    <mergeCell ref="A22:F23"/>
    <mergeCell ref="G22:N23"/>
    <mergeCell ref="O22:T23"/>
    <mergeCell ref="U22:AA23"/>
    <mergeCell ref="AD22:AI23"/>
    <mergeCell ref="AJ22:AM23"/>
    <mergeCell ref="AN22:AP23"/>
    <mergeCell ref="A24:N25"/>
    <mergeCell ref="O24:T25"/>
    <mergeCell ref="U24:V25"/>
    <mergeCell ref="W24:AB25"/>
    <mergeCell ref="A35:F36"/>
    <mergeCell ref="AG31:AJ32"/>
    <mergeCell ref="AG29:AP30"/>
    <mergeCell ref="AA29:AF30"/>
    <mergeCell ref="AG41:AJ42"/>
    <mergeCell ref="AA31:AF32"/>
    <mergeCell ref="AA33:AF34"/>
    <mergeCell ref="AA35:AF36"/>
    <mergeCell ref="A28:AP28"/>
    <mergeCell ref="AK41:AP42"/>
    <mergeCell ref="AK31:AP32"/>
    <mergeCell ref="AK35:AP36"/>
    <mergeCell ref="AK33:AP34"/>
    <mergeCell ref="AG33:AJ34"/>
    <mergeCell ref="AG35:AJ36"/>
    <mergeCell ref="AG37:AJ38"/>
    <mergeCell ref="AK39:AP40"/>
    <mergeCell ref="P37:T38"/>
    <mergeCell ref="P39:T40"/>
    <mergeCell ref="K33:O34"/>
    <mergeCell ref="A94:E94"/>
    <mergeCell ref="AM121:AP121"/>
    <mergeCell ref="A29:F34"/>
    <mergeCell ref="A91:P91"/>
    <mergeCell ref="Q91:S91"/>
    <mergeCell ref="T91:V91"/>
    <mergeCell ref="X91:AL91"/>
    <mergeCell ref="A37:F38"/>
    <mergeCell ref="AK37:AP38"/>
    <mergeCell ref="AG39:AJ40"/>
    <mergeCell ref="U39:Z40"/>
    <mergeCell ref="A39:F40"/>
    <mergeCell ref="G33:J34"/>
    <mergeCell ref="G31:J32"/>
    <mergeCell ref="G29:J30"/>
    <mergeCell ref="G35:J36"/>
    <mergeCell ref="G37:J38"/>
    <mergeCell ref="G39:J40"/>
    <mergeCell ref="U33:Z34"/>
    <mergeCell ref="U31:Z32"/>
    <mergeCell ref="U35:Z36"/>
    <mergeCell ref="U37:Z38"/>
    <mergeCell ref="K35:O36"/>
    <mergeCell ref="K37:O38"/>
    <mergeCell ref="A88:E89"/>
    <mergeCell ref="F88:G89"/>
    <mergeCell ref="A86:E87"/>
    <mergeCell ref="F86:G87"/>
    <mergeCell ref="M86:AC89"/>
    <mergeCell ref="AL68:AP69"/>
    <mergeCell ref="AL70:AP71"/>
    <mergeCell ref="AL72:AP73"/>
    <mergeCell ref="AD74:AH75"/>
    <mergeCell ref="AJ70:AK71"/>
    <mergeCell ref="AD70:AI70"/>
    <mergeCell ref="AL76:AP77"/>
    <mergeCell ref="AL78:AP79"/>
    <mergeCell ref="AI82:AK83"/>
    <mergeCell ref="AL82:AP83"/>
    <mergeCell ref="AD83:AH83"/>
    <mergeCell ref="H76:L77"/>
    <mergeCell ref="M74:P75"/>
    <mergeCell ref="Q74:S75"/>
    <mergeCell ref="AL74:AP75"/>
    <mergeCell ref="AI74:AK75"/>
    <mergeCell ref="E74:G74"/>
    <mergeCell ref="A74:D75"/>
    <mergeCell ref="A80:G81"/>
  </mergeCells>
  <conditionalFormatting sqref="AC24:AC25 W24">
    <cfRule type="cellIs" dxfId="17" priority="18" operator="lessThan">
      <formula>$AK$5</formula>
    </cfRule>
  </conditionalFormatting>
  <conditionalFormatting sqref="AD46:AN46">
    <cfRule type="containsText" dxfId="16" priority="2" operator="containsText" text="Drift">
      <formula>NOT(ISERROR(SEARCH("Drift",AD46)))</formula>
    </cfRule>
  </conditionalFormatting>
  <conditionalFormatting sqref="W24">
    <cfRule type="cellIs" dxfId="15" priority="17" operator="lessThan">
      <formula>$L$10</formula>
    </cfRule>
  </conditionalFormatting>
  <conditionalFormatting sqref="AG35">
    <cfRule type="cellIs" dxfId="14" priority="13" operator="between">
      <formula>4.99999</formula>
      <formula>8.9999</formula>
    </cfRule>
    <cfRule type="cellIs" dxfId="13" priority="14" operator="between">
      <formula>-4.9999</formula>
      <formula>-8.9999</formula>
    </cfRule>
    <cfRule type="cellIs" dxfId="12" priority="15" operator="between">
      <formula>8.9999</formula>
      <formula>1000000</formula>
    </cfRule>
    <cfRule type="cellIs" dxfId="11" priority="16" operator="between">
      <formula>-8.9999</formula>
      <formula>-1000000</formula>
    </cfRule>
  </conditionalFormatting>
  <conditionalFormatting sqref="AG37">
    <cfRule type="cellIs" dxfId="10" priority="9" operator="between">
      <formula>5.99999</formula>
      <formula>9.99999</formula>
    </cfRule>
    <cfRule type="cellIs" dxfId="9" priority="10" operator="between">
      <formula>-5.99999</formula>
      <formula>-9.99999</formula>
    </cfRule>
    <cfRule type="cellIs" dxfId="8" priority="11" operator="between">
      <formula>9.99999</formula>
      <formula>1000000</formula>
    </cfRule>
    <cfRule type="cellIs" dxfId="7" priority="12" operator="between">
      <formula>-9.99999</formula>
      <formula>-1000000</formula>
    </cfRule>
  </conditionalFormatting>
  <conditionalFormatting sqref="AA39:AF40">
    <cfRule type="cellIs" dxfId="6" priority="7" operator="between">
      <formula>0.003001</formula>
      <formula>100000</formula>
    </cfRule>
    <cfRule type="cellIs" dxfId="5" priority="8" operator="between">
      <formula>-0.003001</formula>
      <formula>-1000000</formula>
    </cfRule>
  </conditionalFormatting>
  <conditionalFormatting sqref="D46:N46">
    <cfRule type="containsText" dxfId="4" priority="5" operator="containsText" text="control">
      <formula>NOT(ISERROR(SEARCH("control",D46)))</formula>
    </cfRule>
    <cfRule type="containsText" dxfId="3" priority="6" operator="containsText" text="Warning">
      <formula>NOT(ISERROR(SEARCH("Warning",D46)))</formula>
    </cfRule>
  </conditionalFormatting>
  <conditionalFormatting sqref="Q46:AA46">
    <cfRule type="containsText" dxfId="2" priority="3" operator="containsText" text="Control">
      <formula>NOT(ISERROR(SEARCH("Control",Q46)))</formula>
    </cfRule>
    <cfRule type="containsText" dxfId="1" priority="4" operator="containsText" text="Warning">
      <formula>NOT(ISERROR(SEARCH("Warning",Q46)))</formula>
    </cfRule>
  </conditionalFormatting>
  <conditionalFormatting sqref="AK37:AP38">
    <cfRule type="cellIs" dxfId="0" priority="1" operator="notEqual">
      <formula>$L$10</formula>
    </cfRule>
  </conditionalFormatting>
  <pageMargins left="0.2" right="0.15" top="0.2" bottom="0.2" header="0" footer="0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C1:AB16"/>
  <sheetViews>
    <sheetView showGridLines="0" workbookViewId="0">
      <selection activeCell="AC5" sqref="AC5"/>
    </sheetView>
  </sheetViews>
  <sheetFormatPr defaultColWidth="2.7109375" defaultRowHeight="14.25" x14ac:dyDescent="0.2"/>
  <cols>
    <col min="1" max="16384" width="2.7109375" style="2"/>
  </cols>
  <sheetData>
    <row r="1" spans="3:28" ht="15" thickBot="1" x14ac:dyDescent="0.25"/>
    <row r="2" spans="3:28" ht="15" thickTop="1" x14ac:dyDescent="0.2">
      <c r="C2" s="116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8"/>
    </row>
    <row r="3" spans="3:28" ht="15" x14ac:dyDescent="0.25">
      <c r="C3" s="530" t="s">
        <v>108</v>
      </c>
      <c r="D3" s="531"/>
      <c r="E3" s="531"/>
      <c r="F3" s="531"/>
      <c r="G3" s="531"/>
      <c r="H3" s="531"/>
      <c r="I3" s="531"/>
      <c r="J3" s="531"/>
      <c r="K3" s="531"/>
      <c r="L3" s="531"/>
      <c r="M3" s="531"/>
      <c r="N3" s="531"/>
      <c r="O3" s="531"/>
      <c r="P3" s="531"/>
      <c r="Q3" s="531"/>
      <c r="R3" s="531"/>
      <c r="S3" s="531"/>
      <c r="T3" s="531"/>
      <c r="U3" s="531"/>
      <c r="V3" s="531"/>
      <c r="W3" s="531"/>
      <c r="X3" s="532"/>
    </row>
    <row r="4" spans="3:28" x14ac:dyDescent="0.2">
      <c r="C4" s="1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20"/>
    </row>
    <row r="5" spans="3:28" ht="15" x14ac:dyDescent="0.25">
      <c r="C5" s="121"/>
      <c r="D5" s="526" t="s">
        <v>109</v>
      </c>
      <c r="E5" s="526"/>
      <c r="F5" s="526"/>
      <c r="G5" s="526"/>
      <c r="H5" s="526"/>
      <c r="I5" s="526"/>
      <c r="J5" s="526"/>
      <c r="K5" s="526"/>
      <c r="L5" s="526"/>
      <c r="M5" s="526"/>
      <c r="N5" s="526"/>
      <c r="O5" s="526"/>
      <c r="P5" s="526"/>
      <c r="Q5" s="526"/>
      <c r="R5" s="526"/>
      <c r="S5" s="526"/>
      <c r="T5" s="526"/>
      <c r="U5" s="527" t="str">
        <f>IF(ISTEXT('Check Sheet'!AG35),"--------",IF(AND(ISNUMBER('Check Sheet'!AG35),OR(AND('Check Sheet'!AG35&gt;-8.99999,'Check Sheet'!AG35&lt;=-4.99999),AND('Check Sheet'!AG35&gt;=4.99999,'Check Sheet'!AG35&lt;8.99999))),"Yes","No"))</f>
        <v>No</v>
      </c>
      <c r="V5" s="528"/>
      <c r="W5" s="529"/>
      <c r="X5" s="122"/>
    </row>
    <row r="6" spans="3:28" x14ac:dyDescent="0.2">
      <c r="C6" s="12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22"/>
    </row>
    <row r="7" spans="3:28" ht="15" x14ac:dyDescent="0.25">
      <c r="C7" s="121"/>
      <c r="D7" s="526" t="s">
        <v>110</v>
      </c>
      <c r="E7" s="526"/>
      <c r="F7" s="526"/>
      <c r="G7" s="526"/>
      <c r="H7" s="526"/>
      <c r="I7" s="526"/>
      <c r="J7" s="526"/>
      <c r="K7" s="526"/>
      <c r="L7" s="526"/>
      <c r="M7" s="526"/>
      <c r="N7" s="526"/>
      <c r="O7" s="526"/>
      <c r="P7" s="526"/>
      <c r="Q7" s="526"/>
      <c r="R7" s="526"/>
      <c r="S7" s="526"/>
      <c r="T7" s="533"/>
      <c r="U7" s="527" t="str">
        <f>IF(ISTEXT('Check Sheet'!AG35),"--------",IF(AND(ISNUMBER('Check Sheet'!AG35),OR('Check Sheet'!AG35&lt;=-8.99999,'Check Sheet'!AG35&gt;=8.99999)),"Yes","No"))</f>
        <v>No</v>
      </c>
      <c r="V7" s="528"/>
      <c r="W7" s="529"/>
      <c r="X7" s="123"/>
      <c r="Y7" s="41"/>
    </row>
    <row r="8" spans="3:28" x14ac:dyDescent="0.2">
      <c r="C8" s="121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122"/>
    </row>
    <row r="9" spans="3:28" ht="15" x14ac:dyDescent="0.25">
      <c r="C9" s="121"/>
      <c r="D9" s="526" t="s">
        <v>111</v>
      </c>
      <c r="E9" s="526"/>
      <c r="F9" s="526"/>
      <c r="G9" s="526"/>
      <c r="H9" s="526"/>
      <c r="I9" s="526"/>
      <c r="J9" s="526"/>
      <c r="K9" s="526"/>
      <c r="L9" s="526"/>
      <c r="M9" s="526"/>
      <c r="N9" s="526"/>
      <c r="O9" s="526"/>
      <c r="P9" s="526"/>
      <c r="Q9" s="526"/>
      <c r="R9" s="526"/>
      <c r="S9" s="526"/>
      <c r="T9" s="526"/>
      <c r="U9" s="527" t="str">
        <f>IF(AND(ISNUMBER('Check Sheet'!AA39),OR('Check Sheet'!AA39&lt;-0.003,'Check Sheet'!AA39&gt;0.003)),"Yes",IF(AND(ISNUMBER('Check Sheet'!AD39),OR('Check Sheet'!AD39&lt;-0.003,'Check Sheet'!AD39&gt;0.003)),"Yes",IF(OR(ISNUMBER('Check Sheet'!AD39),ISNUMBER('Check Sheet'!AA39)),"No","--------")))</f>
        <v>No</v>
      </c>
      <c r="V9" s="528"/>
      <c r="W9" s="529"/>
      <c r="X9" s="122"/>
    </row>
    <row r="10" spans="3:28" x14ac:dyDescent="0.2">
      <c r="C10" s="121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122"/>
    </row>
    <row r="11" spans="3:28" ht="15" x14ac:dyDescent="0.25">
      <c r="C11" s="121"/>
      <c r="D11" s="526" t="s">
        <v>112</v>
      </c>
      <c r="E11" s="526"/>
      <c r="F11" s="526"/>
      <c r="G11" s="526"/>
      <c r="H11" s="526"/>
      <c r="I11" s="526"/>
      <c r="J11" s="526"/>
      <c r="K11" s="526"/>
      <c r="L11" s="526"/>
      <c r="M11" s="526"/>
      <c r="N11" s="526"/>
      <c r="O11" s="526"/>
      <c r="P11" s="526"/>
      <c r="Q11" s="526"/>
      <c r="R11" s="526"/>
      <c r="S11" s="526"/>
      <c r="T11" s="526"/>
      <c r="U11" s="527" t="str">
        <f>IF(ISTEXT('Check Sheet'!AG37),"--------",IF(AND(ISNUMBER('Check Sheet'!AG37),OR(AND('Check Sheet'!AG37&gt;-9.99999,'Check Sheet'!AG37&lt;=-5.99999),AND('Check Sheet'!AG37&gt;=5.99999,'Check Sheet'!AG37&lt;9.99999))),"Yes","No"))</f>
        <v>No</v>
      </c>
      <c r="V11" s="528"/>
      <c r="W11" s="529"/>
      <c r="X11" s="122"/>
    </row>
    <row r="12" spans="3:28" x14ac:dyDescent="0.2">
      <c r="C12" s="121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122"/>
    </row>
    <row r="13" spans="3:28" ht="15" x14ac:dyDescent="0.25">
      <c r="C13" s="121"/>
      <c r="D13" s="526" t="s">
        <v>113</v>
      </c>
      <c r="E13" s="526"/>
      <c r="F13" s="526"/>
      <c r="G13" s="526"/>
      <c r="H13" s="526"/>
      <c r="I13" s="526"/>
      <c r="J13" s="526"/>
      <c r="K13" s="526"/>
      <c r="L13" s="526"/>
      <c r="M13" s="526"/>
      <c r="N13" s="526"/>
      <c r="O13" s="526"/>
      <c r="P13" s="526"/>
      <c r="Q13" s="526"/>
      <c r="R13" s="526"/>
      <c r="S13" s="526"/>
      <c r="T13" s="533"/>
      <c r="U13" s="527" t="str">
        <f>IF(ISTEXT('Check Sheet'!AG37),"--------",IF(AND(ISNUMBER('Check Sheet'!AG37),OR('Check Sheet'!AG37&lt;=-9.99999,'Check Sheet'!AG37&gt;=9.99999)),"Yes","No"))</f>
        <v>No</v>
      </c>
      <c r="V13" s="528"/>
      <c r="W13" s="529"/>
      <c r="X13" s="122"/>
    </row>
    <row r="14" spans="3:28" ht="15" thickBot="1" x14ac:dyDescent="0.25">
      <c r="C14" s="124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125"/>
    </row>
    <row r="15" spans="3:28" ht="15" thickTop="1" x14ac:dyDescent="0.2"/>
    <row r="16" spans="3:28" ht="18" customHeight="1" x14ac:dyDescent="0.2">
      <c r="C16" s="534" t="s">
        <v>114</v>
      </c>
      <c r="D16" s="534"/>
      <c r="E16" s="534"/>
      <c r="F16" s="534"/>
      <c r="G16" s="534"/>
      <c r="H16" s="534"/>
      <c r="I16" s="534"/>
      <c r="J16" s="534"/>
      <c r="K16" s="534"/>
      <c r="L16" s="534"/>
      <c r="M16" s="534"/>
      <c r="N16" s="534"/>
      <c r="O16" s="534"/>
      <c r="P16" s="534"/>
      <c r="Q16" s="534"/>
      <c r="R16" s="534"/>
      <c r="S16" s="534"/>
      <c r="T16" s="534"/>
      <c r="U16" s="534"/>
      <c r="V16" s="534"/>
      <c r="W16" s="534"/>
      <c r="X16" s="534"/>
      <c r="Y16" s="534"/>
      <c r="Z16" s="534"/>
      <c r="AA16" s="534"/>
      <c r="AB16" s="534"/>
    </row>
  </sheetData>
  <sheetProtection password="CD96" sheet="1" objects="1" scenarios="1" selectLockedCells="1" selectUnlockedCells="1"/>
  <mergeCells count="12">
    <mergeCell ref="D11:T11"/>
    <mergeCell ref="U11:W11"/>
    <mergeCell ref="D13:T13"/>
    <mergeCell ref="U13:W13"/>
    <mergeCell ref="C16:AB16"/>
    <mergeCell ref="D9:T9"/>
    <mergeCell ref="U9:W9"/>
    <mergeCell ref="C3:X3"/>
    <mergeCell ref="D5:T5"/>
    <mergeCell ref="U5:W5"/>
    <mergeCell ref="D7:T7"/>
    <mergeCell ref="U7:W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 Sheet</vt:lpstr>
      <vt:lpstr>Limit Verification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asrcpsp</cp:lastModifiedBy>
  <cp:lastPrinted>2018-11-13T15:21:07Z</cp:lastPrinted>
  <dcterms:created xsi:type="dcterms:W3CDTF">2013-01-18T12:49:41Z</dcterms:created>
  <dcterms:modified xsi:type="dcterms:W3CDTF">2020-01-07T19:12:51Z</dcterms:modified>
</cp:coreProperties>
</file>