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84835_anu_edu_au/Documents/Uni/Sem2/Phys1201/ASE/"/>
    </mc:Choice>
  </mc:AlternateContent>
  <xr:revisionPtr revIDLastSave="36" documentId="8_{EBBB2CF9-CAB3-40E0-890C-9F5F7943D9C8}" xr6:coauthVersionLast="47" xr6:coauthVersionMax="47" xr10:uidLastSave="{4B624ECB-15D4-4DA6-8F9D-042E3C77CC2D}"/>
  <bookViews>
    <workbookView xWindow="-108" yWindow="-108" windowWidth="23256" windowHeight="12456" xr2:uid="{0E9E41CF-5491-4E06-A3D1-9185F96584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4" i="1"/>
  <c r="H57" i="1"/>
  <c r="H58" i="1"/>
  <c r="H59" i="1"/>
  <c r="H60" i="1"/>
  <c r="H61" i="1"/>
  <c r="H62" i="1"/>
  <c r="H56" i="1"/>
  <c r="E61" i="1"/>
  <c r="E62" i="1"/>
  <c r="F62" i="1" s="1"/>
  <c r="E57" i="1"/>
  <c r="F57" i="1" s="1"/>
  <c r="E58" i="1"/>
  <c r="E59" i="1"/>
  <c r="F59" i="1" s="1"/>
  <c r="E60" i="1"/>
  <c r="F60" i="1" s="1"/>
  <c r="E56" i="1"/>
  <c r="F56" i="1"/>
  <c r="F61" i="1"/>
  <c r="F58" i="1"/>
  <c r="F29" i="1"/>
  <c r="F30" i="1"/>
  <c r="F31" i="1"/>
  <c r="F37" i="1"/>
  <c r="F38" i="1"/>
  <c r="F28" i="1"/>
  <c r="E29" i="1"/>
  <c r="E30" i="1"/>
  <c r="E31" i="1"/>
  <c r="E32" i="1"/>
  <c r="F32" i="1" s="1"/>
  <c r="E33" i="1"/>
  <c r="F33" i="1" s="1"/>
  <c r="E34" i="1"/>
  <c r="F34" i="1" s="1"/>
  <c r="E35" i="1"/>
  <c r="F35" i="1" s="1"/>
  <c r="E36" i="1"/>
  <c r="F36" i="1" s="1"/>
  <c r="E37" i="1"/>
  <c r="E38" i="1"/>
  <c r="E28" i="1"/>
</calcChain>
</file>

<file path=xl/sharedStrings.xml><?xml version="1.0" encoding="utf-8"?>
<sst xmlns="http://schemas.openxmlformats.org/spreadsheetml/2006/main" count="74" uniqueCount="68">
  <si>
    <t xml:space="preserve">Weight of system </t>
  </si>
  <si>
    <t>length of cylinder</t>
  </si>
  <si>
    <t xml:space="preserve">natural length of spring </t>
  </si>
  <si>
    <t xml:space="preserve">weight of free support </t>
  </si>
  <si>
    <t xml:space="preserve">weight of nuts </t>
  </si>
  <si>
    <t xml:space="preserve">weight of cylinder </t>
  </si>
  <si>
    <t xml:space="preserve">radius of cylinder </t>
  </si>
  <si>
    <t xml:space="preserve">length of nut protrusions </t>
  </si>
  <si>
    <t xml:space="preserve">materials inside cylinder </t>
  </si>
  <si>
    <t>506.2g</t>
  </si>
  <si>
    <t xml:space="preserve">Measurement </t>
  </si>
  <si>
    <t>Uncertainty</t>
  </si>
  <si>
    <t>0.5g</t>
  </si>
  <si>
    <t>Offset measuremnets by 4cm</t>
  </si>
  <si>
    <t xml:space="preserve">Length uncertainty is 0.5mm </t>
  </si>
  <si>
    <t>Force uncertainty is ??</t>
  </si>
  <si>
    <t>Force (N)</t>
  </si>
  <si>
    <t>Length (cm)</t>
  </si>
  <si>
    <t>Length Offset</t>
  </si>
  <si>
    <t>Adjusted Length (cm)</t>
  </si>
  <si>
    <t>Adjusteted Length (m)</t>
  </si>
  <si>
    <t>Length Uncertainty (m)</t>
  </si>
  <si>
    <t>Force Uncertanity (N)</t>
  </si>
  <si>
    <t>tortional constant of short spring</t>
  </si>
  <si>
    <t>spring constant of short spring</t>
  </si>
  <si>
    <t>Mass estimation:</t>
  </si>
  <si>
    <t>520g</t>
  </si>
  <si>
    <t>Cylinder verical length (mm)</t>
  </si>
  <si>
    <t>bolt protrusion width</t>
  </si>
  <si>
    <t>61.1 mm</t>
  </si>
  <si>
    <t>40.8 mm</t>
  </si>
  <si>
    <t>cylinder diameter</t>
  </si>
  <si>
    <t>12.7 mm</t>
  </si>
  <si>
    <t xml:space="preserve">nut  width </t>
  </si>
  <si>
    <t>top cylinder thing length</t>
  </si>
  <si>
    <t xml:space="preserve">4.46 mm </t>
  </si>
  <si>
    <t>35.8 mm</t>
  </si>
  <si>
    <t xml:space="preserve">top cylinder width </t>
  </si>
  <si>
    <t xml:space="preserve">spring unstretched length </t>
  </si>
  <si>
    <t xml:space="preserve">spring diameter </t>
  </si>
  <si>
    <t>spring coil diameter</t>
  </si>
  <si>
    <t>0.613 mm</t>
  </si>
  <si>
    <t>8.65 mm</t>
  </si>
  <si>
    <t>39.2 mm</t>
  </si>
  <si>
    <t xml:space="preserve">2 bolts total width approximationa as cylinder </t>
  </si>
  <si>
    <t>122.8 mm</t>
  </si>
  <si>
    <t>full weight system</t>
  </si>
  <si>
    <t>free support weight esimation</t>
  </si>
  <si>
    <t>20g</t>
  </si>
  <si>
    <t>Adjusted Length (mm)</t>
  </si>
  <si>
    <t>Length (mm)</t>
  </si>
  <si>
    <t>Adjustment length</t>
  </si>
  <si>
    <t>Gravity</t>
  </si>
  <si>
    <t>Mass</t>
  </si>
  <si>
    <t>?</t>
  </si>
  <si>
    <t>L free</t>
  </si>
  <si>
    <t>L spring</t>
  </si>
  <si>
    <t>k</t>
  </si>
  <si>
    <t>delta</t>
  </si>
  <si>
    <t>L connect</t>
  </si>
  <si>
    <t>L cylinder</t>
  </si>
  <si>
    <t>M bob</t>
  </si>
  <si>
    <t>L bolt</t>
  </si>
  <si>
    <t>L nut</t>
  </si>
  <si>
    <t>m bolt</t>
  </si>
  <si>
    <t>r cylinder</t>
  </si>
  <si>
    <t>m free</t>
  </si>
  <si>
    <t>M 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</si>
</sst>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Sheet1!$F$28:$F$38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Sheet1!$G$28:$G$38</c:f>
              <c:numCache>
                <c:formatCode>General</c:formatCode>
                <c:ptCount val="11"/>
                <c:pt idx="0">
                  <c:v>0</c:v>
                </c:pt>
                <c:pt idx="1">
                  <c:v>2.73</c:v>
                </c:pt>
                <c:pt idx="2">
                  <c:v>3.23</c:v>
                </c:pt>
                <c:pt idx="3">
                  <c:v>3.71</c:v>
                </c:pt>
                <c:pt idx="4">
                  <c:v>4.32</c:v>
                </c:pt>
                <c:pt idx="5">
                  <c:v>4.87</c:v>
                </c:pt>
                <c:pt idx="6">
                  <c:v>5.41</c:v>
                </c:pt>
                <c:pt idx="7">
                  <c:v>5.92</c:v>
                </c:pt>
                <c:pt idx="8">
                  <c:v>6.42</c:v>
                </c:pt>
                <c:pt idx="9">
                  <c:v>7.05</c:v>
                </c:pt>
                <c:pt idx="10">
                  <c:v>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5-4100-9342-1729879F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56239"/>
        <c:axId val="1438659567"/>
      </c:scatterChart>
      <c:valAx>
        <c:axId val="14386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59567"/>
        <c:crosses val="autoZero"/>
        <c:crossBetween val="midCat"/>
      </c:valAx>
      <c:valAx>
        <c:axId val="14386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5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74405293088363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Sheet1!$H$55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Sheet1!$F$56:$F$62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</c:numCache>
            </c:numRef>
          </c:xVal>
          <c:yVal>
            <c:numRef>
              <c:f>Sheet1!$H$56:$H$62</c:f>
              <c:numCache>
                <c:formatCode>General</c:formatCode>
                <c:ptCount val="7"/>
                <c:pt idx="0">
                  <c:v>0</c:v>
                </c:pt>
                <c:pt idx="1">
                  <c:v>0.78120000000000012</c:v>
                </c:pt>
                <c:pt idx="2">
                  <c:v>1.1229750000000001</c:v>
                </c:pt>
                <c:pt idx="3">
                  <c:v>1.3671000000000002</c:v>
                </c:pt>
                <c:pt idx="4">
                  <c:v>2.0506500000000001</c:v>
                </c:pt>
                <c:pt idx="5">
                  <c:v>2.5389000000000004</c:v>
                </c:pt>
                <c:pt idx="6">
                  <c:v>2.9783249999999999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2-4B7C-8D44-C7DB7D65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38111"/>
        <c:axId val="944030623"/>
      </c:scatterChart>
      <c:valAx>
        <c:axId val="94403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30623"/>
        <c:crosses val="autoZero"/>
        <c:crossBetween val="midCat"/>
      </c:valAx>
      <c:valAx>
        <c:axId val="9440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3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23</xdr:row>
      <xdr:rowOff>53340</xdr:rowOff>
    </xdr:from>
    <xdr:to>
      <xdr:col>18</xdr:col>
      <xdr:colOff>518160</xdr:colOff>
      <xdr:row>38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C7118-4FB9-4E57-982F-7A55840F7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52</xdr:row>
      <xdr:rowOff>144780</xdr:rowOff>
    </xdr:from>
    <xdr:to>
      <xdr:col>19</xdr:col>
      <xdr:colOff>114300</xdr:colOff>
      <xdr:row>67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462F1E-B5BF-5B10-0381-94B20F8DB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A07B-629F-4F38-9009-A82E4E394675}">
  <dimension ref="B1:K62"/>
  <sheetViews>
    <sheetView tabSelected="1" topLeftCell="E1" zoomScale="130" workbookViewId="0">
      <selection activeCell="L17" sqref="L17"/>
    </sheetView>
  </sheetViews>
  <sheetFormatPr defaultRowHeight="14.4" x14ac:dyDescent="0.3"/>
  <cols>
    <col min="2" max="2" width="39.88671875" bestFit="1" customWidth="1"/>
    <col min="5" max="5" width="25.109375" bestFit="1" customWidth="1"/>
    <col min="6" max="6" width="12.77734375" bestFit="1" customWidth="1"/>
    <col min="13" max="13" width="41.109375" bestFit="1" customWidth="1"/>
  </cols>
  <sheetData>
    <row r="1" spans="2:11" x14ac:dyDescent="0.3">
      <c r="F1" t="s">
        <v>10</v>
      </c>
      <c r="G1" t="s">
        <v>11</v>
      </c>
    </row>
    <row r="2" spans="2:11" x14ac:dyDescent="0.3">
      <c r="B2" t="s">
        <v>0</v>
      </c>
      <c r="E2" t="s">
        <v>46</v>
      </c>
      <c r="F2" t="s">
        <v>9</v>
      </c>
      <c r="G2" t="s">
        <v>12</v>
      </c>
      <c r="J2" t="s">
        <v>66</v>
      </c>
      <c r="K2">
        <v>0.02</v>
      </c>
    </row>
    <row r="3" spans="2:11" x14ac:dyDescent="0.3">
      <c r="B3" t="s">
        <v>1</v>
      </c>
      <c r="J3" t="s">
        <v>55</v>
      </c>
      <c r="K3">
        <v>1.4999999999999999E-2</v>
      </c>
    </row>
    <row r="4" spans="2:11" x14ac:dyDescent="0.3">
      <c r="B4" t="s">
        <v>2</v>
      </c>
      <c r="J4" t="s">
        <v>56</v>
      </c>
      <c r="K4">
        <v>7.5999999999999998E-2</v>
      </c>
    </row>
    <row r="5" spans="2:11" x14ac:dyDescent="0.3">
      <c r="B5" t="s">
        <v>3</v>
      </c>
      <c r="J5" t="s">
        <v>57</v>
      </c>
      <c r="K5">
        <v>47.8</v>
      </c>
    </row>
    <row r="6" spans="2:11" x14ac:dyDescent="0.3">
      <c r="B6" t="s">
        <v>4</v>
      </c>
      <c r="J6" t="s">
        <v>58</v>
      </c>
      <c r="K6">
        <v>8.8999999999999995E-4</v>
      </c>
    </row>
    <row r="7" spans="2:11" x14ac:dyDescent="0.3">
      <c r="B7" t="s">
        <v>5</v>
      </c>
      <c r="J7" t="s">
        <v>59</v>
      </c>
      <c r="K7">
        <v>3.5799999999999998E-2</v>
      </c>
    </row>
    <row r="8" spans="2:11" x14ac:dyDescent="0.3">
      <c r="B8" t="s">
        <v>6</v>
      </c>
      <c r="J8" t="s">
        <v>60</v>
      </c>
      <c r="K8">
        <v>0.13420000000000001</v>
      </c>
    </row>
    <row r="9" spans="2:11" x14ac:dyDescent="0.3">
      <c r="B9" t="s">
        <v>7</v>
      </c>
      <c r="J9" t="s">
        <v>61</v>
      </c>
      <c r="K9">
        <v>0.51500000000000001</v>
      </c>
    </row>
    <row r="10" spans="2:11" x14ac:dyDescent="0.3">
      <c r="B10" t="s">
        <v>8</v>
      </c>
      <c r="J10" t="s">
        <v>62</v>
      </c>
      <c r="K10">
        <v>0.12280000000000001</v>
      </c>
    </row>
    <row r="11" spans="2:11" x14ac:dyDescent="0.3">
      <c r="B11" t="s">
        <v>23</v>
      </c>
      <c r="J11" t="s">
        <v>63</v>
      </c>
      <c r="K11">
        <v>1.2699999999999999E-2</v>
      </c>
    </row>
    <row r="12" spans="2:11" x14ac:dyDescent="0.3">
      <c r="B12" t="s">
        <v>24</v>
      </c>
      <c r="J12" t="s">
        <v>64</v>
      </c>
      <c r="K12">
        <f>0.015*2+0.0065*4</f>
        <v>5.5999999999999994E-2</v>
      </c>
    </row>
    <row r="13" spans="2:11" x14ac:dyDescent="0.3">
      <c r="J13" t="s">
        <v>65</v>
      </c>
      <c r="K13">
        <v>4.0800000000000003E-2</v>
      </c>
    </row>
    <row r="14" spans="2:11" x14ac:dyDescent="0.3">
      <c r="J14" t="s">
        <v>67</v>
      </c>
      <c r="K14">
        <f>K9 -K12</f>
        <v>0.45900000000000002</v>
      </c>
    </row>
    <row r="19" spans="2:9" x14ac:dyDescent="0.3">
      <c r="B19" t="s">
        <v>17</v>
      </c>
      <c r="C19" t="s">
        <v>16</v>
      </c>
      <c r="E19" t="s">
        <v>13</v>
      </c>
      <c r="H19" t="s">
        <v>14</v>
      </c>
    </row>
    <row r="20" spans="2:9" x14ac:dyDescent="0.3">
      <c r="B20">
        <v>31</v>
      </c>
      <c r="C20">
        <v>0</v>
      </c>
      <c r="H20" t="s">
        <v>15</v>
      </c>
    </row>
    <row r="21" spans="2:9" x14ac:dyDescent="0.3">
      <c r="B21">
        <v>33</v>
      </c>
      <c r="C21">
        <v>3.09</v>
      </c>
    </row>
    <row r="22" spans="2:9" x14ac:dyDescent="0.3">
      <c r="B22">
        <v>35</v>
      </c>
      <c r="C22">
        <v>3.88</v>
      </c>
    </row>
    <row r="23" spans="2:9" x14ac:dyDescent="0.3">
      <c r="B23">
        <v>37</v>
      </c>
      <c r="C23">
        <v>5.16</v>
      </c>
    </row>
    <row r="24" spans="2:9" x14ac:dyDescent="0.3">
      <c r="B24">
        <v>39</v>
      </c>
      <c r="C24">
        <v>6.2</v>
      </c>
    </row>
    <row r="25" spans="2:9" x14ac:dyDescent="0.3">
      <c r="B25">
        <v>41</v>
      </c>
      <c r="C25">
        <v>6.95</v>
      </c>
    </row>
    <row r="27" spans="2:9" x14ac:dyDescent="0.3">
      <c r="B27" t="s">
        <v>18</v>
      </c>
      <c r="D27" t="s">
        <v>17</v>
      </c>
      <c r="E27" t="s">
        <v>19</v>
      </c>
      <c r="F27" t="s">
        <v>20</v>
      </c>
      <c r="G27" t="s">
        <v>16</v>
      </c>
      <c r="H27" t="s">
        <v>21</v>
      </c>
      <c r="I27" t="s">
        <v>22</v>
      </c>
    </row>
    <row r="28" spans="2:9" x14ac:dyDescent="0.3">
      <c r="B28">
        <v>31.4</v>
      </c>
      <c r="D28">
        <v>31.4</v>
      </c>
      <c r="E28">
        <f>D28 - $B$28</f>
        <v>0</v>
      </c>
      <c r="F28">
        <f>E28/100</f>
        <v>0</v>
      </c>
      <c r="G28">
        <v>0</v>
      </c>
      <c r="H28">
        <v>1E-3</v>
      </c>
      <c r="I28">
        <v>5.0000000000000001E-3</v>
      </c>
    </row>
    <row r="29" spans="2:9" x14ac:dyDescent="0.3">
      <c r="D29">
        <v>32.4</v>
      </c>
      <c r="E29">
        <f t="shared" ref="E29:E38" si="0">D29 - $B$28</f>
        <v>1</v>
      </c>
      <c r="F29">
        <f t="shared" ref="F29:F38" si="1">E29/100</f>
        <v>0.01</v>
      </c>
      <c r="G29">
        <v>2.73</v>
      </c>
      <c r="H29">
        <v>1E-3</v>
      </c>
      <c r="I29">
        <v>5.0000000000000001E-3</v>
      </c>
    </row>
    <row r="30" spans="2:9" x14ac:dyDescent="0.3">
      <c r="D30">
        <v>33.4</v>
      </c>
      <c r="E30">
        <f t="shared" si="0"/>
        <v>2</v>
      </c>
      <c r="F30">
        <f t="shared" si="1"/>
        <v>0.02</v>
      </c>
      <c r="G30">
        <v>3.23</v>
      </c>
      <c r="H30">
        <v>1E-3</v>
      </c>
      <c r="I30">
        <v>5.0000000000000001E-3</v>
      </c>
    </row>
    <row r="31" spans="2:9" x14ac:dyDescent="0.3">
      <c r="D31">
        <v>34.4</v>
      </c>
      <c r="E31">
        <f t="shared" si="0"/>
        <v>3</v>
      </c>
      <c r="F31">
        <f t="shared" si="1"/>
        <v>0.03</v>
      </c>
      <c r="G31">
        <v>3.71</v>
      </c>
      <c r="H31">
        <v>1E-3</v>
      </c>
      <c r="I31">
        <v>5.0000000000000001E-3</v>
      </c>
    </row>
    <row r="32" spans="2:9" x14ac:dyDescent="0.3">
      <c r="D32">
        <v>35.4</v>
      </c>
      <c r="E32">
        <f t="shared" si="0"/>
        <v>4</v>
      </c>
      <c r="F32">
        <f t="shared" si="1"/>
        <v>0.04</v>
      </c>
      <c r="G32">
        <v>4.32</v>
      </c>
      <c r="H32">
        <v>1E-3</v>
      </c>
      <c r="I32">
        <v>5.0000000000000001E-3</v>
      </c>
    </row>
    <row r="33" spans="2:9" x14ac:dyDescent="0.3">
      <c r="D33">
        <v>36.4</v>
      </c>
      <c r="E33">
        <f t="shared" si="0"/>
        <v>5</v>
      </c>
      <c r="F33">
        <f t="shared" si="1"/>
        <v>0.05</v>
      </c>
      <c r="G33">
        <v>4.87</v>
      </c>
      <c r="H33">
        <v>1E-3</v>
      </c>
      <c r="I33">
        <v>5.0000000000000001E-3</v>
      </c>
    </row>
    <row r="34" spans="2:9" x14ac:dyDescent="0.3">
      <c r="D34">
        <v>37.4</v>
      </c>
      <c r="E34">
        <f t="shared" si="0"/>
        <v>6</v>
      </c>
      <c r="F34">
        <f t="shared" si="1"/>
        <v>0.06</v>
      </c>
      <c r="G34">
        <v>5.41</v>
      </c>
      <c r="H34">
        <v>1E-3</v>
      </c>
      <c r="I34">
        <v>5.0000000000000001E-3</v>
      </c>
    </row>
    <row r="35" spans="2:9" x14ac:dyDescent="0.3">
      <c r="D35">
        <v>38.4</v>
      </c>
      <c r="E35">
        <f t="shared" si="0"/>
        <v>7</v>
      </c>
      <c r="F35">
        <f t="shared" si="1"/>
        <v>7.0000000000000007E-2</v>
      </c>
      <c r="G35">
        <v>5.92</v>
      </c>
      <c r="H35">
        <v>1E-3</v>
      </c>
      <c r="I35">
        <v>5.0000000000000001E-3</v>
      </c>
    </row>
    <row r="36" spans="2:9" x14ac:dyDescent="0.3">
      <c r="D36">
        <v>39.4</v>
      </c>
      <c r="E36">
        <f t="shared" si="0"/>
        <v>8</v>
      </c>
      <c r="F36">
        <f t="shared" si="1"/>
        <v>0.08</v>
      </c>
      <c r="G36">
        <v>6.42</v>
      </c>
      <c r="H36">
        <v>1E-3</v>
      </c>
      <c r="I36">
        <v>5.0000000000000001E-3</v>
      </c>
    </row>
    <row r="37" spans="2:9" x14ac:dyDescent="0.3">
      <c r="D37">
        <v>40.4</v>
      </c>
      <c r="E37">
        <f t="shared" si="0"/>
        <v>9</v>
      </c>
      <c r="F37">
        <f t="shared" si="1"/>
        <v>0.09</v>
      </c>
      <c r="G37">
        <v>7.05</v>
      </c>
      <c r="H37">
        <v>1E-3</v>
      </c>
      <c r="I37">
        <v>5.0000000000000001E-3</v>
      </c>
    </row>
    <row r="38" spans="2:9" x14ac:dyDescent="0.3">
      <c r="D38">
        <v>41.4</v>
      </c>
      <c r="E38">
        <f t="shared" si="0"/>
        <v>10</v>
      </c>
      <c r="F38">
        <f t="shared" si="1"/>
        <v>0.1</v>
      </c>
      <c r="G38">
        <v>7.95</v>
      </c>
      <c r="H38">
        <v>1E-3</v>
      </c>
      <c r="I38">
        <v>5.0000000000000001E-3</v>
      </c>
    </row>
    <row r="41" spans="2:9" x14ac:dyDescent="0.3">
      <c r="B41" t="s">
        <v>25</v>
      </c>
      <c r="C41" t="s">
        <v>26</v>
      </c>
    </row>
    <row r="42" spans="2:9" x14ac:dyDescent="0.3">
      <c r="B42" t="s">
        <v>27</v>
      </c>
      <c r="C42">
        <v>134.19999999999999</v>
      </c>
    </row>
    <row r="43" spans="2:9" x14ac:dyDescent="0.3">
      <c r="B43" t="s">
        <v>28</v>
      </c>
      <c r="C43" t="s">
        <v>29</v>
      </c>
    </row>
    <row r="44" spans="2:9" x14ac:dyDescent="0.3">
      <c r="B44" t="s">
        <v>31</v>
      </c>
      <c r="C44" t="s">
        <v>30</v>
      </c>
    </row>
    <row r="45" spans="2:9" x14ac:dyDescent="0.3">
      <c r="B45" t="s">
        <v>33</v>
      </c>
      <c r="C45" t="s">
        <v>32</v>
      </c>
    </row>
    <row r="46" spans="2:9" x14ac:dyDescent="0.3">
      <c r="B46" t="s">
        <v>34</v>
      </c>
      <c r="C46" t="s">
        <v>36</v>
      </c>
    </row>
    <row r="47" spans="2:9" x14ac:dyDescent="0.3">
      <c r="B47" t="s">
        <v>37</v>
      </c>
      <c r="C47" t="s">
        <v>35</v>
      </c>
    </row>
    <row r="48" spans="2:9" x14ac:dyDescent="0.3">
      <c r="B48" t="s">
        <v>38</v>
      </c>
      <c r="C48" t="s">
        <v>43</v>
      </c>
    </row>
    <row r="49" spans="2:10" x14ac:dyDescent="0.3">
      <c r="B49" t="s">
        <v>39</v>
      </c>
      <c r="C49" t="s">
        <v>42</v>
      </c>
    </row>
    <row r="50" spans="2:10" x14ac:dyDescent="0.3">
      <c r="B50" t="s">
        <v>40</v>
      </c>
      <c r="C50" t="s">
        <v>41</v>
      </c>
    </row>
    <row r="51" spans="2:10" x14ac:dyDescent="0.3">
      <c r="B51" t="s">
        <v>44</v>
      </c>
      <c r="C51" t="s">
        <v>45</v>
      </c>
    </row>
    <row r="52" spans="2:10" x14ac:dyDescent="0.3">
      <c r="B52" t="s">
        <v>47</v>
      </c>
      <c r="C52" t="s">
        <v>48</v>
      </c>
    </row>
    <row r="55" spans="2:10" x14ac:dyDescent="0.3">
      <c r="B55" t="s">
        <v>51</v>
      </c>
      <c r="D55" t="s">
        <v>50</v>
      </c>
      <c r="E55" t="s">
        <v>49</v>
      </c>
      <c r="F55" t="s">
        <v>20</v>
      </c>
      <c r="G55" t="s">
        <v>53</v>
      </c>
      <c r="H55" t="s">
        <v>16</v>
      </c>
      <c r="I55" t="s">
        <v>21</v>
      </c>
      <c r="J55" t="s">
        <v>22</v>
      </c>
    </row>
    <row r="56" spans="2:10" x14ac:dyDescent="0.3">
      <c r="B56">
        <v>140</v>
      </c>
      <c r="D56">
        <v>140</v>
      </c>
      <c r="E56">
        <f>D56 - $B$56</f>
        <v>0</v>
      </c>
      <c r="F56">
        <f>E56/1000</f>
        <v>0</v>
      </c>
      <c r="G56">
        <v>0</v>
      </c>
      <c r="H56">
        <f>$G56*$B$58</f>
        <v>0</v>
      </c>
      <c r="I56">
        <v>1E-3</v>
      </c>
      <c r="J56" t="s">
        <v>54</v>
      </c>
    </row>
    <row r="57" spans="2:10" x14ac:dyDescent="0.3">
      <c r="B57" t="s">
        <v>52</v>
      </c>
      <c r="D57">
        <v>150</v>
      </c>
      <c r="E57">
        <f t="shared" ref="E57:E62" si="2">D57 - $B$56</f>
        <v>10</v>
      </c>
      <c r="F57">
        <f t="shared" ref="F57:F62" si="3">E57/1000</f>
        <v>0.01</v>
      </c>
      <c r="G57">
        <v>0.08</v>
      </c>
      <c r="H57">
        <f t="shared" ref="H57:H62" si="4">$G57*$B$58</f>
        <v>0.78120000000000012</v>
      </c>
      <c r="I57">
        <v>1E-3</v>
      </c>
      <c r="J57">
        <v>5.0000000000000001E-3</v>
      </c>
    </row>
    <row r="58" spans="2:10" x14ac:dyDescent="0.3">
      <c r="B58">
        <v>9.7650000000000006</v>
      </c>
      <c r="D58">
        <v>160</v>
      </c>
      <c r="E58">
        <f t="shared" si="2"/>
        <v>20</v>
      </c>
      <c r="F58">
        <f t="shared" si="3"/>
        <v>0.02</v>
      </c>
      <c r="G58">
        <v>0.115</v>
      </c>
      <c r="H58">
        <f t="shared" si="4"/>
        <v>1.1229750000000001</v>
      </c>
      <c r="I58">
        <v>1E-3</v>
      </c>
      <c r="J58">
        <v>5.0000000000000001E-3</v>
      </c>
    </row>
    <row r="59" spans="2:10" x14ac:dyDescent="0.3">
      <c r="D59">
        <v>170</v>
      </c>
      <c r="E59">
        <f t="shared" si="2"/>
        <v>30</v>
      </c>
      <c r="F59">
        <f t="shared" si="3"/>
        <v>0.03</v>
      </c>
      <c r="G59">
        <v>0.14000000000000001</v>
      </c>
      <c r="H59">
        <f t="shared" si="4"/>
        <v>1.3671000000000002</v>
      </c>
      <c r="I59">
        <v>1E-3</v>
      </c>
      <c r="J59">
        <v>5.0000000000000001E-3</v>
      </c>
    </row>
    <row r="60" spans="2:10" x14ac:dyDescent="0.3">
      <c r="D60">
        <v>180</v>
      </c>
      <c r="E60">
        <f t="shared" si="2"/>
        <v>40</v>
      </c>
      <c r="F60">
        <f t="shared" si="3"/>
        <v>0.04</v>
      </c>
      <c r="G60">
        <v>0.21</v>
      </c>
      <c r="H60">
        <f t="shared" si="4"/>
        <v>2.0506500000000001</v>
      </c>
      <c r="I60">
        <v>1E-3</v>
      </c>
      <c r="J60">
        <v>5.0000000000000001E-3</v>
      </c>
    </row>
    <row r="61" spans="2:10" x14ac:dyDescent="0.3">
      <c r="D61">
        <v>190</v>
      </c>
      <c r="E61">
        <f>D61 - $B$56</f>
        <v>50</v>
      </c>
      <c r="F61">
        <f t="shared" si="3"/>
        <v>0.05</v>
      </c>
      <c r="G61">
        <v>0.26</v>
      </c>
      <c r="H61">
        <f t="shared" si="4"/>
        <v>2.5389000000000004</v>
      </c>
      <c r="I61">
        <v>1E-3</v>
      </c>
      <c r="J61">
        <v>5.0000000000000001E-3</v>
      </c>
    </row>
    <row r="62" spans="2:10" x14ac:dyDescent="0.3">
      <c r="D62">
        <v>200</v>
      </c>
      <c r="E62">
        <f t="shared" si="2"/>
        <v>60</v>
      </c>
      <c r="F62">
        <f t="shared" si="3"/>
        <v>0.06</v>
      </c>
      <c r="G62">
        <v>0.30499999999999999</v>
      </c>
      <c r="H62">
        <f t="shared" si="4"/>
        <v>2.9783249999999999</v>
      </c>
      <c r="I62">
        <v>1E-3</v>
      </c>
      <c r="J62">
        <v>5.0000000000000001E-3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McTernan</dc:creator>
  <cp:lastModifiedBy>Campbell McTernan</cp:lastModifiedBy>
  <dcterms:created xsi:type="dcterms:W3CDTF">2022-10-26T16:08:23Z</dcterms:created>
  <dcterms:modified xsi:type="dcterms:W3CDTF">2022-11-06T07:50:17Z</dcterms:modified>
</cp:coreProperties>
</file>