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<sst xmlns="http://schemas.openxmlformats.org/spreadsheetml/2006/main" count="166" uniqueCount="138">
  <si>
    <t xml:space="preserve">variable</t>
  </si>
  <si>
    <t xml:space="preserve">value</t>
  </si>
  <si>
    <t xml:space="preserve">TABLE IX-3</t>
  </si>
  <si>
    <t xml:space="preserve">dt</t>
  </si>
  <si>
    <t xml:space="preserve">H (FT)</t>
  </si>
  <si>
    <t xml:space="preserve">feet</t>
  </si>
  <si>
    <t xml:space="preserve">tfinal</t>
  </si>
  <si>
    <t xml:space="preserve">M (--)</t>
  </si>
  <si>
    <t xml:space="preserve">--</t>
  </si>
  <si>
    <t xml:space="preserve">time</t>
  </si>
  <si>
    <t xml:space="preserve">VTO (FPS)</t>
  </si>
  <si>
    <t xml:space="preserve">true airspeed, knots</t>
  </si>
  <si>
    <t xml:space="preserve">u0 (ft/sec)</t>
  </si>
  <si>
    <t xml:space="preserve">VTO (KTAS)</t>
  </si>
  <si>
    <t xml:space="preserve">true airspeed knots</t>
  </si>
  <si>
    <t xml:space="preserve">v0 (ft/sec)</t>
  </si>
  <si>
    <t xml:space="preserve">VTO (KCAS)</t>
  </si>
  <si>
    <t xml:space="preserve">calibrated airspeed, knots</t>
  </si>
  <si>
    <t xml:space="preserve">w0 (ft/sec)</t>
  </si>
  <si>
    <t xml:space="preserve">W (LBS)</t>
  </si>
  <si>
    <t xml:space="preserve">weight, pounds</t>
  </si>
  <si>
    <t xml:space="preserve">p0  (rad/sec)</t>
  </si>
  <si>
    <t xml:space="preserve">q0  (rad/sec)</t>
  </si>
  <si>
    <t xml:space="preserve">I X (SLUG-FT SQ)</t>
  </si>
  <si>
    <t xml:space="preserve">body axis (FRL) moments of inertia, slig-ft2</t>
  </si>
  <si>
    <t xml:space="preserve">r0 (rad/sec)</t>
  </si>
  <si>
    <t xml:space="preserve">I Y (SLUG-FT SQ)</t>
  </si>
  <si>
    <t xml:space="preserve">phi0 (rad)</t>
  </si>
  <si>
    <t xml:space="preserve">I Z (SLUG-FT SQ)</t>
  </si>
  <si>
    <t xml:space="preserve">theta0 (rad)</t>
  </si>
  <si>
    <t xml:space="preserve">I XZ (SLUG-FT SQ)</t>
  </si>
  <si>
    <t xml:space="preserve">psi0  (rad)</t>
  </si>
  <si>
    <t xml:space="preserve">EPSILON (DEG)</t>
  </si>
  <si>
    <t xml:space="preserve">inclination of princile axis w.r.t FRL, deg</t>
  </si>
  <si>
    <t xml:space="preserve">x0 (ft)</t>
  </si>
  <si>
    <t xml:space="preserve">Q (PSF)</t>
  </si>
  <si>
    <t xml:space="preserve">dynamic pressure, psf</t>
  </si>
  <si>
    <t xml:space="preserve">y0 (ft)</t>
  </si>
  <si>
    <t xml:space="preserve">QC (PSF)</t>
  </si>
  <si>
    <t xml:space="preserve">impact pressure, psf</t>
  </si>
  <si>
    <t xml:space="preserve">z0 (ft)</t>
  </si>
  <si>
    <t xml:space="preserve">ALPHA (DEG)</t>
  </si>
  <si>
    <t xml:space="preserve">FRL angle of attack, degrees</t>
  </si>
  <si>
    <t xml:space="preserve">altitude (ft)</t>
  </si>
  <si>
    <t xml:space="preserve">GAMMA (DEG)</t>
  </si>
  <si>
    <t xml:space="preserve">flight path angle, degrees</t>
  </si>
  <si>
    <t xml:space="preserve">mach</t>
  </si>
  <si>
    <t xml:space="preserve">put the data from the NASA report here </t>
  </si>
  <si>
    <t xml:space="preserve">alpha0 (rad)</t>
  </si>
  <si>
    <t xml:space="preserve">gamma0 (rad)</t>
  </si>
  <si>
    <t xml:space="preserve">I TH (DEG)</t>
  </si>
  <si>
    <t xml:space="preserve">thrust incidence w.r.t FRL, degrees</t>
  </si>
  <si>
    <t xml:space="preserve">beta0 (rad)</t>
  </si>
  <si>
    <t xml:space="preserve">XI (DEG)</t>
  </si>
  <si>
    <t xml:space="preserve">zeta0 , ith+alpha0 , degrees</t>
  </si>
  <si>
    <t xml:space="preserve">XU (1/sec)</t>
  </si>
  <si>
    <t xml:space="preserve">L TH (FT)</t>
  </si>
  <si>
    <t xml:space="preserve">perpindicular distance to thrust line from c.g , ft</t>
  </si>
  <si>
    <t xml:space="preserve">ZU (1/sec)</t>
  </si>
  <si>
    <t xml:space="preserve">TABLE IX-4</t>
  </si>
  <si>
    <t xml:space="preserve">MU (1/sec-ft)</t>
  </si>
  <si>
    <t xml:space="preserve">H</t>
  </si>
  <si>
    <t xml:space="preserve">FT</t>
  </si>
  <si>
    <t xml:space="preserve">XW (1/sec)</t>
  </si>
  <si>
    <t xml:space="preserve">M</t>
  </si>
  <si>
    <t xml:space="preserve">ZW (1/sec)</t>
  </si>
  <si>
    <t xml:space="preserve">XU *</t>
  </si>
  <si>
    <t xml:space="preserve">1/sec</t>
  </si>
  <si>
    <t xml:space="preserve">MW (1/sec-ft)</t>
  </si>
  <si>
    <t xml:space="preserve">ZU *</t>
  </si>
  <si>
    <t xml:space="preserve">ZWD (1/sec^2)</t>
  </si>
  <si>
    <t xml:space="preserve">MU *</t>
  </si>
  <si>
    <t xml:space="preserve">1/sec - ft</t>
  </si>
  <si>
    <t xml:space="preserve">ZQ (1/sec)</t>
  </si>
  <si>
    <t xml:space="preserve">XW</t>
  </si>
  <si>
    <t xml:space="preserve">MWD (1/sec-ft)</t>
  </si>
  <si>
    <t xml:space="preserve">ZW</t>
  </si>
  <si>
    <t xml:space="preserve">MQ (1/sec)</t>
  </si>
  <si>
    <t xml:space="preserve">MW</t>
  </si>
  <si>
    <t xml:space="preserve">XDE (ft/sec^2 rad)</t>
  </si>
  <si>
    <t xml:space="preserve">ZWD</t>
  </si>
  <si>
    <t xml:space="preserve">1/sec ^ 2</t>
  </si>
  <si>
    <t xml:space="preserve">ZDE (ft/sec^2 rad)</t>
  </si>
  <si>
    <t xml:space="preserve">ZQ</t>
  </si>
  <si>
    <t xml:space="preserve">MDE (1/sec^2)</t>
  </si>
  <si>
    <t xml:space="preserve">MWD</t>
  </si>
  <si>
    <t xml:space="preserve">XD TH</t>
  </si>
  <si>
    <t xml:space="preserve">MQ</t>
  </si>
  <si>
    <t xml:space="preserve">ZD TH</t>
  </si>
  <si>
    <t xml:space="preserve">XDE</t>
  </si>
  <si>
    <t xml:space="preserve">ft/sec^2 rad</t>
  </si>
  <si>
    <t xml:space="preserve">MD TH</t>
  </si>
  <si>
    <t xml:space="preserve">ZDE</t>
  </si>
  <si>
    <t xml:space="preserve">YV (1/sec)</t>
  </si>
  <si>
    <t xml:space="preserve">MDE</t>
  </si>
  <si>
    <t xml:space="preserve">1/sec^2</t>
  </si>
  <si>
    <t xml:space="preserve">YB (ft/sec^2)</t>
  </si>
  <si>
    <t xml:space="preserve">LB ' (1/sec^2)</t>
  </si>
  <si>
    <t xml:space="preserve">NB ' (1/sec^2)</t>
  </si>
  <si>
    <t xml:space="preserve">LP ' (1/sec)</t>
  </si>
  <si>
    <t xml:space="preserve">TABLE IX-8</t>
  </si>
  <si>
    <t xml:space="preserve">NP ' (1/sec)</t>
  </si>
  <si>
    <t xml:space="preserve">LR ' (1/sec)</t>
  </si>
  <si>
    <t xml:space="preserve">NR ' (1/sec)</t>
  </si>
  <si>
    <t xml:space="preserve">YV</t>
  </si>
  <si>
    <t xml:space="preserve">Y * DA (1/sec)</t>
  </si>
  <si>
    <t xml:space="preserve">YB</t>
  </si>
  <si>
    <t xml:space="preserve">ft/sec^2</t>
  </si>
  <si>
    <t xml:space="preserve">Y * DR (1/sec)</t>
  </si>
  <si>
    <t xml:space="preserve">LB '</t>
  </si>
  <si>
    <t xml:space="preserve">L ' DA (1/sec^2)</t>
  </si>
  <si>
    <t xml:space="preserve">NB '</t>
  </si>
  <si>
    <t xml:space="preserve"> 1/sec ^2</t>
  </si>
  <si>
    <t xml:space="preserve">N ' DA (1/sec^2)</t>
  </si>
  <si>
    <t xml:space="preserve">LP '</t>
  </si>
  <si>
    <t xml:space="preserve">L ' DR (1/sec^2)</t>
  </si>
  <si>
    <t xml:space="preserve">NP '</t>
  </si>
  <si>
    <t xml:space="preserve">N ' DR (1/sec^2)</t>
  </si>
  <si>
    <t xml:space="preserve">LR '</t>
  </si>
  <si>
    <t xml:space="preserve">m (slugs)</t>
  </si>
  <si>
    <t xml:space="preserve">NR '</t>
  </si>
  <si>
    <t xml:space="preserve">g (ft/sec^2)</t>
  </si>
  <si>
    <t xml:space="preserve">Y * DA</t>
  </si>
  <si>
    <t xml:space="preserve">I_xx (SLUG-FT SQ)</t>
  </si>
  <si>
    <t xml:space="preserve">L ' DA</t>
  </si>
  <si>
    <t xml:space="preserve">I_yy (SLUG-FT SQ)</t>
  </si>
  <si>
    <t xml:space="preserve">N ' DA</t>
  </si>
  <si>
    <t xml:space="preserve">I_zz (SLUG-FT SQ)</t>
  </si>
  <si>
    <t xml:space="preserve">Y * DR</t>
  </si>
  <si>
    <t xml:space="preserve">I_xz (SLUG-FT SQ)</t>
  </si>
  <si>
    <t xml:space="preserve">L ' DR</t>
  </si>
  <si>
    <t xml:space="preserve">DELTAa (deg)</t>
  </si>
  <si>
    <t xml:space="preserve">N ' DR</t>
  </si>
  <si>
    <t xml:space="preserve">DELTAr (deg)</t>
  </si>
  <si>
    <t xml:space="preserve">DELTAe (deg)</t>
  </si>
  <si>
    <t xml:space="preserve">DELTAt (thrust)</t>
  </si>
  <si>
    <t xml:space="preserve">This column is calculated for you, only edit the values of time step dt and tfinal and the control actions</t>
  </si>
  <si>
    <t xml:space="preserve">The MATLAB code will read this column for you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</si>
</sst>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78"/>
    </font>
    <font>
      <b val="true"/>
      <sz val="24"/>
      <color rgb="FFFF0000"/>
      <name val="Calibri"/>
      <family val="2"/>
      <charset val="1"/>
    </font>
    <font>
      <sz val="22"/>
      <color rgb="FFFF0000"/>
      <name val="Calibri"/>
      <family val="2"/>
      <charset val="17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80808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A5A5A5"/>
        <bgColor rgb="FFC0C0C0"/>
      </patternFill>
    </fill>
    <fill>
      <patternFill patternType="solid">
        <fgColor rgb="FF0070C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47520</xdr:colOff>
      <xdr:row>8</xdr:row>
      <xdr:rowOff>63360</xdr:rowOff>
    </xdr:from>
    <xdr:to>
      <xdr:col>10</xdr:col>
      <xdr:colOff>5760</xdr:colOff>
      <xdr:row>19</xdr:row>
      <xdr:rowOff>141480</xdr:rowOff>
    </xdr:to>
    <xdr:sp>
      <xdr:nvSpPr>
        <xdr:cNvPr id="0" name="رابط منحني 2"/>
        <xdr:cNvSpPr/>
      </xdr:nvSpPr>
      <xdr:spPr>
        <a:xfrm>
          <a:off x="5276160" y="1596960"/>
          <a:ext cx="3240000" cy="2154600"/>
        </a:xfrm>
        <a:prstGeom prst="curvedConnector3">
          <a:avLst>
            <a:gd name="adj1" fmla="val 50000"/>
          </a:avLst>
        </a:prstGeom>
        <a:noFill/>
        <a:ln w="0">
          <a:solidFill>
            <a:srgbClr val="ed7d31"/>
          </a:solidFill>
          <a:headEnd len="med" type="arrow" w="med"/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5</xdr:col>
      <xdr:colOff>31680</xdr:colOff>
      <xdr:row>19</xdr:row>
      <xdr:rowOff>158040</xdr:rowOff>
    </xdr:from>
    <xdr:to>
      <xdr:col>9</xdr:col>
      <xdr:colOff>586080</xdr:colOff>
      <xdr:row>33</xdr:row>
      <xdr:rowOff>61560</xdr:rowOff>
    </xdr:to>
    <xdr:sp>
      <xdr:nvSpPr>
        <xdr:cNvPr id="1" name="رابط منحني 4"/>
        <xdr:cNvSpPr/>
      </xdr:nvSpPr>
      <xdr:spPr>
        <a:xfrm flipV="1">
          <a:off x="5260320" y="3768120"/>
          <a:ext cx="3222720" cy="2490480"/>
        </a:xfrm>
        <a:prstGeom prst="curvedConnector3">
          <a:avLst>
            <a:gd name="adj1" fmla="val 50000"/>
          </a:avLst>
        </a:prstGeom>
        <a:noFill/>
        <a:ln w="0">
          <a:solidFill>
            <a:srgbClr val="ed7d31"/>
          </a:solidFill>
          <a:headEnd len="med" type="arrow" w="med"/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5</xdr:col>
      <xdr:colOff>49680</xdr:colOff>
      <xdr:row>20</xdr:row>
      <xdr:rowOff>78480</xdr:rowOff>
    </xdr:from>
    <xdr:to>
      <xdr:col>10</xdr:col>
      <xdr:colOff>23760</xdr:colOff>
      <xdr:row>50</xdr:row>
      <xdr:rowOff>29880</xdr:rowOff>
    </xdr:to>
    <xdr:sp>
      <xdr:nvSpPr>
        <xdr:cNvPr id="2" name="رابط منحني 6"/>
        <xdr:cNvSpPr/>
      </xdr:nvSpPr>
      <xdr:spPr>
        <a:xfrm flipH="1" flipV="1" rot="5400000">
          <a:off x="4098600" y="5049000"/>
          <a:ext cx="5615280" cy="3255840"/>
        </a:xfrm>
        <a:prstGeom prst="curvedConnector3">
          <a:avLst>
            <a:gd name="adj1" fmla="val 50000"/>
          </a:avLst>
        </a:prstGeom>
        <a:noFill/>
        <a:ln w="0">
          <a:solidFill>
            <a:srgbClr val="ed7d31"/>
          </a:solidFill>
          <a:headEnd len="med" type="arrow" w="med"/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1</xdr:col>
      <xdr:colOff>732240</xdr:colOff>
      <xdr:row>61</xdr:row>
      <xdr:rowOff>33840</xdr:rowOff>
    </xdr:from>
    <xdr:to>
      <xdr:col>2</xdr:col>
      <xdr:colOff>720</xdr:colOff>
      <xdr:row>65</xdr:row>
      <xdr:rowOff>111960</xdr:rowOff>
    </xdr:to>
    <xdr:sp>
      <xdr:nvSpPr>
        <xdr:cNvPr id="3" name="رابط منحني 11"/>
        <xdr:cNvSpPr/>
      </xdr:nvSpPr>
      <xdr:spPr>
        <a:xfrm rot="10800000">
          <a:off x="1888560" y="11593440"/>
          <a:ext cx="219240" cy="1144800"/>
        </a:xfrm>
        <a:prstGeom prst="curvedConnector3">
          <a:avLst>
            <a:gd name="adj1" fmla="val 98214"/>
          </a:avLst>
        </a:prstGeom>
        <a:noFill/>
        <a:ln w="0">
          <a:solidFill>
            <a:srgbClr val="4472c4"/>
          </a:solidFill>
          <a:headEnd len="med" type="arrow" w="med"/>
          <a:tailEnd len="med" type="arrow" w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42" activeCellId="0" sqref="C42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3.47"/>
    <col collapsed="false" customWidth="true" hidden="false" outlineLevel="0" max="3" min="3" style="0" width="16.53"/>
    <col collapsed="false" customWidth="true" hidden="false" outlineLevel="0" max="4" min="4" style="0" width="15.14"/>
    <col collapsed="false" customWidth="true" hidden="false" outlineLevel="0" max="5" min="5" style="0" width="12.57"/>
    <col collapsed="false" customWidth="true" hidden="false" outlineLevel="0" max="7" min="7" style="0" width="9.29"/>
    <col collapsed="false" customWidth="true" hidden="false" outlineLevel="0" max="9" min="9" style="0" width="11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2"/>
    </row>
    <row r="2" customFormat="false" ht="15" hidden="false" customHeight="false" outlineLevel="0" collapsed="false">
      <c r="A2" s="3" t="s">
        <v>3</v>
      </c>
      <c r="B2" s="1" t="n">
        <v>0.01</v>
      </c>
      <c r="C2" s="4" t="s">
        <v>4</v>
      </c>
      <c r="D2" s="5" t="s">
        <v>5</v>
      </c>
      <c r="E2" s="6" t="n">
        <v>40000</v>
      </c>
    </row>
    <row r="3" customFormat="false" ht="15" hidden="false" customHeight="false" outlineLevel="0" collapsed="false">
      <c r="A3" s="3" t="s">
        <v>6</v>
      </c>
      <c r="B3" s="1" t="n">
        <v>10</v>
      </c>
      <c r="C3" s="4" t="s">
        <v>7</v>
      </c>
      <c r="D3" s="5" t="s">
        <v>8</v>
      </c>
      <c r="E3" s="7" t="n">
        <v>0.8</v>
      </c>
    </row>
    <row r="4" customFormat="false" ht="15" hidden="false" customHeight="false" outlineLevel="0" collapsed="false">
      <c r="A4" s="3" t="s">
        <v>9</v>
      </c>
      <c r="B4" s="1" t="n">
        <v>0</v>
      </c>
      <c r="C4" s="4" t="s">
        <v>10</v>
      </c>
      <c r="D4" s="5" t="s">
        <v>11</v>
      </c>
      <c r="E4" s="7" t="n">
        <v>774</v>
      </c>
    </row>
    <row r="5" customFormat="false" ht="15" hidden="false" customHeight="false" outlineLevel="0" collapsed="false">
      <c r="A5" s="8" t="s">
        <v>12</v>
      </c>
      <c r="B5" s="1" t="n">
        <f aca="false">SQRT(E4^2 - B6^2 - B7^2 )</f>
        <v>771.506851925135</v>
      </c>
      <c r="C5" s="4" t="s">
        <v>13</v>
      </c>
      <c r="D5" s="5" t="s">
        <v>14</v>
      </c>
      <c r="E5" s="7" t="n">
        <v>459</v>
      </c>
    </row>
    <row r="6" customFormat="false" ht="15" hidden="false" customHeight="false" outlineLevel="0" collapsed="false">
      <c r="A6" s="8" t="s">
        <v>15</v>
      </c>
      <c r="B6" s="1" t="n">
        <f aca="false">E4*SIN(B21)</f>
        <v>0</v>
      </c>
      <c r="C6" s="4" t="s">
        <v>16</v>
      </c>
      <c r="D6" s="5" t="s">
        <v>17</v>
      </c>
      <c r="E6" s="7" t="n">
        <v>243</v>
      </c>
    </row>
    <row r="7" customFormat="false" ht="15" hidden="false" customHeight="false" outlineLevel="0" collapsed="false">
      <c r="A7" s="8" t="s">
        <v>18</v>
      </c>
      <c r="B7" s="1" t="n">
        <f aca="false">SQRT((E4^2 * TAN(B19)^2 * COS(B21)^2)/(1 + TAN(B19)^2))</f>
        <v>62.0739674305368</v>
      </c>
      <c r="C7" s="4" t="s">
        <v>19</v>
      </c>
      <c r="D7" s="5" t="s">
        <v>20</v>
      </c>
      <c r="E7" s="7" t="n">
        <v>636636</v>
      </c>
    </row>
    <row r="8" customFormat="false" ht="15" hidden="false" customHeight="false" outlineLevel="0" collapsed="false">
      <c r="A8" s="8" t="s">
        <v>21</v>
      </c>
      <c r="B8" s="1" t="n">
        <v>0</v>
      </c>
      <c r="C8" s="4"/>
      <c r="D8" s="5"/>
      <c r="E8" s="7"/>
    </row>
    <row r="9" customFormat="false" ht="15" hidden="false" customHeight="true" outlineLevel="0" collapsed="false">
      <c r="A9" s="8" t="s">
        <v>22</v>
      </c>
      <c r="B9" s="1" t="n">
        <v>0</v>
      </c>
      <c r="C9" s="4" t="s">
        <v>23</v>
      </c>
      <c r="D9" s="9" t="s">
        <v>24</v>
      </c>
      <c r="E9" s="6" t="n">
        <v>18200000</v>
      </c>
    </row>
    <row r="10" customFormat="false" ht="15" hidden="false" customHeight="false" outlineLevel="0" collapsed="false">
      <c r="A10" s="8" t="s">
        <v>25</v>
      </c>
      <c r="B10" s="1" t="n">
        <v>0</v>
      </c>
      <c r="C10" s="4" t="s">
        <v>26</v>
      </c>
      <c r="D10" s="9"/>
      <c r="E10" s="6" t="n">
        <v>33100000</v>
      </c>
    </row>
    <row r="11" customFormat="false" ht="15" hidden="false" customHeight="false" outlineLevel="0" collapsed="false">
      <c r="A11" s="8" t="s">
        <v>27</v>
      </c>
      <c r="B11" s="1" t="n">
        <v>0</v>
      </c>
      <c r="C11" s="4" t="s">
        <v>28</v>
      </c>
      <c r="D11" s="9"/>
      <c r="E11" s="6" t="n">
        <v>49700000</v>
      </c>
    </row>
    <row r="12" customFormat="false" ht="15" hidden="false" customHeight="false" outlineLevel="0" collapsed="false">
      <c r="A12" s="8" t="s">
        <v>29</v>
      </c>
      <c r="B12" s="10" t="n">
        <f aca="false">B19+B20</f>
        <v>0.0802851455917391</v>
      </c>
      <c r="C12" s="4" t="s">
        <v>30</v>
      </c>
      <c r="D12" s="9"/>
      <c r="E12" s="6" t="n">
        <v>970056</v>
      </c>
    </row>
    <row r="13" customFormat="false" ht="15" hidden="false" customHeight="false" outlineLevel="0" collapsed="false">
      <c r="A13" s="8" t="s">
        <v>31</v>
      </c>
      <c r="B13" s="1" t="n">
        <f aca="false">0</f>
        <v>0</v>
      </c>
      <c r="C13" s="4" t="s">
        <v>32</v>
      </c>
      <c r="D13" s="5" t="s">
        <v>33</v>
      </c>
      <c r="E13" s="6" t="n">
        <v>-1.76</v>
      </c>
    </row>
    <row r="14" customFormat="false" ht="15" hidden="false" customHeight="false" outlineLevel="0" collapsed="false">
      <c r="A14" s="8" t="s">
        <v>34</v>
      </c>
      <c r="B14" s="1" t="n">
        <f aca="false">0</f>
        <v>0</v>
      </c>
      <c r="C14" s="4" t="s">
        <v>35</v>
      </c>
      <c r="D14" s="5" t="s">
        <v>36</v>
      </c>
      <c r="E14" s="6" t="n">
        <v>177</v>
      </c>
    </row>
    <row r="15" customFormat="false" ht="15" hidden="false" customHeight="false" outlineLevel="0" collapsed="false">
      <c r="A15" s="8" t="s">
        <v>37</v>
      </c>
      <c r="B15" s="1" t="n">
        <f aca="false">0</f>
        <v>0</v>
      </c>
      <c r="C15" s="4" t="s">
        <v>38</v>
      </c>
      <c r="D15" s="5" t="s">
        <v>39</v>
      </c>
      <c r="E15" s="6" t="n">
        <v>207</v>
      </c>
      <c r="I15" s="11"/>
    </row>
    <row r="16" customFormat="false" ht="15" hidden="false" customHeight="false" outlineLevel="0" collapsed="false">
      <c r="A16" s="8" t="s">
        <v>40</v>
      </c>
      <c r="B16" s="10" t="n">
        <f aca="false">-E2</f>
        <v>-40000</v>
      </c>
      <c r="C16" s="4" t="s">
        <v>41</v>
      </c>
      <c r="D16" s="5" t="s">
        <v>42</v>
      </c>
      <c r="E16" s="6" t="n">
        <v>4.6</v>
      </c>
    </row>
    <row r="17" customFormat="false" ht="15" hidden="false" customHeight="false" outlineLevel="0" collapsed="false">
      <c r="A17" s="12" t="s">
        <v>43</v>
      </c>
      <c r="B17" s="10" t="n">
        <f aca="false">E2</f>
        <v>40000</v>
      </c>
      <c r="C17" s="4" t="s">
        <v>44</v>
      </c>
      <c r="D17" s="5" t="s">
        <v>45</v>
      </c>
      <c r="E17" s="6" t="n">
        <v>0</v>
      </c>
    </row>
    <row r="18" customFormat="false" ht="14.25" hidden="false" customHeight="true" outlineLevel="0" collapsed="false">
      <c r="A18" s="12" t="s">
        <v>46</v>
      </c>
      <c r="B18" s="10" t="n">
        <f aca="false">E3</f>
        <v>0.8</v>
      </c>
      <c r="C18" s="4"/>
      <c r="D18" s="5"/>
      <c r="E18" s="6" t="n">
        <v>86</v>
      </c>
      <c r="K18" s="13" t="s">
        <v>47</v>
      </c>
      <c r="L18" s="13"/>
      <c r="M18" s="13"/>
      <c r="N18" s="13"/>
    </row>
    <row r="19" customFormat="false" ht="14.25" hidden="false" customHeight="true" outlineLevel="0" collapsed="false">
      <c r="A19" s="12" t="s">
        <v>48</v>
      </c>
      <c r="B19" s="10" t="n">
        <f aca="false">E16*PI()/180</f>
        <v>0.0802851455917391</v>
      </c>
      <c r="C19" s="4"/>
      <c r="D19" s="5"/>
      <c r="E19" s="6" t="n">
        <v>-10</v>
      </c>
      <c r="K19" s="13"/>
      <c r="L19" s="13"/>
      <c r="M19" s="13"/>
      <c r="N19" s="13"/>
    </row>
    <row r="20" customFormat="false" ht="14.25" hidden="false" customHeight="true" outlineLevel="0" collapsed="false">
      <c r="A20" s="12" t="s">
        <v>49</v>
      </c>
      <c r="B20" s="10" t="n">
        <f aca="false">E17*PI()/180</f>
        <v>0</v>
      </c>
      <c r="C20" s="4" t="s">
        <v>50</v>
      </c>
      <c r="D20" s="5" t="s">
        <v>51</v>
      </c>
      <c r="E20" s="6" t="n">
        <v>2.5</v>
      </c>
      <c r="K20" s="13"/>
      <c r="L20" s="13"/>
      <c r="M20" s="13"/>
      <c r="N20" s="13"/>
    </row>
    <row r="21" customFormat="false" ht="14.25" hidden="false" customHeight="true" outlineLevel="0" collapsed="false">
      <c r="A21" s="12" t="s">
        <v>52</v>
      </c>
      <c r="B21" s="1" t="n">
        <f aca="false">0*PI()/180</f>
        <v>0</v>
      </c>
      <c r="C21" s="4" t="s">
        <v>53</v>
      </c>
      <c r="D21" s="5" t="s">
        <v>54</v>
      </c>
      <c r="E21" s="6" t="n">
        <v>2.5</v>
      </c>
      <c r="K21" s="13"/>
      <c r="L21" s="13"/>
      <c r="M21" s="13"/>
      <c r="N21" s="13"/>
    </row>
    <row r="22" customFormat="false" ht="15" hidden="false" customHeight="true" outlineLevel="0" collapsed="false">
      <c r="A22" s="14" t="s">
        <v>55</v>
      </c>
      <c r="B22" s="15" t="n">
        <f aca="false">E26</f>
        <v>-0.00276</v>
      </c>
      <c r="C22" s="4" t="s">
        <v>56</v>
      </c>
      <c r="D22" s="5" t="s">
        <v>57</v>
      </c>
      <c r="E22" s="6" t="n">
        <v>10</v>
      </c>
      <c r="K22" s="13"/>
      <c r="L22" s="13"/>
      <c r="M22" s="13"/>
      <c r="N22" s="13"/>
    </row>
    <row r="23" customFormat="false" ht="15" hidden="false" customHeight="true" outlineLevel="0" collapsed="false">
      <c r="A23" s="14" t="s">
        <v>58</v>
      </c>
      <c r="B23" s="15" t="n">
        <f aca="false">E27</f>
        <v>-0.065</v>
      </c>
      <c r="C23" s="2" t="s">
        <v>59</v>
      </c>
      <c r="D23" s="2"/>
      <c r="E23" s="2"/>
      <c r="K23" s="13"/>
      <c r="L23" s="13"/>
      <c r="M23" s="13"/>
      <c r="N23" s="13"/>
    </row>
    <row r="24" customFormat="false" ht="13.8" hidden="false" customHeight="false" outlineLevel="0" collapsed="false">
      <c r="A24" s="14" t="s">
        <v>60</v>
      </c>
      <c r="B24" s="15" t="n">
        <f aca="false">E28</f>
        <v>0.000193</v>
      </c>
      <c r="C24" s="4" t="s">
        <v>61</v>
      </c>
      <c r="D24" s="5" t="s">
        <v>62</v>
      </c>
      <c r="E24" s="6" t="n">
        <v>40000</v>
      </c>
      <c r="K24" s="13"/>
      <c r="L24" s="13"/>
      <c r="M24" s="13"/>
      <c r="N24" s="13"/>
    </row>
    <row r="25" customFormat="false" ht="13.8" hidden="false" customHeight="false" outlineLevel="0" collapsed="false">
      <c r="A25" s="14" t="s">
        <v>63</v>
      </c>
      <c r="B25" s="15" t="n">
        <f aca="false">E29</f>
        <v>0.0389</v>
      </c>
      <c r="C25" s="4" t="s">
        <v>64</v>
      </c>
      <c r="D25" s="5" t="s">
        <v>8</v>
      </c>
      <c r="E25" s="6" t="n">
        <v>0.8</v>
      </c>
    </row>
    <row r="26" customFormat="false" ht="13.8" hidden="false" customHeight="false" outlineLevel="0" collapsed="false">
      <c r="A26" s="14" t="s">
        <v>65</v>
      </c>
      <c r="B26" s="15" t="n">
        <f aca="false">E30</f>
        <v>-0.317</v>
      </c>
      <c r="C26" s="4" t="s">
        <v>66</v>
      </c>
      <c r="D26" s="5" t="s">
        <v>67</v>
      </c>
      <c r="E26" s="6" t="n">
        <v>-0.00276</v>
      </c>
    </row>
    <row r="27" customFormat="false" ht="13.8" hidden="false" customHeight="false" outlineLevel="0" collapsed="false">
      <c r="A27" s="14" t="s">
        <v>68</v>
      </c>
      <c r="B27" s="15" t="n">
        <f aca="false">E31</f>
        <v>-0.00105</v>
      </c>
      <c r="C27" s="4" t="s">
        <v>69</v>
      </c>
      <c r="D27" s="5" t="s">
        <v>67</v>
      </c>
      <c r="E27" s="6" t="n">
        <v>-0.065</v>
      </c>
    </row>
    <row r="28" customFormat="false" ht="15" hidden="false" customHeight="false" outlineLevel="0" collapsed="false">
      <c r="A28" s="14" t="s">
        <v>70</v>
      </c>
      <c r="B28" s="15" t="n">
        <f aca="false">E32</f>
        <v>0.00666</v>
      </c>
      <c r="C28" s="4" t="s">
        <v>71</v>
      </c>
      <c r="D28" s="5" t="s">
        <v>72</v>
      </c>
      <c r="E28" s="6" t="n">
        <v>0.000193</v>
      </c>
    </row>
    <row r="29" customFormat="false" ht="15" hidden="false" customHeight="false" outlineLevel="0" collapsed="false">
      <c r="A29" s="14" t="s">
        <v>73</v>
      </c>
      <c r="B29" s="15" t="n">
        <f aca="false">E33</f>
        <v>-5.16</v>
      </c>
      <c r="C29" s="4" t="s">
        <v>74</v>
      </c>
      <c r="D29" s="5" t="s">
        <v>67</v>
      </c>
      <c r="E29" s="6" t="n">
        <v>0.0389</v>
      </c>
    </row>
    <row r="30" customFormat="false" ht="15" hidden="false" customHeight="false" outlineLevel="0" collapsed="false">
      <c r="A30" s="14" t="s">
        <v>75</v>
      </c>
      <c r="B30" s="15" t="n">
        <f aca="false">E34</f>
        <v>-0.000116</v>
      </c>
      <c r="C30" s="4" t="s">
        <v>76</v>
      </c>
      <c r="D30" s="5" t="s">
        <v>67</v>
      </c>
      <c r="E30" s="6" t="n">
        <v>-0.317</v>
      </c>
    </row>
    <row r="31" customFormat="false" ht="15" hidden="false" customHeight="false" outlineLevel="0" collapsed="false">
      <c r="A31" s="14" t="s">
        <v>77</v>
      </c>
      <c r="B31" s="15" t="n">
        <f aca="false">E35</f>
        <v>-0.33</v>
      </c>
      <c r="C31" s="4" t="s">
        <v>78</v>
      </c>
      <c r="D31" s="5" t="s">
        <v>72</v>
      </c>
      <c r="E31" s="6" t="n">
        <v>-0.00105</v>
      </c>
    </row>
    <row r="32" customFormat="false" ht="15" hidden="false" customHeight="false" outlineLevel="0" collapsed="false">
      <c r="A32" s="14" t="s">
        <v>79</v>
      </c>
      <c r="B32" s="15" t="n">
        <f aca="false">E36</f>
        <v>1.44</v>
      </c>
      <c r="C32" s="4" t="s">
        <v>80</v>
      </c>
      <c r="D32" s="5" t="s">
        <v>81</v>
      </c>
      <c r="E32" s="6" t="n">
        <v>0.00666</v>
      </c>
    </row>
    <row r="33" customFormat="false" ht="15" hidden="false" customHeight="false" outlineLevel="0" collapsed="false">
      <c r="A33" s="14" t="s">
        <v>82</v>
      </c>
      <c r="B33" s="15" t="n">
        <f aca="false">E37</f>
        <v>-17.9</v>
      </c>
      <c r="C33" s="4" t="s">
        <v>83</v>
      </c>
      <c r="D33" s="5" t="s">
        <v>67</v>
      </c>
      <c r="E33" s="6" t="n">
        <v>-5.16</v>
      </c>
    </row>
    <row r="34" customFormat="false" ht="15" hidden="false" customHeight="false" outlineLevel="0" collapsed="false">
      <c r="A34" s="14" t="s">
        <v>84</v>
      </c>
      <c r="B34" s="15" t="n">
        <f aca="false">E38</f>
        <v>-1.16</v>
      </c>
      <c r="C34" s="4" t="s">
        <v>85</v>
      </c>
      <c r="D34" s="5" t="s">
        <v>72</v>
      </c>
      <c r="E34" s="6" t="n">
        <v>-0.000116</v>
      </c>
    </row>
    <row r="35" customFormat="false" ht="15" hidden="false" customHeight="false" outlineLevel="0" collapsed="false">
      <c r="A35" s="14" t="s">
        <v>86</v>
      </c>
      <c r="B35" s="15" t="n">
        <f aca="false">E39</f>
        <v>5.05E-005</v>
      </c>
      <c r="C35" s="4" t="s">
        <v>87</v>
      </c>
      <c r="D35" s="5" t="s">
        <v>67</v>
      </c>
      <c r="E35" s="6" t="n">
        <v>-0.33</v>
      </c>
    </row>
    <row r="36" customFormat="false" ht="15" hidden="false" customHeight="false" outlineLevel="0" collapsed="false">
      <c r="A36" s="14" t="s">
        <v>88</v>
      </c>
      <c r="B36" s="15" t="n">
        <f aca="false">E40</f>
        <v>-2.2E-006</v>
      </c>
      <c r="C36" s="4" t="s">
        <v>89</v>
      </c>
      <c r="D36" s="5" t="s">
        <v>90</v>
      </c>
      <c r="E36" s="6" t="n">
        <v>1.44</v>
      </c>
    </row>
    <row r="37" customFormat="false" ht="15" hidden="false" customHeight="false" outlineLevel="0" collapsed="false">
      <c r="A37" s="14" t="s">
        <v>91</v>
      </c>
      <c r="B37" s="15" t="n">
        <f aca="false">E41</f>
        <v>3.02E-007</v>
      </c>
      <c r="C37" s="4" t="s">
        <v>92</v>
      </c>
      <c r="D37" s="5" t="s">
        <v>90</v>
      </c>
      <c r="E37" s="6" t="n">
        <v>-17.9</v>
      </c>
    </row>
    <row r="38" customFormat="false" ht="15" hidden="false" customHeight="false" outlineLevel="0" collapsed="false">
      <c r="A38" s="16" t="s">
        <v>93</v>
      </c>
      <c r="B38" s="10" t="n">
        <f aca="false">E45</f>
        <v>-0.0822</v>
      </c>
      <c r="C38" s="4" t="s">
        <v>94</v>
      </c>
      <c r="D38" s="5" t="s">
        <v>95</v>
      </c>
      <c r="E38" s="6" t="n">
        <v>-1.16</v>
      </c>
    </row>
    <row r="39" customFormat="false" ht="15" hidden="false" customHeight="false" outlineLevel="0" collapsed="false">
      <c r="A39" s="16" t="s">
        <v>96</v>
      </c>
      <c r="B39" s="10" t="n">
        <f aca="false">E46</f>
        <v>-42.6</v>
      </c>
      <c r="C39" s="4" t="s">
        <v>86</v>
      </c>
      <c r="D39" s="5"/>
      <c r="E39" s="6" t="n">
        <v>5.05E-005</v>
      </c>
    </row>
    <row r="40" customFormat="false" ht="15" hidden="false" customHeight="false" outlineLevel="0" collapsed="false">
      <c r="A40" s="16" t="s">
        <v>97</v>
      </c>
      <c r="B40" s="10" t="n">
        <f aca="false">E47</f>
        <v>-2.05</v>
      </c>
      <c r="C40" s="4" t="s">
        <v>88</v>
      </c>
      <c r="D40" s="5"/>
      <c r="E40" s="6" t="n">
        <v>-2.2E-006</v>
      </c>
    </row>
    <row r="41" customFormat="false" ht="15.75" hidden="false" customHeight="false" outlineLevel="0" collapsed="false">
      <c r="A41" s="16" t="s">
        <v>98</v>
      </c>
      <c r="B41" s="10" t="n">
        <f aca="false">E48</f>
        <v>0.419</v>
      </c>
      <c r="C41" s="4" t="s">
        <v>91</v>
      </c>
      <c r="D41" s="5"/>
      <c r="E41" s="6" t="n">
        <v>3.02E-007</v>
      </c>
    </row>
    <row r="42" customFormat="false" ht="15.75" hidden="false" customHeight="false" outlineLevel="0" collapsed="false">
      <c r="A42" s="16" t="s">
        <v>99</v>
      </c>
      <c r="B42" s="10" t="n">
        <f aca="false">E49</f>
        <v>-0.652</v>
      </c>
      <c r="C42" s="2" t="s">
        <v>100</v>
      </c>
      <c r="D42" s="2"/>
      <c r="E42" s="2"/>
    </row>
    <row r="43" customFormat="false" ht="15" hidden="false" customHeight="false" outlineLevel="0" collapsed="false">
      <c r="A43" s="16" t="s">
        <v>101</v>
      </c>
      <c r="B43" s="10" t="n">
        <f aca="false">E50</f>
        <v>-0.0701</v>
      </c>
      <c r="C43" s="4" t="s">
        <v>61</v>
      </c>
      <c r="D43" s="5" t="s">
        <v>62</v>
      </c>
      <c r="E43" s="6" t="n">
        <v>40000</v>
      </c>
    </row>
    <row r="44" customFormat="false" ht="15" hidden="false" customHeight="false" outlineLevel="0" collapsed="false">
      <c r="A44" s="16" t="s">
        <v>102</v>
      </c>
      <c r="B44" s="10" t="n">
        <f aca="false">E51</f>
        <v>0.376</v>
      </c>
      <c r="C44" s="4" t="s">
        <v>64</v>
      </c>
      <c r="D44" s="5" t="s">
        <v>8</v>
      </c>
      <c r="E44" s="6" t="n">
        <v>0.8</v>
      </c>
    </row>
    <row r="45" customFormat="false" ht="15" hidden="false" customHeight="false" outlineLevel="0" collapsed="false">
      <c r="A45" s="16" t="s">
        <v>103</v>
      </c>
      <c r="B45" s="10" t="n">
        <f aca="false">E52</f>
        <v>-0.14</v>
      </c>
      <c r="C45" s="4" t="s">
        <v>104</v>
      </c>
      <c r="D45" s="5" t="s">
        <v>67</v>
      </c>
      <c r="E45" s="6" t="n">
        <v>-0.0822</v>
      </c>
    </row>
    <row r="46" customFormat="false" ht="15" hidden="false" customHeight="false" outlineLevel="0" collapsed="false">
      <c r="A46" s="16" t="s">
        <v>105</v>
      </c>
      <c r="B46" s="10" t="n">
        <f aca="false">E53</f>
        <v>0</v>
      </c>
      <c r="C46" s="4" t="s">
        <v>106</v>
      </c>
      <c r="D46" s="5" t="s">
        <v>107</v>
      </c>
      <c r="E46" s="6" t="n">
        <v>-42.6</v>
      </c>
    </row>
    <row r="47" customFormat="false" ht="15" hidden="false" customHeight="false" outlineLevel="0" collapsed="false">
      <c r="A47" s="16" t="s">
        <v>108</v>
      </c>
      <c r="B47" s="15" t="n">
        <f aca="false">E56</f>
        <v>0.0131</v>
      </c>
      <c r="C47" s="4" t="s">
        <v>109</v>
      </c>
      <c r="D47" s="5" t="s">
        <v>81</v>
      </c>
      <c r="E47" s="6" t="n">
        <v>-2.05</v>
      </c>
    </row>
    <row r="48" customFormat="false" ht="15" hidden="false" customHeight="false" outlineLevel="0" collapsed="false">
      <c r="A48" s="16" t="s">
        <v>110</v>
      </c>
      <c r="B48" s="10" t="n">
        <f aca="false">E54</f>
        <v>0.128</v>
      </c>
      <c r="C48" s="4" t="s">
        <v>111</v>
      </c>
      <c r="D48" s="5" t="s">
        <v>112</v>
      </c>
      <c r="E48" s="6" t="n">
        <v>0.419</v>
      </c>
    </row>
    <row r="49" customFormat="false" ht="15" hidden="false" customHeight="false" outlineLevel="0" collapsed="false">
      <c r="A49" s="16" t="s">
        <v>113</v>
      </c>
      <c r="B49" s="10" t="n">
        <f aca="false">E55</f>
        <v>0.0177</v>
      </c>
      <c r="C49" s="4" t="s">
        <v>114</v>
      </c>
      <c r="D49" s="5" t="s">
        <v>67</v>
      </c>
      <c r="E49" s="6" t="n">
        <v>-0.652</v>
      </c>
    </row>
    <row r="50" customFormat="false" ht="15" hidden="false" customHeight="false" outlineLevel="0" collapsed="false">
      <c r="A50" s="16" t="s">
        <v>115</v>
      </c>
      <c r="B50" s="10" t="n">
        <f aca="false">E57</f>
        <v>0.148</v>
      </c>
      <c r="C50" s="4" t="s">
        <v>116</v>
      </c>
      <c r="D50" s="5" t="s">
        <v>67</v>
      </c>
      <c r="E50" s="6" t="n">
        <v>-0.0701</v>
      </c>
    </row>
    <row r="51" customFormat="false" ht="15" hidden="false" customHeight="false" outlineLevel="0" collapsed="false">
      <c r="A51" s="16" t="s">
        <v>117</v>
      </c>
      <c r="B51" s="10" t="n">
        <f aca="false">E58</f>
        <v>-0.381</v>
      </c>
      <c r="C51" s="4" t="s">
        <v>118</v>
      </c>
      <c r="D51" s="5" t="s">
        <v>67</v>
      </c>
      <c r="E51" s="6" t="n">
        <v>0.376</v>
      </c>
    </row>
    <row r="52" customFormat="false" ht="15" hidden="false" customHeight="false" outlineLevel="0" collapsed="false">
      <c r="A52" s="17" t="s">
        <v>119</v>
      </c>
      <c r="B52" s="1" t="n">
        <f aca="false">E7/B53</f>
        <v>19787.2509056211</v>
      </c>
      <c r="C52" s="4" t="s">
        <v>120</v>
      </c>
      <c r="D52" s="5" t="s">
        <v>67</v>
      </c>
      <c r="E52" s="6" t="n">
        <v>-0.14</v>
      </c>
    </row>
    <row r="53" customFormat="false" ht="15" hidden="false" customHeight="false" outlineLevel="0" collapsed="false">
      <c r="A53" s="17" t="s">
        <v>121</v>
      </c>
      <c r="B53" s="1" t="n">
        <v>32.17405</v>
      </c>
      <c r="C53" s="4" t="s">
        <v>122</v>
      </c>
      <c r="D53" s="5" t="s">
        <v>67</v>
      </c>
      <c r="E53" s="6" t="n">
        <v>0</v>
      </c>
    </row>
    <row r="54" customFormat="false" ht="15" hidden="false" customHeight="false" outlineLevel="0" collapsed="false">
      <c r="A54" s="17" t="s">
        <v>123</v>
      </c>
      <c r="B54" s="10" t="n">
        <f aca="false">E9</f>
        <v>18200000</v>
      </c>
      <c r="C54" s="4" t="s">
        <v>124</v>
      </c>
      <c r="D54" s="5" t="s">
        <v>81</v>
      </c>
      <c r="E54" s="6" t="n">
        <v>0.128</v>
      </c>
    </row>
    <row r="55" customFormat="false" ht="15" hidden="false" customHeight="false" outlineLevel="0" collapsed="false">
      <c r="A55" s="17" t="s">
        <v>125</v>
      </c>
      <c r="B55" s="10" t="n">
        <f aca="false">E10</f>
        <v>33100000</v>
      </c>
      <c r="C55" s="4" t="s">
        <v>126</v>
      </c>
      <c r="D55" s="5" t="s">
        <v>81</v>
      </c>
      <c r="E55" s="6" t="n">
        <v>0.0177</v>
      </c>
    </row>
    <row r="56" customFormat="false" ht="15" hidden="false" customHeight="false" outlineLevel="0" collapsed="false">
      <c r="A56" s="17" t="s">
        <v>127</v>
      </c>
      <c r="B56" s="10" t="n">
        <f aca="false">E11</f>
        <v>49700000</v>
      </c>
      <c r="C56" s="4" t="s">
        <v>128</v>
      </c>
      <c r="D56" s="5" t="s">
        <v>67</v>
      </c>
      <c r="E56" s="6" t="n">
        <v>0.0131</v>
      </c>
    </row>
    <row r="57" customFormat="false" ht="15" hidden="false" customHeight="false" outlineLevel="0" collapsed="false">
      <c r="A57" s="17" t="s">
        <v>129</v>
      </c>
      <c r="B57" s="10" t="n">
        <f aca="false">E12</f>
        <v>970056</v>
      </c>
      <c r="C57" s="4" t="s">
        <v>130</v>
      </c>
      <c r="D57" s="5" t="s">
        <v>81</v>
      </c>
      <c r="E57" s="6" t="n">
        <v>0.148</v>
      </c>
    </row>
    <row r="58" customFormat="false" ht="15.75" hidden="false" customHeight="false" outlineLevel="0" collapsed="false">
      <c r="A58" s="18" t="s">
        <v>131</v>
      </c>
      <c r="B58" s="1" t="n">
        <v>0</v>
      </c>
      <c r="C58" s="19" t="s">
        <v>132</v>
      </c>
      <c r="D58" s="20" t="s">
        <v>81</v>
      </c>
      <c r="E58" s="21" t="n">
        <v>-0.381</v>
      </c>
    </row>
    <row r="59" customFormat="false" ht="15" hidden="false" customHeight="false" outlineLevel="0" collapsed="false">
      <c r="A59" s="18" t="s">
        <v>133</v>
      </c>
      <c r="B59" s="1" t="n">
        <v>0</v>
      </c>
    </row>
    <row r="60" customFormat="false" ht="15" hidden="false" customHeight="false" outlineLevel="0" collapsed="false">
      <c r="A60" s="18" t="s">
        <v>134</v>
      </c>
      <c r="B60" s="1" t="n">
        <v>0</v>
      </c>
    </row>
    <row r="61" customFormat="false" ht="15" hidden="false" customHeight="true" outlineLevel="0" collapsed="false">
      <c r="A61" s="18" t="s">
        <v>135</v>
      </c>
      <c r="B61" s="1" t="n">
        <v>0</v>
      </c>
      <c r="C61" s="22" t="s">
        <v>136</v>
      </c>
      <c r="D61" s="22"/>
      <c r="E61" s="22"/>
      <c r="F61" s="22"/>
    </row>
    <row r="62" customFormat="false" ht="15" hidden="false" customHeight="false" outlineLevel="0" collapsed="false">
      <c r="B62" s="1"/>
      <c r="C62" s="22"/>
      <c r="D62" s="22"/>
      <c r="E62" s="22"/>
      <c r="F62" s="22"/>
    </row>
    <row r="63" customFormat="false" ht="15" hidden="false" customHeight="false" outlineLevel="0" collapsed="false">
      <c r="B63" s="1"/>
      <c r="C63" s="22"/>
      <c r="D63" s="22"/>
      <c r="E63" s="22"/>
      <c r="F63" s="22"/>
    </row>
    <row r="64" customFormat="false" ht="39" hidden="false" customHeight="true" outlineLevel="0" collapsed="false">
      <c r="B64" s="1"/>
      <c r="C64" s="22"/>
      <c r="D64" s="22"/>
      <c r="E64" s="22"/>
      <c r="F64" s="22"/>
    </row>
    <row r="65" customFormat="false" ht="15" hidden="false" customHeight="true" outlineLevel="0" collapsed="false">
      <c r="B65" s="1"/>
      <c r="C65" s="23" t="s">
        <v>137</v>
      </c>
      <c r="D65" s="23"/>
      <c r="E65" s="23"/>
      <c r="F65" s="23"/>
    </row>
    <row r="66" customFormat="false" ht="15" hidden="false" customHeight="false" outlineLevel="0" collapsed="false">
      <c r="B66" s="1"/>
      <c r="C66" s="23"/>
      <c r="D66" s="23"/>
      <c r="E66" s="23"/>
      <c r="F66" s="23"/>
    </row>
    <row r="67" customFormat="false" ht="15" hidden="false" customHeight="false" outlineLevel="0" collapsed="false">
      <c r="B67" s="1"/>
      <c r="C67" s="23"/>
      <c r="D67" s="23"/>
      <c r="E67" s="23"/>
      <c r="F67" s="23"/>
    </row>
    <row r="68" customFormat="false" ht="15" hidden="false" customHeight="false" outlineLevel="0" collapsed="false">
      <c r="B68" s="1"/>
      <c r="C68" s="23"/>
      <c r="D68" s="23"/>
      <c r="E68" s="23"/>
      <c r="F68" s="23"/>
    </row>
    <row r="69" customFormat="false" ht="15" hidden="false" customHeight="false" outlineLevel="0" collapsed="false">
      <c r="B69" s="1"/>
    </row>
    <row r="70" customFormat="false" ht="15" hidden="false" customHeight="false" outlineLevel="0" collapsed="false">
      <c r="B70" s="1"/>
    </row>
  </sheetData>
  <mergeCells count="7">
    <mergeCell ref="C1:E1"/>
    <mergeCell ref="D9:D12"/>
    <mergeCell ref="K18:N24"/>
    <mergeCell ref="C23:E23"/>
    <mergeCell ref="C42:E42"/>
    <mergeCell ref="C61:F64"/>
    <mergeCell ref="C65:F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2018-02-16T15:31:35Z</dcterms:created>
  <dc:creator>spectra</dc:creator>
  <dc:description/>
  <dc:language>en-GB</dc:language>
  <cp:lastModifiedBy/>
  <dcterms:modified xsi:type="dcterms:W3CDTF">2025-03-15T07:40:09Z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