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" sheetId="1" state="visible" r:id="rId3"/>
    <sheet name="Statistics" sheetId="2" state="visible" r:id="rId4"/>
    <sheet name="Cp" sheetId="3" state="visible" r:id="rId5"/>
    <sheet name="Integration to get Cn" sheetId="4" state="visible" r:id="rId6"/>
    <sheet name="Integration to get Cm" sheetId="5" state="visible" r:id="rId7"/>
    <sheet name="Integration to get Cd" sheetId="6" state="visible" r:id="rId8"/>
    <sheet name="Aerodynamic Coefficient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<sst xmlns="http://schemas.openxmlformats.org/spreadsheetml/2006/main" count="235" uniqueCount="83">
  <si>
    <t xml:space="preserve">x/c surface pressure taps location</t>
  </si>
  <si>
    <t xml:space="preserve">Vertical position of rake Pitot tubes (mm)</t>
  </si>
  <si>
    <t xml:space="preserve">Upper surface pressure readings (Pa)</t>
  </si>
  <si>
    <t xml:space="preserve">Lower surface pressure readings (Pa)</t>
  </si>
  <si>
    <t xml:space="preserve">Wake pressure readings (Pa)</t>
  </si>
  <si>
    <t xml:space="preserve">ANGLE OF ATTACK (degree)</t>
  </si>
  <si>
    <t xml:space="preserve">Freestream static pressure (Pa)</t>
  </si>
  <si>
    <t xml:space="preserve">Freestream total pressure (Pa)</t>
  </si>
  <si>
    <t xml:space="preserve">P1</t>
  </si>
  <si>
    <t xml:space="preserve">P3</t>
  </si>
  <si>
    <t xml:space="preserve">P5</t>
  </si>
  <si>
    <t xml:space="preserve">P7</t>
  </si>
  <si>
    <t xml:space="preserve">P9</t>
  </si>
  <si>
    <t xml:space="preserve">P11</t>
  </si>
  <si>
    <t xml:space="preserve">P13</t>
  </si>
  <si>
    <t xml:space="preserve">P15</t>
  </si>
  <si>
    <t xml:space="preserve">P17</t>
  </si>
  <si>
    <t xml:space="preserve">P19</t>
  </si>
  <si>
    <t xml:space="preserve">P21</t>
  </si>
  <si>
    <t xml:space="preserve">P23</t>
  </si>
  <si>
    <t xml:space="preserve">P2</t>
  </si>
  <si>
    <t xml:space="preserve">P4</t>
  </si>
  <si>
    <t xml:space="preserve">P6</t>
  </si>
  <si>
    <t xml:space="preserve">P8</t>
  </si>
  <si>
    <t xml:space="preserve">P10</t>
  </si>
  <si>
    <t xml:space="preserve">P12</t>
  </si>
  <si>
    <t xml:space="preserve">P14</t>
  </si>
  <si>
    <t xml:space="preserve">P16</t>
  </si>
  <si>
    <t xml:space="preserve">P18</t>
  </si>
  <si>
    <t xml:space="preserve">P20</t>
  </si>
  <si>
    <t xml:space="preserve">P22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</si>
  <si>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</si>
  <si>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</si>
  <si>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</si>
  <si>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</si>
  <si>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</si>
  <si>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</si>
  <si>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</si>
  <si>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</si>
  <si>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</si>
  <si>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</si>
  <si>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</si>
  <si>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</si>
  <si>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</si>
  <si>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Average</t>
  </si>
  <si>
    <t xml:space="preserve">Standard Deviation</t>
  </si>
  <si>
    <t xml:space="preserve">Coefficient of Variation</t>
  </si>
  <si>
    <t xml:space="preserve">Upper surface coefficient of pressure</t>
  </si>
  <si>
    <t xml:space="preserve">Lower surface coefficient of pressure</t>
  </si>
  <si>
    <t xml:space="preserve">CP1</t>
  </si>
  <si>
    <t xml:space="preserve">CP3</t>
  </si>
  <si>
    <t xml:space="preserve">CP5</t>
  </si>
  <si>
    <t xml:space="preserve">CP7</t>
  </si>
  <si>
    <t xml:space="preserve">CP9</t>
  </si>
  <si>
    <t xml:space="preserve">CP11</t>
  </si>
  <si>
    <t xml:space="preserve">CP13</t>
  </si>
  <si>
    <t xml:space="preserve">CP15</t>
  </si>
  <si>
    <t xml:space="preserve">CP17</t>
  </si>
  <si>
    <t xml:space="preserve">CP19</t>
  </si>
  <si>
    <t xml:space="preserve">CP21</t>
  </si>
  <si>
    <t xml:space="preserve">CP23</t>
  </si>
  <si>
    <t xml:space="preserve">CP2</t>
  </si>
  <si>
    <t xml:space="preserve">CP4</t>
  </si>
  <si>
    <t xml:space="preserve">CP6</t>
  </si>
  <si>
    <t xml:space="preserve">CP8</t>
  </si>
  <si>
    <t xml:space="preserve">CP10</t>
  </si>
  <si>
    <t xml:space="preserve">CP12</t>
  </si>
  <si>
    <t xml:space="preserve">CP14</t>
  </si>
  <si>
    <t xml:space="preserve">CP16</t>
  </si>
  <si>
    <t xml:space="preserve">CP18</t>
  </si>
  <si>
    <t xml:space="preserve">CP20</t>
  </si>
  <si>
    <t xml:space="preserve">CP22</t>
  </si>
  <si>
    <t xml:space="preserve">Upper surface</t>
  </si>
  <si>
    <t xml:space="preserve">Lower surface</t>
  </si>
  <si>
    <t xml:space="preserve">Assuming total pressure is the one at the furthest point in the rake</t>
  </si>
  <si>
    <t xml:space="preserve">u/V_inf</t>
  </si>
  <si>
    <r>
      <rPr>
        <b val="true"/>
        <sz val="16"/>
        <color rgb="FF55308D"/>
        <rFont val="Calibri"/>
        <family val="2"/>
        <charset val="1"/>
      </rPr>
      <t xml:space="preserve">Calculate u/V_inf*(1-</t>
    </r>
    <r>
      <rPr>
        <b val="true"/>
        <sz val="16"/>
        <color rgb="FF55308D"/>
        <rFont val="Calibri"/>
        <family val="2"/>
      </rPr>
      <t xml:space="preserve">u/V_inf)</t>
    </r>
  </si>
  <si>
    <r>
      <rPr>
        <b val="true"/>
        <sz val="16"/>
        <color rgb="FF55308D"/>
        <rFont val="Calibri"/>
        <family val="2"/>
        <charset val="1"/>
      </rPr>
      <t xml:space="preserve">Integrate u/V_inf*(1-</t>
    </r>
    <r>
      <rPr>
        <b val="true"/>
        <sz val="16"/>
        <color rgb="FF55308D"/>
        <rFont val="Calibri"/>
        <family val="2"/>
      </rPr>
      <t xml:space="preserve">u/V_inf)</t>
    </r>
  </si>
  <si>
    <t xml:space="preserve">Aerodynamic Coefficients</t>
  </si>
  <si>
    <t xml:space="preserve">Cn</t>
  </si>
  <si>
    <t xml:space="preserve">Cl</t>
  </si>
  <si>
    <t xml:space="preserve">Cm</t>
  </si>
  <si>
    <t xml:space="preserve">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</si>
</sst>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5308D"/>
      <name val="Calibri"/>
      <family val="2"/>
      <charset val="1"/>
    </font>
    <font>
      <b val="true"/>
      <sz val="16"/>
      <color rgb="FF55308D"/>
      <name val="Calibri"/>
      <family val="2"/>
      <charset val="1"/>
    </font>
    <font>
      <b val="true"/>
      <sz val="12"/>
      <color rgb="FF55308D"/>
      <name val="Calibri"/>
      <family val="2"/>
      <charset val="1"/>
    </font>
    <font>
      <b val="true"/>
      <sz val="11"/>
      <color rgb="FF55308D"/>
      <name val="Calibri"/>
      <family val="2"/>
      <charset val="1"/>
    </font>
    <font>
      <b val="true"/>
      <sz val="28"/>
      <color rgb="FF2A6099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55308D"/>
      <name val="Calibri"/>
      <family val="2"/>
    </font>
    <font>
      <b val="true"/>
      <sz val="24"/>
      <color rgb="FF2A6099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1"/>
      <color rgb="FF2A609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B4C7DC"/>
      </patternFill>
    </fill>
    <fill>
      <patternFill patternType="solid">
        <fgColor rgb="FFB4C7DC"/>
        <bgColor rgb="FFB7B3CA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30.36"/>
    <col collapsed="false" customWidth="true" hidden="false" outlineLevel="0" max="3" min="3" style="1" width="29.8"/>
    <col collapsed="false" customWidth="false" hidden="false" outlineLevel="0" max="4" min="4" style="2" width="9.13"/>
    <col collapsed="false" customWidth="true" hidden="false" outlineLevel="0" max="5" min="5" style="2" width="11.98"/>
    <col collapsed="false" customWidth="true" hidden="false" outlineLevel="0" max="6" min="6" style="2" width="11.52"/>
    <col collapsed="false" customWidth="true" hidden="false" outlineLevel="0" max="7" min="7" style="2" width="11.98"/>
    <col collapsed="false" customWidth="true" hidden="false" outlineLevel="0" max="8" min="8" style="2" width="11.52"/>
    <col collapsed="false" customWidth="true" hidden="false" outlineLevel="0" max="9" min="9" style="2" width="11.98"/>
    <col collapsed="false" customWidth="true" hidden="false" outlineLevel="0" max="10" min="10" style="2" width="11.52"/>
    <col collapsed="false" customWidth="true" hidden="false" outlineLevel="0" max="11" min="11" style="2" width="11.98"/>
    <col collapsed="false" customWidth="true" hidden="false" outlineLevel="0" max="12" min="12" style="2" width="11.52"/>
    <col collapsed="false" customWidth="true" hidden="false" outlineLevel="0" max="13" min="13" style="2" width="11.98"/>
    <col collapsed="false" customWidth="true" hidden="false" outlineLevel="0" max="16" min="14" style="2" width="11.52"/>
    <col collapsed="false" customWidth="true" hidden="false" outlineLevel="0" max="17" min="17" style="2" width="3.71"/>
    <col collapsed="false" customWidth="true" hidden="false" outlineLevel="0" max="18" min="18" style="2" width="11.38"/>
    <col collapsed="false" customWidth="true" hidden="false" outlineLevel="0" max="28" min="19" style="2" width="11.52"/>
    <col collapsed="false" customWidth="true" hidden="false" outlineLevel="0" max="29" min="29" style="2" width="3.71"/>
    <col collapsed="false" customWidth="true" hidden="false" outlineLevel="0" max="36" min="30" style="2" width="11.52"/>
    <col collapsed="false" customWidth="true" hidden="false" outlineLevel="0" max="37" min="37" style="2" width="11.38"/>
    <col collapsed="false" customWidth="true" hidden="false" outlineLevel="0" max="42" min="38" style="2" width="11.52"/>
    <col collapsed="false" customWidth="true" hidden="false" outlineLevel="0" max="43" min="43" style="2" width="4.57"/>
    <col collapsed="false" customWidth="false" hidden="false" outlineLevel="0" max="44" min="44" style="2" width="9.13"/>
    <col collapsed="false" customWidth="false" hidden="false" outlineLevel="0" max="54" min="45" style="3" width="9.13"/>
    <col collapsed="false" customWidth="false" hidden="false" outlineLevel="0" max="55" min="55" style="2" width="9.13"/>
    <col collapsed="false" customWidth="false" hidden="false" outlineLevel="0" max="66" min="56" style="3" width="9.13"/>
    <col collapsed="false" customWidth="false" hidden="false" outlineLevel="0" max="1024" min="67" style="2" width="9.13"/>
  </cols>
  <sheetData>
    <row r="1" s="10" customFormat="true" ht="15" hidden="false" customHeight="true" outlineLevel="0" collapsed="false">
      <c r="A1" s="4"/>
      <c r="B1" s="4"/>
      <c r="C1" s="4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6" t="s">
        <v>0</v>
      </c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6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7"/>
      <c r="AR1" s="7"/>
      <c r="AS1" s="8"/>
      <c r="AT1" s="8"/>
      <c r="AU1" s="8"/>
      <c r="AV1" s="9"/>
      <c r="AW1" s="9"/>
      <c r="AX1" s="9"/>
      <c r="AY1" s="9"/>
      <c r="AZ1" s="9"/>
      <c r="BA1" s="9"/>
      <c r="BB1" s="9"/>
      <c r="BC1" s="5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s="10" customFormat="true" ht="15" hidden="false" customHeight="true" outlineLevel="0" collapsed="false">
      <c r="A2" s="4"/>
      <c r="B2" s="4"/>
      <c r="C2" s="4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  <c r="AR2" s="7"/>
      <c r="AS2" s="8"/>
      <c r="AT2" s="8"/>
      <c r="AU2" s="8"/>
      <c r="AV2" s="9"/>
      <c r="AW2" s="9"/>
      <c r="AX2" s="9"/>
      <c r="AY2" s="9"/>
      <c r="AZ2" s="9"/>
      <c r="BA2" s="9"/>
      <c r="BB2" s="9"/>
      <c r="BC2" s="5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10" customFormat="true" ht="15" hidden="false" customHeight="true" outlineLevel="0" collapsed="false">
      <c r="A3" s="4"/>
      <c r="B3" s="4"/>
      <c r="C3" s="4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"/>
      <c r="AR3" s="7"/>
      <c r="AS3" s="8"/>
      <c r="AT3" s="8"/>
      <c r="AU3" s="8"/>
      <c r="AV3" s="9"/>
      <c r="AW3" s="9"/>
      <c r="AX3" s="9"/>
      <c r="AY3" s="9"/>
      <c r="AZ3" s="9"/>
      <c r="BA3" s="9"/>
      <c r="BB3" s="9"/>
      <c r="BC3" s="5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customFormat="false" ht="13.8" hidden="false" customHeight="false" outlineLevel="0" collapsed="false">
      <c r="A4" s="11"/>
      <c r="B4" s="11"/>
      <c r="C4" s="11"/>
      <c r="E4" s="12" t="n">
        <v>0.0043</v>
      </c>
      <c r="F4" s="13" t="n">
        <v>0.0231</v>
      </c>
      <c r="G4" s="13" t="n">
        <v>0.0702</v>
      </c>
      <c r="H4" s="13" t="n">
        <v>0.1165</v>
      </c>
      <c r="I4" s="13" t="n">
        <v>0.1901</v>
      </c>
      <c r="J4" s="13" t="n">
        <v>0.2893</v>
      </c>
      <c r="K4" s="13" t="n">
        <v>0.3846</v>
      </c>
      <c r="L4" s="13" t="n">
        <v>0.4874</v>
      </c>
      <c r="M4" s="13" t="n">
        <v>0.5861</v>
      </c>
      <c r="N4" s="13" t="n">
        <v>0.6881</v>
      </c>
      <c r="O4" s="13" t="n">
        <v>0.7866</v>
      </c>
      <c r="P4" s="14" t="n">
        <v>0.8886</v>
      </c>
      <c r="Q4" s="15"/>
      <c r="R4" s="12" t="n">
        <v>0.0098</v>
      </c>
      <c r="S4" s="13" t="n">
        <v>0.0431</v>
      </c>
      <c r="T4" s="13" t="n">
        <v>0.0976</v>
      </c>
      <c r="U4" s="13" t="n">
        <v>0.1487</v>
      </c>
      <c r="V4" s="13" t="n">
        <v>0.243</v>
      </c>
      <c r="W4" s="13" t="n">
        <v>0.3427</v>
      </c>
      <c r="X4" s="13" t="n">
        <v>0.4393</v>
      </c>
      <c r="Y4" s="13" t="n">
        <v>0.5383</v>
      </c>
      <c r="Z4" s="13" t="n">
        <v>0.6349</v>
      </c>
      <c r="AA4" s="13" t="n">
        <v>0.7363</v>
      </c>
      <c r="AB4" s="14" t="n">
        <v>0.8392</v>
      </c>
      <c r="AC4" s="15"/>
      <c r="AD4" s="12" t="n">
        <v>-60</v>
      </c>
      <c r="AE4" s="13" t="n">
        <v>-40</v>
      </c>
      <c r="AF4" s="13" t="n">
        <v>-27.5</v>
      </c>
      <c r="AG4" s="13" t="n">
        <v>-17.5</v>
      </c>
      <c r="AH4" s="13" t="n">
        <v>-10</v>
      </c>
      <c r="AI4" s="13" t="n">
        <v>-5</v>
      </c>
      <c r="AJ4" s="13" t="n">
        <v>0</v>
      </c>
      <c r="AK4" s="13" t="n">
        <v>5</v>
      </c>
      <c r="AL4" s="13" t="n">
        <v>10</v>
      </c>
      <c r="AM4" s="13" t="n">
        <v>17.5</v>
      </c>
      <c r="AN4" s="13" t="n">
        <v>27.5</v>
      </c>
      <c r="AO4" s="13" t="n">
        <v>40</v>
      </c>
      <c r="AP4" s="14" t="n">
        <v>60</v>
      </c>
      <c r="AQ4" s="16"/>
      <c r="AR4" s="16"/>
      <c r="AS4" s="17"/>
      <c r="AT4" s="17"/>
      <c r="AU4" s="17"/>
    </row>
    <row r="5" s="10" customFormat="true" ht="19.7" hidden="false" customHeight="false" outlineLevel="0" collapsed="false">
      <c r="A5" s="4"/>
      <c r="B5" s="4"/>
      <c r="C5" s="4"/>
      <c r="D5" s="5"/>
      <c r="E5" s="18" t="s">
        <v>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7"/>
      <c r="R5" s="18" t="s">
        <v>3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7"/>
      <c r="AD5" s="18" t="s">
        <v>4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7"/>
      <c r="AR5" s="7"/>
      <c r="AS5" s="8"/>
      <c r="AT5" s="8"/>
      <c r="AU5" s="8"/>
      <c r="AV5" s="9"/>
      <c r="AW5" s="9"/>
      <c r="AX5" s="9"/>
      <c r="AY5" s="9"/>
      <c r="AZ5" s="9"/>
      <c r="BA5" s="9"/>
      <c r="BB5" s="9"/>
      <c r="BC5" s="5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="10" customFormat="true" ht="15" hidden="false" customHeight="false" outlineLevel="0" collapsed="false">
      <c r="A6" s="19" t="s">
        <v>5</v>
      </c>
      <c r="B6" s="19" t="s">
        <v>6</v>
      </c>
      <c r="C6" s="19" t="s">
        <v>7</v>
      </c>
      <c r="D6" s="5"/>
      <c r="E6" s="20" t="s">
        <v>8</v>
      </c>
      <c r="F6" s="21" t="s">
        <v>9</v>
      </c>
      <c r="G6" s="21" t="s">
        <v>10</v>
      </c>
      <c r="H6" s="21" t="s">
        <v>11</v>
      </c>
      <c r="I6" s="21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18</v>
      </c>
      <c r="P6" s="22" t="s">
        <v>19</v>
      </c>
      <c r="Q6" s="7"/>
      <c r="R6" s="20" t="s">
        <v>20</v>
      </c>
      <c r="S6" s="21" t="s">
        <v>21</v>
      </c>
      <c r="T6" s="21" t="s">
        <v>22</v>
      </c>
      <c r="U6" s="21" t="s">
        <v>23</v>
      </c>
      <c r="V6" s="21" t="s">
        <v>24</v>
      </c>
      <c r="W6" s="21" t="s">
        <v>25</v>
      </c>
      <c r="X6" s="21" t="s">
        <v>26</v>
      </c>
      <c r="Y6" s="21" t="s">
        <v>27</v>
      </c>
      <c r="Z6" s="21" t="s">
        <v>28</v>
      </c>
      <c r="AA6" s="21" t="s">
        <v>29</v>
      </c>
      <c r="AB6" s="22" t="s">
        <v>30</v>
      </c>
      <c r="AC6" s="7"/>
      <c r="AD6" s="20" t="s">
        <v>31</v>
      </c>
      <c r="AE6" s="21" t="s">
        <v>32</v>
      </c>
      <c r="AF6" s="21" t="s">
        <v>33</v>
      </c>
      <c r="AG6" s="21" t="s">
        <v>34</v>
      </c>
      <c r="AH6" s="21" t="s">
        <v>35</v>
      </c>
      <c r="AI6" s="21" t="s">
        <v>36</v>
      </c>
      <c r="AJ6" s="21" t="s">
        <v>37</v>
      </c>
      <c r="AK6" s="21" t="s">
        <v>38</v>
      </c>
      <c r="AL6" s="21" t="s">
        <v>39</v>
      </c>
      <c r="AM6" s="21" t="s">
        <v>40</v>
      </c>
      <c r="AN6" s="21" t="s">
        <v>41</v>
      </c>
      <c r="AO6" s="21" t="s">
        <v>42</v>
      </c>
      <c r="AP6" s="22" t="s">
        <v>43</v>
      </c>
      <c r="AQ6" s="7"/>
      <c r="AR6" s="7"/>
      <c r="AS6" s="8"/>
      <c r="AT6" s="8"/>
      <c r="AU6" s="8"/>
      <c r="AV6" s="9"/>
      <c r="AW6" s="9"/>
      <c r="AX6" s="9"/>
      <c r="AY6" s="9"/>
      <c r="AZ6" s="9"/>
      <c r="BA6" s="9"/>
      <c r="BB6" s="9"/>
      <c r="BC6" s="5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customFormat="false" ht="13.8" hidden="false" customHeight="false" outlineLevel="0" collapsed="false">
      <c r="A7" s="23" t="n">
        <v>0.020412</v>
      </c>
      <c r="B7" s="23" t="n">
        <v>11.174996</v>
      </c>
      <c r="C7" s="23" t="n">
        <v>160.56439</v>
      </c>
      <c r="E7" s="24" t="n">
        <v>50.773756</v>
      </c>
      <c r="F7" s="25" t="n">
        <v>-42.073828</v>
      </c>
      <c r="G7" s="25" t="n">
        <v>-74.51503</v>
      </c>
      <c r="H7" s="25" t="n">
        <v>-72.25201</v>
      </c>
      <c r="I7" s="25" t="n">
        <v>-65.858765</v>
      </c>
      <c r="J7" s="25" t="n">
        <v>-52.898556</v>
      </c>
      <c r="K7" s="25" t="n">
        <v>-44.745375</v>
      </c>
      <c r="L7" s="25" t="n">
        <v>-35.163165</v>
      </c>
      <c r="M7" s="25" t="n">
        <v>-25.417225</v>
      </c>
      <c r="N7" s="25" t="n">
        <v>-12.383958</v>
      </c>
      <c r="O7" s="25" t="n">
        <v>-0.389806</v>
      </c>
      <c r="P7" s="26" t="n">
        <v>8.414648</v>
      </c>
      <c r="R7" s="24" t="n">
        <v>56.513102</v>
      </c>
      <c r="S7" s="25" t="n">
        <v>-47.910854</v>
      </c>
      <c r="T7" s="25" t="n">
        <v>-60.112053</v>
      </c>
      <c r="U7" s="25" t="n">
        <v>-62.562535</v>
      </c>
      <c r="V7" s="25" t="n">
        <v>-59.167588</v>
      </c>
      <c r="W7" s="25" t="n">
        <v>-47.503375</v>
      </c>
      <c r="X7" s="25" t="n">
        <v>-39.518422</v>
      </c>
      <c r="Y7" s="25" t="n">
        <v>-28.220184</v>
      </c>
      <c r="Z7" s="25" t="n">
        <v>-19.147635</v>
      </c>
      <c r="AA7" s="25" t="n">
        <v>-11.213125</v>
      </c>
      <c r="AB7" s="26" t="n">
        <v>1.025766</v>
      </c>
      <c r="AD7" s="24" t="n">
        <v>178.855295</v>
      </c>
      <c r="AE7" s="25" t="n">
        <v>180.626598</v>
      </c>
      <c r="AF7" s="25" t="n">
        <v>180.911945</v>
      </c>
      <c r="AG7" s="25" t="n">
        <v>184.303401</v>
      </c>
      <c r="AH7" s="25" t="n">
        <v>178.811681</v>
      </c>
      <c r="AI7" s="25" t="n">
        <v>175.500764</v>
      </c>
      <c r="AJ7" s="25" t="n">
        <v>171.899867</v>
      </c>
      <c r="AK7" s="25" t="n">
        <v>150.17083</v>
      </c>
      <c r="AL7" s="25" t="n">
        <v>155.652071</v>
      </c>
      <c r="AM7" s="25" t="n">
        <v>177.392521</v>
      </c>
      <c r="AN7" s="25" t="n">
        <v>180.646818</v>
      </c>
      <c r="AO7" s="25" t="n">
        <v>179.269146</v>
      </c>
      <c r="AP7" s="26" t="n">
        <v>179.822026</v>
      </c>
    </row>
    <row r="8" customFormat="false" ht="13.8" hidden="false" customHeight="false" outlineLevel="0" collapsed="false">
      <c r="A8" s="27" t="n">
        <v>0.014248</v>
      </c>
      <c r="B8" s="27" t="n">
        <v>12.783796</v>
      </c>
      <c r="C8" s="27" t="n">
        <v>157.710717</v>
      </c>
      <c r="E8" s="28" t="n">
        <v>48.490895</v>
      </c>
      <c r="F8" s="29" t="n">
        <v>-41.445114</v>
      </c>
      <c r="G8" s="29" t="n">
        <v>-72.628068</v>
      </c>
      <c r="H8" s="29" t="n">
        <v>-69.973751</v>
      </c>
      <c r="I8" s="29" t="n">
        <v>-63.689722</v>
      </c>
      <c r="J8" s="29" t="n">
        <v>-51.072569</v>
      </c>
      <c r="K8" s="29" t="n">
        <v>-42.617931</v>
      </c>
      <c r="L8" s="29" t="n">
        <v>-33.453582</v>
      </c>
      <c r="M8" s="29" t="n">
        <v>-23.879587</v>
      </c>
      <c r="N8" s="29" t="n">
        <v>-11.004784</v>
      </c>
      <c r="O8" s="29" t="n">
        <v>0.824731</v>
      </c>
      <c r="P8" s="30" t="n">
        <v>9.132121</v>
      </c>
      <c r="R8" s="28" t="n">
        <v>58.549672</v>
      </c>
      <c r="S8" s="29" t="n">
        <v>-44.819991</v>
      </c>
      <c r="T8" s="29" t="n">
        <v>-57.102071</v>
      </c>
      <c r="U8" s="29" t="n">
        <v>-59.478529</v>
      </c>
      <c r="V8" s="29" t="n">
        <v>-57.093798</v>
      </c>
      <c r="W8" s="29" t="n">
        <v>-45.665905</v>
      </c>
      <c r="X8" s="29" t="n">
        <v>-38.013254</v>
      </c>
      <c r="Y8" s="29" t="n">
        <v>-26.965281</v>
      </c>
      <c r="Z8" s="29" t="n">
        <v>-17.814095</v>
      </c>
      <c r="AA8" s="29" t="n">
        <v>-10.37263</v>
      </c>
      <c r="AB8" s="30" t="n">
        <v>0.828087</v>
      </c>
      <c r="AD8" s="28" t="n">
        <v>176.18262</v>
      </c>
      <c r="AE8" s="29" t="n">
        <v>177.609153</v>
      </c>
      <c r="AF8" s="29" t="n">
        <v>177.805084</v>
      </c>
      <c r="AG8" s="29" t="n">
        <v>180.631235</v>
      </c>
      <c r="AH8" s="29" t="n">
        <v>177.020196</v>
      </c>
      <c r="AI8" s="29" t="n">
        <v>172.756403</v>
      </c>
      <c r="AJ8" s="29" t="n">
        <v>169.575063</v>
      </c>
      <c r="AK8" s="29" t="n">
        <v>147.950605</v>
      </c>
      <c r="AL8" s="29" t="n">
        <v>154.779011</v>
      </c>
      <c r="AM8" s="29" t="n">
        <v>174.253639</v>
      </c>
      <c r="AN8" s="29" t="n">
        <v>177.49681</v>
      </c>
      <c r="AO8" s="29" t="n">
        <v>175.585479</v>
      </c>
      <c r="AP8" s="30" t="n">
        <v>176.158292</v>
      </c>
    </row>
    <row r="9" customFormat="false" ht="13.8" hidden="false" customHeight="false" outlineLevel="0" collapsed="false">
      <c r="A9" s="27" t="n">
        <v>0.023716</v>
      </c>
      <c r="B9" s="27" t="n">
        <v>13.432829</v>
      </c>
      <c r="C9" s="27" t="n">
        <v>157.298461</v>
      </c>
      <c r="E9" s="28" t="n">
        <v>50.847663</v>
      </c>
      <c r="F9" s="29" t="n">
        <v>-38.018172</v>
      </c>
      <c r="G9" s="29" t="n">
        <v>-70.975172</v>
      </c>
      <c r="H9" s="29" t="n">
        <v>-68.647073</v>
      </c>
      <c r="I9" s="29" t="n">
        <v>-62.647264</v>
      </c>
      <c r="J9" s="29" t="n">
        <v>-50.484778</v>
      </c>
      <c r="K9" s="29" t="n">
        <v>-42.269767</v>
      </c>
      <c r="L9" s="29" t="n">
        <v>-33.168871</v>
      </c>
      <c r="M9" s="29" t="n">
        <v>-23.523533</v>
      </c>
      <c r="N9" s="29" t="n">
        <v>-10.831853</v>
      </c>
      <c r="O9" s="29" t="n">
        <v>0.061042</v>
      </c>
      <c r="P9" s="30" t="n">
        <v>8.890272</v>
      </c>
      <c r="R9" s="28" t="n">
        <v>53.387923</v>
      </c>
      <c r="S9" s="29" t="n">
        <v>-46.845074</v>
      </c>
      <c r="T9" s="29" t="n">
        <v>-57.590715</v>
      </c>
      <c r="U9" s="29" t="n">
        <v>-59.578661</v>
      </c>
      <c r="V9" s="29" t="n">
        <v>-56.359605</v>
      </c>
      <c r="W9" s="29" t="n">
        <v>-45.396366</v>
      </c>
      <c r="X9" s="29" t="n">
        <v>-36.63159</v>
      </c>
      <c r="Y9" s="29" t="n">
        <v>-26.555316</v>
      </c>
      <c r="Z9" s="29" t="n">
        <v>-18.241499</v>
      </c>
      <c r="AA9" s="29" t="n">
        <v>-10.063078</v>
      </c>
      <c r="AB9" s="30" t="n">
        <v>1.414894</v>
      </c>
      <c r="AD9" s="28" t="n">
        <v>174.796107</v>
      </c>
      <c r="AE9" s="29" t="n">
        <v>176.113415</v>
      </c>
      <c r="AF9" s="29" t="n">
        <v>176.397118</v>
      </c>
      <c r="AG9" s="29" t="n">
        <v>178.884725</v>
      </c>
      <c r="AH9" s="29" t="n">
        <v>174.34804</v>
      </c>
      <c r="AI9" s="29" t="n">
        <v>170.061827</v>
      </c>
      <c r="AJ9" s="29" t="n">
        <v>167.222269</v>
      </c>
      <c r="AK9" s="29" t="n">
        <v>145.850536</v>
      </c>
      <c r="AL9" s="29" t="n">
        <v>150.667604</v>
      </c>
      <c r="AM9" s="29" t="n">
        <v>172.05157</v>
      </c>
      <c r="AN9" s="29" t="n">
        <v>175.653509</v>
      </c>
      <c r="AO9" s="29" t="n">
        <v>175.003934</v>
      </c>
      <c r="AP9" s="30" t="n">
        <v>175.08251</v>
      </c>
    </row>
    <row r="10" customFormat="false" ht="13.8" hidden="false" customHeight="false" outlineLevel="0" collapsed="false">
      <c r="A10" s="31" t="n">
        <v>0.022988</v>
      </c>
      <c r="B10" s="31" t="n">
        <v>13.721181</v>
      </c>
      <c r="C10" s="31" t="n">
        <v>163.372331</v>
      </c>
      <c r="E10" s="32" t="n">
        <v>56.124955</v>
      </c>
      <c r="F10" s="33" t="n">
        <v>-37.791146</v>
      </c>
      <c r="G10" s="33" t="n">
        <v>-73.979036</v>
      </c>
      <c r="H10" s="33" t="n">
        <v>-71.697278</v>
      </c>
      <c r="I10" s="33" t="n">
        <v>-65.710075</v>
      </c>
      <c r="J10" s="33" t="n">
        <v>-53.052307</v>
      </c>
      <c r="K10" s="33" t="n">
        <v>-45.136278</v>
      </c>
      <c r="L10" s="33" t="n">
        <v>-34.924152</v>
      </c>
      <c r="M10" s="33" t="n">
        <v>-25.052624</v>
      </c>
      <c r="N10" s="33" t="n">
        <v>-12.320835</v>
      </c>
      <c r="O10" s="33" t="n">
        <v>-0.439901</v>
      </c>
      <c r="P10" s="34" t="n">
        <v>8.530567</v>
      </c>
      <c r="R10" s="32" t="n">
        <v>52.470264</v>
      </c>
      <c r="S10" s="33" t="n">
        <v>-51.138288</v>
      </c>
      <c r="T10" s="33" t="n">
        <v>-61.165498</v>
      </c>
      <c r="U10" s="33" t="n">
        <v>-63.782566</v>
      </c>
      <c r="V10" s="33" t="n">
        <v>-59.87576</v>
      </c>
      <c r="W10" s="33" t="n">
        <v>-47.92828</v>
      </c>
      <c r="X10" s="33" t="n">
        <v>-39.664051</v>
      </c>
      <c r="Y10" s="33" t="n">
        <v>-28.570926</v>
      </c>
      <c r="Z10" s="33" t="n">
        <v>-19.326296</v>
      </c>
      <c r="AA10" s="33" t="n">
        <v>-11.571396</v>
      </c>
      <c r="AB10" s="34" t="n">
        <v>0.935286</v>
      </c>
      <c r="AD10" s="32" t="n">
        <v>181.522704</v>
      </c>
      <c r="AE10" s="33" t="n">
        <v>182.456329</v>
      </c>
      <c r="AF10" s="33" t="n">
        <v>183.205191</v>
      </c>
      <c r="AG10" s="33" t="n">
        <v>185.484962</v>
      </c>
      <c r="AH10" s="33" t="n">
        <v>181.342629</v>
      </c>
      <c r="AI10" s="33" t="n">
        <v>177.419781</v>
      </c>
      <c r="AJ10" s="33" t="n">
        <v>175.946365</v>
      </c>
      <c r="AK10" s="33" t="n">
        <v>152.358376</v>
      </c>
      <c r="AL10" s="33" t="n">
        <v>156.619929</v>
      </c>
      <c r="AM10" s="33" t="n">
        <v>178.621138</v>
      </c>
      <c r="AN10" s="33" t="n">
        <v>182.828638</v>
      </c>
      <c r="AO10" s="33" t="n">
        <v>182.004184</v>
      </c>
      <c r="AP10" s="34" t="n">
        <v>182.258134</v>
      </c>
    </row>
    <row r="11" customFormat="false" ht="13.8" hidden="false" customHeight="false" outlineLevel="0" collapsed="false">
      <c r="A11" s="23" t="n">
        <v>2.899408</v>
      </c>
      <c r="B11" s="23" t="n">
        <v>13.162642</v>
      </c>
      <c r="C11" s="23" t="n">
        <v>158.063615</v>
      </c>
      <c r="E11" s="24" t="n">
        <v>-140.327289</v>
      </c>
      <c r="F11" s="25" t="n">
        <v>-169.714467</v>
      </c>
      <c r="G11" s="25" t="n">
        <v>-152.01261</v>
      </c>
      <c r="H11" s="25" t="n">
        <v>-129.560519</v>
      </c>
      <c r="I11" s="25" t="n">
        <v>-107.202644</v>
      </c>
      <c r="J11" s="25" t="n">
        <v>-84.868412</v>
      </c>
      <c r="K11" s="25" t="n">
        <v>-67.296089</v>
      </c>
      <c r="L11" s="25" t="n">
        <v>-50.197962</v>
      </c>
      <c r="M11" s="25" t="n">
        <v>-32.171393</v>
      </c>
      <c r="N11" s="25" t="n">
        <v>-18.906675</v>
      </c>
      <c r="O11" s="25" t="n">
        <v>-8.417826</v>
      </c>
      <c r="P11" s="26" t="n">
        <v>2.76366</v>
      </c>
      <c r="R11" s="24" t="n">
        <v>145.779652</v>
      </c>
      <c r="S11" s="25" t="n">
        <v>38.867759</v>
      </c>
      <c r="T11" s="25" t="n">
        <v>2.284697</v>
      </c>
      <c r="U11" s="25" t="n">
        <v>-11.081407</v>
      </c>
      <c r="V11" s="25" t="n">
        <v>-19.931248</v>
      </c>
      <c r="W11" s="25" t="n">
        <v>-18.029259</v>
      </c>
      <c r="X11" s="25" t="n">
        <v>-13.992647</v>
      </c>
      <c r="Y11" s="25" t="n">
        <v>-6.739099</v>
      </c>
      <c r="Z11" s="25" t="n">
        <v>-1.746796</v>
      </c>
      <c r="AA11" s="25" t="n">
        <v>2.546012</v>
      </c>
      <c r="AB11" s="26" t="n">
        <v>6.586339</v>
      </c>
      <c r="AD11" s="24" t="n">
        <v>176.72288</v>
      </c>
      <c r="AE11" s="25" t="n">
        <v>177.97569</v>
      </c>
      <c r="AF11" s="25" t="n">
        <v>178.342235</v>
      </c>
      <c r="AG11" s="25" t="n">
        <v>180.325948</v>
      </c>
      <c r="AH11" s="25" t="n">
        <v>171.384947</v>
      </c>
      <c r="AI11" s="25" t="n">
        <v>152.398212</v>
      </c>
      <c r="AJ11" s="25" t="n">
        <v>141.395519</v>
      </c>
      <c r="AK11" s="25" t="n">
        <v>155.065162</v>
      </c>
      <c r="AL11" s="25" t="n">
        <v>174.467956</v>
      </c>
      <c r="AM11" s="25" t="n">
        <v>174.649094</v>
      </c>
      <c r="AN11" s="25" t="n">
        <v>177.562063</v>
      </c>
      <c r="AO11" s="25" t="n">
        <v>175.844017</v>
      </c>
      <c r="AP11" s="26" t="n">
        <v>176.019652</v>
      </c>
    </row>
    <row r="12" customFormat="false" ht="13.8" hidden="false" customHeight="false" outlineLevel="0" collapsed="false">
      <c r="A12" s="27" t="n">
        <v>2.901624</v>
      </c>
      <c r="B12" s="27" t="n">
        <v>12.977111</v>
      </c>
      <c r="C12" s="27" t="n">
        <v>159.248807</v>
      </c>
      <c r="E12" s="28" t="n">
        <v>-155.244757</v>
      </c>
      <c r="F12" s="29" t="n">
        <v>-179.78351</v>
      </c>
      <c r="G12" s="29" t="n">
        <v>-157.244047</v>
      </c>
      <c r="H12" s="29" t="n">
        <v>-134.234708</v>
      </c>
      <c r="I12" s="29" t="n">
        <v>-110.731088</v>
      </c>
      <c r="J12" s="29" t="n">
        <v>-86.917977</v>
      </c>
      <c r="K12" s="29" t="n">
        <v>-68.947809</v>
      </c>
      <c r="L12" s="29" t="n">
        <v>-51.472916</v>
      </c>
      <c r="M12" s="29" t="n">
        <v>-33.20306</v>
      </c>
      <c r="N12" s="29" t="n">
        <v>-19.915987</v>
      </c>
      <c r="O12" s="29" t="n">
        <v>-9.057772</v>
      </c>
      <c r="P12" s="30" t="n">
        <v>2.435921</v>
      </c>
      <c r="R12" s="28" t="n">
        <v>150.66538</v>
      </c>
      <c r="S12" s="29" t="n">
        <v>43.239014</v>
      </c>
      <c r="T12" s="29" t="n">
        <v>4.996591</v>
      </c>
      <c r="U12" s="29" t="n">
        <v>-9.216116</v>
      </c>
      <c r="V12" s="29" t="n">
        <v>-19.043234</v>
      </c>
      <c r="W12" s="29" t="n">
        <v>-17.475261</v>
      </c>
      <c r="X12" s="29" t="n">
        <v>-14.17163</v>
      </c>
      <c r="Y12" s="29" t="n">
        <v>-6.810498</v>
      </c>
      <c r="Z12" s="29" t="n">
        <v>-1.76555</v>
      </c>
      <c r="AA12" s="29" t="n">
        <v>2.58744</v>
      </c>
      <c r="AB12" s="30" t="n">
        <v>6.545033</v>
      </c>
      <c r="AD12" s="28" t="n">
        <v>177.195361</v>
      </c>
      <c r="AE12" s="29" t="n">
        <v>178.094692</v>
      </c>
      <c r="AF12" s="29" t="n">
        <v>179.093062</v>
      </c>
      <c r="AG12" s="29" t="n">
        <v>181.124391</v>
      </c>
      <c r="AH12" s="29" t="n">
        <v>170.059026</v>
      </c>
      <c r="AI12" s="29" t="n">
        <v>150.115824</v>
      </c>
      <c r="AJ12" s="29" t="n">
        <v>141.033654</v>
      </c>
      <c r="AK12" s="29" t="n">
        <v>158.851691</v>
      </c>
      <c r="AL12" s="29" t="n">
        <v>176.901853</v>
      </c>
      <c r="AM12" s="29" t="n">
        <v>176.293962</v>
      </c>
      <c r="AN12" s="29" t="n">
        <v>178.809479</v>
      </c>
      <c r="AO12" s="29" t="n">
        <v>177.04</v>
      </c>
      <c r="AP12" s="30" t="n">
        <v>177.372715</v>
      </c>
    </row>
    <row r="13" customFormat="false" ht="13.8" hidden="false" customHeight="false" outlineLevel="0" collapsed="false">
      <c r="A13" s="27" t="n">
        <v>2.900851</v>
      </c>
      <c r="B13" s="27" t="n">
        <v>12.21812</v>
      </c>
      <c r="C13" s="27" t="n">
        <v>157.05033</v>
      </c>
      <c r="E13" s="28" t="n">
        <v>-152.554907</v>
      </c>
      <c r="F13" s="29" t="n">
        <v>-178.918157</v>
      </c>
      <c r="G13" s="29" t="n">
        <v>-153.351777</v>
      </c>
      <c r="H13" s="29" t="n">
        <v>-132.521399</v>
      </c>
      <c r="I13" s="29" t="n">
        <v>-108.982681</v>
      </c>
      <c r="J13" s="29" t="n">
        <v>-85.767965</v>
      </c>
      <c r="K13" s="29" t="n">
        <v>-67.276691</v>
      </c>
      <c r="L13" s="29" t="n">
        <v>-49.959278</v>
      </c>
      <c r="M13" s="29" t="n">
        <v>-32.669473</v>
      </c>
      <c r="N13" s="29" t="n">
        <v>-19.12399</v>
      </c>
      <c r="O13" s="29" t="n">
        <v>-8.653368</v>
      </c>
      <c r="P13" s="30" t="n">
        <v>2.800793</v>
      </c>
      <c r="R13" s="28" t="n">
        <v>150.133757</v>
      </c>
      <c r="S13" s="29" t="n">
        <v>43.404354</v>
      </c>
      <c r="T13" s="29" t="n">
        <v>4.49095</v>
      </c>
      <c r="U13" s="29" t="n">
        <v>-9.015851</v>
      </c>
      <c r="V13" s="29" t="n">
        <v>-18.644681</v>
      </c>
      <c r="W13" s="29" t="n">
        <v>-17.126904</v>
      </c>
      <c r="X13" s="29" t="n">
        <v>-13.751253</v>
      </c>
      <c r="Y13" s="29" t="n">
        <v>-6.35414</v>
      </c>
      <c r="Z13" s="29" t="n">
        <v>-1.59676</v>
      </c>
      <c r="AA13" s="29" t="n">
        <v>2.723656</v>
      </c>
      <c r="AB13" s="30" t="n">
        <v>6.940063</v>
      </c>
      <c r="AD13" s="28" t="n">
        <v>176.354701</v>
      </c>
      <c r="AE13" s="29" t="n">
        <v>177.171279</v>
      </c>
      <c r="AF13" s="29" t="n">
        <v>177.053599</v>
      </c>
      <c r="AG13" s="29" t="n">
        <v>178.588496</v>
      </c>
      <c r="AH13" s="29" t="n">
        <v>167.842604</v>
      </c>
      <c r="AI13" s="29" t="n">
        <v>148.346165</v>
      </c>
      <c r="AJ13" s="29" t="n">
        <v>138.583563</v>
      </c>
      <c r="AK13" s="29" t="n">
        <v>157.921481</v>
      </c>
      <c r="AL13" s="29" t="n">
        <v>174.736769</v>
      </c>
      <c r="AM13" s="29" t="n">
        <v>174.077038</v>
      </c>
      <c r="AN13" s="29" t="n">
        <v>175.892658</v>
      </c>
      <c r="AO13" s="29" t="n">
        <v>174.700991</v>
      </c>
      <c r="AP13" s="30" t="n">
        <v>175.820274</v>
      </c>
    </row>
    <row r="14" customFormat="false" ht="13.8" hidden="false" customHeight="false" outlineLevel="0" collapsed="false">
      <c r="A14" s="31" t="n">
        <v>2.902425</v>
      </c>
      <c r="B14" s="31" t="n">
        <v>13.39488</v>
      </c>
      <c r="C14" s="31" t="n">
        <v>160.316583</v>
      </c>
      <c r="E14" s="32" t="n">
        <v>-139.154705</v>
      </c>
      <c r="F14" s="33" t="n">
        <v>-171.821009</v>
      </c>
      <c r="G14" s="33" t="n">
        <v>-152.05326</v>
      </c>
      <c r="H14" s="33" t="n">
        <v>-131.864158</v>
      </c>
      <c r="I14" s="33" t="n">
        <v>-109.156804</v>
      </c>
      <c r="J14" s="33" t="n">
        <v>-85.659783</v>
      </c>
      <c r="K14" s="33" t="n">
        <v>-68.129839</v>
      </c>
      <c r="L14" s="33" t="n">
        <v>-51.042233</v>
      </c>
      <c r="M14" s="33" t="n">
        <v>-33.268814</v>
      </c>
      <c r="N14" s="33" t="n">
        <v>-19.468865</v>
      </c>
      <c r="O14" s="33" t="n">
        <v>-8.346499</v>
      </c>
      <c r="P14" s="34" t="n">
        <v>2.399111</v>
      </c>
      <c r="R14" s="32" t="n">
        <v>147.214112</v>
      </c>
      <c r="S14" s="33" t="n">
        <v>39.108825</v>
      </c>
      <c r="T14" s="33" t="n">
        <v>2.251358</v>
      </c>
      <c r="U14" s="33" t="n">
        <v>-11.0959</v>
      </c>
      <c r="V14" s="33" t="n">
        <v>-20.284675</v>
      </c>
      <c r="W14" s="33" t="n">
        <v>-17.7195</v>
      </c>
      <c r="X14" s="33" t="n">
        <v>-14.080818</v>
      </c>
      <c r="Y14" s="33" t="n">
        <v>-7.095105</v>
      </c>
      <c r="Z14" s="33" t="n">
        <v>-1.66092</v>
      </c>
      <c r="AA14" s="33" t="n">
        <v>2.422722</v>
      </c>
      <c r="AB14" s="34" t="n">
        <v>6.633874</v>
      </c>
      <c r="AD14" s="32" t="n">
        <v>178.648996</v>
      </c>
      <c r="AE14" s="33" t="n">
        <v>180.18741</v>
      </c>
      <c r="AF14" s="33" t="n">
        <v>180.279462</v>
      </c>
      <c r="AG14" s="33" t="n">
        <v>181.85406</v>
      </c>
      <c r="AH14" s="33" t="n">
        <v>172.073955</v>
      </c>
      <c r="AI14" s="33" t="n">
        <v>153.409769</v>
      </c>
      <c r="AJ14" s="33" t="n">
        <v>144.422063</v>
      </c>
      <c r="AK14" s="33" t="n">
        <v>159.864756</v>
      </c>
      <c r="AL14" s="33" t="n">
        <v>176.57835</v>
      </c>
      <c r="AM14" s="33" t="n">
        <v>176.94095</v>
      </c>
      <c r="AN14" s="33" t="n">
        <v>179.941627</v>
      </c>
      <c r="AO14" s="33" t="n">
        <v>177.546878</v>
      </c>
      <c r="AP14" s="34" t="n">
        <v>178.483818</v>
      </c>
    </row>
    <row r="15" customFormat="false" ht="13.8" hidden="false" customHeight="false" outlineLevel="0" collapsed="false">
      <c r="A15" s="23" t="n">
        <v>5.857445</v>
      </c>
      <c r="B15" s="23" t="n">
        <v>14.083485</v>
      </c>
      <c r="C15" s="23" t="n">
        <v>158.374671</v>
      </c>
      <c r="E15" s="24" t="n">
        <v>-349.753814</v>
      </c>
      <c r="F15" s="25" t="n">
        <v>-297.302726</v>
      </c>
      <c r="G15" s="25" t="n">
        <v>-224.087626</v>
      </c>
      <c r="H15" s="25" t="n">
        <v>-187.103377</v>
      </c>
      <c r="I15" s="25" t="n">
        <v>-145.174265</v>
      </c>
      <c r="J15" s="25" t="n">
        <v>-105.287997</v>
      </c>
      <c r="K15" s="25" t="n">
        <v>-83.835645</v>
      </c>
      <c r="L15" s="25" t="n">
        <v>-61.503237</v>
      </c>
      <c r="M15" s="25" t="n">
        <v>-40.998101</v>
      </c>
      <c r="N15" s="25" t="n">
        <v>-24.879038</v>
      </c>
      <c r="O15" s="25" t="n">
        <v>-10.930832</v>
      </c>
      <c r="P15" s="26" t="n">
        <v>2.832436</v>
      </c>
      <c r="R15" s="24" t="n">
        <v>175.149354</v>
      </c>
      <c r="S15" s="25" t="n">
        <v>93.28937</v>
      </c>
      <c r="T15" s="25" t="n">
        <v>45.191903</v>
      </c>
      <c r="U15" s="25" t="n">
        <v>25.216188</v>
      </c>
      <c r="V15" s="25" t="n">
        <v>8.865652</v>
      </c>
      <c r="W15" s="25" t="n">
        <v>3.790734</v>
      </c>
      <c r="X15" s="25" t="n">
        <v>3.76259</v>
      </c>
      <c r="Y15" s="25" t="n">
        <v>7.908127</v>
      </c>
      <c r="Z15" s="25" t="n">
        <v>9.411444</v>
      </c>
      <c r="AA15" s="25" t="n">
        <v>10.267568</v>
      </c>
      <c r="AB15" s="26" t="n">
        <v>10.006541</v>
      </c>
      <c r="AD15" s="24" t="n">
        <v>176.438273</v>
      </c>
      <c r="AE15" s="25" t="n">
        <v>177.746234</v>
      </c>
      <c r="AF15" s="25" t="n">
        <v>177.986216</v>
      </c>
      <c r="AG15" s="25" t="n">
        <v>179.670755</v>
      </c>
      <c r="AH15" s="25" t="n">
        <v>169.09874</v>
      </c>
      <c r="AI15" s="25" t="n">
        <v>146.390617</v>
      </c>
      <c r="AJ15" s="25" t="n">
        <v>134.350467</v>
      </c>
      <c r="AK15" s="25" t="n">
        <v>157.488725</v>
      </c>
      <c r="AL15" s="25" t="n">
        <v>177.108683</v>
      </c>
      <c r="AM15" s="25" t="n">
        <v>175.582605</v>
      </c>
      <c r="AN15" s="25" t="n">
        <v>177.557757</v>
      </c>
      <c r="AO15" s="25" t="n">
        <v>175.07893</v>
      </c>
      <c r="AP15" s="26" t="n">
        <v>175.215868</v>
      </c>
    </row>
    <row r="16" customFormat="false" ht="13.8" hidden="false" customHeight="false" outlineLevel="0" collapsed="false">
      <c r="A16" s="27" t="n">
        <v>5.850682</v>
      </c>
      <c r="B16" s="27" t="n">
        <v>11.930743</v>
      </c>
      <c r="C16" s="27" t="n">
        <v>160.201113</v>
      </c>
      <c r="E16" s="28" t="n">
        <v>-361.558199</v>
      </c>
      <c r="F16" s="29" t="n">
        <v>-307.638233</v>
      </c>
      <c r="G16" s="29" t="n">
        <v>-229.848828</v>
      </c>
      <c r="H16" s="29" t="n">
        <v>-192.461835</v>
      </c>
      <c r="I16" s="29" t="n">
        <v>-149.574631</v>
      </c>
      <c r="J16" s="29" t="n">
        <v>-108.158436</v>
      </c>
      <c r="K16" s="29" t="n">
        <v>-86.421061</v>
      </c>
      <c r="L16" s="29" t="n">
        <v>-63.722408</v>
      </c>
      <c r="M16" s="29" t="n">
        <v>-43.276449</v>
      </c>
      <c r="N16" s="29" t="n">
        <v>-26.433444</v>
      </c>
      <c r="O16" s="29" t="n">
        <v>-11.800681</v>
      </c>
      <c r="P16" s="30" t="n">
        <v>2.577995</v>
      </c>
      <c r="R16" s="28" t="n">
        <v>178.67111</v>
      </c>
      <c r="S16" s="29" t="n">
        <v>94.594563</v>
      </c>
      <c r="T16" s="29" t="n">
        <v>44.667959</v>
      </c>
      <c r="U16" s="29" t="n">
        <v>24.60189</v>
      </c>
      <c r="V16" s="29" t="n">
        <v>7.644303</v>
      </c>
      <c r="W16" s="29" t="n">
        <v>2.564349</v>
      </c>
      <c r="X16" s="29" t="n">
        <v>2.622651</v>
      </c>
      <c r="Y16" s="29" t="n">
        <v>6.632495</v>
      </c>
      <c r="Z16" s="29" t="n">
        <v>8.725755</v>
      </c>
      <c r="AA16" s="29" t="n">
        <v>9.041956</v>
      </c>
      <c r="AB16" s="30" t="n">
        <v>9.472841</v>
      </c>
      <c r="AD16" s="28" t="n">
        <v>180.303007</v>
      </c>
      <c r="AE16" s="29" t="n">
        <v>181.000368</v>
      </c>
      <c r="AF16" s="29" t="n">
        <v>182.033256</v>
      </c>
      <c r="AG16" s="29" t="n">
        <v>182.231811</v>
      </c>
      <c r="AH16" s="29" t="n">
        <v>167.470415</v>
      </c>
      <c r="AI16" s="29" t="n">
        <v>143.213054</v>
      </c>
      <c r="AJ16" s="29" t="n">
        <v>135.255131</v>
      </c>
      <c r="AK16" s="29" t="n">
        <v>161.318498</v>
      </c>
      <c r="AL16" s="29" t="n">
        <v>180.527674</v>
      </c>
      <c r="AM16" s="29" t="n">
        <v>178.713895</v>
      </c>
      <c r="AN16" s="29" t="n">
        <v>181.810102</v>
      </c>
      <c r="AO16" s="29" t="n">
        <v>179.576036</v>
      </c>
      <c r="AP16" s="30" t="n">
        <v>179.709133</v>
      </c>
    </row>
    <row r="17" customFormat="false" ht="13.8" hidden="false" customHeight="false" outlineLevel="0" collapsed="false">
      <c r="A17" s="27" t="n">
        <v>5.853177</v>
      </c>
      <c r="B17" s="27" t="n">
        <v>12.702707</v>
      </c>
      <c r="C17" s="27" t="n">
        <v>158.576419</v>
      </c>
      <c r="E17" s="28" t="n">
        <v>-375.380635</v>
      </c>
      <c r="F17" s="29" t="n">
        <v>-312.428659</v>
      </c>
      <c r="G17" s="29" t="n">
        <v>-232.680255</v>
      </c>
      <c r="H17" s="29" t="n">
        <v>-192.407449</v>
      </c>
      <c r="I17" s="29" t="n">
        <v>-147.920133</v>
      </c>
      <c r="J17" s="29" t="n">
        <v>-107.248065</v>
      </c>
      <c r="K17" s="29" t="n">
        <v>-85.576461</v>
      </c>
      <c r="L17" s="29" t="n">
        <v>-62.513864</v>
      </c>
      <c r="M17" s="29" t="n">
        <v>-42.151412</v>
      </c>
      <c r="N17" s="29" t="n">
        <v>-25.689775</v>
      </c>
      <c r="O17" s="29" t="n">
        <v>-11.260592</v>
      </c>
      <c r="P17" s="30" t="n">
        <v>2.976447</v>
      </c>
      <c r="R17" s="28" t="n">
        <v>176.680653</v>
      </c>
      <c r="S17" s="29" t="n">
        <v>97.131868</v>
      </c>
      <c r="T17" s="29" t="n">
        <v>47.272972</v>
      </c>
      <c r="U17" s="29" t="n">
        <v>26.633191</v>
      </c>
      <c r="V17" s="29" t="n">
        <v>9.328434</v>
      </c>
      <c r="W17" s="29" t="n">
        <v>3.638612</v>
      </c>
      <c r="X17" s="29" t="n">
        <v>3.666494</v>
      </c>
      <c r="Y17" s="29" t="n">
        <v>7.143143</v>
      </c>
      <c r="Z17" s="29" t="n">
        <v>9.016284</v>
      </c>
      <c r="AA17" s="29" t="n">
        <v>9.474135</v>
      </c>
      <c r="AB17" s="30" t="n">
        <v>9.0706</v>
      </c>
      <c r="AD17" s="28" t="n">
        <v>177.058815</v>
      </c>
      <c r="AE17" s="29" t="n">
        <v>177.950378</v>
      </c>
      <c r="AF17" s="29" t="n">
        <v>178.008899</v>
      </c>
      <c r="AG17" s="29" t="n">
        <v>178.532471</v>
      </c>
      <c r="AH17" s="29" t="n">
        <v>159.718344</v>
      </c>
      <c r="AI17" s="29" t="n">
        <v>136.56374</v>
      </c>
      <c r="AJ17" s="29" t="n">
        <v>135.792265</v>
      </c>
      <c r="AK17" s="29" t="n">
        <v>162.387018</v>
      </c>
      <c r="AL17" s="29" t="n">
        <v>178.30823</v>
      </c>
      <c r="AM17" s="29" t="n">
        <v>175.928546</v>
      </c>
      <c r="AN17" s="29" t="n">
        <v>178.008562</v>
      </c>
      <c r="AO17" s="29" t="n">
        <v>175.648963</v>
      </c>
      <c r="AP17" s="30" t="n">
        <v>176.257651</v>
      </c>
    </row>
    <row r="18" customFormat="false" ht="13.8" hidden="false" customHeight="false" outlineLevel="0" collapsed="false">
      <c r="A18" s="31" t="n">
        <v>5.858043</v>
      </c>
      <c r="B18" s="31" t="n">
        <v>14.026074</v>
      </c>
      <c r="C18" s="31" t="n">
        <v>158.049667</v>
      </c>
      <c r="E18" s="32" t="n">
        <v>-353.177772</v>
      </c>
      <c r="F18" s="33" t="n">
        <v>-299.012219</v>
      </c>
      <c r="G18" s="33" t="n">
        <v>-225.876897</v>
      </c>
      <c r="H18" s="33" t="n">
        <v>-186.925717</v>
      </c>
      <c r="I18" s="33" t="n">
        <v>-144.905581</v>
      </c>
      <c r="J18" s="33" t="n">
        <v>-105.579434</v>
      </c>
      <c r="K18" s="33" t="n">
        <v>-84.333068</v>
      </c>
      <c r="L18" s="33" t="n">
        <v>-62.250851</v>
      </c>
      <c r="M18" s="33" t="n">
        <v>-41.88281</v>
      </c>
      <c r="N18" s="33" t="n">
        <v>-25.897555</v>
      </c>
      <c r="O18" s="33" t="n">
        <v>-11.712767</v>
      </c>
      <c r="P18" s="34" t="n">
        <v>2.356489</v>
      </c>
      <c r="R18" s="32" t="n">
        <v>173.552838</v>
      </c>
      <c r="S18" s="33" t="n">
        <v>92.064532</v>
      </c>
      <c r="T18" s="33" t="n">
        <v>43.878611</v>
      </c>
      <c r="U18" s="33" t="n">
        <v>24.175999</v>
      </c>
      <c r="V18" s="33" t="n">
        <v>6.998055</v>
      </c>
      <c r="W18" s="33" t="n">
        <v>2.375899</v>
      </c>
      <c r="X18" s="33" t="n">
        <v>2.432441</v>
      </c>
      <c r="Y18" s="33" t="n">
        <v>6.734164</v>
      </c>
      <c r="Z18" s="33" t="n">
        <v>8.371723</v>
      </c>
      <c r="AA18" s="33" t="n">
        <v>8.961419</v>
      </c>
      <c r="AB18" s="34" t="n">
        <v>9.159768</v>
      </c>
      <c r="AD18" s="32" t="n">
        <v>176.314889</v>
      </c>
      <c r="AE18" s="33" t="n">
        <v>177.188702</v>
      </c>
      <c r="AF18" s="33" t="n">
        <v>176.968457</v>
      </c>
      <c r="AG18" s="33" t="n">
        <v>178.15841</v>
      </c>
      <c r="AH18" s="33" t="n">
        <v>162.266656</v>
      </c>
      <c r="AI18" s="33" t="n">
        <v>136.395309</v>
      </c>
      <c r="AJ18" s="33" t="n">
        <v>131.378903</v>
      </c>
      <c r="AK18" s="33" t="n">
        <v>157.051348</v>
      </c>
      <c r="AL18" s="33" t="n">
        <v>175.740093</v>
      </c>
      <c r="AM18" s="33" t="n">
        <v>173.863466</v>
      </c>
      <c r="AN18" s="33" t="n">
        <v>177.099002</v>
      </c>
      <c r="AO18" s="33" t="n">
        <v>174.246742</v>
      </c>
      <c r="AP18" s="34" t="n">
        <v>175.308295</v>
      </c>
    </row>
    <row r="19" customFormat="false" ht="13.8" hidden="false" customHeight="false" outlineLevel="0" collapsed="false">
      <c r="A19" s="23" t="n">
        <v>8.882952</v>
      </c>
      <c r="B19" s="23" t="n">
        <v>13.700422</v>
      </c>
      <c r="C19" s="23" t="n">
        <v>155.348764</v>
      </c>
      <c r="E19" s="24" t="n">
        <v>-575.862275</v>
      </c>
      <c r="F19" s="25" t="n">
        <v>-448.321432</v>
      </c>
      <c r="G19" s="25" t="n">
        <v>-283.913774</v>
      </c>
      <c r="H19" s="25" t="n">
        <v>-225.02657</v>
      </c>
      <c r="I19" s="25" t="n">
        <v>-169.496763</v>
      </c>
      <c r="J19" s="25" t="n">
        <v>-121.249157</v>
      </c>
      <c r="K19" s="25" t="n">
        <v>-92.668271</v>
      </c>
      <c r="L19" s="25" t="n">
        <v>-65.180156</v>
      </c>
      <c r="M19" s="25" t="n">
        <v>-42.001166</v>
      </c>
      <c r="N19" s="25" t="n">
        <v>-22.946552</v>
      </c>
      <c r="O19" s="25" t="n">
        <v>-9.009004</v>
      </c>
      <c r="P19" s="26" t="n">
        <v>2.265109</v>
      </c>
      <c r="R19" s="24" t="n">
        <v>167.401624</v>
      </c>
      <c r="S19" s="25" t="n">
        <v>131.698149</v>
      </c>
      <c r="T19" s="25" t="n">
        <v>79.513028</v>
      </c>
      <c r="U19" s="25" t="n">
        <v>54.618167</v>
      </c>
      <c r="V19" s="25" t="n">
        <v>32.373992</v>
      </c>
      <c r="W19" s="25" t="n">
        <v>20.933208</v>
      </c>
      <c r="X19" s="25" t="n">
        <v>17.342125</v>
      </c>
      <c r="Y19" s="25" t="n">
        <v>17.636423</v>
      </c>
      <c r="Z19" s="25" t="n">
        <v>16.60065</v>
      </c>
      <c r="AA19" s="25" t="n">
        <v>13.637173</v>
      </c>
      <c r="AB19" s="26" t="n">
        <v>9.114856</v>
      </c>
      <c r="AD19" s="24" t="n">
        <v>174.050206</v>
      </c>
      <c r="AE19" s="25" t="n">
        <v>173.932925</v>
      </c>
      <c r="AF19" s="25" t="n">
        <v>170.167945</v>
      </c>
      <c r="AG19" s="25" t="n">
        <v>162.573344</v>
      </c>
      <c r="AH19" s="25" t="n">
        <v>143.991412</v>
      </c>
      <c r="AI19" s="25" t="n">
        <v>128.527859</v>
      </c>
      <c r="AJ19" s="25" t="n">
        <v>124.523114</v>
      </c>
      <c r="AK19" s="25" t="n">
        <v>131.703287</v>
      </c>
      <c r="AL19" s="25" t="n">
        <v>157.120431</v>
      </c>
      <c r="AM19" s="25" t="n">
        <v>171.954521</v>
      </c>
      <c r="AN19" s="25" t="n">
        <v>175.328571</v>
      </c>
      <c r="AO19" s="25" t="n">
        <v>172.844521</v>
      </c>
      <c r="AP19" s="26" t="n">
        <v>174.756045</v>
      </c>
    </row>
    <row r="20" customFormat="false" ht="13.8" hidden="false" customHeight="false" outlineLevel="0" collapsed="false">
      <c r="A20" s="27" t="n">
        <v>8.885326</v>
      </c>
      <c r="B20" s="27" t="n">
        <v>14.754899</v>
      </c>
      <c r="C20" s="27" t="n">
        <v>158.207952</v>
      </c>
      <c r="E20" s="28" t="n">
        <v>-576.205963</v>
      </c>
      <c r="F20" s="29" t="n">
        <v>-447.442823</v>
      </c>
      <c r="G20" s="29" t="n">
        <v>-285.188358</v>
      </c>
      <c r="H20" s="29" t="n">
        <v>-226.485091</v>
      </c>
      <c r="I20" s="29" t="n">
        <v>-170.904423</v>
      </c>
      <c r="J20" s="29" t="n">
        <v>-122.930574</v>
      </c>
      <c r="K20" s="29" t="n">
        <v>-93.663445</v>
      </c>
      <c r="L20" s="29" t="n">
        <v>-65.659168</v>
      </c>
      <c r="M20" s="29" t="n">
        <v>-42.666588</v>
      </c>
      <c r="N20" s="29" t="n">
        <v>-23.949617</v>
      </c>
      <c r="O20" s="29" t="n">
        <v>-10.178755</v>
      </c>
      <c r="P20" s="30" t="n">
        <v>1.652254</v>
      </c>
      <c r="R20" s="28" t="n">
        <v>170.751112</v>
      </c>
      <c r="S20" s="29" t="n">
        <v>131.798015</v>
      </c>
      <c r="T20" s="29" t="n">
        <v>78.740349</v>
      </c>
      <c r="U20" s="29" t="n">
        <v>54.138916</v>
      </c>
      <c r="V20" s="29" t="n">
        <v>31.936573</v>
      </c>
      <c r="W20" s="29" t="n">
        <v>20.805087</v>
      </c>
      <c r="X20" s="29" t="n">
        <v>17.156539</v>
      </c>
      <c r="Y20" s="29" t="n">
        <v>17.418937</v>
      </c>
      <c r="Z20" s="29" t="n">
        <v>16.169297</v>
      </c>
      <c r="AA20" s="29" t="n">
        <v>13.428375</v>
      </c>
      <c r="AB20" s="30" t="n">
        <v>9.066338</v>
      </c>
      <c r="AD20" s="28" t="n">
        <v>177.258205</v>
      </c>
      <c r="AE20" s="29" t="n">
        <v>177.74229</v>
      </c>
      <c r="AF20" s="29" t="n">
        <v>176.249517</v>
      </c>
      <c r="AG20" s="29" t="n">
        <v>173.195988</v>
      </c>
      <c r="AH20" s="29" t="n">
        <v>157.91834</v>
      </c>
      <c r="AI20" s="29" t="n">
        <v>142.147832</v>
      </c>
      <c r="AJ20" s="29" t="n">
        <v>132.33888</v>
      </c>
      <c r="AK20" s="29" t="n">
        <v>128.486833</v>
      </c>
      <c r="AL20" s="29" t="n">
        <v>153.947051</v>
      </c>
      <c r="AM20" s="29" t="n">
        <v>174.761657</v>
      </c>
      <c r="AN20" s="29" t="n">
        <v>177.667725</v>
      </c>
      <c r="AO20" s="29" t="n">
        <v>175.371018</v>
      </c>
      <c r="AP20" s="30" t="n">
        <v>176.458349</v>
      </c>
    </row>
    <row r="21" customFormat="false" ht="13.8" hidden="false" customHeight="false" outlineLevel="0" collapsed="false">
      <c r="A21" s="27" t="n">
        <v>8.874815</v>
      </c>
      <c r="B21" s="27" t="n">
        <v>12.966407</v>
      </c>
      <c r="C21" s="27" t="n">
        <v>157.616329</v>
      </c>
      <c r="E21" s="28" t="n">
        <v>-598.313703</v>
      </c>
      <c r="F21" s="29" t="n">
        <v>-466.604855</v>
      </c>
      <c r="G21" s="29" t="n">
        <v>-291.521943</v>
      </c>
      <c r="H21" s="29" t="n">
        <v>-232.211723</v>
      </c>
      <c r="I21" s="29" t="n">
        <v>-174.703183</v>
      </c>
      <c r="J21" s="29" t="n">
        <v>-125.282392</v>
      </c>
      <c r="K21" s="29" t="n">
        <v>-95.331932</v>
      </c>
      <c r="L21" s="29" t="n">
        <v>-66.34859</v>
      </c>
      <c r="M21" s="29" t="n">
        <v>-42.568287</v>
      </c>
      <c r="N21" s="29" t="n">
        <v>-23.766165</v>
      </c>
      <c r="O21" s="29" t="n">
        <v>-10.412639</v>
      </c>
      <c r="P21" s="30" t="n">
        <v>0.892159</v>
      </c>
      <c r="R21" s="28" t="n">
        <v>172.727736</v>
      </c>
      <c r="S21" s="29" t="n">
        <v>135.165988</v>
      </c>
      <c r="T21" s="29" t="n">
        <v>81.451262</v>
      </c>
      <c r="U21" s="29" t="n">
        <v>56.807571</v>
      </c>
      <c r="V21" s="29" t="n">
        <v>33.433615</v>
      </c>
      <c r="W21" s="29" t="n">
        <v>21.38925</v>
      </c>
      <c r="X21" s="29" t="n">
        <v>17.694146</v>
      </c>
      <c r="Y21" s="29" t="n">
        <v>17.64761</v>
      </c>
      <c r="Z21" s="29" t="n">
        <v>16.174233</v>
      </c>
      <c r="AA21" s="29" t="n">
        <v>13.091315</v>
      </c>
      <c r="AB21" s="30" t="n">
        <v>8.812929</v>
      </c>
      <c r="AD21" s="28" t="n">
        <v>177.785962</v>
      </c>
      <c r="AE21" s="29" t="n">
        <v>178.805085</v>
      </c>
      <c r="AF21" s="29" t="n">
        <v>178.700226</v>
      </c>
      <c r="AG21" s="29" t="n">
        <v>175.521536</v>
      </c>
      <c r="AH21" s="29" t="n">
        <v>156.5839</v>
      </c>
      <c r="AI21" s="29" t="n">
        <v>138.211521</v>
      </c>
      <c r="AJ21" s="29" t="n">
        <v>128.954136</v>
      </c>
      <c r="AK21" s="29" t="n">
        <v>130.999523</v>
      </c>
      <c r="AL21" s="29" t="n">
        <v>158.057463</v>
      </c>
      <c r="AM21" s="29" t="n">
        <v>176.404874</v>
      </c>
      <c r="AN21" s="29" t="n">
        <v>178.269904</v>
      </c>
      <c r="AO21" s="29" t="n">
        <v>176.509439</v>
      </c>
      <c r="AP21" s="30" t="n">
        <v>177.396812</v>
      </c>
    </row>
    <row r="22" customFormat="false" ht="13.8" hidden="false" customHeight="false" outlineLevel="0" collapsed="false">
      <c r="A22" s="31" t="n">
        <v>8.873473</v>
      </c>
      <c r="B22" s="31" t="n">
        <v>12.72087</v>
      </c>
      <c r="C22" s="31" t="n">
        <v>156.793116</v>
      </c>
      <c r="E22" s="32" t="n">
        <v>-584.360688</v>
      </c>
      <c r="F22" s="33" t="n">
        <v>-449.394257</v>
      </c>
      <c r="G22" s="33" t="n">
        <v>-289.765455</v>
      </c>
      <c r="H22" s="33" t="n">
        <v>-229.340496</v>
      </c>
      <c r="I22" s="33" t="n">
        <v>-173.801915</v>
      </c>
      <c r="J22" s="33" t="n">
        <v>-125.087009</v>
      </c>
      <c r="K22" s="33" t="n">
        <v>-95.989136</v>
      </c>
      <c r="L22" s="33" t="n">
        <v>-67.588367</v>
      </c>
      <c r="M22" s="33" t="n">
        <v>-44.163788</v>
      </c>
      <c r="N22" s="33" t="n">
        <v>-24.801778</v>
      </c>
      <c r="O22" s="33" t="n">
        <v>-9.983022</v>
      </c>
      <c r="P22" s="34" t="n">
        <v>2.791751</v>
      </c>
      <c r="R22" s="32" t="n">
        <v>172.071936</v>
      </c>
      <c r="S22" s="33" t="n">
        <v>132.041064</v>
      </c>
      <c r="T22" s="33" t="n">
        <v>79.479035</v>
      </c>
      <c r="U22" s="33" t="n">
        <v>54.691949</v>
      </c>
      <c r="V22" s="33" t="n">
        <v>32.980385</v>
      </c>
      <c r="W22" s="33" t="n">
        <v>21.168365</v>
      </c>
      <c r="X22" s="33" t="n">
        <v>18.213591</v>
      </c>
      <c r="Y22" s="33" t="n">
        <v>17.749279</v>
      </c>
      <c r="Z22" s="33" t="n">
        <v>16.71877</v>
      </c>
      <c r="AA22" s="33" t="n">
        <v>13.841331</v>
      </c>
      <c r="AB22" s="34" t="n">
        <v>9.426618</v>
      </c>
      <c r="AD22" s="32" t="n">
        <v>175.761139</v>
      </c>
      <c r="AE22" s="33" t="n">
        <v>176.720914</v>
      </c>
      <c r="AF22" s="33" t="n">
        <v>177.368855</v>
      </c>
      <c r="AG22" s="33" t="n">
        <v>176.414249</v>
      </c>
      <c r="AH22" s="33" t="n">
        <v>163.555228</v>
      </c>
      <c r="AI22" s="33" t="n">
        <v>145.932523</v>
      </c>
      <c r="AJ22" s="33" t="n">
        <v>132.684419</v>
      </c>
      <c r="AK22" s="33" t="n">
        <v>125.729873</v>
      </c>
      <c r="AL22" s="33" t="n">
        <v>151.825719</v>
      </c>
      <c r="AM22" s="33" t="n">
        <v>173.835738</v>
      </c>
      <c r="AN22" s="33" t="n">
        <v>177.030437</v>
      </c>
      <c r="AO22" s="33" t="n">
        <v>174.720727</v>
      </c>
      <c r="AP22" s="34" t="n">
        <v>175.965186</v>
      </c>
    </row>
    <row r="23" customFormat="false" ht="13.8" hidden="false" customHeight="false" outlineLevel="0" collapsed="false">
      <c r="A23" s="23" t="n">
        <v>11.839572</v>
      </c>
      <c r="B23" s="23" t="n">
        <v>17.606302</v>
      </c>
      <c r="C23" s="23" t="n">
        <v>156.752572</v>
      </c>
      <c r="E23" s="24" t="n">
        <v>-335.620501</v>
      </c>
      <c r="F23" s="25" t="n">
        <v>-296.261718</v>
      </c>
      <c r="G23" s="25" t="n">
        <v>-239.348221</v>
      </c>
      <c r="H23" s="25" t="n">
        <v>-218.099502</v>
      </c>
      <c r="I23" s="25" t="n">
        <v>-189.04293</v>
      </c>
      <c r="J23" s="25" t="n">
        <v>-151.73888</v>
      </c>
      <c r="K23" s="25" t="n">
        <v>-118.99223</v>
      </c>
      <c r="L23" s="25" t="n">
        <v>-92.356279</v>
      </c>
      <c r="M23" s="25" t="n">
        <v>-68.759098</v>
      </c>
      <c r="N23" s="25" t="n">
        <v>-52.117301</v>
      </c>
      <c r="O23" s="25" t="n">
        <v>-40.002088</v>
      </c>
      <c r="P23" s="26" t="n">
        <v>-25.970779</v>
      </c>
      <c r="R23" s="24" t="n">
        <v>169.167442</v>
      </c>
      <c r="S23" s="25" t="n">
        <v>141.635075</v>
      </c>
      <c r="T23" s="25" t="n">
        <v>92.366821</v>
      </c>
      <c r="U23" s="25" t="n">
        <v>68.480879</v>
      </c>
      <c r="V23" s="25" t="n">
        <v>44.106588</v>
      </c>
      <c r="W23" s="25" t="n">
        <v>29.28437</v>
      </c>
      <c r="X23" s="25" t="n">
        <v>23.412992</v>
      </c>
      <c r="Y23" s="25" t="n">
        <v>20.410108</v>
      </c>
      <c r="Z23" s="25" t="n">
        <v>16.042951</v>
      </c>
      <c r="AA23" s="25" t="n">
        <v>9.373713</v>
      </c>
      <c r="AB23" s="26" t="n">
        <v>3.610341</v>
      </c>
      <c r="AD23" s="24" t="n">
        <v>171.931282</v>
      </c>
      <c r="AE23" s="25" t="n">
        <v>155.957773</v>
      </c>
      <c r="AF23" s="25" t="n">
        <v>142.909028</v>
      </c>
      <c r="AG23" s="25" t="n">
        <v>127.064446</v>
      </c>
      <c r="AH23" s="25" t="n">
        <v>115.733588</v>
      </c>
      <c r="AI23" s="25" t="n">
        <v>109.366792</v>
      </c>
      <c r="AJ23" s="25" t="n">
        <v>106.238567</v>
      </c>
      <c r="AK23" s="25" t="n">
        <v>101.943496</v>
      </c>
      <c r="AL23" s="25" t="n">
        <v>103.02812</v>
      </c>
      <c r="AM23" s="25" t="n">
        <v>103.040737</v>
      </c>
      <c r="AN23" s="25" t="n">
        <v>127.63394</v>
      </c>
      <c r="AO23" s="25" t="n">
        <v>165.104511</v>
      </c>
      <c r="AP23" s="26" t="n">
        <v>178.068557</v>
      </c>
    </row>
    <row r="24" customFormat="false" ht="13.8" hidden="false" customHeight="false" outlineLevel="0" collapsed="false">
      <c r="A24" s="27" t="n">
        <v>11.838205</v>
      </c>
      <c r="B24" s="27" t="n">
        <v>18.836256</v>
      </c>
      <c r="C24" s="27" t="n">
        <v>157.954307</v>
      </c>
      <c r="E24" s="28" t="n">
        <v>-260.200295</v>
      </c>
      <c r="F24" s="29" t="n">
        <v>-222.105568</v>
      </c>
      <c r="G24" s="29" t="n">
        <v>-211.2949</v>
      </c>
      <c r="H24" s="29" t="n">
        <v>-194.181406</v>
      </c>
      <c r="I24" s="29" t="n">
        <v>-181.718987</v>
      </c>
      <c r="J24" s="29" t="n">
        <v>-158.041322</v>
      </c>
      <c r="K24" s="29" t="n">
        <v>-129.381233</v>
      </c>
      <c r="L24" s="29" t="n">
        <v>-103.456404</v>
      </c>
      <c r="M24" s="29" t="n">
        <v>-83.460195</v>
      </c>
      <c r="N24" s="29" t="n">
        <v>-63.713863</v>
      </c>
      <c r="O24" s="29" t="n">
        <v>-48.114372</v>
      </c>
      <c r="P24" s="30" t="n">
        <v>-32.508114</v>
      </c>
      <c r="R24" s="28" t="n">
        <v>173.969178</v>
      </c>
      <c r="S24" s="29" t="n">
        <v>140.469429</v>
      </c>
      <c r="T24" s="29" t="n">
        <v>91.290497</v>
      </c>
      <c r="U24" s="29" t="n">
        <v>67.490427</v>
      </c>
      <c r="V24" s="29" t="n">
        <v>43.014027</v>
      </c>
      <c r="W24" s="29" t="n">
        <v>28.165346</v>
      </c>
      <c r="X24" s="29" t="n">
        <v>22.323248</v>
      </c>
      <c r="Y24" s="29" t="n">
        <v>19.030175</v>
      </c>
      <c r="Z24" s="29" t="n">
        <v>14.768307</v>
      </c>
      <c r="AA24" s="29" t="n">
        <v>7.70399</v>
      </c>
      <c r="AB24" s="30" t="n">
        <v>2.204625</v>
      </c>
      <c r="AD24" s="28" t="n">
        <v>161.506766</v>
      </c>
      <c r="AE24" s="29" t="n">
        <v>141.644713</v>
      </c>
      <c r="AF24" s="29" t="n">
        <v>127.035469</v>
      </c>
      <c r="AG24" s="29" t="n">
        <v>110.798355</v>
      </c>
      <c r="AH24" s="29" t="n">
        <v>102.298107</v>
      </c>
      <c r="AI24" s="29" t="n">
        <v>97.263992</v>
      </c>
      <c r="AJ24" s="29" t="n">
        <v>96.650792</v>
      </c>
      <c r="AK24" s="29" t="n">
        <v>96.070761</v>
      </c>
      <c r="AL24" s="29" t="n">
        <v>100.150732</v>
      </c>
      <c r="AM24" s="29" t="n">
        <v>106.817364</v>
      </c>
      <c r="AN24" s="29" t="n">
        <v>134.661008</v>
      </c>
      <c r="AO24" s="29" t="n">
        <v>167.30833</v>
      </c>
      <c r="AP24" s="30" t="n">
        <v>179.268455</v>
      </c>
    </row>
    <row r="25" customFormat="false" ht="13.8" hidden="false" customHeight="false" outlineLevel="0" collapsed="false">
      <c r="A25" s="27" t="n">
        <v>11.840017</v>
      </c>
      <c r="B25" s="27" t="n">
        <v>17.639062</v>
      </c>
      <c r="C25" s="27" t="n">
        <v>160.385022</v>
      </c>
      <c r="E25" s="28" t="n">
        <v>-371.456555</v>
      </c>
      <c r="F25" s="29" t="n">
        <v>-341.677298</v>
      </c>
      <c r="G25" s="29" t="n">
        <v>-256.977026</v>
      </c>
      <c r="H25" s="29" t="n">
        <v>-246.433702</v>
      </c>
      <c r="I25" s="29" t="n">
        <v>-205.101413</v>
      </c>
      <c r="J25" s="29" t="n">
        <v>-157.615477</v>
      </c>
      <c r="K25" s="29" t="n">
        <v>-119.240777</v>
      </c>
      <c r="L25" s="29" t="n">
        <v>-89.346755</v>
      </c>
      <c r="M25" s="29" t="n">
        <v>-65.441849</v>
      </c>
      <c r="N25" s="29" t="n">
        <v>-48.450902</v>
      </c>
      <c r="O25" s="29" t="n">
        <v>-34.993326</v>
      </c>
      <c r="P25" s="30" t="n">
        <v>-22.642053</v>
      </c>
      <c r="R25" s="28" t="n">
        <v>169.791622</v>
      </c>
      <c r="S25" s="29" t="n">
        <v>148.635234</v>
      </c>
      <c r="T25" s="29" t="n">
        <v>97.390214</v>
      </c>
      <c r="U25" s="29" t="n">
        <v>72.625496</v>
      </c>
      <c r="V25" s="29" t="n">
        <v>46.992306</v>
      </c>
      <c r="W25" s="29" t="n">
        <v>31.361213</v>
      </c>
      <c r="X25" s="29" t="n">
        <v>25.045627</v>
      </c>
      <c r="Y25" s="29" t="n">
        <v>21.747925</v>
      </c>
      <c r="Z25" s="29" t="n">
        <v>17.271532</v>
      </c>
      <c r="AA25" s="29" t="n">
        <v>10.955276</v>
      </c>
      <c r="AB25" s="30" t="n">
        <v>4.241404</v>
      </c>
      <c r="AD25" s="28" t="n">
        <v>172.836102</v>
      </c>
      <c r="AE25" s="29" t="n">
        <v>159.153721</v>
      </c>
      <c r="AF25" s="29" t="n">
        <v>149.032677</v>
      </c>
      <c r="AG25" s="29" t="n">
        <v>138.79149</v>
      </c>
      <c r="AH25" s="29" t="n">
        <v>127.166591</v>
      </c>
      <c r="AI25" s="29" t="n">
        <v>120.673664</v>
      </c>
      <c r="AJ25" s="29" t="n">
        <v>118.585985</v>
      </c>
      <c r="AK25" s="29" t="n">
        <v>112.765688</v>
      </c>
      <c r="AL25" s="29" t="n">
        <v>110.465046</v>
      </c>
      <c r="AM25" s="29" t="n">
        <v>108.518018</v>
      </c>
      <c r="AN25" s="29" t="n">
        <v>134.018419</v>
      </c>
      <c r="AO25" s="29" t="n">
        <v>172.930042</v>
      </c>
      <c r="AP25" s="30" t="n">
        <v>181.812174</v>
      </c>
    </row>
    <row r="26" customFormat="false" ht="13.8" hidden="false" customHeight="false" outlineLevel="0" collapsed="false">
      <c r="A26" s="31" t="n">
        <v>11.835197</v>
      </c>
      <c r="B26" s="31" t="n">
        <v>17.141177</v>
      </c>
      <c r="C26" s="31" t="n">
        <v>159.256591</v>
      </c>
      <c r="E26" s="32" t="n">
        <v>-264.389515</v>
      </c>
      <c r="F26" s="33" t="n">
        <v>-237.741566</v>
      </c>
      <c r="G26" s="33" t="n">
        <v>-209.405642</v>
      </c>
      <c r="H26" s="33" t="n">
        <v>-202.208381</v>
      </c>
      <c r="I26" s="33" t="n">
        <v>-187.427561</v>
      </c>
      <c r="J26" s="33" t="n">
        <v>-162.53384</v>
      </c>
      <c r="K26" s="33" t="n">
        <v>-131.865717</v>
      </c>
      <c r="L26" s="33" t="n">
        <v>-106.512283</v>
      </c>
      <c r="M26" s="33" t="n">
        <v>-84.76441</v>
      </c>
      <c r="N26" s="33" t="n">
        <v>-67.375988</v>
      </c>
      <c r="O26" s="33" t="n">
        <v>-52.740294</v>
      </c>
      <c r="P26" s="34" t="n">
        <v>-37.896911</v>
      </c>
      <c r="R26" s="32" t="n">
        <v>178.173413</v>
      </c>
      <c r="S26" s="33" t="n">
        <v>143.258712</v>
      </c>
      <c r="T26" s="33" t="n">
        <v>92.823761</v>
      </c>
      <c r="U26" s="33" t="n">
        <v>68.16039</v>
      </c>
      <c r="V26" s="33" t="n">
        <v>43.316071</v>
      </c>
      <c r="W26" s="33" t="n">
        <v>28.126748</v>
      </c>
      <c r="X26" s="33" t="n">
        <v>22.078881</v>
      </c>
      <c r="Y26" s="33" t="n">
        <v>18.777812</v>
      </c>
      <c r="Z26" s="33" t="n">
        <v>14.239234</v>
      </c>
      <c r="AA26" s="33" t="n">
        <v>6.859186</v>
      </c>
      <c r="AB26" s="34" t="n">
        <v>1.417189</v>
      </c>
      <c r="AD26" s="32" t="n">
        <v>168.998348</v>
      </c>
      <c r="AE26" s="33" t="n">
        <v>147.197681</v>
      </c>
      <c r="AF26" s="33" t="n">
        <v>129.737002</v>
      </c>
      <c r="AG26" s="33" t="n">
        <v>116.484408</v>
      </c>
      <c r="AH26" s="33" t="n">
        <v>107.02418</v>
      </c>
      <c r="AI26" s="33" t="n">
        <v>102.121988</v>
      </c>
      <c r="AJ26" s="33" t="n">
        <v>101.440014</v>
      </c>
      <c r="AK26" s="33" t="n">
        <v>101.462876</v>
      </c>
      <c r="AL26" s="33" t="n">
        <v>102.224334</v>
      </c>
      <c r="AM26" s="33" t="n">
        <v>106.739461</v>
      </c>
      <c r="AN26" s="33" t="n">
        <v>133.549727</v>
      </c>
      <c r="AO26" s="33" t="n">
        <v>168.59411</v>
      </c>
      <c r="AP26" s="34" t="n">
        <v>181.735922</v>
      </c>
    </row>
    <row r="27" customFormat="false" ht="13.8" hidden="false" customHeight="false" outlineLevel="0" collapsed="false">
      <c r="A27" s="23" t="n">
        <v>14.946829</v>
      </c>
      <c r="B27" s="23" t="n">
        <v>25.854969</v>
      </c>
      <c r="C27" s="23" t="n">
        <v>156.442489</v>
      </c>
      <c r="E27" s="24" t="n">
        <v>-149.379186</v>
      </c>
      <c r="F27" s="25" t="n">
        <v>-139.845725</v>
      </c>
      <c r="G27" s="25" t="n">
        <v>-123.712434</v>
      </c>
      <c r="H27" s="25" t="n">
        <v>-126.630622</v>
      </c>
      <c r="I27" s="25" t="n">
        <v>-126.388827</v>
      </c>
      <c r="J27" s="25" t="n">
        <v>-126.299634</v>
      </c>
      <c r="K27" s="25" t="n">
        <v>-123.950349</v>
      </c>
      <c r="L27" s="25" t="n">
        <v>-122.679678</v>
      </c>
      <c r="M27" s="25" t="n">
        <v>-118.495466</v>
      </c>
      <c r="N27" s="25" t="n">
        <v>-110.861206</v>
      </c>
      <c r="O27" s="25" t="n">
        <v>-100.141733</v>
      </c>
      <c r="P27" s="26" t="n">
        <v>-83.894937</v>
      </c>
      <c r="R27" s="24" t="n">
        <v>184.163231</v>
      </c>
      <c r="S27" s="25" t="n">
        <v>149.754254</v>
      </c>
      <c r="T27" s="25" t="n">
        <v>99.8537</v>
      </c>
      <c r="U27" s="25" t="n">
        <v>74.321815</v>
      </c>
      <c r="V27" s="25" t="n">
        <v>47.15568</v>
      </c>
      <c r="W27" s="25" t="n">
        <v>28.683989</v>
      </c>
      <c r="X27" s="25" t="n">
        <v>18.750537</v>
      </c>
      <c r="Y27" s="25" t="n">
        <v>12.981042</v>
      </c>
      <c r="Z27" s="25" t="n">
        <v>5.020599</v>
      </c>
      <c r="AA27" s="25" t="n">
        <v>-6.991756</v>
      </c>
      <c r="AB27" s="26" t="n">
        <v>-10.125214</v>
      </c>
      <c r="AD27" s="24" t="n">
        <v>168.6736</v>
      </c>
      <c r="AE27" s="25" t="n">
        <v>129.670922</v>
      </c>
      <c r="AF27" s="25" t="n">
        <v>95.178227</v>
      </c>
      <c r="AG27" s="25" t="n">
        <v>67.722704</v>
      </c>
      <c r="AH27" s="25" t="n">
        <v>48.383522</v>
      </c>
      <c r="AI27" s="25" t="n">
        <v>40.135111</v>
      </c>
      <c r="AJ27" s="25" t="n">
        <v>35.206598</v>
      </c>
      <c r="AK27" s="25" t="n">
        <v>34.566974</v>
      </c>
      <c r="AL27" s="25" t="n">
        <v>39.475666</v>
      </c>
      <c r="AM27" s="25" t="n">
        <v>39.107443</v>
      </c>
      <c r="AN27" s="25" t="n">
        <v>67.934833</v>
      </c>
      <c r="AO27" s="25" t="n">
        <v>113.808159</v>
      </c>
      <c r="AP27" s="26" t="n">
        <v>174.347386</v>
      </c>
    </row>
    <row r="28" customFormat="false" ht="13.8" hidden="false" customHeight="false" outlineLevel="0" collapsed="false">
      <c r="A28" s="27" t="n">
        <v>14.958746</v>
      </c>
      <c r="B28" s="27" t="n">
        <v>26.204948</v>
      </c>
      <c r="C28" s="27" t="n">
        <v>156.981891</v>
      </c>
      <c r="E28" s="28" t="n">
        <v>-137.25663</v>
      </c>
      <c r="F28" s="29" t="n">
        <v>-127.429857</v>
      </c>
      <c r="G28" s="29" t="n">
        <v>-118.948148</v>
      </c>
      <c r="H28" s="29" t="n">
        <v>-118.165926</v>
      </c>
      <c r="I28" s="29" t="n">
        <v>-116.531289</v>
      </c>
      <c r="J28" s="29" t="n">
        <v>-116.619936</v>
      </c>
      <c r="K28" s="29" t="n">
        <v>-116.880895</v>
      </c>
      <c r="L28" s="29" t="n">
        <v>-115.406389</v>
      </c>
      <c r="M28" s="29" t="n">
        <v>-112.808144</v>
      </c>
      <c r="N28" s="29" t="n">
        <v>-108.705487</v>
      </c>
      <c r="O28" s="29" t="n">
        <v>-101.844274</v>
      </c>
      <c r="P28" s="30" t="n">
        <v>-86.710583</v>
      </c>
      <c r="R28" s="28" t="n">
        <v>185.505463</v>
      </c>
      <c r="S28" s="29" t="n">
        <v>149.764175</v>
      </c>
      <c r="T28" s="29" t="n">
        <v>100.224351</v>
      </c>
      <c r="U28" s="29" t="n">
        <v>75.114968</v>
      </c>
      <c r="V28" s="29" t="n">
        <v>47.849688</v>
      </c>
      <c r="W28" s="29" t="n">
        <v>29.279504</v>
      </c>
      <c r="X28" s="29" t="n">
        <v>19.271633</v>
      </c>
      <c r="Y28" s="29" t="n">
        <v>13.539398</v>
      </c>
      <c r="Z28" s="29" t="n">
        <v>5.301587</v>
      </c>
      <c r="AA28" s="29" t="n">
        <v>-7.577054</v>
      </c>
      <c r="AB28" s="30" t="n">
        <v>-10.662847</v>
      </c>
      <c r="AD28" s="28" t="n">
        <v>165.17573</v>
      </c>
      <c r="AE28" s="29" t="n">
        <v>110.964995</v>
      </c>
      <c r="AF28" s="29" t="n">
        <v>75.462431</v>
      </c>
      <c r="AG28" s="29" t="n">
        <v>49.830541</v>
      </c>
      <c r="AH28" s="29" t="n">
        <v>35.807416</v>
      </c>
      <c r="AI28" s="29" t="n">
        <v>31.040475</v>
      </c>
      <c r="AJ28" s="29" t="n">
        <v>27.476134</v>
      </c>
      <c r="AK28" s="29" t="n">
        <v>28.820666</v>
      </c>
      <c r="AL28" s="29" t="n">
        <v>36.397746</v>
      </c>
      <c r="AM28" s="29" t="n">
        <v>44.707189</v>
      </c>
      <c r="AN28" s="29" t="n">
        <v>74.596222</v>
      </c>
      <c r="AO28" s="29" t="n">
        <v>123.381943</v>
      </c>
      <c r="AP28" s="30" t="n">
        <v>180.920255</v>
      </c>
    </row>
    <row r="29" customFormat="false" ht="13.8" hidden="false" customHeight="false" outlineLevel="0" collapsed="false">
      <c r="A29" s="27" t="n">
        <v>14.951487</v>
      </c>
      <c r="B29" s="27" t="n">
        <v>26.483568</v>
      </c>
      <c r="C29" s="27" t="n">
        <v>158.243631</v>
      </c>
      <c r="E29" s="28" t="n">
        <v>-152.993051</v>
      </c>
      <c r="F29" s="29" t="n">
        <v>-145.133953</v>
      </c>
      <c r="G29" s="29" t="n">
        <v>-120.034561</v>
      </c>
      <c r="H29" s="29" t="n">
        <v>-115.348426</v>
      </c>
      <c r="I29" s="29" t="n">
        <v>-114.178993</v>
      </c>
      <c r="J29" s="29" t="n">
        <v>-118.237754</v>
      </c>
      <c r="K29" s="29" t="n">
        <v>-118.779518</v>
      </c>
      <c r="L29" s="29" t="n">
        <v>-120.373384</v>
      </c>
      <c r="M29" s="29" t="n">
        <v>-120.059405</v>
      </c>
      <c r="N29" s="29" t="n">
        <v>-114.116975</v>
      </c>
      <c r="O29" s="29" t="n">
        <v>-106.022666</v>
      </c>
      <c r="P29" s="30" t="n">
        <v>-89.693811</v>
      </c>
      <c r="R29" s="28" t="n">
        <v>186.714626</v>
      </c>
      <c r="S29" s="29" t="n">
        <v>152.70524</v>
      </c>
      <c r="T29" s="29" t="n">
        <v>101.540912</v>
      </c>
      <c r="U29" s="29" t="n">
        <v>75.81787</v>
      </c>
      <c r="V29" s="29" t="n">
        <v>47.819385</v>
      </c>
      <c r="W29" s="29" t="n">
        <v>29.084567</v>
      </c>
      <c r="X29" s="29" t="n">
        <v>19.113455</v>
      </c>
      <c r="Y29" s="29" t="n">
        <v>13.039608</v>
      </c>
      <c r="Z29" s="29" t="n">
        <v>4.764946</v>
      </c>
      <c r="AA29" s="29" t="n">
        <v>-7.753041</v>
      </c>
      <c r="AB29" s="30" t="n">
        <v>-10.815942</v>
      </c>
      <c r="AD29" s="28" t="n">
        <v>163.067663</v>
      </c>
      <c r="AE29" s="29" t="n">
        <v>109.343024</v>
      </c>
      <c r="AF29" s="29" t="n">
        <v>78.114325</v>
      </c>
      <c r="AG29" s="29" t="n">
        <v>54.548399</v>
      </c>
      <c r="AH29" s="29" t="n">
        <v>43.912673</v>
      </c>
      <c r="AI29" s="29" t="n">
        <v>37.883759</v>
      </c>
      <c r="AJ29" s="29" t="n">
        <v>32.632887</v>
      </c>
      <c r="AK29" s="29" t="n">
        <v>33.064708</v>
      </c>
      <c r="AL29" s="29" t="n">
        <v>39.202545</v>
      </c>
      <c r="AM29" s="29" t="n">
        <v>45.022101</v>
      </c>
      <c r="AN29" s="29" t="n">
        <v>77.869778</v>
      </c>
      <c r="AO29" s="29" t="n">
        <v>127.38171</v>
      </c>
      <c r="AP29" s="30" t="n">
        <v>181.508156</v>
      </c>
    </row>
    <row r="30" customFormat="false" ht="13.8" hidden="false" customHeight="false" outlineLevel="0" collapsed="false">
      <c r="A30" s="31" t="n">
        <v>14.947188</v>
      </c>
      <c r="B30" s="31" t="n">
        <v>26.506273</v>
      </c>
      <c r="C30" s="31" t="n">
        <v>159.236806</v>
      </c>
      <c r="E30" s="32" t="n">
        <v>-141.831961</v>
      </c>
      <c r="F30" s="33" t="n">
        <v>-133.529415</v>
      </c>
      <c r="G30" s="33" t="n">
        <v>-120.917395</v>
      </c>
      <c r="H30" s="33" t="n">
        <v>-117.485942</v>
      </c>
      <c r="I30" s="33" t="n">
        <v>-118.227199</v>
      </c>
      <c r="J30" s="33" t="n">
        <v>-123.974697</v>
      </c>
      <c r="K30" s="33" t="n">
        <v>-125.632973</v>
      </c>
      <c r="L30" s="33" t="n">
        <v>-124.222905</v>
      </c>
      <c r="M30" s="33" t="n">
        <v>-118.194645</v>
      </c>
      <c r="N30" s="33" t="n">
        <v>-111.6246</v>
      </c>
      <c r="O30" s="33" t="n">
        <v>-101.707925</v>
      </c>
      <c r="P30" s="34" t="n">
        <v>-85.305666</v>
      </c>
      <c r="R30" s="32" t="n">
        <v>187.340782</v>
      </c>
      <c r="S30" s="33" t="n">
        <v>152.607359</v>
      </c>
      <c r="T30" s="33" t="n">
        <v>101.479137</v>
      </c>
      <c r="U30" s="33" t="n">
        <v>75.692704</v>
      </c>
      <c r="V30" s="33" t="n">
        <v>47.665234</v>
      </c>
      <c r="W30" s="33" t="n">
        <v>28.17313</v>
      </c>
      <c r="X30" s="33" t="n">
        <v>18.465883</v>
      </c>
      <c r="Y30" s="33" t="n">
        <v>12.394389</v>
      </c>
      <c r="Z30" s="33" t="n">
        <v>4.414863</v>
      </c>
      <c r="AA30" s="33" t="n">
        <v>-8.431469</v>
      </c>
      <c r="AB30" s="34" t="n">
        <v>-11.375212</v>
      </c>
      <c r="AD30" s="32" t="n">
        <v>167.676982</v>
      </c>
      <c r="AE30" s="33" t="n">
        <v>115.523544</v>
      </c>
      <c r="AF30" s="33" t="n">
        <v>74.035727</v>
      </c>
      <c r="AG30" s="33" t="n">
        <v>50.277065</v>
      </c>
      <c r="AH30" s="33" t="n">
        <v>37.213935</v>
      </c>
      <c r="AI30" s="33" t="n">
        <v>33.285038</v>
      </c>
      <c r="AJ30" s="33" t="n">
        <v>28.946921</v>
      </c>
      <c r="AK30" s="33" t="n">
        <v>30.478077</v>
      </c>
      <c r="AL30" s="33" t="n">
        <v>35.940334</v>
      </c>
      <c r="AM30" s="33" t="n">
        <v>46.391008</v>
      </c>
      <c r="AN30" s="33" t="n">
        <v>75.434899</v>
      </c>
      <c r="AO30" s="33" t="n">
        <v>129.496718</v>
      </c>
      <c r="AP30" s="34" t="n">
        <v>182.814676</v>
      </c>
    </row>
    <row r="31" customFormat="false" ht="13.8" hidden="false" customHeight="false" outlineLevel="0" collapsed="false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customFormat="false" ht="13.8" hidden="false" customHeight="false" outlineLevel="0" collapsed="false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customFormat="false" ht="13.8" hidden="false" customHeight="false" outlineLevel="0" collapsed="false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customFormat="false" ht="13.8" hidden="false" customHeight="false" outlineLevel="0" collapsed="false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customFormat="false" ht="13.8" hidden="false" customHeight="false" outlineLevel="0" collapsed="false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customFormat="false" ht="13.8" hidden="false" customHeight="false" outlineLevel="0" collapsed="false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customFormat="false" ht="13.8" hidden="false" customHeight="false" outlineLevel="0" collapsed="false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customFormat="false" ht="13.8" hidden="false" customHeight="false" outlineLevel="0" collapsed="false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customFormat="false" ht="13.8" hidden="false" customHeight="false" outlineLevel="0" collapsed="false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customFormat="false" ht="13.8" hidden="false" customHeight="false" outlineLevel="0" collapsed="false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customFormat="false" ht="13.8" hidden="false" customHeight="false" outlineLevel="0" collapsed="false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customFormat="false" ht="13.8" hidden="false" customHeight="false" outlineLevel="0" collapsed="false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customFormat="false" ht="13.8" hidden="false" customHeight="false" outlineLevel="0" collapsed="false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customFormat="false" ht="13.8" hidden="false" customHeight="false" outlineLevel="0" collapsed="false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customFormat="false" ht="13.8" hidden="false" customHeight="false" outlineLevel="0" collapsed="false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customFormat="false" ht="13.8" hidden="false" customHeight="false" outlineLevel="0" collapsed="false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customFormat="false" ht="13.8" hidden="false" customHeight="false" outlineLevel="0" collapsed="false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customFormat="false" ht="13.8" hidden="false" customHeight="false" outlineLevel="0" collapsed="false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customFormat="false" ht="13.8" hidden="false" customHeight="false" outlineLevel="0" collapsed="false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customFormat="false" ht="13.8" hidden="false" customHeight="false" outlineLevel="0" collapsed="false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customFormat="false" ht="13.8" hidden="false" customHeight="false" outlineLevel="0" collapsed="false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customFormat="false" ht="13.8" hidden="false" customHeight="false" outlineLevel="0" collapsed="false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customFormat="false" ht="13.8" hidden="false" customHeight="false" outlineLevel="0" collapsed="false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customFormat="false" ht="13.8" hidden="false" customHeight="false" outlineLevel="0" collapsed="false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customFormat="false" ht="13.8" hidden="false" customHeight="false" outlineLevel="0" collapsed="false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customFormat="false" ht="13.8" hidden="false" customHeight="false" outlineLevel="0" collapsed="false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customFormat="false" ht="13.8" hidden="false" customHeight="false" outlineLevel="0" collapsed="false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customFormat="false" ht="13.8" hidden="false" customHeight="false" outlineLevel="0" collapsed="false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customFormat="false" ht="13.8" hidden="false" customHeight="false" outlineLevel="0" collapsed="false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customFormat="false" ht="13.8" hidden="false" customHeight="false" outlineLevel="0" collapsed="false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customFormat="false" ht="13.8" hidden="false" customHeight="false" outlineLevel="0" collapsed="false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customFormat="false" ht="13.8" hidden="false" customHeight="false" outlineLevel="0" collapsed="false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customFormat="false" ht="13.8" hidden="false" customHeight="false" outlineLevel="0" collapsed="false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customFormat="false" ht="13.8" hidden="false" customHeight="false" outlineLevel="0" collapsed="false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customFormat="false" ht="13.8" hidden="false" customHeight="false" outlineLevel="0" collapsed="false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customFormat="false" ht="13.8" hidden="false" customHeight="false" outlineLevel="0" collapsed="false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customFormat="false" ht="13.8" hidden="false" customHeight="false" outlineLevel="0" collapsed="false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customFormat="false" ht="13.8" hidden="false" customHeight="false" outlineLevel="0" collapsed="false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customFormat="false" ht="13.8" hidden="false" customHeight="false" outlineLevel="0" collapsed="false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customFormat="false" ht="13.8" hidden="false" customHeight="false" outlineLevel="0" collapsed="false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customFormat="false" ht="13.8" hidden="false" customHeight="false" outlineLevel="0" collapsed="false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customFormat="false" ht="13.8" hidden="false" customHeight="false" outlineLevel="0" collapsed="false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customFormat="false" ht="13.8" hidden="false" customHeight="false" outlineLevel="0" collapsed="false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customFormat="false" ht="13.8" hidden="false" customHeight="false" outlineLevel="0" collapsed="false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customFormat="false" ht="13.8" hidden="false" customHeight="false" outlineLevel="0" collapsed="false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customFormat="false" ht="13.8" hidden="false" customHeight="false" outlineLevel="0" collapsed="false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customFormat="false" ht="13.8" hidden="false" customHeight="false" outlineLevel="0" collapsed="false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customFormat="false" ht="13.8" hidden="false" customHeight="false" outlineLevel="0" collapsed="false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customFormat="false" ht="13.8" hidden="false" customHeight="false" outlineLevel="0" collapsed="false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customFormat="false" ht="13.8" hidden="false" customHeight="false" outlineLevel="0" collapsed="false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customFormat="false" ht="13.8" hidden="false" customHeight="false" outlineLevel="0" collapsed="false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customFormat="false" ht="13.8" hidden="false" customHeight="false" outlineLevel="0" collapsed="false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customFormat="false" ht="13.8" hidden="false" customHeight="false" outlineLevel="0" collapsed="false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customFormat="false" ht="13.8" hidden="false" customHeight="false" outlineLevel="0" collapsed="false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customFormat="false" ht="13.8" hidden="false" customHeight="false" outlineLevel="0" collapsed="false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customFormat="false" ht="13.8" hidden="false" customHeight="false" outlineLevel="0" collapsed="false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customFormat="false" ht="13.8" hidden="false" customHeight="false" outlineLevel="0" collapsed="false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customFormat="false" ht="13.8" hidden="false" customHeight="false" outlineLevel="0" collapsed="false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customFormat="false" ht="13.8" hidden="false" customHeight="false" outlineLevel="0" collapsed="false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customFormat="false" ht="13.8" hidden="false" customHeight="false" outlineLevel="0" collapsed="false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customFormat="false" ht="13.8" hidden="false" customHeight="false" outlineLevel="0" collapsed="false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customFormat="false" ht="13.8" hidden="false" customHeight="false" outlineLevel="0" collapsed="false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customFormat="false" ht="13.8" hidden="false" customHeight="false" outlineLevel="0" collapsed="false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customFormat="false" ht="13.8" hidden="false" customHeight="false" outlineLevel="0" collapsed="false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customFormat="false" ht="13.8" hidden="false" customHeight="false" outlineLevel="0" collapsed="false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customFormat="false" ht="13.8" hidden="false" customHeight="false" outlineLevel="0" collapsed="false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customFormat="false" ht="13.8" hidden="false" customHeight="false" outlineLevel="0" collapsed="false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customFormat="false" ht="13.8" hidden="false" customHeight="false" outlineLevel="0" collapsed="false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customFormat="false" ht="13.8" hidden="false" customHeight="false" outlineLevel="0" collapsed="false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customFormat="false" ht="13.8" hidden="false" customHeight="false" outlineLevel="0" collapsed="false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customFormat="false" ht="13.8" hidden="false" customHeight="false" outlineLevel="0" collapsed="false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customFormat="false" ht="13.8" hidden="false" customHeight="false" outlineLevel="0" collapsed="false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customFormat="false" ht="13.8" hidden="false" customHeight="false" outlineLevel="0" collapsed="false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customFormat="false" ht="13.8" hidden="false" customHeight="false" outlineLevel="0" collapsed="false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customFormat="false" ht="13.8" hidden="false" customHeight="false" outlineLevel="0" collapsed="false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customFormat="false" ht="13.8" hidden="false" customHeight="false" outlineLevel="0" collapsed="false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customFormat="false" ht="13.8" hidden="false" customHeight="false" outlineLevel="0" collapsed="false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customFormat="false" ht="13.8" hidden="false" customHeight="false" outlineLevel="0" collapsed="false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customFormat="false" ht="13.8" hidden="false" customHeight="false" outlineLevel="0" collapsed="false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customFormat="false" ht="13.8" hidden="false" customHeight="false" outlineLevel="0" collapsed="false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customFormat="false" ht="13.8" hidden="false" customHeight="false" outlineLevel="0" collapsed="false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customFormat="false" ht="13.8" hidden="false" customHeight="false" outlineLevel="0" collapsed="false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customFormat="false" ht="13.8" hidden="false" customHeight="false" outlineLevel="0" collapsed="false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customFormat="false" ht="13.8" hidden="false" customHeight="false" outlineLevel="0" collapsed="false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customFormat="false" ht="13.8" hidden="false" customHeight="false" outlineLevel="0" collapsed="false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customFormat="false" ht="13.8" hidden="false" customHeight="false" outlineLevel="0" collapsed="false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customFormat="false" ht="13.8" hidden="false" customHeight="false" outlineLevel="0" collapsed="false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customFormat="false" ht="13.8" hidden="false" customHeight="false" outlineLevel="0" collapsed="false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customFormat="false" ht="13.8" hidden="false" customHeight="false" outlineLevel="0" collapsed="false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customFormat="false" ht="13.8" hidden="false" customHeight="false" outlineLevel="0" collapsed="false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customFormat="false" ht="13.8" hidden="false" customHeight="false" outlineLevel="0" collapsed="false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customFormat="false" ht="13.8" hidden="false" customHeight="false" outlineLevel="0" collapsed="false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customFormat="false" ht="13.8" hidden="false" customHeight="false" outlineLevel="0" collapsed="false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customFormat="false" ht="13.8" hidden="false" customHeight="false" outlineLevel="0" collapsed="false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</sheetData>
  <mergeCells count="6">
    <mergeCell ref="E1:P3"/>
    <mergeCell ref="R1:AB3"/>
    <mergeCell ref="AD1:AP3"/>
    <mergeCell ref="E5:P5"/>
    <mergeCell ref="R5:AB5"/>
    <mergeCell ref="AD5:AP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P6" activeCellId="0" sqref="AP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1" width="27.03"/>
    <col collapsed="false" customWidth="true" hidden="false" outlineLevel="0" max="2" min="2" style="11" width="30.36"/>
    <col collapsed="false" customWidth="true" hidden="false" outlineLevel="0" max="3" min="3" style="11" width="29.8"/>
    <col collapsed="false" customWidth="false" hidden="false" outlineLevel="0" max="43" min="4" style="11" width="11.52"/>
    <col collapsed="false" customWidth="true" hidden="false" outlineLevel="0" max="44" min="44" style="11" width="42.46"/>
    <col collapsed="false" customWidth="true" hidden="false" outlineLevel="0" max="45" min="45" style="11" width="28.25"/>
    <col collapsed="false" customWidth="true" hidden="false" outlineLevel="0" max="46" min="46" style="11" width="27.69"/>
    <col collapsed="false" customWidth="false" hidden="false" outlineLevel="0" max="86" min="47" style="11" width="11.52"/>
    <col collapsed="false" customWidth="true" hidden="false" outlineLevel="0" max="87" min="87" style="11" width="50.67"/>
    <col collapsed="false" customWidth="true" hidden="false" outlineLevel="0" max="88" min="88" style="11" width="28.25"/>
    <col collapsed="false" customWidth="true" hidden="false" outlineLevel="0" max="89" min="89" style="11" width="27.38"/>
    <col collapsed="false" customWidth="false" hidden="false" outlineLevel="0" max="1024" min="90" style="11" width="11.52"/>
  </cols>
  <sheetData>
    <row r="1" s="35" customFormat="true" ht="15" hidden="false" customHeight="true" outlineLevel="0" collapsed="false">
      <c r="A1" s="0"/>
      <c r="B1" s="0"/>
      <c r="C1" s="0"/>
      <c r="D1" s="0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0"/>
      <c r="R1" s="6" t="s">
        <v>0</v>
      </c>
      <c r="S1" s="6"/>
      <c r="T1" s="6"/>
      <c r="U1" s="6"/>
      <c r="V1" s="6"/>
      <c r="W1" s="6"/>
      <c r="X1" s="6"/>
      <c r="Y1" s="6"/>
      <c r="Z1" s="6"/>
      <c r="AA1" s="6"/>
      <c r="AB1" s="6"/>
      <c r="AC1" s="0"/>
      <c r="AD1" s="6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0"/>
      <c r="AR1" s="0"/>
      <c r="AS1" s="0"/>
      <c r="AT1" s="0"/>
      <c r="AU1" s="0"/>
      <c r="AV1" s="6" t="s">
        <v>0</v>
      </c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0"/>
      <c r="BI1" s="6" t="s">
        <v>0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0"/>
      <c r="BU1" s="6" t="s">
        <v>1</v>
      </c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0"/>
      <c r="CI1" s="0"/>
      <c r="CJ1" s="0"/>
      <c r="CK1" s="0"/>
      <c r="CL1" s="0"/>
      <c r="CM1" s="6" t="s">
        <v>0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0"/>
      <c r="CZ1" s="6" t="s">
        <v>0</v>
      </c>
      <c r="DA1" s="6"/>
      <c r="DB1" s="6"/>
      <c r="DC1" s="6"/>
      <c r="DD1" s="6"/>
      <c r="DE1" s="6"/>
      <c r="DF1" s="6"/>
      <c r="DG1" s="6"/>
      <c r="DH1" s="6"/>
      <c r="DI1" s="6"/>
      <c r="DJ1" s="6"/>
      <c r="DK1" s="0"/>
      <c r="DL1" s="6" t="s">
        <v>1</v>
      </c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</row>
    <row r="2" s="1" customFormat="true" ht="15" hidden="false" customHeight="true" outlineLevel="0" collapsed="false">
      <c r="A2" s="11"/>
      <c r="B2" s="11"/>
      <c r="C2" s="11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0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0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11"/>
      <c r="AR2" s="11"/>
      <c r="AS2" s="11"/>
      <c r="AT2" s="11"/>
      <c r="AU2" s="11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0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0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0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0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</row>
    <row r="3" s="1" customFormat="true" ht="15" hidden="false" customHeight="true" outlineLevel="0" collapsed="false">
      <c r="A3" s="11"/>
      <c r="B3" s="11"/>
      <c r="C3" s="1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11"/>
      <c r="AR3" s="11"/>
      <c r="AS3" s="11"/>
      <c r="AT3" s="11"/>
      <c r="AU3" s="11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0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0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0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0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</row>
    <row r="4" s="1" customFormat="true" ht="13.8" hidden="false" customHeight="false" outlineLevel="0" collapsed="false">
      <c r="A4" s="11"/>
      <c r="B4" s="11"/>
      <c r="C4" s="11"/>
      <c r="E4" s="36" t="n">
        <v>0.0043</v>
      </c>
      <c r="F4" s="37" t="n">
        <v>0.0231</v>
      </c>
      <c r="G4" s="37" t="n">
        <v>0.0702</v>
      </c>
      <c r="H4" s="37" t="n">
        <v>0.1165</v>
      </c>
      <c r="I4" s="37" t="n">
        <v>0.1901</v>
      </c>
      <c r="J4" s="37" t="n">
        <v>0.2893</v>
      </c>
      <c r="K4" s="37" t="n">
        <v>0.3846</v>
      </c>
      <c r="L4" s="37" t="n">
        <v>0.4874</v>
      </c>
      <c r="M4" s="37" t="n">
        <v>0.5861</v>
      </c>
      <c r="N4" s="37" t="n">
        <v>0.6881</v>
      </c>
      <c r="O4" s="37" t="n">
        <v>0.7866</v>
      </c>
      <c r="P4" s="38" t="n">
        <v>0.8886</v>
      </c>
      <c r="Q4" s="0"/>
      <c r="R4" s="36" t="n">
        <v>0.0098</v>
      </c>
      <c r="S4" s="37" t="n">
        <v>0.0431</v>
      </c>
      <c r="T4" s="37" t="n">
        <v>0.0976</v>
      </c>
      <c r="U4" s="37" t="n">
        <v>0.1487</v>
      </c>
      <c r="V4" s="37" t="n">
        <v>0.243</v>
      </c>
      <c r="W4" s="37" t="n">
        <v>0.3427</v>
      </c>
      <c r="X4" s="37" t="n">
        <v>0.4393</v>
      </c>
      <c r="Y4" s="37" t="n">
        <v>0.5383</v>
      </c>
      <c r="Z4" s="37" t="n">
        <v>0.6349</v>
      </c>
      <c r="AA4" s="37" t="n">
        <v>0.7363</v>
      </c>
      <c r="AB4" s="38" t="n">
        <v>0.8392</v>
      </c>
      <c r="AC4" s="0"/>
      <c r="AD4" s="36" t="n">
        <v>-60</v>
      </c>
      <c r="AE4" s="37" t="n">
        <v>-40</v>
      </c>
      <c r="AF4" s="37" t="n">
        <v>-27.5</v>
      </c>
      <c r="AG4" s="37" t="n">
        <v>-17.5</v>
      </c>
      <c r="AH4" s="37" t="n">
        <v>-10</v>
      </c>
      <c r="AI4" s="37" t="n">
        <v>-5</v>
      </c>
      <c r="AJ4" s="37" t="n">
        <v>0</v>
      </c>
      <c r="AK4" s="37" t="n">
        <v>5</v>
      </c>
      <c r="AL4" s="37" t="n">
        <v>10</v>
      </c>
      <c r="AM4" s="37" t="n">
        <v>17.5</v>
      </c>
      <c r="AN4" s="37" t="n">
        <v>27.5</v>
      </c>
      <c r="AO4" s="37" t="n">
        <v>40</v>
      </c>
      <c r="AP4" s="38" t="n">
        <v>60</v>
      </c>
      <c r="AQ4" s="11"/>
      <c r="AR4" s="11"/>
      <c r="AS4" s="11"/>
      <c r="AT4" s="11"/>
      <c r="AU4" s="11"/>
      <c r="AV4" s="36" t="n">
        <v>0.0043</v>
      </c>
      <c r="AW4" s="37" t="n">
        <v>0.0231</v>
      </c>
      <c r="AX4" s="37" t="n">
        <v>0.0702</v>
      </c>
      <c r="AY4" s="37" t="n">
        <v>0.1165</v>
      </c>
      <c r="AZ4" s="37" t="n">
        <v>0.1901</v>
      </c>
      <c r="BA4" s="37" t="n">
        <v>0.2893</v>
      </c>
      <c r="BB4" s="37" t="n">
        <v>0.3846</v>
      </c>
      <c r="BC4" s="37" t="n">
        <v>0.4874</v>
      </c>
      <c r="BD4" s="37" t="n">
        <v>0.5861</v>
      </c>
      <c r="BE4" s="37" t="n">
        <v>0.6881</v>
      </c>
      <c r="BF4" s="37" t="n">
        <v>0.7866</v>
      </c>
      <c r="BG4" s="38" t="n">
        <v>0.8886</v>
      </c>
      <c r="BH4" s="0"/>
      <c r="BI4" s="36" t="n">
        <v>0.0098</v>
      </c>
      <c r="BJ4" s="37" t="n">
        <v>0.0431</v>
      </c>
      <c r="BK4" s="37" t="n">
        <v>0.0976</v>
      </c>
      <c r="BL4" s="37" t="n">
        <v>0.1487</v>
      </c>
      <c r="BM4" s="37" t="n">
        <v>0.243</v>
      </c>
      <c r="BN4" s="37" t="n">
        <v>0.3427</v>
      </c>
      <c r="BO4" s="37" t="n">
        <v>0.4393</v>
      </c>
      <c r="BP4" s="37" t="n">
        <v>0.5383</v>
      </c>
      <c r="BQ4" s="37" t="n">
        <v>0.6349</v>
      </c>
      <c r="BR4" s="37" t="n">
        <v>0.7363</v>
      </c>
      <c r="BS4" s="38" t="n">
        <v>0.8392</v>
      </c>
      <c r="BT4" s="0"/>
      <c r="BU4" s="36" t="n">
        <v>-60</v>
      </c>
      <c r="BV4" s="37" t="n">
        <v>-40</v>
      </c>
      <c r="BW4" s="37" t="n">
        <v>-27.5</v>
      </c>
      <c r="BX4" s="37" t="n">
        <v>-17.5</v>
      </c>
      <c r="BY4" s="37" t="n">
        <v>-10</v>
      </c>
      <c r="BZ4" s="37" t="n">
        <v>-5</v>
      </c>
      <c r="CA4" s="37" t="n">
        <v>0</v>
      </c>
      <c r="CB4" s="37" t="n">
        <v>5</v>
      </c>
      <c r="CC4" s="37" t="n">
        <v>10</v>
      </c>
      <c r="CD4" s="37" t="n">
        <v>17.5</v>
      </c>
      <c r="CE4" s="37" t="n">
        <v>27.5</v>
      </c>
      <c r="CF4" s="37" t="n">
        <v>40</v>
      </c>
      <c r="CG4" s="38" t="n">
        <v>60</v>
      </c>
      <c r="CM4" s="36" t="n">
        <v>0.0043</v>
      </c>
      <c r="CN4" s="37" t="n">
        <v>0.0231</v>
      </c>
      <c r="CO4" s="37" t="n">
        <v>0.0702</v>
      </c>
      <c r="CP4" s="37" t="n">
        <v>0.1165</v>
      </c>
      <c r="CQ4" s="37" t="n">
        <v>0.1901</v>
      </c>
      <c r="CR4" s="37" t="n">
        <v>0.2893</v>
      </c>
      <c r="CS4" s="37" t="n">
        <v>0.3846</v>
      </c>
      <c r="CT4" s="37" t="n">
        <v>0.4874</v>
      </c>
      <c r="CU4" s="37" t="n">
        <v>0.5861</v>
      </c>
      <c r="CV4" s="37" t="n">
        <v>0.6881</v>
      </c>
      <c r="CW4" s="37" t="n">
        <v>0.7866</v>
      </c>
      <c r="CX4" s="38" t="n">
        <v>0.8886</v>
      </c>
      <c r="CY4" s="0"/>
      <c r="CZ4" s="36" t="n">
        <v>0.0098</v>
      </c>
      <c r="DA4" s="37" t="n">
        <v>0.0431</v>
      </c>
      <c r="DB4" s="37" t="n">
        <v>0.0976</v>
      </c>
      <c r="DC4" s="37" t="n">
        <v>0.1487</v>
      </c>
      <c r="DD4" s="37" t="n">
        <v>0.243</v>
      </c>
      <c r="DE4" s="37" t="n">
        <v>0.3427</v>
      </c>
      <c r="DF4" s="37" t="n">
        <v>0.4393</v>
      </c>
      <c r="DG4" s="37" t="n">
        <v>0.5383</v>
      </c>
      <c r="DH4" s="37" t="n">
        <v>0.6349</v>
      </c>
      <c r="DI4" s="37" t="n">
        <v>0.7363</v>
      </c>
      <c r="DJ4" s="38" t="n">
        <v>0.8392</v>
      </c>
      <c r="DK4" s="0"/>
      <c r="DL4" s="36" t="n">
        <v>-60</v>
      </c>
      <c r="DM4" s="37" t="n">
        <v>-40</v>
      </c>
      <c r="DN4" s="37" t="n">
        <v>-27.5</v>
      </c>
      <c r="DO4" s="37" t="n">
        <v>-17.5</v>
      </c>
      <c r="DP4" s="37" t="n">
        <v>-10</v>
      </c>
      <c r="DQ4" s="37" t="n">
        <v>-5</v>
      </c>
      <c r="DR4" s="37" t="n">
        <v>0</v>
      </c>
      <c r="DS4" s="37" t="n">
        <v>5</v>
      </c>
      <c r="DT4" s="37" t="n">
        <v>10</v>
      </c>
      <c r="DU4" s="37" t="n">
        <v>17.5</v>
      </c>
      <c r="DV4" s="37" t="n">
        <v>27.5</v>
      </c>
      <c r="DW4" s="37" t="n">
        <v>40</v>
      </c>
      <c r="DX4" s="38" t="n">
        <v>60</v>
      </c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</row>
    <row r="5" s="35" customFormat="true" ht="33.85" hidden="false" customHeight="false" outlineLevel="0" collapsed="false">
      <c r="A5" s="39" t="s">
        <v>44</v>
      </c>
      <c r="B5" s="0"/>
      <c r="C5" s="0"/>
      <c r="D5" s="0"/>
      <c r="E5" s="6" t="s">
        <v>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0"/>
      <c r="R5" s="6" t="s">
        <v>3</v>
      </c>
      <c r="S5" s="6"/>
      <c r="T5" s="6"/>
      <c r="U5" s="6"/>
      <c r="V5" s="6"/>
      <c r="W5" s="6"/>
      <c r="X5" s="6"/>
      <c r="Y5" s="6"/>
      <c r="Z5" s="6"/>
      <c r="AA5" s="6"/>
      <c r="AB5" s="6"/>
      <c r="AC5" s="0"/>
      <c r="AD5" s="6" t="s">
        <v>4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0"/>
      <c r="AR5" s="39" t="s">
        <v>45</v>
      </c>
      <c r="AS5" s="0"/>
      <c r="AT5" s="0"/>
      <c r="AU5" s="0"/>
      <c r="AV5" s="6" t="s">
        <v>2</v>
      </c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0"/>
      <c r="BI5" s="6" t="s">
        <v>3</v>
      </c>
      <c r="BJ5" s="6"/>
      <c r="BK5" s="6"/>
      <c r="BL5" s="6"/>
      <c r="BM5" s="6"/>
      <c r="BN5" s="6"/>
      <c r="BO5" s="6"/>
      <c r="BP5" s="6"/>
      <c r="BQ5" s="6"/>
      <c r="BR5" s="6"/>
      <c r="BS5" s="6"/>
      <c r="BT5" s="0"/>
      <c r="BU5" s="6" t="s">
        <v>4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0"/>
      <c r="CI5" s="39" t="s">
        <v>46</v>
      </c>
      <c r="CJ5" s="0"/>
      <c r="CK5" s="0"/>
      <c r="CL5" s="0"/>
      <c r="CM5" s="6" t="s">
        <v>2</v>
      </c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0"/>
      <c r="CZ5" s="6" t="s">
        <v>3</v>
      </c>
      <c r="DA5" s="6"/>
      <c r="DB5" s="6"/>
      <c r="DC5" s="6"/>
      <c r="DD5" s="6"/>
      <c r="DE5" s="6"/>
      <c r="DF5" s="6"/>
      <c r="DG5" s="6"/>
      <c r="DH5" s="6"/>
      <c r="DI5" s="6"/>
      <c r="DJ5" s="6"/>
      <c r="DK5" s="0"/>
      <c r="DL5" s="6" t="s">
        <v>4</v>
      </c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</row>
    <row r="6" s="40" customFormat="true" ht="15" hidden="false" customHeight="false" outlineLevel="0" collapsed="false">
      <c r="A6" s="19" t="s">
        <v>5</v>
      </c>
      <c r="B6" s="19" t="s">
        <v>6</v>
      </c>
      <c r="C6" s="19" t="s">
        <v>7</v>
      </c>
      <c r="E6" s="41" t="s">
        <v>8</v>
      </c>
      <c r="F6" s="41" t="s">
        <v>9</v>
      </c>
      <c r="G6" s="41" t="s">
        <v>10</v>
      </c>
      <c r="H6" s="41" t="s">
        <v>11</v>
      </c>
      <c r="I6" s="41" t="s">
        <v>12</v>
      </c>
      <c r="J6" s="41" t="s">
        <v>13</v>
      </c>
      <c r="K6" s="41" t="s">
        <v>14</v>
      </c>
      <c r="L6" s="41" t="s">
        <v>15</v>
      </c>
      <c r="M6" s="41" t="s">
        <v>16</v>
      </c>
      <c r="N6" s="41" t="s">
        <v>17</v>
      </c>
      <c r="O6" s="41" t="s">
        <v>18</v>
      </c>
      <c r="P6" s="41" t="s">
        <v>19</v>
      </c>
      <c r="Q6" s="0"/>
      <c r="R6" s="41" t="s">
        <v>20</v>
      </c>
      <c r="S6" s="41" t="s">
        <v>21</v>
      </c>
      <c r="T6" s="41" t="s">
        <v>22</v>
      </c>
      <c r="U6" s="41" t="s">
        <v>23</v>
      </c>
      <c r="V6" s="41" t="s">
        <v>24</v>
      </c>
      <c r="W6" s="41" t="s">
        <v>25</v>
      </c>
      <c r="X6" s="41" t="s">
        <v>26</v>
      </c>
      <c r="Y6" s="41" t="s">
        <v>27</v>
      </c>
      <c r="Z6" s="41" t="s">
        <v>28</v>
      </c>
      <c r="AA6" s="41" t="s">
        <v>29</v>
      </c>
      <c r="AB6" s="41" t="s">
        <v>30</v>
      </c>
      <c r="AC6" s="0"/>
      <c r="AD6" s="41" t="s">
        <v>31</v>
      </c>
      <c r="AE6" s="41" t="s">
        <v>32</v>
      </c>
      <c r="AF6" s="41" t="s">
        <v>33</v>
      </c>
      <c r="AG6" s="41" t="s">
        <v>34</v>
      </c>
      <c r="AH6" s="41" t="s">
        <v>35</v>
      </c>
      <c r="AI6" s="41" t="s">
        <v>36</v>
      </c>
      <c r="AJ6" s="41" t="s">
        <v>37</v>
      </c>
      <c r="AK6" s="41" t="s">
        <v>38</v>
      </c>
      <c r="AL6" s="41" t="s">
        <v>39</v>
      </c>
      <c r="AM6" s="41" t="s">
        <v>40</v>
      </c>
      <c r="AN6" s="41" t="s">
        <v>41</v>
      </c>
      <c r="AO6" s="41" t="s">
        <v>42</v>
      </c>
      <c r="AP6" s="41" t="s">
        <v>43</v>
      </c>
      <c r="AQ6" s="42"/>
      <c r="AR6" s="43" t="s">
        <v>5</v>
      </c>
      <c r="AS6" s="43" t="s">
        <v>6</v>
      </c>
      <c r="AT6" s="43" t="s">
        <v>7</v>
      </c>
      <c r="AU6" s="42"/>
      <c r="AV6" s="41" t="s">
        <v>8</v>
      </c>
      <c r="AW6" s="41" t="s">
        <v>9</v>
      </c>
      <c r="AX6" s="41" t="s">
        <v>10</v>
      </c>
      <c r="AY6" s="41" t="s">
        <v>11</v>
      </c>
      <c r="AZ6" s="41" t="s">
        <v>12</v>
      </c>
      <c r="BA6" s="41" t="s">
        <v>13</v>
      </c>
      <c r="BB6" s="41" t="s">
        <v>14</v>
      </c>
      <c r="BC6" s="41" t="s">
        <v>15</v>
      </c>
      <c r="BD6" s="41" t="s">
        <v>16</v>
      </c>
      <c r="BE6" s="41" t="s">
        <v>17</v>
      </c>
      <c r="BF6" s="41" t="s">
        <v>18</v>
      </c>
      <c r="BG6" s="41" t="s">
        <v>19</v>
      </c>
      <c r="BH6" s="42"/>
      <c r="BI6" s="41" t="s">
        <v>20</v>
      </c>
      <c r="BJ6" s="41" t="s">
        <v>21</v>
      </c>
      <c r="BK6" s="41" t="s">
        <v>22</v>
      </c>
      <c r="BL6" s="41" t="s">
        <v>23</v>
      </c>
      <c r="BM6" s="41" t="s">
        <v>24</v>
      </c>
      <c r="BN6" s="41" t="s">
        <v>25</v>
      </c>
      <c r="BO6" s="41" t="s">
        <v>26</v>
      </c>
      <c r="BP6" s="41" t="s">
        <v>27</v>
      </c>
      <c r="BQ6" s="41" t="s">
        <v>28</v>
      </c>
      <c r="BR6" s="41" t="s">
        <v>29</v>
      </c>
      <c r="BS6" s="41" t="s">
        <v>30</v>
      </c>
      <c r="BT6" s="42"/>
      <c r="BU6" s="41" t="s">
        <v>31</v>
      </c>
      <c r="BV6" s="41" t="s">
        <v>32</v>
      </c>
      <c r="BW6" s="41" t="s">
        <v>33</v>
      </c>
      <c r="BX6" s="41" t="s">
        <v>34</v>
      </c>
      <c r="BY6" s="41" t="s">
        <v>35</v>
      </c>
      <c r="BZ6" s="41" t="s">
        <v>36</v>
      </c>
      <c r="CA6" s="41" t="s">
        <v>37</v>
      </c>
      <c r="CB6" s="41" t="s">
        <v>38</v>
      </c>
      <c r="CC6" s="41" t="s">
        <v>39</v>
      </c>
      <c r="CD6" s="41" t="s">
        <v>40</v>
      </c>
      <c r="CE6" s="41" t="s">
        <v>41</v>
      </c>
      <c r="CF6" s="41" t="s">
        <v>42</v>
      </c>
      <c r="CG6" s="41" t="s">
        <v>43</v>
      </c>
      <c r="CH6" s="44"/>
      <c r="CI6" s="43" t="s">
        <v>5</v>
      </c>
      <c r="CJ6" s="43" t="s">
        <v>6</v>
      </c>
      <c r="CK6" s="43" t="s">
        <v>7</v>
      </c>
      <c r="CL6" s="42"/>
      <c r="CM6" s="41" t="s">
        <v>8</v>
      </c>
      <c r="CN6" s="41" t="s">
        <v>9</v>
      </c>
      <c r="CO6" s="41" t="s">
        <v>10</v>
      </c>
      <c r="CP6" s="41" t="s">
        <v>11</v>
      </c>
      <c r="CQ6" s="41" t="s">
        <v>12</v>
      </c>
      <c r="CR6" s="41" t="s">
        <v>13</v>
      </c>
      <c r="CS6" s="41" t="s">
        <v>14</v>
      </c>
      <c r="CT6" s="41" t="s">
        <v>15</v>
      </c>
      <c r="CU6" s="41" t="s">
        <v>16</v>
      </c>
      <c r="CV6" s="41" t="s">
        <v>17</v>
      </c>
      <c r="CW6" s="41" t="s">
        <v>18</v>
      </c>
      <c r="CX6" s="41" t="s">
        <v>19</v>
      </c>
      <c r="CY6" s="0"/>
      <c r="CZ6" s="41" t="s">
        <v>20</v>
      </c>
      <c r="DA6" s="41" t="s">
        <v>21</v>
      </c>
      <c r="DB6" s="41" t="s">
        <v>22</v>
      </c>
      <c r="DC6" s="41" t="s">
        <v>23</v>
      </c>
      <c r="DD6" s="41" t="s">
        <v>24</v>
      </c>
      <c r="DE6" s="41" t="s">
        <v>25</v>
      </c>
      <c r="DF6" s="41" t="s">
        <v>26</v>
      </c>
      <c r="DG6" s="41" t="s">
        <v>27</v>
      </c>
      <c r="DH6" s="41" t="s">
        <v>28</v>
      </c>
      <c r="DI6" s="41" t="s">
        <v>29</v>
      </c>
      <c r="DJ6" s="41" t="s">
        <v>30</v>
      </c>
      <c r="DK6" s="42"/>
      <c r="DL6" s="41" t="s">
        <v>31</v>
      </c>
      <c r="DM6" s="41" t="s">
        <v>32</v>
      </c>
      <c r="DN6" s="41" t="s">
        <v>33</v>
      </c>
      <c r="DO6" s="41" t="s">
        <v>34</v>
      </c>
      <c r="DP6" s="41" t="s">
        <v>35</v>
      </c>
      <c r="DQ6" s="41" t="s">
        <v>36</v>
      </c>
      <c r="DR6" s="41" t="s">
        <v>37</v>
      </c>
      <c r="DS6" s="41" t="s">
        <v>38</v>
      </c>
      <c r="DT6" s="41" t="s">
        <v>39</v>
      </c>
      <c r="DU6" s="41" t="s">
        <v>40</v>
      </c>
      <c r="DV6" s="41" t="s">
        <v>41</v>
      </c>
      <c r="DW6" s="41" t="s">
        <v>42</v>
      </c>
      <c r="DX6" s="41" t="s">
        <v>43</v>
      </c>
    </row>
    <row r="7" customFormat="false" ht="13.8" hidden="false" customHeight="false" outlineLevel="0" collapsed="false">
      <c r="A7" s="45" t="n">
        <f aca="false">AVERAGE(Data!A7:A10)</f>
        <v>0.020341</v>
      </c>
      <c r="B7" s="45" t="n">
        <f aca="false">AVERAGE(Data!B7:B10)</f>
        <v>12.7782005</v>
      </c>
      <c r="C7" s="45" t="n">
        <f aca="false">AVERAGE(Data!C7:C10)</f>
        <v>159.73647475</v>
      </c>
      <c r="D7" s="17"/>
      <c r="E7" s="45" t="n">
        <f aca="false">AVERAGE(Data!E7:E10)</f>
        <v>51.55931725</v>
      </c>
      <c r="F7" s="45" t="n">
        <f aca="false">AVERAGE(Data!F7:F10)</f>
        <v>-39.832065</v>
      </c>
      <c r="G7" s="45" t="n">
        <f aca="false">AVERAGE(Data!G7:G10)</f>
        <v>-73.0243265</v>
      </c>
      <c r="H7" s="45" t="n">
        <f aca="false">AVERAGE(Data!H7:H10)</f>
        <v>-70.642528</v>
      </c>
      <c r="I7" s="45" t="n">
        <f aca="false">AVERAGE(Data!I7:I10)</f>
        <v>-64.4764565</v>
      </c>
      <c r="J7" s="45" t="n">
        <f aca="false">AVERAGE(Data!J7:J10)</f>
        <v>-51.8770525</v>
      </c>
      <c r="K7" s="45" t="n">
        <f aca="false">AVERAGE(Data!K7:K10)</f>
        <v>-43.69233775</v>
      </c>
      <c r="L7" s="45" t="n">
        <f aca="false">AVERAGE(Data!L7:L10)</f>
        <v>-34.1774425</v>
      </c>
      <c r="M7" s="45" t="n">
        <f aca="false">AVERAGE(Data!M7:M10)</f>
        <v>-24.46824225</v>
      </c>
      <c r="N7" s="45" t="n">
        <f aca="false">AVERAGE(Data!N7:N10)</f>
        <v>-11.6353575</v>
      </c>
      <c r="O7" s="45" t="n">
        <f aca="false">AVERAGE(Data!O7:O10)</f>
        <v>0.0140165</v>
      </c>
      <c r="P7" s="45" t="n">
        <f aca="false">AVERAGE(Data!P7:P10)</f>
        <v>8.741902</v>
      </c>
      <c r="Q7" s="0"/>
      <c r="R7" s="45" t="n">
        <f aca="false">AVERAGE(Data!R7:R10)</f>
        <v>55.23024025</v>
      </c>
      <c r="S7" s="45" t="n">
        <f aca="false">AVERAGE(Data!S7:S10)</f>
        <v>-47.67855175</v>
      </c>
      <c r="T7" s="45" t="n">
        <f aca="false">AVERAGE(Data!T7:T10)</f>
        <v>-58.99258425</v>
      </c>
      <c r="U7" s="45" t="n">
        <f aca="false">AVERAGE(Data!U7:U10)</f>
        <v>-61.35057275</v>
      </c>
      <c r="V7" s="45" t="n">
        <f aca="false">AVERAGE(Data!V7:V10)</f>
        <v>-58.12418775</v>
      </c>
      <c r="W7" s="45" t="n">
        <f aca="false">AVERAGE(Data!W7:W10)</f>
        <v>-46.6234815</v>
      </c>
      <c r="X7" s="45" t="n">
        <f aca="false">AVERAGE(Data!X7:X10)</f>
        <v>-38.45682925</v>
      </c>
      <c r="Y7" s="45" t="n">
        <f aca="false">AVERAGE(Data!Y7:Y10)</f>
        <v>-27.57792675</v>
      </c>
      <c r="Z7" s="45" t="n">
        <f aca="false">AVERAGE(Data!Z7:Z10)</f>
        <v>-18.63238125</v>
      </c>
      <c r="AA7" s="45" t="n">
        <f aca="false">AVERAGE(Data!AA7:AA10)</f>
        <v>-10.80505725</v>
      </c>
      <c r="AB7" s="45" t="n">
        <f aca="false">AVERAGE(Data!AB7:AB10)</f>
        <v>1.05100825</v>
      </c>
      <c r="AC7" s="17"/>
      <c r="AD7" s="45" t="n">
        <f aca="false">AVERAGE(Data!AD7:AD10)</f>
        <v>177.8391815</v>
      </c>
      <c r="AE7" s="45" t="n">
        <f aca="false">AVERAGE(Data!AE7:AE10)</f>
        <v>179.20137375</v>
      </c>
      <c r="AF7" s="45" t="n">
        <f aca="false">AVERAGE(Data!AF7:AF10)</f>
        <v>179.5798345</v>
      </c>
      <c r="AG7" s="45" t="n">
        <f aca="false">AVERAGE(Data!AG7:AG10)</f>
        <v>182.32608075</v>
      </c>
      <c r="AH7" s="45" t="n">
        <f aca="false">AVERAGE(Data!AH7:AH10)</f>
        <v>177.8806365</v>
      </c>
      <c r="AI7" s="45" t="n">
        <f aca="false">AVERAGE(Data!AI7:AI10)</f>
        <v>173.93469375</v>
      </c>
      <c r="AJ7" s="45" t="n">
        <f aca="false">AVERAGE(Data!AJ7:AJ10)</f>
        <v>171.160891</v>
      </c>
      <c r="AK7" s="45" t="n">
        <f aca="false">AVERAGE(Data!AK7:AK10)</f>
        <v>149.08258675</v>
      </c>
      <c r="AL7" s="45" t="n">
        <f aca="false">AVERAGE(Data!AL7:AL10)</f>
        <v>154.42965375</v>
      </c>
      <c r="AM7" s="45" t="n">
        <f aca="false">AVERAGE(Data!AM7:AM10)</f>
        <v>175.579717</v>
      </c>
      <c r="AN7" s="45" t="n">
        <f aca="false">AVERAGE(Data!AN7:AN10)</f>
        <v>179.15644375</v>
      </c>
      <c r="AO7" s="45" t="n">
        <f aca="false">AVERAGE(Data!AO7:AO10)</f>
        <v>177.96568575</v>
      </c>
      <c r="AP7" s="45" t="n">
        <f aca="false">AVERAGE(Data!AP7:AP10)</f>
        <v>178.3302405</v>
      </c>
      <c r="AQ7" s="17"/>
      <c r="AR7" s="46" t="n">
        <f aca="false">STDEV(Data!A7:A10)</f>
        <v>0.0043022057908318</v>
      </c>
      <c r="AS7" s="45" t="n">
        <f aca="false">STDEV(Data!B7:B10)</f>
        <v>1.13842679091704</v>
      </c>
      <c r="AT7" s="45" t="n">
        <f aca="false">STDEV(Data!C7:C10)</f>
        <v>2.8256267646147</v>
      </c>
      <c r="AV7" s="45" t="n">
        <f aca="false">STDEV(Data!E7:E10)</f>
        <v>3.23438924773363</v>
      </c>
      <c r="AW7" s="45" t="n">
        <f aca="false">STDEV(Data!F7:F10)</f>
        <v>2.24224490221891</v>
      </c>
      <c r="AX7" s="45" t="n">
        <f aca="false">STDEV(Data!G7:G10)</f>
        <v>1.58005507477798</v>
      </c>
      <c r="AY7" s="45" t="n">
        <f aca="false">STDEV(Data!H7:H10)</f>
        <v>1.64641359764975</v>
      </c>
      <c r="AZ7" s="45" t="n">
        <f aca="false">STDEV(Data!I7:I10)</f>
        <v>1.5702959135421</v>
      </c>
      <c r="BA7" s="45" t="n">
        <f aca="false">STDEV(Data!J7:J10)</f>
        <v>1.29232536220631</v>
      </c>
      <c r="BB7" s="45" t="n">
        <f aca="false">STDEV(Data!K7:K10)</f>
        <v>1.45738444923989</v>
      </c>
      <c r="BC7" s="45" t="n">
        <f aca="false">STDEV(Data!L7:L10)</f>
        <v>1.01166766915969</v>
      </c>
      <c r="BD7" s="45" t="n">
        <f aca="false">STDEV(Data!M7:M10)</f>
        <v>0.909406557398605</v>
      </c>
      <c r="BE7" s="45" t="n">
        <f aca="false">STDEV(Data!N7:N10)</f>
        <v>0.83136925851854</v>
      </c>
      <c r="BF7" s="45" t="n">
        <f aca="false">STDEV(Data!O7:O10)</f>
        <v>0.585543367728642</v>
      </c>
      <c r="BG7" s="45" t="n">
        <f aca="false">STDEV(Data!P7:P10)</f>
        <v>0.329667604111576</v>
      </c>
      <c r="BH7" s="17"/>
      <c r="BI7" s="45" t="n">
        <f aca="false">STDEV(Data!R7:R10)</f>
        <v>2.80926818244733</v>
      </c>
      <c r="BJ7" s="45" t="n">
        <f aca="false">STDEV(Data!S7:S10)</f>
        <v>2.63879985195952</v>
      </c>
      <c r="BK7" s="45" t="n">
        <f aca="false">STDEV(Data!T7:T10)</f>
        <v>1.95908500663675</v>
      </c>
      <c r="BL7" s="45" t="n">
        <f aca="false">STDEV(Data!U7:U10)</f>
        <v>2.16238007106157</v>
      </c>
      <c r="BM7" s="45" t="n">
        <f aca="false">STDEV(Data!V7:V10)</f>
        <v>1.66654780381209</v>
      </c>
      <c r="BN7" s="45" t="n">
        <f aca="false">STDEV(Data!W7:W10)</f>
        <v>1.27795108156729</v>
      </c>
      <c r="BO7" s="45" t="n">
        <f aca="false">STDEV(Data!X7:X10)</f>
        <v>1.42742435207366</v>
      </c>
      <c r="BP7" s="45" t="n">
        <f aca="false">STDEV(Data!Y7:Y10)</f>
        <v>0.969468831661054</v>
      </c>
      <c r="BQ7" s="45" t="n">
        <f aca="false">STDEV(Data!Z7:Z10)</f>
        <v>0.723276209908947</v>
      </c>
      <c r="BR7" s="45" t="n">
        <f aca="false">STDEV(Data!AA7:AA10)</f>
        <v>0.705058130538362</v>
      </c>
      <c r="BS7" s="45" t="n">
        <f aca="false">STDEV(Data!AB7:AB10)</f>
        <v>0.255692219334594</v>
      </c>
      <c r="BU7" s="45" t="n">
        <f aca="false">STDEV(Data!AD7:AD10)</f>
        <v>2.97799278422682</v>
      </c>
      <c r="BV7" s="45" t="n">
        <f aca="false">STDEV(Data!AE7:AE10)</f>
        <v>2.86918420465486</v>
      </c>
      <c r="BW7" s="45" t="n">
        <f aca="false">STDEV(Data!AF7:AF10)</f>
        <v>3.06578710898877</v>
      </c>
      <c r="BX7" s="45" t="n">
        <f aca="false">STDEV(Data!AG7:AG10)</f>
        <v>3.08781247471478</v>
      </c>
      <c r="BY7" s="45" t="n">
        <f aca="false">STDEV(Data!AH7:AH10)</f>
        <v>2.94798415966396</v>
      </c>
      <c r="BZ7" s="45" t="n">
        <f aca="false">STDEV(Data!AI7:AI10)</f>
        <v>3.21381782945864</v>
      </c>
      <c r="CA7" s="45" t="n">
        <f aca="false">STDEV(Data!AJ7:AJ10)</f>
        <v>3.71817341525467</v>
      </c>
      <c r="CB7" s="45" t="n">
        <f aca="false">STDEV(Data!AK7:AK10)</f>
        <v>2.80728833066684</v>
      </c>
      <c r="CC7" s="45" t="n">
        <f aca="false">STDEV(Data!AL7:AL10)</f>
        <v>2.61831233262081</v>
      </c>
      <c r="CD7" s="45" t="n">
        <f aca="false">STDEV(Data!AM7:AM10)</f>
        <v>2.98567715140971</v>
      </c>
      <c r="CE7" s="45" t="n">
        <f aca="false">STDEV(Data!AN7:AN10)</f>
        <v>3.20058130458061</v>
      </c>
      <c r="CF7" s="45" t="n">
        <f aca="false">STDEV(Data!AO7:AO10)</f>
        <v>3.28865901444935</v>
      </c>
      <c r="CG7" s="45" t="n">
        <f aca="false">STDEV(Data!AP7:AP10)</f>
        <v>3.31254610094386</v>
      </c>
      <c r="CH7" s="17"/>
      <c r="CI7" s="47" t="n">
        <f aca="false">AR7/A7</f>
        <v>0.211504143888295</v>
      </c>
      <c r="CJ7" s="47" t="n">
        <f aca="false">AS7/B7</f>
        <v>0.0890913232201231</v>
      </c>
      <c r="CK7" s="47" t="n">
        <f aca="false">AT7/C7</f>
        <v>0.0176893021398965</v>
      </c>
      <c r="CL7" s="48"/>
      <c r="CM7" s="47" t="n">
        <f aca="false">AV7/E7</f>
        <v>0.0627314212104628</v>
      </c>
      <c r="CN7" s="47" t="n">
        <f aca="false">AW7/F7</f>
        <v>-0.056292459409747</v>
      </c>
      <c r="CO7" s="47" t="n">
        <f aca="false">AX7/G7</f>
        <v>-0.0216373796309916</v>
      </c>
      <c r="CP7" s="47" t="n">
        <f aca="false">AY7/H7</f>
        <v>-0.0233062666960298</v>
      </c>
      <c r="CQ7" s="47" t="n">
        <f aca="false">AZ7/I7</f>
        <v>-0.0243545628712102</v>
      </c>
      <c r="CR7" s="47" t="n">
        <f aca="false">BA7/J7</f>
        <v>-0.0249113104914029</v>
      </c>
      <c r="CS7" s="47" t="n">
        <f aca="false">BB7/K7</f>
        <v>-0.0333556070535477</v>
      </c>
      <c r="CT7" s="47" t="n">
        <f aca="false">BC7/L7</f>
        <v>-0.0296004497457552</v>
      </c>
      <c r="CU7" s="47" t="n">
        <f aca="false">BD7/M7</f>
        <v>-0.037166811906916</v>
      </c>
      <c r="CV7" s="47" t="n">
        <f aca="false">BE7/N7</f>
        <v>-0.0714519737376818</v>
      </c>
      <c r="CW7" s="47" t="n">
        <f aca="false">BF7/O7</f>
        <v>41.7752911018187</v>
      </c>
      <c r="CX7" s="47" t="n">
        <f aca="false">BG7/P7</f>
        <v>0.0377111987884989</v>
      </c>
      <c r="CY7" s="0"/>
      <c r="CZ7" s="47" t="n">
        <f aca="false">BI7/R7</f>
        <v>0.0508646743112317</v>
      </c>
      <c r="DA7" s="47" t="n">
        <f aca="false">BJ7/S7</f>
        <v>-0.0553456377155902</v>
      </c>
      <c r="DB7" s="47" t="n">
        <f aca="false">BK7/T7</f>
        <v>-0.0332090046832751</v>
      </c>
      <c r="DC7" s="47" t="n">
        <f aca="false">BL7/U7</f>
        <v>-0.0352462898736601</v>
      </c>
      <c r="DD7" s="47" t="n">
        <f aca="false">BM7/V7</f>
        <v>-0.0286721908438556</v>
      </c>
      <c r="DE7" s="47" t="n">
        <f aca="false">BN7/W7</f>
        <v>-0.0274100311785444</v>
      </c>
      <c r="DF7" s="47" t="n">
        <f aca="false">BO7/X7</f>
        <v>-0.0371175778115837</v>
      </c>
      <c r="DG7" s="47" t="n">
        <f aca="false">BP7/Y7</f>
        <v>-0.0351537967465612</v>
      </c>
      <c r="DH7" s="47" t="n">
        <f aca="false">BQ7/Z7</f>
        <v>-0.0388182380021312</v>
      </c>
      <c r="DI7" s="47" t="n">
        <f aca="false">BR7/AA7</f>
        <v>-0.0652526047965513</v>
      </c>
      <c r="DJ7" s="47" t="n">
        <f aca="false">BS7/AB7</f>
        <v>0.243282789963441</v>
      </c>
      <c r="DK7" s="48"/>
      <c r="DL7" s="47" t="n">
        <f aca="false">BU7/AD7</f>
        <v>0.0167454256092987</v>
      </c>
      <c r="DM7" s="47" t="n">
        <f aca="false">BV7/AE7</f>
        <v>0.0160109498304271</v>
      </c>
      <c r="DN7" s="47" t="n">
        <f aca="false">BW7/AF7</f>
        <v>0.0170720009711824</v>
      </c>
      <c r="DO7" s="47" t="n">
        <f aca="false">BX7/AG7</f>
        <v>0.0169356597915835</v>
      </c>
      <c r="DP7" s="47" t="n">
        <f aca="false">BY7/AH7</f>
        <v>0.0165728221894684</v>
      </c>
      <c r="DQ7" s="47" t="n">
        <f aca="false">BZ7/AI7</f>
        <v>0.0184771523160177</v>
      </c>
      <c r="DR7" s="47" t="n">
        <f aca="false">CA7/AJ7</f>
        <v>0.0217232651310203</v>
      </c>
      <c r="DS7" s="47" t="n">
        <f aca="false">CB7/AK7</f>
        <v>0.0188304240747744</v>
      </c>
      <c r="DT7" s="47" t="n">
        <f aca="false">CC7/AL7</f>
        <v>0.0169547251388616</v>
      </c>
      <c r="DU7" s="47" t="n">
        <f aca="false">CD7/AM7</f>
        <v>0.0170046814200624</v>
      </c>
      <c r="DV7" s="47" t="n">
        <f aca="false">CE7/AN7</f>
        <v>0.0178647289351579</v>
      </c>
      <c r="DW7" s="47" t="n">
        <f aca="false">CF7/AO7</f>
        <v>0.0184791747947924</v>
      </c>
      <c r="DX7" s="47" t="n">
        <f aca="false">CG7/AP7</f>
        <v>0.0185753470171755</v>
      </c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customFormat="false" ht="13.8" hidden="false" customHeight="false" outlineLevel="0" collapsed="false">
      <c r="A8" s="45" t="n">
        <f aca="false">AVERAGE(Data!A11:A14)</f>
        <v>2.901077</v>
      </c>
      <c r="B8" s="45" t="n">
        <f aca="false">AVERAGE(Data!B11:B14)</f>
        <v>12.93818825</v>
      </c>
      <c r="C8" s="45" t="n">
        <f aca="false">AVERAGE(Data!C11:C14)</f>
        <v>158.66983375</v>
      </c>
      <c r="D8" s="17"/>
      <c r="E8" s="45" t="n">
        <f aca="false">AVERAGE(Data!E11:E14)</f>
        <v>-146.8204145</v>
      </c>
      <c r="F8" s="45" t="n">
        <f aca="false">AVERAGE(Data!F11:F14)</f>
        <v>-175.05928575</v>
      </c>
      <c r="G8" s="45" t="n">
        <f aca="false">AVERAGE(Data!G11:G14)</f>
        <v>-153.6654235</v>
      </c>
      <c r="H8" s="45" t="n">
        <f aca="false">AVERAGE(Data!H11:H14)</f>
        <v>-132.045196</v>
      </c>
      <c r="I8" s="45" t="n">
        <f aca="false">AVERAGE(Data!I11:I14)</f>
        <v>-109.01830425</v>
      </c>
      <c r="J8" s="45" t="n">
        <f aca="false">AVERAGE(Data!J11:J14)</f>
        <v>-85.80353425</v>
      </c>
      <c r="K8" s="45" t="n">
        <f aca="false">AVERAGE(Data!K11:K14)</f>
        <v>-67.912607</v>
      </c>
      <c r="L8" s="45" t="n">
        <f aca="false">AVERAGE(Data!L11:L14)</f>
        <v>-50.66809725</v>
      </c>
      <c r="M8" s="45" t="n">
        <f aca="false">AVERAGE(Data!M11:M14)</f>
        <v>-32.828185</v>
      </c>
      <c r="N8" s="45" t="n">
        <f aca="false">AVERAGE(Data!N11:N14)</f>
        <v>-19.35387925</v>
      </c>
      <c r="O8" s="45" t="n">
        <f aca="false">AVERAGE(Data!O11:O14)</f>
        <v>-8.61886625</v>
      </c>
      <c r="P8" s="45" t="n">
        <f aca="false">AVERAGE(Data!P11:P14)</f>
        <v>2.59987125</v>
      </c>
      <c r="Q8" s="0"/>
      <c r="R8" s="45" t="n">
        <f aca="false">AVERAGE(Data!R11:R14)</f>
        <v>148.44822525</v>
      </c>
      <c r="S8" s="45" t="n">
        <f aca="false">AVERAGE(Data!S11:S14)</f>
        <v>41.154988</v>
      </c>
      <c r="T8" s="45" t="n">
        <f aca="false">AVERAGE(Data!T11:T14)</f>
        <v>3.505899</v>
      </c>
      <c r="U8" s="45" t="n">
        <f aca="false">AVERAGE(Data!U11:U14)</f>
        <v>-10.1023185</v>
      </c>
      <c r="V8" s="45" t="n">
        <f aca="false">AVERAGE(Data!V11:V14)</f>
        <v>-19.4759595</v>
      </c>
      <c r="W8" s="45" t="n">
        <f aca="false">AVERAGE(Data!W11:W14)</f>
        <v>-17.587731</v>
      </c>
      <c r="X8" s="45" t="n">
        <f aca="false">AVERAGE(Data!X11:X14)</f>
        <v>-13.999087</v>
      </c>
      <c r="Y8" s="45" t="n">
        <f aca="false">AVERAGE(Data!Y11:Y14)</f>
        <v>-6.7497105</v>
      </c>
      <c r="Z8" s="45" t="n">
        <f aca="false">AVERAGE(Data!Z11:Z14)</f>
        <v>-1.6925065</v>
      </c>
      <c r="AA8" s="45" t="n">
        <f aca="false">AVERAGE(Data!AA11:AA14)</f>
        <v>2.5699575</v>
      </c>
      <c r="AB8" s="45" t="n">
        <f aca="false">AVERAGE(Data!AB11:AB14)</f>
        <v>6.67632725</v>
      </c>
      <c r="AC8" s="17"/>
      <c r="AD8" s="45" t="n">
        <f aca="false">AVERAGE(Data!AD11:AD14)</f>
        <v>177.2304845</v>
      </c>
      <c r="AE8" s="45" t="n">
        <f aca="false">AVERAGE(Data!AE11:AE14)</f>
        <v>178.35726775</v>
      </c>
      <c r="AF8" s="45" t="n">
        <f aca="false">AVERAGE(Data!AF11:AF14)</f>
        <v>178.6920895</v>
      </c>
      <c r="AG8" s="45" t="n">
        <f aca="false">AVERAGE(Data!AG11:AG14)</f>
        <v>180.47322375</v>
      </c>
      <c r="AH8" s="45" t="n">
        <f aca="false">AVERAGE(Data!AH11:AH14)</f>
        <v>170.340133</v>
      </c>
      <c r="AI8" s="45" t="n">
        <f aca="false">AVERAGE(Data!AI11:AI14)</f>
        <v>151.0674925</v>
      </c>
      <c r="AJ8" s="45" t="n">
        <f aca="false">AVERAGE(Data!AJ11:AJ14)</f>
        <v>141.35869975</v>
      </c>
      <c r="AK8" s="45" t="n">
        <f aca="false">AVERAGE(Data!AK11:AK14)</f>
        <v>157.9257725</v>
      </c>
      <c r="AL8" s="45" t="n">
        <f aca="false">AVERAGE(Data!AL11:AL14)</f>
        <v>175.671232</v>
      </c>
      <c r="AM8" s="45" t="n">
        <f aca="false">AVERAGE(Data!AM11:AM14)</f>
        <v>175.490261</v>
      </c>
      <c r="AN8" s="45" t="n">
        <f aca="false">AVERAGE(Data!AN11:AN14)</f>
        <v>178.05145675</v>
      </c>
      <c r="AO8" s="45" t="n">
        <f aca="false">AVERAGE(Data!AO11:AO14)</f>
        <v>176.2829715</v>
      </c>
      <c r="AP8" s="45" t="n">
        <f aca="false">AVERAGE(Data!AP11:AP14)</f>
        <v>176.92411475</v>
      </c>
      <c r="AQ8" s="17"/>
      <c r="AR8" s="45" t="n">
        <f aca="false">STDEV(Data!A11:A14)</f>
        <v>0.00128490596283664</v>
      </c>
      <c r="AS8" s="45" t="n">
        <f aca="false">STDEV(Data!B11:B14)</f>
        <v>0.509561937855367</v>
      </c>
      <c r="AT8" s="45" t="n">
        <f aca="false">STDEV(Data!C11:C14)</f>
        <v>1.41860103455326</v>
      </c>
      <c r="AV8" s="45" t="n">
        <f aca="false">STDEV(Data!E11:E14)</f>
        <v>8.26191526800339</v>
      </c>
      <c r="AW8" s="45" t="n">
        <f aca="false">STDEV(Data!F11:F14)</f>
        <v>5.04191451297047</v>
      </c>
      <c r="AX8" s="45" t="n">
        <f aca="false">STDEV(Data!G11:G14)</f>
        <v>2.46548060887588</v>
      </c>
      <c r="AY8" s="45" t="n">
        <f aca="false">STDEV(Data!H11:H14)</f>
        <v>1.93452204666735</v>
      </c>
      <c r="AZ8" s="45" t="n">
        <f aca="false">STDEV(Data!I11:I14)</f>
        <v>1.44345667460495</v>
      </c>
      <c r="BA8" s="45" t="n">
        <f aca="false">STDEV(Data!J11:J14)</f>
        <v>0.844268097011591</v>
      </c>
      <c r="BB8" s="45" t="n">
        <f aca="false">STDEV(Data!K11:K14)</f>
        <v>0.796516692858771</v>
      </c>
      <c r="BC8" s="45" t="n">
        <f aca="false">STDEV(Data!L11:L14)</f>
        <v>0.709732969090666</v>
      </c>
      <c r="BD8" s="45" t="n">
        <f aca="false">STDEV(Data!M11:M14)</f>
        <v>0.513566098139274</v>
      </c>
      <c r="BE8" s="45" t="n">
        <f aca="false">STDEV(Data!N11:N14)</f>
        <v>0.440464737066337</v>
      </c>
      <c r="BF8" s="45" t="n">
        <f aca="false">STDEV(Data!O11:O14)</f>
        <v>0.320639844232721</v>
      </c>
      <c r="BG8" s="45" t="n">
        <f aca="false">STDEV(Data!P11:P14)</f>
        <v>0.211644880798591</v>
      </c>
      <c r="BH8" s="17"/>
      <c r="BI8" s="45" t="n">
        <f aca="false">STDEV(Data!R11:R14)</f>
        <v>2.33816959537062</v>
      </c>
      <c r="BJ8" s="45" t="n">
        <f aca="false">STDEV(Data!S11:S14)</f>
        <v>2.50472961226303</v>
      </c>
      <c r="BK8" s="45" t="n">
        <f aca="false">STDEV(Data!T11:T14)</f>
        <v>1.44426400598482</v>
      </c>
      <c r="BL8" s="45" t="n">
        <f aca="false">STDEV(Data!U11:U14)</f>
        <v>1.14186762039754</v>
      </c>
      <c r="BM8" s="45" t="n">
        <f aca="false">STDEV(Data!V11:V14)</f>
        <v>0.761486196216539</v>
      </c>
      <c r="BN8" s="45" t="n">
        <f aca="false">STDEV(Data!W11:W14)</f>
        <v>0.381803208024762</v>
      </c>
      <c r="BO8" s="45" t="n">
        <f aca="false">STDEV(Data!X11:X14)</f>
        <v>0.180660093699005</v>
      </c>
      <c r="BP8" s="45" t="n">
        <f aca="false">STDEV(Data!Y11:Y14)</f>
        <v>0.305276434939985</v>
      </c>
      <c r="BQ8" s="45" t="n">
        <f aca="false">STDEV(Data!Z11:Z14)</f>
        <v>0.0784172641429594</v>
      </c>
      <c r="BR8" s="45" t="n">
        <f aca="false">STDEV(Data!AA11:AA14)</f>
        <v>0.124070606429028</v>
      </c>
      <c r="BS8" s="45" t="n">
        <f aca="false">STDEV(Data!AB11:AB14)</f>
        <v>0.179531695887523</v>
      </c>
      <c r="BU8" s="45" t="n">
        <f aca="false">STDEV(Data!AD11:AD14)</f>
        <v>1.00632460024537</v>
      </c>
      <c r="BV8" s="45" t="n">
        <f aca="false">STDEV(Data!AE11:AE14)</f>
        <v>1.28718524620517</v>
      </c>
      <c r="BW8" s="45" t="n">
        <f aca="false">STDEV(Data!AF11:AF14)</f>
        <v>1.35247670211271</v>
      </c>
      <c r="BX8" s="45" t="n">
        <f aca="false">STDEV(Data!AG11:AG14)</f>
        <v>1.40292746010438</v>
      </c>
      <c r="BY8" s="45" t="n">
        <f aca="false">STDEV(Data!AH11:AH14)</f>
        <v>1.86319146212175</v>
      </c>
      <c r="BZ8" s="45" t="n">
        <f aca="false">STDEV(Data!AI11:AI14)</f>
        <v>2.27803789010638</v>
      </c>
      <c r="CA8" s="45" t="n">
        <f aca="false">STDEV(Data!AJ11:AJ14)</f>
        <v>2.39392208028407</v>
      </c>
      <c r="CB8" s="45" t="n">
        <f aca="false">STDEV(Data!AK11:AK14)</f>
        <v>2.06559861634967</v>
      </c>
      <c r="CC8" s="45" t="n">
        <f aca="false">STDEV(Data!AL11:AL14)</f>
        <v>1.24611199899394</v>
      </c>
      <c r="CD8" s="45" t="n">
        <f aca="false">STDEV(Data!AM11:AM14)</f>
        <v>1.3484800136623</v>
      </c>
      <c r="CE8" s="45" t="n">
        <f aca="false">STDEV(Data!AN11:AN14)</f>
        <v>1.73659240957886</v>
      </c>
      <c r="CF8" s="45" t="n">
        <f aca="false">STDEV(Data!AO11:AO14)</f>
        <v>1.2735639162085</v>
      </c>
      <c r="CG8" s="45" t="n">
        <f aca="false">STDEV(Data!AP11:AP14)</f>
        <v>1.24772241569172</v>
      </c>
      <c r="CH8" s="17"/>
      <c r="CI8" s="47" t="n">
        <f aca="false">AR8/A8</f>
        <v>0.000442906535344163</v>
      </c>
      <c r="CJ8" s="47" t="n">
        <f aca="false">AS8/B8</f>
        <v>0.039384334808652</v>
      </c>
      <c r="CK8" s="47" t="n">
        <f aca="false">AT8/C8</f>
        <v>0.0089405843633038</v>
      </c>
      <c r="CL8" s="48"/>
      <c r="CM8" s="47" t="n">
        <f aca="false">AV8/E8</f>
        <v>-0.0562722513496472</v>
      </c>
      <c r="CN8" s="47" t="n">
        <f aca="false">AW8/F8</f>
        <v>-0.0288011829327966</v>
      </c>
      <c r="CO8" s="47" t="n">
        <f aca="false">AX8/G8</f>
        <v>-0.0160444721572377</v>
      </c>
      <c r="CP8" s="47" t="n">
        <f aca="false">AY8/H8</f>
        <v>-0.0146504538239115</v>
      </c>
      <c r="CQ8" s="47" t="n">
        <f aca="false">AZ8/I8</f>
        <v>-0.0132404983230598</v>
      </c>
      <c r="CR8" s="47" t="n">
        <f aca="false">BA8/J8</f>
        <v>-0.0098395492026203</v>
      </c>
      <c r="CS8" s="47" t="n">
        <f aca="false">BB8/K8</f>
        <v>-0.0117285542117205</v>
      </c>
      <c r="CT8" s="47" t="n">
        <f aca="false">BC8/L8</f>
        <v>-0.0140074920435396</v>
      </c>
      <c r="CU8" s="47" t="n">
        <f aca="false">BD8/M8</f>
        <v>-0.0156440600703107</v>
      </c>
      <c r="CV8" s="47" t="n">
        <f aca="false">BE8/N8</f>
        <v>-0.0227584729333442</v>
      </c>
      <c r="CW8" s="47" t="n">
        <f aca="false">BF8/O8</f>
        <v>-0.0372020907312166</v>
      </c>
      <c r="CX8" s="47" t="n">
        <f aca="false">BG8/P8</f>
        <v>0.0814059083881909</v>
      </c>
      <c r="CY8" s="0"/>
      <c r="CZ8" s="47" t="n">
        <f aca="false">BI8/R8</f>
        <v>0.0157507413203016</v>
      </c>
      <c r="DA8" s="47" t="n">
        <f aca="false">BJ8/S8</f>
        <v>0.0608609000751752</v>
      </c>
      <c r="DB8" s="47" t="n">
        <f aca="false">BK8/T8</f>
        <v>0.411952542267996</v>
      </c>
      <c r="DC8" s="47" t="n">
        <f aca="false">BL8/U8</f>
        <v>-0.113030253441083</v>
      </c>
      <c r="DD8" s="47" t="n">
        <f aca="false">BM8/V8</f>
        <v>-0.0390987769417234</v>
      </c>
      <c r="DE8" s="47" t="n">
        <f aca="false">BN8/W8</f>
        <v>-0.0217084971350064</v>
      </c>
      <c r="DF8" s="47" t="n">
        <f aca="false">BO8/X8</f>
        <v>-0.0129051340061681</v>
      </c>
      <c r="DG8" s="47" t="n">
        <f aca="false">BP8/Y8</f>
        <v>-0.0452280782916519</v>
      </c>
      <c r="DH8" s="47" t="n">
        <f aca="false">BQ8/Z8</f>
        <v>-0.0463320313056165</v>
      </c>
      <c r="DI8" s="47" t="n">
        <f aca="false">BR8/AA8</f>
        <v>0.0482772989160434</v>
      </c>
      <c r="DJ8" s="47" t="n">
        <f aca="false">BS8/AB8</f>
        <v>0.0268907872794167</v>
      </c>
      <c r="DK8" s="48"/>
      <c r="DL8" s="47" t="n">
        <f aca="false">BU8/AD8</f>
        <v>0.00567805591168133</v>
      </c>
      <c r="DM8" s="47" t="n">
        <f aca="false">BV8/AE8</f>
        <v>0.0072168926023771</v>
      </c>
      <c r="DN8" s="47" t="n">
        <f aca="false">BW8/AF8</f>
        <v>0.00756875531478248</v>
      </c>
      <c r="DO8" s="47" t="n">
        <f aca="false">BX8/AG8</f>
        <v>0.00777360447690447</v>
      </c>
      <c r="DP8" s="47" t="n">
        <f aca="false">BY8/AH8</f>
        <v>0.0109380650895802</v>
      </c>
      <c r="DQ8" s="47" t="n">
        <f aca="false">BZ8/AI8</f>
        <v>0.0150796035097119</v>
      </c>
      <c r="DR8" s="47" t="n">
        <f aca="false">CA8/AJ8</f>
        <v>0.0169350884276514</v>
      </c>
      <c r="DS8" s="47" t="n">
        <f aca="false">CB8/AK8</f>
        <v>0.013079553664046</v>
      </c>
      <c r="DT8" s="47" t="n">
        <f aca="false">CC8/AL8</f>
        <v>0.00709343234408429</v>
      </c>
      <c r="DU8" s="47" t="n">
        <f aca="false">CD8/AM8</f>
        <v>0.00768407321282801</v>
      </c>
      <c r="DV8" s="47" t="n">
        <f aca="false">CE8/AN8</f>
        <v>0.00975331761546435</v>
      </c>
      <c r="DW8" s="47" t="n">
        <f aca="false">CF8/AO8</f>
        <v>0.00722454304787176</v>
      </c>
      <c r="DX8" s="47" t="n">
        <f aca="false">CG8/AP8</f>
        <v>0.00705230272003789</v>
      </c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customFormat="false" ht="13.8" hidden="false" customHeight="false" outlineLevel="0" collapsed="false">
      <c r="A9" s="45" t="n">
        <f aca="false">AVERAGE(Data!A15:A18)</f>
        <v>5.85483675</v>
      </c>
      <c r="B9" s="45" t="n">
        <f aca="false">AVERAGE(Data!B15:B18)</f>
        <v>13.18575225</v>
      </c>
      <c r="C9" s="45" t="n">
        <f aca="false">AVERAGE(Data!C15:C18)</f>
        <v>158.8004675</v>
      </c>
      <c r="D9" s="17"/>
      <c r="E9" s="45" t="n">
        <f aca="false">AVERAGE(Data!E15:E18)</f>
        <v>-359.967605</v>
      </c>
      <c r="F9" s="45" t="n">
        <f aca="false">AVERAGE(Data!F15:F18)</f>
        <v>-304.09545925</v>
      </c>
      <c r="G9" s="45" t="n">
        <f aca="false">AVERAGE(Data!G15:G18)</f>
        <v>-228.1234015</v>
      </c>
      <c r="H9" s="45" t="n">
        <f aca="false">AVERAGE(Data!H15:H18)</f>
        <v>-189.7245945</v>
      </c>
      <c r="I9" s="45" t="n">
        <f aca="false">AVERAGE(Data!I15:I18)</f>
        <v>-146.8936525</v>
      </c>
      <c r="J9" s="45" t="n">
        <f aca="false">AVERAGE(Data!J15:J18)</f>
        <v>-106.568483</v>
      </c>
      <c r="K9" s="45" t="n">
        <f aca="false">AVERAGE(Data!K15:K18)</f>
        <v>-85.04155875</v>
      </c>
      <c r="L9" s="45" t="n">
        <f aca="false">AVERAGE(Data!L15:L18)</f>
        <v>-62.49759</v>
      </c>
      <c r="M9" s="45" t="n">
        <f aca="false">AVERAGE(Data!M15:M18)</f>
        <v>-42.077193</v>
      </c>
      <c r="N9" s="45" t="n">
        <f aca="false">AVERAGE(Data!N15:N18)</f>
        <v>-25.724953</v>
      </c>
      <c r="O9" s="45" t="n">
        <f aca="false">AVERAGE(Data!O15:O18)</f>
        <v>-11.426218</v>
      </c>
      <c r="P9" s="45" t="n">
        <f aca="false">AVERAGE(Data!P15:P18)</f>
        <v>2.68584175</v>
      </c>
      <c r="Q9" s="0"/>
      <c r="R9" s="45" t="n">
        <f aca="false">AVERAGE(Data!R15:R18)</f>
        <v>176.01348875</v>
      </c>
      <c r="S9" s="45" t="n">
        <f aca="false">AVERAGE(Data!S15:S18)</f>
        <v>94.27008325</v>
      </c>
      <c r="T9" s="45" t="n">
        <f aca="false">AVERAGE(Data!T15:T18)</f>
        <v>45.25286125</v>
      </c>
      <c r="U9" s="45" t="n">
        <f aca="false">AVERAGE(Data!U15:U18)</f>
        <v>25.156817</v>
      </c>
      <c r="V9" s="45" t="n">
        <f aca="false">AVERAGE(Data!V15:V18)</f>
        <v>8.209111</v>
      </c>
      <c r="W9" s="45" t="n">
        <f aca="false">AVERAGE(Data!W15:W18)</f>
        <v>3.0923985</v>
      </c>
      <c r="X9" s="45" t="n">
        <f aca="false">AVERAGE(Data!X15:X18)</f>
        <v>3.121044</v>
      </c>
      <c r="Y9" s="45" t="n">
        <f aca="false">AVERAGE(Data!Y15:Y18)</f>
        <v>7.10448225</v>
      </c>
      <c r="Z9" s="45" t="n">
        <f aca="false">AVERAGE(Data!Z15:Z18)</f>
        <v>8.8813015</v>
      </c>
      <c r="AA9" s="45" t="n">
        <f aca="false">AVERAGE(Data!AA15:AA18)</f>
        <v>9.4362695</v>
      </c>
      <c r="AB9" s="45" t="n">
        <f aca="false">AVERAGE(Data!AB15:AB18)</f>
        <v>9.4274375</v>
      </c>
      <c r="AC9" s="17"/>
      <c r="AD9" s="45" t="n">
        <f aca="false">AVERAGE(Data!AD15:AD18)</f>
        <v>177.528746</v>
      </c>
      <c r="AE9" s="45" t="n">
        <f aca="false">AVERAGE(Data!AE15:AE18)</f>
        <v>178.4714205</v>
      </c>
      <c r="AF9" s="45" t="n">
        <f aca="false">AVERAGE(Data!AF15:AF18)</f>
        <v>178.749207</v>
      </c>
      <c r="AG9" s="45" t="n">
        <f aca="false">AVERAGE(Data!AG15:AG18)</f>
        <v>179.64836175</v>
      </c>
      <c r="AH9" s="45" t="n">
        <f aca="false">AVERAGE(Data!AH15:AH18)</f>
        <v>164.63853875</v>
      </c>
      <c r="AI9" s="45" t="n">
        <f aca="false">AVERAGE(Data!AI15:AI18)</f>
        <v>140.64068</v>
      </c>
      <c r="AJ9" s="45" t="n">
        <f aca="false">AVERAGE(Data!AJ15:AJ18)</f>
        <v>134.1941915</v>
      </c>
      <c r="AK9" s="45" t="n">
        <f aca="false">AVERAGE(Data!AK15:AK18)</f>
        <v>159.56139725</v>
      </c>
      <c r="AL9" s="45" t="n">
        <f aca="false">AVERAGE(Data!AL15:AL18)</f>
        <v>177.92117</v>
      </c>
      <c r="AM9" s="45" t="n">
        <f aca="false">AVERAGE(Data!AM15:AM18)</f>
        <v>176.022128</v>
      </c>
      <c r="AN9" s="45" t="n">
        <f aca="false">AVERAGE(Data!AN15:AN18)</f>
        <v>178.61885575</v>
      </c>
      <c r="AO9" s="45" t="n">
        <f aca="false">AVERAGE(Data!AO15:AO18)</f>
        <v>176.13766775</v>
      </c>
      <c r="AP9" s="45" t="n">
        <f aca="false">AVERAGE(Data!AP15:AP18)</f>
        <v>176.62273675</v>
      </c>
      <c r="AQ9" s="17"/>
      <c r="AR9" s="45" t="n">
        <f aca="false">STDEV(Data!A15:A18)</f>
        <v>0.00351661412677996</v>
      </c>
      <c r="AS9" s="45" t="n">
        <f aca="false">STDEV(Data!B15:B18)</f>
        <v>1.05205286069328</v>
      </c>
      <c r="AT9" s="45" t="n">
        <f aca="false">STDEV(Data!C15:C18)</f>
        <v>0.958646545437017</v>
      </c>
      <c r="AV9" s="45" t="n">
        <f aca="false">STDEV(Data!E15:E18)</f>
        <v>11.4092775379412</v>
      </c>
      <c r="AW9" s="45" t="n">
        <f aca="false">STDEV(Data!F15:F18)</f>
        <v>7.16412405350355</v>
      </c>
      <c r="AX9" s="45" t="n">
        <f aca="false">STDEV(Data!G15:G18)</f>
        <v>3.87626438650603</v>
      </c>
      <c r="AY9" s="45" t="n">
        <f aca="false">STDEV(Data!H15:H18)</f>
        <v>3.13021246698065</v>
      </c>
      <c r="AZ9" s="45" t="n">
        <f aca="false">STDEV(Data!I15:I18)</f>
        <v>2.24722270062486</v>
      </c>
      <c r="BA9" s="45" t="n">
        <f aca="false">STDEV(Data!J15:J18)</f>
        <v>1.36719232462371</v>
      </c>
      <c r="BB9" s="45" t="n">
        <f aca="false">STDEV(Data!K15:K18)</f>
        <v>1.17549053449822</v>
      </c>
      <c r="BC9" s="45" t="n">
        <f aca="false">STDEV(Data!L15:L18)</f>
        <v>0.92196565354139</v>
      </c>
      <c r="BD9" s="45" t="n">
        <f aca="false">STDEV(Data!M15:M18)</f>
        <v>0.939139270582378</v>
      </c>
      <c r="BE9" s="45" t="n">
        <f aca="false">STDEV(Data!N15:N18)</f>
        <v>0.645125472652155</v>
      </c>
      <c r="BF9" s="45" t="n">
        <f aca="false">STDEV(Data!O15:O18)</f>
        <v>0.406272539330435</v>
      </c>
      <c r="BG9" s="45" t="n">
        <f aca="false">STDEV(Data!P15:P18)</f>
        <v>0.274496776470903</v>
      </c>
      <c r="BH9" s="17"/>
      <c r="BI9" s="45" t="n">
        <f aca="false">STDEV(Data!R15:R18)</f>
        <v>2.18400166548797</v>
      </c>
      <c r="BJ9" s="45" t="n">
        <f aca="false">STDEV(Data!S15:S18)</f>
        <v>2.16958935120564</v>
      </c>
      <c r="BK9" s="45" t="n">
        <f aca="false">STDEV(Data!T15:T18)</f>
        <v>1.45088912305395</v>
      </c>
      <c r="BL9" s="45" t="n">
        <f aca="false">STDEV(Data!U15:U18)</f>
        <v>1.07287045318777</v>
      </c>
      <c r="BM9" s="45" t="n">
        <f aca="false">STDEV(Data!V15:V18)</f>
        <v>1.07542158787612</v>
      </c>
      <c r="BN9" s="45" t="n">
        <f aca="false">STDEV(Data!W15:W18)</f>
        <v>0.725311304680733</v>
      </c>
      <c r="BO9" s="45" t="n">
        <f aca="false">STDEV(Data!X15:X18)</f>
        <v>0.690812721045292</v>
      </c>
      <c r="BP9" s="45" t="n">
        <f aca="false">STDEV(Data!Y15:Y18)</f>
        <v>0.579438552462281</v>
      </c>
      <c r="BQ9" s="45" t="n">
        <f aca="false">STDEV(Data!Z15:Z18)</f>
        <v>0.440884076576826</v>
      </c>
      <c r="BR9" s="45" t="n">
        <f aca="false">STDEV(Data!AA15:AA18)</f>
        <v>0.598179773932275</v>
      </c>
      <c r="BS9" s="45" t="n">
        <f aca="false">STDEV(Data!AB15:AB18)</f>
        <v>0.422848398428641</v>
      </c>
      <c r="BU9" s="45" t="n">
        <f aca="false">STDEV(Data!AD15:AD18)</f>
        <v>1.87793675976766</v>
      </c>
      <c r="BV9" s="45" t="n">
        <f aca="false">STDEV(Data!AE15:AE18)</f>
        <v>1.71642292327067</v>
      </c>
      <c r="BW9" s="45" t="n">
        <f aca="false">STDEV(Data!AF15:AF18)</f>
        <v>2.2424881714921</v>
      </c>
      <c r="BX9" s="45" t="n">
        <f aca="false">STDEV(Data!AG15:AG18)</f>
        <v>1.83846674054176</v>
      </c>
      <c r="BY9" s="45" t="n">
        <f aca="false">STDEV(Data!AH15:AH18)</f>
        <v>4.38737060373259</v>
      </c>
      <c r="BZ9" s="45" t="n">
        <f aca="false">STDEV(Data!AI15:AI18)</f>
        <v>4.97739885854335</v>
      </c>
      <c r="CA9" s="45" t="n">
        <f aca="false">STDEV(Data!AJ15:AJ18)</f>
        <v>1.96890010786013</v>
      </c>
      <c r="CB9" s="45" t="n">
        <f aca="false">STDEV(Data!AK15:AK18)</f>
        <v>2.68749283173165</v>
      </c>
      <c r="CC9" s="45" t="n">
        <f aca="false">STDEV(Data!AL15:AL18)</f>
        <v>2.02985307766465</v>
      </c>
      <c r="CD9" s="45" t="n">
        <f aca="false">STDEV(Data!AM15:AM18)</f>
        <v>2.00892751410515</v>
      </c>
      <c r="CE9" s="45" t="n">
        <f aca="false">STDEV(Data!AN15:AN18)</f>
        <v>2.15966024087654</v>
      </c>
      <c r="CF9" s="45" t="n">
        <f aca="false">STDEV(Data!AO15:AO18)</f>
        <v>2.36345329060174</v>
      </c>
      <c r="CG9" s="45" t="n">
        <f aca="false">STDEV(Data!AP15:AP18)</f>
        <v>2.1107791776764</v>
      </c>
      <c r="CH9" s="17"/>
      <c r="CI9" s="47" t="n">
        <f aca="false">AR9/A9</f>
        <v>0.000600634018835787</v>
      </c>
      <c r="CJ9" s="47" t="n">
        <f aca="false">AS9/B9</f>
        <v>0.0797870944900607</v>
      </c>
      <c r="CK9" s="47" t="n">
        <f aca="false">AT9/C9</f>
        <v>0.00603679926469371</v>
      </c>
      <c r="CL9" s="48"/>
      <c r="CM9" s="47" t="n">
        <f aca="false">AV9/E9</f>
        <v>-0.0316952897412565</v>
      </c>
      <c r="CN9" s="47" t="n">
        <f aca="false">AW9/F9</f>
        <v>-0.023558799829411</v>
      </c>
      <c r="CO9" s="47" t="n">
        <f aca="false">AX9/G9</f>
        <v>-0.0169919629508331</v>
      </c>
      <c r="CP9" s="47" t="n">
        <f aca="false">AY9/H9</f>
        <v>-0.0164987173920704</v>
      </c>
      <c r="CQ9" s="47" t="n">
        <f aca="false">AZ9/I9</f>
        <v>-0.0152982968452286</v>
      </c>
      <c r="CR9" s="47" t="n">
        <f aca="false">BA9/J9</f>
        <v>-0.0128292369951791</v>
      </c>
      <c r="CS9" s="47" t="n">
        <f aca="false">BB9/K9</f>
        <v>-0.0138225421990895</v>
      </c>
      <c r="CT9" s="47" t="n">
        <f aca="false">BC9/L9</f>
        <v>-0.0147520192945262</v>
      </c>
      <c r="CU9" s="47" t="n">
        <f aca="false">BD9/M9</f>
        <v>-0.022319437291893</v>
      </c>
      <c r="CV9" s="47" t="n">
        <f aca="false">BE9/N9</f>
        <v>-0.0250778095747019</v>
      </c>
      <c r="CW9" s="47" t="n">
        <f aca="false">BF9/O9</f>
        <v>-0.0355561690955341</v>
      </c>
      <c r="CX9" s="47" t="n">
        <f aca="false">BG9/P9</f>
        <v>0.102201396069185</v>
      </c>
      <c r="CY9" s="48"/>
      <c r="CZ9" s="47" t="n">
        <f aca="false">BI9/R9</f>
        <v>0.0124081494037654</v>
      </c>
      <c r="DA9" s="47" t="n">
        <f aca="false">BJ9/S9</f>
        <v>0.0230146115968943</v>
      </c>
      <c r="DB9" s="47" t="n">
        <f aca="false">BK9/T9</f>
        <v>0.0320618206888288</v>
      </c>
      <c r="DC9" s="47" t="n">
        <f aca="false">BL9/U9</f>
        <v>0.0426473052289473</v>
      </c>
      <c r="DD9" s="47" t="n">
        <f aca="false">BM9/V9</f>
        <v>0.131003416554621</v>
      </c>
      <c r="DE9" s="47" t="n">
        <f aca="false">BN9/W9</f>
        <v>0.234546519370234</v>
      </c>
      <c r="DF9" s="47" t="n">
        <f aca="false">BO9/X9</f>
        <v>0.22134026980885</v>
      </c>
      <c r="DG9" s="47" t="n">
        <f aca="false">BP9/Y9</f>
        <v>0.0815595749376784</v>
      </c>
      <c r="DH9" s="47" t="n">
        <f aca="false">BQ9/Z9</f>
        <v>0.0496418319518626</v>
      </c>
      <c r="DI9" s="47" t="n">
        <f aca="false">BR9/AA9</f>
        <v>0.0633915525549874</v>
      </c>
      <c r="DJ9" s="47" t="n">
        <f aca="false">BS9/AB9</f>
        <v>0.0448529516561251</v>
      </c>
      <c r="DK9" s="48"/>
      <c r="DL9" s="47" t="n">
        <f aca="false">BU9/AD9</f>
        <v>0.0105782122731136</v>
      </c>
      <c r="DM9" s="47" t="n">
        <f aca="false">BV9/AE9</f>
        <v>0.00961735452355334</v>
      </c>
      <c r="DN9" s="47" t="n">
        <f aca="false">BW9/AF9</f>
        <v>0.0125454440281355</v>
      </c>
      <c r="DO9" s="47" t="n">
        <f aca="false">BX9/AG9</f>
        <v>0.0102336961085133</v>
      </c>
      <c r="DP9" s="47" t="n">
        <f aca="false">BY9/AH9</f>
        <v>0.0266485030603601</v>
      </c>
      <c r="DQ9" s="47" t="n">
        <f aca="false">BZ9/AI9</f>
        <v>0.0353908901645196</v>
      </c>
      <c r="DR9" s="47" t="n">
        <f aca="false">CA9/AJ9</f>
        <v>0.0146720218353127</v>
      </c>
      <c r="DS9" s="47" t="n">
        <f aca="false">CB9/AK9</f>
        <v>0.0168430013653045</v>
      </c>
      <c r="DT9" s="47" t="n">
        <f aca="false">CC9/AL9</f>
        <v>0.0114087215010145</v>
      </c>
      <c r="DU9" s="47" t="n">
        <f aca="false">CD9/AM9</f>
        <v>0.0114129259595427</v>
      </c>
      <c r="DV9" s="47" t="n">
        <f aca="false">CE9/AN9</f>
        <v>0.0120908861038683</v>
      </c>
      <c r="DW9" s="47" t="n">
        <f aca="false">CF9/AO9</f>
        <v>0.0134182161078475</v>
      </c>
      <c r="DX9" s="47" t="n">
        <f aca="false">CG9/AP9</f>
        <v>0.0119507783455088</v>
      </c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customFormat="false" ht="13.8" hidden="false" customHeight="false" outlineLevel="0" collapsed="false">
      <c r="A10" s="45" t="n">
        <f aca="false">AVERAGE(Data!A19:A22)</f>
        <v>8.8791415</v>
      </c>
      <c r="B10" s="45" t="n">
        <f aca="false">AVERAGE(Data!B19:B22)</f>
        <v>13.5356495</v>
      </c>
      <c r="C10" s="45" t="n">
        <f aca="false">AVERAGE(Data!C19:C22)</f>
        <v>156.99154025</v>
      </c>
      <c r="D10" s="17"/>
      <c r="E10" s="45" t="n">
        <f aca="false">AVERAGE(Data!E19:E22)</f>
        <v>-583.68565725</v>
      </c>
      <c r="F10" s="45" t="n">
        <f aca="false">AVERAGE(Data!F19:F22)</f>
        <v>-452.94084175</v>
      </c>
      <c r="G10" s="45" t="n">
        <f aca="false">AVERAGE(Data!G19:G22)</f>
        <v>-287.5973825</v>
      </c>
      <c r="H10" s="45" t="n">
        <f aca="false">AVERAGE(Data!H19:H22)</f>
        <v>-228.26597</v>
      </c>
      <c r="I10" s="45" t="n">
        <f aca="false">AVERAGE(Data!I19:I22)</f>
        <v>-172.226571</v>
      </c>
      <c r="J10" s="45" t="n">
        <f aca="false">AVERAGE(Data!J19:J22)</f>
        <v>-123.637283</v>
      </c>
      <c r="K10" s="45" t="n">
        <f aca="false">AVERAGE(Data!K19:K22)</f>
        <v>-94.413196</v>
      </c>
      <c r="L10" s="45" t="n">
        <f aca="false">AVERAGE(Data!L19:L22)</f>
        <v>-66.19407025</v>
      </c>
      <c r="M10" s="45" t="n">
        <f aca="false">AVERAGE(Data!M19:M22)</f>
        <v>-42.84995725</v>
      </c>
      <c r="N10" s="45" t="n">
        <f aca="false">AVERAGE(Data!N19:N22)</f>
        <v>-23.866028</v>
      </c>
      <c r="O10" s="45" t="n">
        <f aca="false">AVERAGE(Data!O19:O22)</f>
        <v>-9.895855</v>
      </c>
      <c r="P10" s="45" t="n">
        <f aca="false">AVERAGE(Data!P19:P22)</f>
        <v>1.90031825</v>
      </c>
      <c r="Q10" s="17"/>
      <c r="R10" s="45" t="n">
        <f aca="false">AVERAGE(Data!R19:R22)</f>
        <v>170.738102</v>
      </c>
      <c r="S10" s="45" t="n">
        <f aca="false">AVERAGE(Data!S19:S22)</f>
        <v>132.675804</v>
      </c>
      <c r="T10" s="45" t="n">
        <f aca="false">AVERAGE(Data!T19:T22)</f>
        <v>79.7959185</v>
      </c>
      <c r="U10" s="45" t="n">
        <f aca="false">AVERAGE(Data!U19:U22)</f>
        <v>55.06415075</v>
      </c>
      <c r="V10" s="45" t="n">
        <f aca="false">AVERAGE(Data!V19:V22)</f>
        <v>32.68114125</v>
      </c>
      <c r="W10" s="45" t="n">
        <f aca="false">AVERAGE(Data!W19:W22)</f>
        <v>21.0739775</v>
      </c>
      <c r="X10" s="45" t="n">
        <f aca="false">AVERAGE(Data!X19:X22)</f>
        <v>17.60160025</v>
      </c>
      <c r="Y10" s="45" t="n">
        <f aca="false">AVERAGE(Data!Y19:Y22)</f>
        <v>17.61306225</v>
      </c>
      <c r="Z10" s="45" t="n">
        <f aca="false">AVERAGE(Data!Z19:Z22)</f>
        <v>16.4157375</v>
      </c>
      <c r="AA10" s="45" t="n">
        <f aca="false">AVERAGE(Data!AA19:AA22)</f>
        <v>13.4995485</v>
      </c>
      <c r="AB10" s="45" t="n">
        <f aca="false">AVERAGE(Data!AB19:AB22)</f>
        <v>9.10518525</v>
      </c>
      <c r="AC10" s="17"/>
      <c r="AD10" s="45" t="n">
        <f aca="false">AVERAGE(Data!AD19:AD22)</f>
        <v>176.213878</v>
      </c>
      <c r="AE10" s="45" t="n">
        <f aca="false">AVERAGE(Data!AE19:AE22)</f>
        <v>176.8003035</v>
      </c>
      <c r="AF10" s="45" t="n">
        <f aca="false">AVERAGE(Data!AF19:AF22)</f>
        <v>175.62163575</v>
      </c>
      <c r="AG10" s="45" t="n">
        <f aca="false">AVERAGE(Data!AG19:AG22)</f>
        <v>171.92627925</v>
      </c>
      <c r="AH10" s="45" t="n">
        <f aca="false">AVERAGE(Data!AH19:AH22)</f>
        <v>155.51222</v>
      </c>
      <c r="AI10" s="45" t="n">
        <f aca="false">AVERAGE(Data!AI19:AI22)</f>
        <v>138.70493375</v>
      </c>
      <c r="AJ10" s="45" t="n">
        <f aca="false">AVERAGE(Data!AJ19:AJ22)</f>
        <v>129.62513725</v>
      </c>
      <c r="AK10" s="45" t="n">
        <f aca="false">AVERAGE(Data!AK19:AK22)</f>
        <v>129.229879</v>
      </c>
      <c r="AL10" s="45" t="n">
        <f aca="false">AVERAGE(Data!AL19:AL22)</f>
        <v>155.237666</v>
      </c>
      <c r="AM10" s="45" t="n">
        <f aca="false">AVERAGE(Data!AM19:AM22)</f>
        <v>174.2391975</v>
      </c>
      <c r="AN10" s="45" t="n">
        <f aca="false">AVERAGE(Data!AN19:AN22)</f>
        <v>177.07415925</v>
      </c>
      <c r="AO10" s="45" t="n">
        <f aca="false">AVERAGE(Data!AO19:AO22)</f>
        <v>174.86142625</v>
      </c>
      <c r="AP10" s="45" t="n">
        <f aca="false">AVERAGE(Data!AP19:AP22)</f>
        <v>176.144098</v>
      </c>
      <c r="AQ10" s="17"/>
      <c r="AR10" s="45" t="n">
        <f aca="false">STDEV(Data!A19:A22)</f>
        <v>0.00587703000389312</v>
      </c>
      <c r="AS10" s="45" t="n">
        <f aca="false">STDEV(Data!B19:B22)</f>
        <v>0.913167012368311</v>
      </c>
      <c r="AT10" s="45" t="n">
        <f aca="false">STDEV(Data!C19:C22)</f>
        <v>1.23936872616893</v>
      </c>
      <c r="AV10" s="45" t="n">
        <f aca="false">STDEV(Data!E19:E22)</f>
        <v>10.5132697876008</v>
      </c>
      <c r="AW10" s="45" t="n">
        <f aca="false">STDEV(Data!F19:F22)</f>
        <v>9.14422728827418</v>
      </c>
      <c r="AX10" s="45" t="n">
        <f aca="false">STDEV(Data!G19:G22)</f>
        <v>3.62744557075128</v>
      </c>
      <c r="AY10" s="45" t="n">
        <f aca="false">STDEV(Data!H19:H22)</f>
        <v>3.18270405129171</v>
      </c>
      <c r="AZ10" s="45" t="n">
        <f aca="false">STDEV(Data!I19:I22)</f>
        <v>2.43688618032987</v>
      </c>
      <c r="BA10" s="45" t="n">
        <f aca="false">STDEV(Data!J19:J22)</f>
        <v>1.91578291215489</v>
      </c>
      <c r="BB10" s="45" t="n">
        <f aca="false">STDEV(Data!K19:K22)</f>
        <v>1.52036755851143</v>
      </c>
      <c r="BC10" s="45" t="n">
        <f aca="false">STDEV(Data!L19:L22)</f>
        <v>1.04595766383552</v>
      </c>
      <c r="BD10" s="45" t="n">
        <f aca="false">STDEV(Data!M19:M22)</f>
        <v>0.923681084448297</v>
      </c>
      <c r="BE10" s="45" t="n">
        <f aca="false">STDEV(Data!N19:N22)</f>
        <v>0.761144733666775</v>
      </c>
      <c r="BF10" s="45" t="n">
        <f aca="false">STDEV(Data!O19:O22)</f>
        <v>0.616765999588716</v>
      </c>
      <c r="BG10" s="45" t="n">
        <f aca="false">STDEV(Data!P19:P22)</f>
        <v>0.817648168946919</v>
      </c>
      <c r="BH10" s="17"/>
      <c r="BI10" s="45" t="n">
        <f aca="false">STDEV(Data!R19:R22)</f>
        <v>2.37135764897776</v>
      </c>
      <c r="BJ10" s="45" t="n">
        <f aca="false">STDEV(Data!S19:S22)</f>
        <v>1.66635670941148</v>
      </c>
      <c r="BK10" s="45" t="n">
        <f aca="false">STDEV(Data!T19:T22)</f>
        <v>1.15971710054435</v>
      </c>
      <c r="BL10" s="45" t="n">
        <f aca="false">STDEV(Data!U19:U22)</f>
        <v>1.18785649507629</v>
      </c>
      <c r="BM10" s="45" t="n">
        <f aca="false">STDEV(Data!V19:V22)</f>
        <v>0.659415424710087</v>
      </c>
      <c r="BN10" s="45" t="n">
        <f aca="false">STDEV(Data!W19:W22)</f>
        <v>0.258472372819611</v>
      </c>
      <c r="BO10" s="45" t="n">
        <f aca="false">STDEV(Data!X19:X22)</f>
        <v>0.464938818750293</v>
      </c>
      <c r="BP10" s="45" t="n">
        <f aca="false">STDEV(Data!Y19:Y22)</f>
        <v>0.139019048261681</v>
      </c>
      <c r="BQ10" s="45" t="n">
        <f aca="false">STDEV(Data!Z19:Z22)</f>
        <v>0.28581968224331</v>
      </c>
      <c r="BR10" s="45" t="n">
        <f aca="false">STDEV(Data!AA19:AA22)</f>
        <v>0.320143737473759</v>
      </c>
      <c r="BS10" s="45" t="n">
        <f aca="false">STDEV(Data!AB19:AB22)</f>
        <v>0.251883147957374</v>
      </c>
      <c r="BU10" s="45" t="n">
        <f aca="false">STDEV(Data!AD19:AD22)</f>
        <v>1.67814541599649</v>
      </c>
      <c r="BV10" s="45" t="n">
        <f aca="false">STDEV(Data!AE19:AE22)</f>
        <v>2.09241882231202</v>
      </c>
      <c r="BW10" s="45" t="n">
        <f aca="false">STDEV(Data!AF19:AF22)</f>
        <v>3.77127169955983</v>
      </c>
      <c r="BX10" s="45" t="n">
        <f aca="false">STDEV(Data!AG19:AG22)</f>
        <v>6.38115197739549</v>
      </c>
      <c r="BY10" s="45" t="n">
        <f aca="false">STDEV(Data!AH19:AH22)</f>
        <v>8.25342163666537</v>
      </c>
      <c r="BZ10" s="45" t="n">
        <f aca="false">STDEV(Data!AI19:AI22)</f>
        <v>7.48126329206324</v>
      </c>
      <c r="CA10" s="45" t="n">
        <f aca="false">STDEV(Data!AJ19:AJ22)</f>
        <v>3.79493032259718</v>
      </c>
      <c r="CB10" s="45" t="n">
        <f aca="false">STDEV(Data!AK19:AK22)</f>
        <v>2.71118340578132</v>
      </c>
      <c r="CC10" s="45" t="n">
        <f aca="false">STDEV(Data!AL19:AL22)</f>
        <v>2.87536250326042</v>
      </c>
      <c r="CD10" s="45" t="n">
        <f aca="false">STDEV(Data!AM19:AM22)</f>
        <v>1.85702673733983</v>
      </c>
      <c r="CE10" s="45" t="n">
        <f aca="false">STDEV(Data!AN19:AN22)</f>
        <v>1.26900430527359</v>
      </c>
      <c r="CF10" s="45" t="n">
        <f aca="false">STDEV(Data!AO19:AO22)</f>
        <v>1.53441985152465</v>
      </c>
      <c r="CG10" s="45" t="n">
        <f aca="false">STDEV(Data!AP19:AP22)</f>
        <v>1.099506963954</v>
      </c>
      <c r="CH10" s="17"/>
      <c r="CI10" s="47" t="n">
        <f aca="false">AR10/A10</f>
        <v>0.000661891693458554</v>
      </c>
      <c r="CJ10" s="47" t="n">
        <f aca="false">AS10/B10</f>
        <v>0.0674638488805662</v>
      </c>
      <c r="CK10" s="47" t="n">
        <f aca="false">AT10/C10</f>
        <v>0.00789449370453535</v>
      </c>
      <c r="CL10" s="48"/>
      <c r="CM10" s="47" t="n">
        <f aca="false">AV10/E10</f>
        <v>-0.018011869329004</v>
      </c>
      <c r="CN10" s="47" t="n">
        <f aca="false">AW10/F10</f>
        <v>-0.0201885686725538</v>
      </c>
      <c r="CO10" s="47" t="n">
        <f aca="false">AX10/G10</f>
        <v>-0.0126129297117343</v>
      </c>
      <c r="CP10" s="47" t="n">
        <f aca="false">AY10/H10</f>
        <v>-0.0139429633391772</v>
      </c>
      <c r="CQ10" s="47" t="n">
        <f aca="false">AZ10/I10</f>
        <v>-0.0141493044086087</v>
      </c>
      <c r="CR10" s="47" t="n">
        <f aca="false">BA10/J10</f>
        <v>-0.0154951877432869</v>
      </c>
      <c r="CS10" s="47" t="n">
        <f aca="false">BB10/K10</f>
        <v>-0.016103337488029</v>
      </c>
      <c r="CT10" s="47" t="n">
        <f aca="false">BC10/L10</f>
        <v>-0.0158013800916785</v>
      </c>
      <c r="CU10" s="47" t="n">
        <f aca="false">BD10/M10</f>
        <v>-0.0215561728348818</v>
      </c>
      <c r="CV10" s="47" t="n">
        <f aca="false">BE10/N10</f>
        <v>-0.0318923925534142</v>
      </c>
      <c r="CW10" s="47" t="n">
        <f aca="false">BF10/O10</f>
        <v>-0.0623256908663997</v>
      </c>
      <c r="CX10" s="47" t="n">
        <f aca="false">BG10/P10</f>
        <v>0.430269071481537</v>
      </c>
      <c r="CY10" s="48"/>
      <c r="CZ10" s="47" t="n">
        <f aca="false">BI10/R10</f>
        <v>0.0138888603141305</v>
      </c>
      <c r="DA10" s="47" t="n">
        <f aca="false">BJ10/S10</f>
        <v>0.0125596126736981</v>
      </c>
      <c r="DB10" s="47" t="n">
        <f aca="false">BK10/T10</f>
        <v>0.0145335390875205</v>
      </c>
      <c r="DC10" s="47" t="n">
        <f aca="false">BL10/U10</f>
        <v>0.021572229461403</v>
      </c>
      <c r="DD10" s="47" t="n">
        <f aca="false">BM10/V10</f>
        <v>0.020177245943334</v>
      </c>
      <c r="DE10" s="47" t="n">
        <f aca="false">BN10/W10</f>
        <v>0.0122650018402844</v>
      </c>
      <c r="DF10" s="47" t="n">
        <f aca="false">BO10/X10</f>
        <v>0.0264145766377289</v>
      </c>
      <c r="DG10" s="47" t="n">
        <f aca="false">BP10/Y10</f>
        <v>0.00789295162240631</v>
      </c>
      <c r="DH10" s="47" t="n">
        <f aca="false">BQ10/Z10</f>
        <v>0.0174113214373286</v>
      </c>
      <c r="DI10" s="47" t="n">
        <f aca="false">BR10/AA10</f>
        <v>0.0237151440638002</v>
      </c>
      <c r="DJ10" s="47" t="n">
        <f aca="false">BS10/AB10</f>
        <v>0.0276637038172699</v>
      </c>
      <c r="DK10" s="48"/>
      <c r="DL10" s="47" t="n">
        <f aca="false">BU10/AD10</f>
        <v>0.00952334421694349</v>
      </c>
      <c r="DM10" s="47" t="n">
        <f aca="false">BV10/AE10</f>
        <v>0.0118349277738204</v>
      </c>
      <c r="DN10" s="47" t="n">
        <f aca="false">BW10/AF10</f>
        <v>0.0214738445149679</v>
      </c>
      <c r="DO10" s="47" t="n">
        <f aca="false">BX10/AG10</f>
        <v>0.0371156288918262</v>
      </c>
      <c r="DP10" s="47" t="n">
        <f aca="false">BY10/AH10</f>
        <v>0.0530724957605606</v>
      </c>
      <c r="DQ10" s="47" t="n">
        <f aca="false">BZ10/AI10</f>
        <v>0.0539365334008044</v>
      </c>
      <c r="DR10" s="47" t="n">
        <f aca="false">CA10/AJ10</f>
        <v>0.0292761913553706</v>
      </c>
      <c r="DS10" s="47" t="n">
        <f aca="false">CB10/AK10</f>
        <v>0.0209795399234361</v>
      </c>
      <c r="DT10" s="47" t="n">
        <f aca="false">CC10/AL10</f>
        <v>0.0185223250088057</v>
      </c>
      <c r="DU10" s="47" t="n">
        <f aca="false">CD10/AM10</f>
        <v>0.0106579160371755</v>
      </c>
      <c r="DV10" s="47" t="n">
        <f aca="false">CE10/AN10</f>
        <v>0.0071665132317921</v>
      </c>
      <c r="DW10" s="47" t="n">
        <f aca="false">CF10/AO10</f>
        <v>0.00877506197010472</v>
      </c>
      <c r="DX10" s="47" t="n">
        <f aca="false">CG10/AP10</f>
        <v>0.00624208802019583</v>
      </c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customFormat="false" ht="13.8" hidden="false" customHeight="false" outlineLevel="0" collapsed="false">
      <c r="A11" s="45" t="n">
        <f aca="false">AVERAGE(Data!A23:A26)</f>
        <v>11.83824775</v>
      </c>
      <c r="B11" s="45" t="n">
        <f aca="false">AVERAGE(Data!B23:B26)</f>
        <v>17.80569925</v>
      </c>
      <c r="C11" s="45" t="n">
        <f aca="false">AVERAGE(Data!C23:C26)</f>
        <v>158.587123</v>
      </c>
      <c r="D11" s="17"/>
      <c r="E11" s="45" t="n">
        <f aca="false">AVERAGE(Data!E23:E26)</f>
        <v>-307.9167165</v>
      </c>
      <c r="F11" s="45" t="n">
        <f aca="false">AVERAGE(Data!F23:F26)</f>
        <v>-274.4465375</v>
      </c>
      <c r="G11" s="45" t="n">
        <f aca="false">AVERAGE(Data!G23:G26)</f>
        <v>-229.25644725</v>
      </c>
      <c r="H11" s="45" t="n">
        <f aca="false">AVERAGE(Data!H23:H26)</f>
        <v>-215.23074775</v>
      </c>
      <c r="I11" s="45" t="n">
        <f aca="false">AVERAGE(Data!I23:I26)</f>
        <v>-190.82272275</v>
      </c>
      <c r="J11" s="45" t="n">
        <f aca="false">AVERAGE(Data!J23:J26)</f>
        <v>-157.48237975</v>
      </c>
      <c r="K11" s="45" t="n">
        <f aca="false">AVERAGE(Data!K23:K26)</f>
        <v>-124.86998925</v>
      </c>
      <c r="L11" s="45" t="n">
        <f aca="false">AVERAGE(Data!L23:L26)</f>
        <v>-97.91793025</v>
      </c>
      <c r="M11" s="45" t="n">
        <f aca="false">AVERAGE(Data!M23:M26)</f>
        <v>-75.606388</v>
      </c>
      <c r="N11" s="45" t="n">
        <f aca="false">AVERAGE(Data!N23:N26)</f>
        <v>-57.9145135</v>
      </c>
      <c r="O11" s="45" t="n">
        <f aca="false">AVERAGE(Data!O23:O26)</f>
        <v>-43.96252</v>
      </c>
      <c r="P11" s="45" t="n">
        <f aca="false">AVERAGE(Data!P23:P26)</f>
        <v>-29.75446425</v>
      </c>
      <c r="Q11" s="17"/>
      <c r="R11" s="45" t="n">
        <f aca="false">AVERAGE(Data!R23:R26)</f>
        <v>172.77541375</v>
      </c>
      <c r="S11" s="45" t="n">
        <f aca="false">AVERAGE(Data!S23:S26)</f>
        <v>143.4996125</v>
      </c>
      <c r="T11" s="45" t="n">
        <f aca="false">AVERAGE(Data!T23:T26)</f>
        <v>93.46782325</v>
      </c>
      <c r="U11" s="45" t="n">
        <f aca="false">AVERAGE(Data!U23:U26)</f>
        <v>69.189298</v>
      </c>
      <c r="V11" s="45" t="n">
        <f aca="false">AVERAGE(Data!V23:V26)</f>
        <v>44.357248</v>
      </c>
      <c r="W11" s="45" t="n">
        <f aca="false">AVERAGE(Data!W23:W26)</f>
        <v>29.23441925</v>
      </c>
      <c r="X11" s="45" t="n">
        <f aca="false">AVERAGE(Data!X23:X26)</f>
        <v>23.215187</v>
      </c>
      <c r="Y11" s="45" t="n">
        <f aca="false">AVERAGE(Data!Y23:Y26)</f>
        <v>19.991505</v>
      </c>
      <c r="Z11" s="45" t="n">
        <f aca="false">AVERAGE(Data!Z23:Z26)</f>
        <v>15.580506</v>
      </c>
      <c r="AA11" s="45" t="n">
        <f aca="false">AVERAGE(Data!AA23:AA26)</f>
        <v>8.72304125</v>
      </c>
      <c r="AB11" s="45" t="n">
        <f aca="false">AVERAGE(Data!AB23:AB26)</f>
        <v>2.86838975</v>
      </c>
      <c r="AC11" s="17"/>
      <c r="AD11" s="45" t="n">
        <f aca="false">AVERAGE(Data!AD23:AD26)</f>
        <v>168.8181245</v>
      </c>
      <c r="AE11" s="45" t="n">
        <f aca="false">AVERAGE(Data!AE23:AE26)</f>
        <v>150.988472</v>
      </c>
      <c r="AF11" s="45" t="n">
        <f aca="false">AVERAGE(Data!AF23:AF26)</f>
        <v>137.178544</v>
      </c>
      <c r="AG11" s="45" t="n">
        <f aca="false">AVERAGE(Data!AG23:AG26)</f>
        <v>123.28467475</v>
      </c>
      <c r="AH11" s="45" t="n">
        <f aca="false">AVERAGE(Data!AH23:AH26)</f>
        <v>113.0556165</v>
      </c>
      <c r="AI11" s="45" t="n">
        <f aca="false">AVERAGE(Data!AI23:AI26)</f>
        <v>107.356609</v>
      </c>
      <c r="AJ11" s="45" t="n">
        <f aca="false">AVERAGE(Data!AJ23:AJ26)</f>
        <v>105.7288395</v>
      </c>
      <c r="AK11" s="45" t="n">
        <f aca="false">AVERAGE(Data!AK23:AK26)</f>
        <v>103.06070525</v>
      </c>
      <c r="AL11" s="45" t="n">
        <f aca="false">AVERAGE(Data!AL23:AL26)</f>
        <v>103.967058</v>
      </c>
      <c r="AM11" s="45" t="n">
        <f aca="false">AVERAGE(Data!AM23:AM26)</f>
        <v>106.278895</v>
      </c>
      <c r="AN11" s="45" t="n">
        <f aca="false">AVERAGE(Data!AN23:AN26)</f>
        <v>132.4657735</v>
      </c>
      <c r="AO11" s="45" t="n">
        <f aca="false">AVERAGE(Data!AO23:AO26)</f>
        <v>168.48424825</v>
      </c>
      <c r="AP11" s="45" t="n">
        <f aca="false">AVERAGE(Data!AP23:AP26)</f>
        <v>180.221277</v>
      </c>
      <c r="AQ11" s="17"/>
      <c r="AR11" s="45" t="n">
        <f aca="false">STDEV(Data!A23:A26)</f>
        <v>0.00217506986477786</v>
      </c>
      <c r="AS11" s="45" t="n">
        <f aca="false">STDEV(Data!B23:B26)</f>
        <v>0.72368599823191</v>
      </c>
      <c r="AT11" s="45" t="n">
        <f aca="false">STDEV(Data!C23:C26)</f>
        <v>1.57550644542022</v>
      </c>
      <c r="AV11" s="45" t="n">
        <f aca="false">STDEV(Data!E23:E26)</f>
        <v>54.7000454095357</v>
      </c>
      <c r="AW11" s="45" t="n">
        <f aca="false">STDEV(Data!F23:F26)</f>
        <v>55.0233564911959</v>
      </c>
      <c r="AX11" s="45" t="n">
        <f aca="false">STDEV(Data!G23:G26)</f>
        <v>22.999608926701</v>
      </c>
      <c r="AY11" s="45" t="n">
        <f aca="false">STDEV(Data!H23:H26)</f>
        <v>23.0543627740629</v>
      </c>
      <c r="AZ11" s="45" t="n">
        <f aca="false">STDEV(Data!I23:I26)</f>
        <v>10.0242004735688</v>
      </c>
      <c r="BA11" s="45" t="n">
        <f aca="false">STDEV(Data!J23:J26)</f>
        <v>4.42851259274762</v>
      </c>
      <c r="BB11" s="45" t="n">
        <f aca="false">STDEV(Data!K23:K26)</f>
        <v>6.72129975725292</v>
      </c>
      <c r="BC11" s="45" t="n">
        <f aca="false">STDEV(Data!L23:L26)</f>
        <v>8.34535001190704</v>
      </c>
      <c r="BD11" s="45" t="n">
        <f aca="false">STDEV(Data!M23:M26)</f>
        <v>9.92899600114657</v>
      </c>
      <c r="BE11" s="45" t="n">
        <f aca="false">STDEV(Data!N23:N26)</f>
        <v>9.06126499134989</v>
      </c>
      <c r="BF11" s="45" t="n">
        <f aca="false">STDEV(Data!O23:O26)</f>
        <v>7.96698717753957</v>
      </c>
      <c r="BG11" s="45" t="n">
        <f aca="false">STDEV(Data!P23:P26)</f>
        <v>6.80158544954667</v>
      </c>
      <c r="BH11" s="17"/>
      <c r="BI11" s="45" t="n">
        <f aca="false">STDEV(Data!R23:R26)</f>
        <v>4.18266033140572</v>
      </c>
      <c r="BJ11" s="45" t="n">
        <f aca="false">STDEV(Data!S23:S26)</f>
        <v>3.60976238251869</v>
      </c>
      <c r="BK11" s="45" t="n">
        <f aca="false">STDEV(Data!T23:T26)</f>
        <v>2.6927631985877</v>
      </c>
      <c r="BL11" s="45" t="n">
        <f aca="false">STDEV(Data!U23:U26)</f>
        <v>2.32766897144403</v>
      </c>
      <c r="BM11" s="45" t="n">
        <f aca="false">STDEV(Data!V23:V26)</f>
        <v>1.81609960254882</v>
      </c>
      <c r="BN11" s="45" t="n">
        <f aca="false">STDEV(Data!W23:W26)</f>
        <v>1.51609145990677</v>
      </c>
      <c r="BO11" s="45" t="n">
        <f aca="false">STDEV(Data!X23:X26)</f>
        <v>1.35109633470773</v>
      </c>
      <c r="BP11" s="45" t="n">
        <f aca="false">STDEV(Data!Y23:Y26)</f>
        <v>1.37324988684483</v>
      </c>
      <c r="BQ11" s="45" t="n">
        <f aca="false">STDEV(Data!Z23:Z26)</f>
        <v>1.35795214744924</v>
      </c>
      <c r="BR11" s="45" t="n">
        <f aca="false">STDEV(Data!AA23:AA26)</f>
        <v>1.81830209705233</v>
      </c>
      <c r="BS11" s="45" t="n">
        <f aca="false">STDEV(Data!AB23:AB26)</f>
        <v>1.28869792791313</v>
      </c>
      <c r="BU11" s="45" t="n">
        <f aca="false">STDEV(Data!AD23:AD26)</f>
        <v>5.14212460745515</v>
      </c>
      <c r="BV11" s="45" t="n">
        <f aca="false">STDEV(Data!AE23:AE26)</f>
        <v>8.02166176292593</v>
      </c>
      <c r="BW11" s="45" t="n">
        <f aca="false">STDEV(Data!AF23:AF26)</f>
        <v>10.5137597754773</v>
      </c>
      <c r="BX11" s="45" t="n">
        <f aca="false">STDEV(Data!AG23:AG26)</f>
        <v>12.3409858961964</v>
      </c>
      <c r="BY11" s="45" t="n">
        <f aca="false">STDEV(Data!AH23:AH26)</f>
        <v>10.9299797131648</v>
      </c>
      <c r="BZ11" s="45" t="n">
        <f aca="false">STDEV(Data!AI23:AI26)</f>
        <v>10.1759023267201</v>
      </c>
      <c r="CA11" s="45" t="n">
        <f aca="false">STDEV(Data!AJ23:AJ26)</f>
        <v>9.42286196994899</v>
      </c>
      <c r="CB11" s="45" t="n">
        <f aca="false">STDEV(Data!AK23:AK26)</f>
        <v>6.99636156909067</v>
      </c>
      <c r="CC11" s="45" t="n">
        <f aca="false">STDEV(Data!AL23:AL26)</f>
        <v>4.49840281635012</v>
      </c>
      <c r="CD11" s="45" t="n">
        <f aca="false">STDEV(Data!AM23:AM26)</f>
        <v>2.30950275646873</v>
      </c>
      <c r="CE11" s="45" t="n">
        <f aca="false">STDEV(Data!AN23:AN26)</f>
        <v>3.25327182594923</v>
      </c>
      <c r="CF11" s="45" t="n">
        <f aca="false">STDEV(Data!AO23:AO26)</f>
        <v>3.29558084315813</v>
      </c>
      <c r="CG11" s="45" t="n">
        <f aca="false">STDEV(Data!AP23:AP26)</f>
        <v>1.85895812241858</v>
      </c>
      <c r="CH11" s="17"/>
      <c r="CI11" s="47" t="n">
        <f aca="false">AR11/A11</f>
        <v>0.000183732416377066</v>
      </c>
      <c r="CJ11" s="47" t="n">
        <f aca="false">AS11/B11</f>
        <v>0.0406435034126453</v>
      </c>
      <c r="CK11" s="47" t="n">
        <f aca="false">AT11/C11</f>
        <v>0.00993464296228026</v>
      </c>
      <c r="CL11" s="48"/>
      <c r="CM11" s="47" t="n">
        <f aca="false">AV11/E11</f>
        <v>-0.17764558557033</v>
      </c>
      <c r="CN11" s="47" t="n">
        <f aca="false">AW11/F11</f>
        <v>-0.200488433894692</v>
      </c>
      <c r="CO11" s="47" t="n">
        <f aca="false">AX11/G11</f>
        <v>-0.10032262648483</v>
      </c>
      <c r="CP11" s="47" t="n">
        <f aca="false">AY11/H11</f>
        <v>-0.107114634015218</v>
      </c>
      <c r="CQ11" s="47" t="n">
        <f aca="false">AZ11/I11</f>
        <v>-0.0525314822527799</v>
      </c>
      <c r="CR11" s="47" t="n">
        <f aca="false">BA11/J11</f>
        <v>-0.02812068626203</v>
      </c>
      <c r="CS11" s="47" t="n">
        <f aca="false">BB11/K11</f>
        <v>-0.0538263821245017</v>
      </c>
      <c r="CT11" s="47" t="n">
        <f aca="false">BC11/L11</f>
        <v>-0.085228006664357</v>
      </c>
      <c r="CU11" s="47" t="n">
        <f aca="false">BD11/M11</f>
        <v>-0.131324829340433</v>
      </c>
      <c r="CV11" s="47" t="n">
        <f aca="false">BE11/N11</f>
        <v>-0.156459312938024</v>
      </c>
      <c r="CW11" s="47" t="n">
        <f aca="false">BF11/O11</f>
        <v>-0.181222258813634</v>
      </c>
      <c r="CX11" s="47" t="n">
        <f aca="false">BG11/P11</f>
        <v>-0.228590418983822</v>
      </c>
      <c r="CY11" s="48"/>
      <c r="CZ11" s="47" t="n">
        <f aca="false">BI11/R11</f>
        <v>0.0242086546958463</v>
      </c>
      <c r="DA11" s="47" t="n">
        <f aca="false">BJ11/S11</f>
        <v>0.0251552064819596</v>
      </c>
      <c r="DB11" s="47" t="n">
        <f aca="false">BK11/T11</f>
        <v>0.0288095208057356</v>
      </c>
      <c r="DC11" s="47" t="n">
        <f aca="false">BL11/U11</f>
        <v>0.0336420376955412</v>
      </c>
      <c r="DD11" s="47" t="n">
        <f aca="false">BM11/V11</f>
        <v>0.0409425670985906</v>
      </c>
      <c r="DE11" s="47" t="n">
        <f aca="false">BN11/W11</f>
        <v>0.051859811099438</v>
      </c>
      <c r="DF11" s="47" t="n">
        <f aca="false">BO11/X11</f>
        <v>0.0581988133331742</v>
      </c>
      <c r="DG11" s="47" t="n">
        <f aca="false">BP11/Y11</f>
        <v>0.0686916711295537</v>
      </c>
      <c r="DH11" s="47" t="n">
        <f aca="false">BQ11/Z11</f>
        <v>0.0871571274674416</v>
      </c>
      <c r="DI11" s="47" t="n">
        <f aca="false">BR11/AA11</f>
        <v>0.208448182800045</v>
      </c>
      <c r="DJ11" s="47" t="n">
        <f aca="false">BS11/AB11</f>
        <v>0.449275740130199</v>
      </c>
      <c r="DK11" s="48"/>
      <c r="DL11" s="47" t="n">
        <f aca="false">BU11/AD11</f>
        <v>0.0304595529815588</v>
      </c>
      <c r="DM11" s="47" t="n">
        <f aca="false">BV11/AE11</f>
        <v>0.0531276438304901</v>
      </c>
      <c r="DN11" s="47" t="n">
        <f aca="false">BW11/AF11</f>
        <v>0.0766428879393654</v>
      </c>
      <c r="DO11" s="47" t="n">
        <f aca="false">BX11/AG11</f>
        <v>0.100101540773188</v>
      </c>
      <c r="DP11" s="47" t="n">
        <f aca="false">BY11/AH11</f>
        <v>0.0966779011210366</v>
      </c>
      <c r="DQ11" s="47" t="n">
        <f aca="false">BZ11/AI11</f>
        <v>0.0947859886923228</v>
      </c>
      <c r="DR11" s="47" t="n">
        <f aca="false">CA11/AJ11</f>
        <v>0.0891229111613297</v>
      </c>
      <c r="DS11" s="47" t="n">
        <f aca="false">CB11/AK11</f>
        <v>0.0678858305124074</v>
      </c>
      <c r="DT11" s="47" t="n">
        <f aca="false">CC11/AL11</f>
        <v>0.0432675782395431</v>
      </c>
      <c r="DU11" s="47" t="n">
        <f aca="false">CD11/AM11</f>
        <v>0.0217305868344673</v>
      </c>
      <c r="DV11" s="47" t="n">
        <f aca="false">CE11/AN11</f>
        <v>0.0245593389144346</v>
      </c>
      <c r="DW11" s="47" t="n">
        <f aca="false">CF11/AO11</f>
        <v>0.0195601718106496</v>
      </c>
      <c r="DX11" s="47" t="n">
        <f aca="false">CG11/AP11</f>
        <v>0.0103148648892249</v>
      </c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customFormat="false" ht="13.8" hidden="false" customHeight="false" outlineLevel="0" collapsed="false">
      <c r="A12" s="45" t="n">
        <f aca="false">AVERAGE(Data!A27:A30)</f>
        <v>14.9510625</v>
      </c>
      <c r="B12" s="45" t="n">
        <f aca="false">AVERAGE(Data!B27:B30)</f>
        <v>26.2624395</v>
      </c>
      <c r="C12" s="45" t="n">
        <f aca="false">AVERAGE(Data!C27:C30)</f>
        <v>157.72620425</v>
      </c>
      <c r="D12" s="17"/>
      <c r="E12" s="45" t="n">
        <f aca="false">AVERAGE(Data!E27:E30)</f>
        <v>-145.365207</v>
      </c>
      <c r="F12" s="45" t="n">
        <f aca="false">AVERAGE(Data!F27:F30)</f>
        <v>-136.4847375</v>
      </c>
      <c r="G12" s="45" t="n">
        <f aca="false">AVERAGE(Data!G27:G30)</f>
        <v>-120.9031345</v>
      </c>
      <c r="H12" s="45" t="n">
        <f aca="false">AVERAGE(Data!H27:H30)</f>
        <v>-119.407729</v>
      </c>
      <c r="I12" s="45" t="n">
        <f aca="false">AVERAGE(Data!I27:I30)</f>
        <v>-118.831577</v>
      </c>
      <c r="J12" s="45" t="n">
        <f aca="false">AVERAGE(Data!J27:J30)</f>
        <v>-121.28300525</v>
      </c>
      <c r="K12" s="45" t="n">
        <f aca="false">AVERAGE(Data!K27:K30)</f>
        <v>-121.31093375</v>
      </c>
      <c r="L12" s="45" t="n">
        <f aca="false">AVERAGE(Data!L27:L30)</f>
        <v>-120.670589</v>
      </c>
      <c r="M12" s="45" t="n">
        <f aca="false">AVERAGE(Data!M27:M30)</f>
        <v>-117.389415</v>
      </c>
      <c r="N12" s="45" t="n">
        <f aca="false">AVERAGE(Data!N27:N30)</f>
        <v>-111.327067</v>
      </c>
      <c r="O12" s="45" t="n">
        <f aca="false">AVERAGE(Data!O27:O30)</f>
        <v>-102.4291495</v>
      </c>
      <c r="P12" s="45" t="n">
        <f aca="false">AVERAGE(Data!P27:P30)</f>
        <v>-86.40124925</v>
      </c>
      <c r="Q12" s="17"/>
      <c r="R12" s="45" t="n">
        <f aca="false">AVERAGE(Data!R27:R30)</f>
        <v>185.9310255</v>
      </c>
      <c r="S12" s="45" t="n">
        <f aca="false">AVERAGE(Data!S27:S30)</f>
        <v>151.207757</v>
      </c>
      <c r="T12" s="45" t="n">
        <f aca="false">AVERAGE(Data!T27:T30)</f>
        <v>100.774525</v>
      </c>
      <c r="U12" s="45" t="n">
        <f aca="false">AVERAGE(Data!U27:U30)</f>
        <v>75.23683925</v>
      </c>
      <c r="V12" s="45" t="n">
        <f aca="false">AVERAGE(Data!V27:V30)</f>
        <v>47.62249675</v>
      </c>
      <c r="W12" s="45" t="n">
        <f aca="false">AVERAGE(Data!W27:W30)</f>
        <v>28.8052975</v>
      </c>
      <c r="X12" s="45" t="n">
        <f aca="false">AVERAGE(Data!X27:X30)</f>
        <v>18.900377</v>
      </c>
      <c r="Y12" s="45" t="n">
        <f aca="false">AVERAGE(Data!Y27:Y30)</f>
        <v>12.98860925</v>
      </c>
      <c r="Z12" s="45" t="n">
        <f aca="false">AVERAGE(Data!Z27:Z30)</f>
        <v>4.87549875</v>
      </c>
      <c r="AA12" s="45" t="n">
        <f aca="false">AVERAGE(Data!AA27:AA30)</f>
        <v>-7.68833</v>
      </c>
      <c r="AB12" s="45" t="n">
        <f aca="false">AVERAGE(Data!AB27:AB30)</f>
        <v>-10.74480375</v>
      </c>
      <c r="AC12" s="17"/>
      <c r="AD12" s="45" t="n">
        <f aca="false">AVERAGE(Data!AD27:AD30)</f>
        <v>166.14849375</v>
      </c>
      <c r="AE12" s="45" t="n">
        <f aca="false">AVERAGE(Data!AE27:AE30)</f>
        <v>116.37562125</v>
      </c>
      <c r="AF12" s="45" t="n">
        <f aca="false">AVERAGE(Data!AF27:AF30)</f>
        <v>80.6976775</v>
      </c>
      <c r="AG12" s="45" t="n">
        <f aca="false">AVERAGE(Data!AG27:AG30)</f>
        <v>55.59467725</v>
      </c>
      <c r="AH12" s="45" t="n">
        <f aca="false">AVERAGE(Data!AH27:AH30)</f>
        <v>41.3293865</v>
      </c>
      <c r="AI12" s="45" t="n">
        <f aca="false">AVERAGE(Data!AI27:AI30)</f>
        <v>35.58609575</v>
      </c>
      <c r="AJ12" s="45" t="n">
        <f aca="false">AVERAGE(Data!AJ27:AJ30)</f>
        <v>31.065635</v>
      </c>
      <c r="AK12" s="45" t="n">
        <f aca="false">AVERAGE(Data!AK27:AK30)</f>
        <v>31.73260625</v>
      </c>
      <c r="AL12" s="45" t="n">
        <f aca="false">AVERAGE(Data!AL27:AL30)</f>
        <v>37.75407275</v>
      </c>
      <c r="AM12" s="45" t="n">
        <f aca="false">AVERAGE(Data!AM27:AM30)</f>
        <v>43.80693525</v>
      </c>
      <c r="AN12" s="45" t="n">
        <f aca="false">AVERAGE(Data!AN27:AN30)</f>
        <v>73.958933</v>
      </c>
      <c r="AO12" s="45" t="n">
        <f aca="false">AVERAGE(Data!AO27:AO30)</f>
        <v>123.5171325</v>
      </c>
      <c r="AP12" s="45" t="n">
        <f aca="false">AVERAGE(Data!AP27:AP30)</f>
        <v>179.89761825</v>
      </c>
      <c r="AQ12" s="17"/>
      <c r="AR12" s="45" t="n">
        <f aca="false">STDEV(Data!A27:A30)</f>
        <v>0.00554228126917658</v>
      </c>
      <c r="AS12" s="45" t="n">
        <f aca="false">STDEV(Data!B27:B30)</f>
        <v>0.304242266501002</v>
      </c>
      <c r="AT12" s="45" t="n">
        <f aca="false">STDEV(Data!C27:C30)</f>
        <v>1.25851435509318</v>
      </c>
      <c r="AV12" s="45" t="n">
        <f aca="false">STDEV(Data!E27:E30)</f>
        <v>7.13042494671536</v>
      </c>
      <c r="AW12" s="45" t="n">
        <f aca="false">STDEV(Data!F27:F30)</f>
        <v>7.6774552574162</v>
      </c>
      <c r="AX12" s="45" t="n">
        <f aca="false">STDEV(Data!G27:G30)</f>
        <v>2.03868905448616</v>
      </c>
      <c r="AY12" s="45" t="n">
        <f aca="false">STDEV(Data!H27:H30)</f>
        <v>4.96264257895717</v>
      </c>
      <c r="AZ12" s="45" t="n">
        <f aca="false">STDEV(Data!I27:I30)</f>
        <v>5.30456291285732</v>
      </c>
      <c r="BA12" s="45" t="n">
        <f aca="false">STDEV(Data!J27:J30)</f>
        <v>4.59817132123438</v>
      </c>
      <c r="BB12" s="45" t="n">
        <f aca="false">STDEV(Data!K27:K30)</f>
        <v>4.15049576020034</v>
      </c>
      <c r="BC12" s="45" t="n">
        <f aca="false">STDEV(Data!L27:L30)</f>
        <v>3.84948135146377</v>
      </c>
      <c r="BD12" s="45" t="n">
        <f aca="false">STDEV(Data!M27:M30)</f>
        <v>3.16167860178956</v>
      </c>
      <c r="BE12" s="45" t="n">
        <f aca="false">STDEV(Data!N27:N30)</f>
        <v>2.2332204475655</v>
      </c>
      <c r="BF12" s="45" t="n">
        <f aca="false">STDEV(Data!O27:O30)</f>
        <v>2.51713323777566</v>
      </c>
      <c r="BG12" s="45" t="n">
        <f aca="false">STDEV(Data!P27:P30)</f>
        <v>2.47780507698734</v>
      </c>
      <c r="BH12" s="17"/>
      <c r="BI12" s="45" t="n">
        <f aca="false">STDEV(Data!R27:R30)</f>
        <v>1.40328708972054</v>
      </c>
      <c r="BJ12" s="45" t="n">
        <f aca="false">STDEV(Data!S27:S30)</f>
        <v>1.67311496471163</v>
      </c>
      <c r="BK12" s="45" t="n">
        <f aca="false">STDEV(Data!T27:T30)</f>
        <v>0.863025147415376</v>
      </c>
      <c r="BL12" s="45" t="n">
        <f aca="false">STDEV(Data!U27:U30)</f>
        <v>0.682527504306054</v>
      </c>
      <c r="BM12" s="45" t="n">
        <f aca="false">STDEV(Data!V27:V30)</f>
        <v>0.321519930788514</v>
      </c>
      <c r="BN12" s="45" t="n">
        <f aca="false">STDEV(Data!W27:W30)</f>
        <v>0.488949471997874</v>
      </c>
      <c r="BO12" s="45" t="n">
        <f aca="false">STDEV(Data!X27:X30)</f>
        <v>0.362615642821247</v>
      </c>
      <c r="BP12" s="45" t="n">
        <f aca="false">STDEV(Data!Y27:Y30)</f>
        <v>0.468730231018066</v>
      </c>
      <c r="BQ12" s="45" t="n">
        <f aca="false">STDEV(Data!Z27:Z30)</f>
        <v>0.377276416812549</v>
      </c>
      <c r="BR12" s="45" t="n">
        <f aca="false">STDEV(Data!AA27:AA30)</f>
        <v>0.592745243898816</v>
      </c>
      <c r="BS12" s="45" t="n">
        <f aca="false">STDEV(Data!AB27:AB30)</f>
        <v>0.514160668616581</v>
      </c>
      <c r="BU12" s="45" t="n">
        <f aca="false">STDEV(Data!AD27:AD30)</f>
        <v>2.52654080563635</v>
      </c>
      <c r="BV12" s="45" t="n">
        <f aca="false">STDEV(Data!AE27:AE30)</f>
        <v>9.24163330028508</v>
      </c>
      <c r="BW12" s="45" t="n">
        <f aca="false">STDEV(Data!AF27:AF30)</f>
        <v>9.80050023113479</v>
      </c>
      <c r="BX12" s="45" t="n">
        <f aca="false">STDEV(Data!AG27:AG30)</f>
        <v>8.36034285132399</v>
      </c>
      <c r="BY12" s="45" t="n">
        <f aca="false">STDEV(Data!AH27:AH30)</f>
        <v>5.88396963636979</v>
      </c>
      <c r="BZ12" s="45" t="n">
        <f aca="false">STDEV(Data!AI27:AI30)</f>
        <v>4.16054206912187</v>
      </c>
      <c r="CA12" s="45" t="n">
        <f aca="false">STDEV(Data!AJ27:AJ30)</f>
        <v>3.51080806660755</v>
      </c>
      <c r="CB12" s="45" t="n">
        <f aca="false">STDEV(Data!AK27:AK30)</f>
        <v>2.57302515036735</v>
      </c>
      <c r="CC12" s="45" t="n">
        <f aca="false">STDEV(Data!AL27:AL30)</f>
        <v>1.84311563061778</v>
      </c>
      <c r="CD12" s="45" t="n">
        <f aca="false">STDEV(Data!AM27:AM30)</f>
        <v>3.21712832608341</v>
      </c>
      <c r="CE12" s="45" t="n">
        <f aca="false">STDEV(Data!AN27:AN30)</f>
        <v>4.24927846136659</v>
      </c>
      <c r="CF12" s="45" t="n">
        <f aca="false">STDEV(Data!AO27:AO30)</f>
        <v>6.95156684088628</v>
      </c>
      <c r="CG12" s="45" t="n">
        <f aca="false">STDEV(Data!AP27:AP30)</f>
        <v>3.7839098699802</v>
      </c>
      <c r="CH12" s="17"/>
      <c r="CI12" s="47" t="n">
        <f aca="false">AR12/A12</f>
        <v>0.000370694809761954</v>
      </c>
      <c r="CJ12" s="47" t="n">
        <f aca="false">AS12/B12</f>
        <v>0.0115846917610606</v>
      </c>
      <c r="CK12" s="47" t="n">
        <f aca="false">AT12/C12</f>
        <v>0.00797910760027166</v>
      </c>
      <c r="CL12" s="48"/>
      <c r="CM12" s="47" t="n">
        <f aca="false">AV12/E12</f>
        <v>-0.0490517992157185</v>
      </c>
      <c r="CN12" s="47" t="n">
        <f aca="false">AW12/F12</f>
        <v>-0.0562513831073324</v>
      </c>
      <c r="CO12" s="47" t="n">
        <f aca="false">AX12/G12</f>
        <v>-0.0168621687346424</v>
      </c>
      <c r="CP12" s="47" t="n">
        <f aca="false">AY12/H12</f>
        <v>-0.0415604803852954</v>
      </c>
      <c r="CQ12" s="47" t="n">
        <f aca="false">AZ12/I12</f>
        <v>-0.0446393378492092</v>
      </c>
      <c r="CR12" s="47" t="n">
        <f aca="false">BA12/J12</f>
        <v>-0.0379127422820385</v>
      </c>
      <c r="CS12" s="47" t="n">
        <f aca="false">BB12/K12</f>
        <v>-0.0342136988967026</v>
      </c>
      <c r="CT12" s="47" t="n">
        <f aca="false">BC12/L12</f>
        <v>-0.0319007422054082</v>
      </c>
      <c r="CU12" s="47" t="n">
        <f aca="false">BD12/M12</f>
        <v>-0.0269332511946632</v>
      </c>
      <c r="CV12" s="47" t="n">
        <f aca="false">BE12/N12</f>
        <v>-0.020059995360926</v>
      </c>
      <c r="CW12" s="47" t="n">
        <f aca="false">BF12/O12</f>
        <v>-0.0245743838552097</v>
      </c>
      <c r="CX12" s="47" t="n">
        <f aca="false">BG12/P12</f>
        <v>-0.0286778848511538</v>
      </c>
      <c r="CY12" s="48"/>
      <c r="CZ12" s="47" t="n">
        <f aca="false">BI12/R12</f>
        <v>0.0075473530356048</v>
      </c>
      <c r="DA12" s="47" t="n">
        <f aca="false">BJ12/S12</f>
        <v>0.0110650074963524</v>
      </c>
      <c r="DB12" s="47" t="n">
        <f aca="false">BK12/T12</f>
        <v>0.00856392175914872</v>
      </c>
      <c r="DC12" s="47" t="n">
        <f aca="false">BL12/U12</f>
        <v>0.00907171953407192</v>
      </c>
      <c r="DD12" s="47" t="n">
        <f aca="false">BM12/V12</f>
        <v>0.00675142952870302</v>
      </c>
      <c r="DE12" s="47" t="n">
        <f aca="false">BN12/W12</f>
        <v>0.0169742899547513</v>
      </c>
      <c r="DF12" s="47" t="n">
        <f aca="false">BO12/X12</f>
        <v>0.0191856301501947</v>
      </c>
      <c r="DG12" s="47" t="n">
        <f aca="false">BP12/Y12</f>
        <v>0.0360877921566596</v>
      </c>
      <c r="DH12" s="47" t="n">
        <f aca="false">BQ12/Z12</f>
        <v>0.0773821174320985</v>
      </c>
      <c r="DI12" s="47" t="n">
        <f aca="false">BR12/AA12</f>
        <v>-0.0770967484354621</v>
      </c>
      <c r="DJ12" s="47" t="n">
        <f aca="false">BS12/AB12</f>
        <v>-0.0478520297419654</v>
      </c>
      <c r="DK12" s="48"/>
      <c r="DL12" s="47" t="n">
        <f aca="false">BU12/AD12</f>
        <v>0.0152065224824607</v>
      </c>
      <c r="DM12" s="47" t="n">
        <f aca="false">BV12/AE12</f>
        <v>0.0794121071150465</v>
      </c>
      <c r="DN12" s="47" t="n">
        <f aca="false">BW12/AF12</f>
        <v>0.121447116382436</v>
      </c>
      <c r="DO12" s="47" t="n">
        <f aca="false">BX12/AG12</f>
        <v>0.150380274962816</v>
      </c>
      <c r="DP12" s="47" t="n">
        <f aca="false">BY12/AH12</f>
        <v>0.142367698498737</v>
      </c>
      <c r="DQ12" s="47" t="n">
        <f aca="false">BZ12/AI12</f>
        <v>0.116914822529299</v>
      </c>
      <c r="DR12" s="47" t="n">
        <f aca="false">CA12/AJ12</f>
        <v>0.113012596285495</v>
      </c>
      <c r="DS12" s="47" t="n">
        <f aca="false">CB12/AK12</f>
        <v>0.0810845831601793</v>
      </c>
      <c r="DT12" s="47" t="n">
        <f aca="false">CC12/AL12</f>
        <v>0.0488189881611589</v>
      </c>
      <c r="DU12" s="47" t="n">
        <f aca="false">CD12/AM12</f>
        <v>0.0734387901761151</v>
      </c>
      <c r="DV12" s="47" t="n">
        <f aca="false">CE12/AN12</f>
        <v>0.0574545668657306</v>
      </c>
      <c r="DW12" s="47" t="n">
        <f aca="false">CF12/AO12</f>
        <v>0.0562801831631436</v>
      </c>
      <c r="DX12" s="47" t="n">
        <f aca="false">CG12/AP12</f>
        <v>0.0210336851971091</v>
      </c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customFormat="false" ht="13.8" hidden="false" customHeight="false" outlineLevel="0" collapsed="false">
      <c r="CH13" s="17"/>
    </row>
    <row r="14" customFormat="false" ht="13.8" hidden="false" customHeight="false" outlineLevel="0" collapsed="false"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customFormat="fals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customFormat="fals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customFormat="false" ht="13.8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  <row r="22" customFormat="false" ht="13.8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="48" customFormat="tru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="48" customFormat="true" ht="13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="48" customFormat="tru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="48" customFormat="true" ht="13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="48" customFormat="tru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="48" customFormat="true" ht="13.8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  <c r="IR29" s="48"/>
      <c r="IS29" s="48"/>
      <c r="IT29" s="48"/>
      <c r="IU29" s="48"/>
      <c r="IV29" s="48"/>
      <c r="IW29" s="48"/>
      <c r="IX29" s="48"/>
      <c r="IY29" s="48"/>
      <c r="IZ29" s="48"/>
      <c r="JA29" s="48"/>
      <c r="JB29" s="48"/>
      <c r="JC29" s="48"/>
      <c r="JD29" s="48"/>
      <c r="JE29" s="48"/>
      <c r="JF29" s="48"/>
      <c r="JG29" s="48"/>
      <c r="JH29" s="48"/>
      <c r="JI29" s="48"/>
      <c r="JJ29" s="48"/>
      <c r="JK29" s="48"/>
      <c r="JL29" s="48"/>
      <c r="JM29" s="48"/>
      <c r="JN29" s="48"/>
      <c r="JO29" s="48"/>
      <c r="JP29" s="48"/>
      <c r="JQ29" s="48"/>
      <c r="JR29" s="48"/>
      <c r="JS29" s="48"/>
      <c r="JT29" s="48"/>
      <c r="JU29" s="48"/>
      <c r="JV29" s="48"/>
      <c r="JW29" s="48"/>
      <c r="JX29" s="48"/>
      <c r="JY29" s="48"/>
      <c r="JZ29" s="48"/>
      <c r="KA29" s="48"/>
      <c r="KB29" s="48"/>
      <c r="KC29" s="48"/>
      <c r="KD29" s="48"/>
      <c r="KE29" s="48"/>
      <c r="KF29" s="48"/>
      <c r="KG29" s="48"/>
      <c r="KH29" s="48"/>
      <c r="KI29" s="48"/>
      <c r="KJ29" s="48"/>
      <c r="KK29" s="48"/>
      <c r="KL29" s="48"/>
      <c r="KM29" s="48"/>
      <c r="KN29" s="48"/>
      <c r="KO29" s="48"/>
      <c r="KP29" s="48"/>
      <c r="KQ29" s="48"/>
      <c r="KR29" s="48"/>
      <c r="KS29" s="48"/>
      <c r="KT29" s="48"/>
      <c r="KU29" s="48"/>
      <c r="KV29" s="48"/>
      <c r="KW29" s="48"/>
      <c r="KX29" s="48"/>
      <c r="KY29" s="48"/>
      <c r="KZ29" s="48"/>
      <c r="LA29" s="48"/>
      <c r="LB29" s="48"/>
      <c r="LC29" s="48"/>
      <c r="LD29" s="48"/>
      <c r="LE29" s="48"/>
      <c r="LF29" s="48"/>
      <c r="LG29" s="48"/>
      <c r="LH29" s="48"/>
      <c r="LI29" s="48"/>
      <c r="LJ29" s="48"/>
      <c r="LK29" s="48"/>
      <c r="LL29" s="48"/>
      <c r="LM29" s="48"/>
      <c r="LN29" s="48"/>
      <c r="LO29" s="48"/>
      <c r="LP29" s="48"/>
      <c r="LQ29" s="48"/>
      <c r="LR29" s="48"/>
      <c r="LS29" s="48"/>
      <c r="LT29" s="48"/>
      <c r="LU29" s="48"/>
      <c r="LV29" s="48"/>
      <c r="LW29" s="48"/>
      <c r="LX29" s="48"/>
      <c r="LY29" s="48"/>
      <c r="LZ29" s="48"/>
      <c r="MA29" s="48"/>
      <c r="MB29" s="48"/>
      <c r="MC29" s="48"/>
      <c r="MD29" s="48"/>
      <c r="ME29" s="48"/>
      <c r="MF29" s="48"/>
      <c r="MG29" s="48"/>
      <c r="MH29" s="48"/>
      <c r="MI29" s="48"/>
      <c r="MJ29" s="48"/>
      <c r="MK29" s="48"/>
      <c r="ML29" s="48"/>
      <c r="MM29" s="48"/>
      <c r="MN29" s="48"/>
      <c r="MO29" s="48"/>
      <c r="MP29" s="48"/>
      <c r="MQ29" s="48"/>
      <c r="MR29" s="48"/>
      <c r="MS29" s="48"/>
      <c r="MT29" s="48"/>
      <c r="MU29" s="48"/>
      <c r="MV29" s="48"/>
      <c r="MW29" s="48"/>
      <c r="MX29" s="48"/>
      <c r="MY29" s="48"/>
      <c r="MZ29" s="48"/>
      <c r="NA29" s="48"/>
      <c r="NB29" s="48"/>
      <c r="NC29" s="48"/>
      <c r="ND29" s="48"/>
      <c r="NE29" s="48"/>
      <c r="NF29" s="48"/>
      <c r="NG29" s="48"/>
      <c r="NH29" s="48"/>
      <c r="NI29" s="48"/>
      <c r="NJ29" s="48"/>
      <c r="NK29" s="48"/>
      <c r="NL29" s="48"/>
      <c r="NM29" s="48"/>
      <c r="NN29" s="48"/>
      <c r="NO29" s="48"/>
      <c r="NP29" s="48"/>
      <c r="NQ29" s="48"/>
      <c r="NR29" s="48"/>
      <c r="NS29" s="48"/>
      <c r="NT29" s="48"/>
      <c r="NU29" s="48"/>
      <c r="NV29" s="48"/>
      <c r="NW29" s="48"/>
      <c r="NX29" s="48"/>
      <c r="NY29" s="48"/>
      <c r="NZ29" s="48"/>
      <c r="OA29" s="48"/>
      <c r="OB29" s="48"/>
      <c r="OC29" s="48"/>
      <c r="OD29" s="48"/>
      <c r="OE29" s="48"/>
      <c r="OF29" s="48"/>
      <c r="OG29" s="48"/>
      <c r="OH29" s="48"/>
      <c r="OI29" s="48"/>
      <c r="OJ29" s="48"/>
      <c r="OK29" s="48"/>
      <c r="OL29" s="48"/>
      <c r="OM29" s="48"/>
      <c r="ON29" s="48"/>
      <c r="OO29" s="48"/>
      <c r="OP29" s="48"/>
      <c r="OQ29" s="48"/>
      <c r="OR29" s="48"/>
      <c r="OS29" s="48"/>
      <c r="OT29" s="48"/>
      <c r="OU29" s="48"/>
      <c r="OV29" s="48"/>
      <c r="OW29" s="48"/>
      <c r="OX29" s="48"/>
      <c r="OY29" s="48"/>
      <c r="OZ29" s="48"/>
      <c r="PA29" s="48"/>
      <c r="PB29" s="48"/>
      <c r="PC29" s="48"/>
      <c r="PD29" s="48"/>
      <c r="PE29" s="48"/>
      <c r="PF29" s="48"/>
      <c r="PG29" s="48"/>
      <c r="PH29" s="48"/>
      <c r="PI29" s="48"/>
      <c r="PJ29" s="48"/>
      <c r="PK29" s="48"/>
      <c r="PL29" s="48"/>
      <c r="PM29" s="48"/>
      <c r="PN29" s="48"/>
      <c r="PO29" s="48"/>
      <c r="PP29" s="48"/>
      <c r="PQ29" s="48"/>
      <c r="PR29" s="48"/>
      <c r="PS29" s="48"/>
      <c r="PT29" s="48"/>
      <c r="PU29" s="48"/>
      <c r="PV29" s="48"/>
      <c r="PW29" s="48"/>
      <c r="PX29" s="48"/>
      <c r="PY29" s="48"/>
      <c r="PZ29" s="48"/>
      <c r="QA29" s="48"/>
      <c r="QB29" s="48"/>
      <c r="QC29" s="48"/>
      <c r="QD29" s="48"/>
      <c r="QE29" s="48"/>
      <c r="QF29" s="48"/>
      <c r="QG29" s="48"/>
      <c r="QH29" s="48"/>
      <c r="QI29" s="48"/>
      <c r="QJ29" s="48"/>
      <c r="QK29" s="48"/>
      <c r="QL29" s="48"/>
      <c r="QM29" s="48"/>
      <c r="QN29" s="48"/>
      <c r="QO29" s="48"/>
      <c r="QP29" s="48"/>
      <c r="QQ29" s="48"/>
      <c r="QR29" s="48"/>
      <c r="QS29" s="48"/>
      <c r="QT29" s="48"/>
      <c r="QU29" s="48"/>
      <c r="QV29" s="48"/>
      <c r="QW29" s="48"/>
      <c r="QX29" s="48"/>
      <c r="QY29" s="48"/>
      <c r="QZ29" s="48"/>
      <c r="RA29" s="48"/>
      <c r="RB29" s="48"/>
      <c r="RC29" s="48"/>
      <c r="RD29" s="48"/>
      <c r="RE29" s="48"/>
      <c r="RF29" s="48"/>
      <c r="RG29" s="48"/>
      <c r="RH29" s="48"/>
      <c r="RI29" s="48"/>
      <c r="RJ29" s="48"/>
      <c r="RK29" s="48"/>
      <c r="RL29" s="48"/>
      <c r="RM29" s="48"/>
      <c r="RN29" s="48"/>
      <c r="RO29" s="48"/>
      <c r="RP29" s="48"/>
      <c r="RQ29" s="48"/>
      <c r="RR29" s="48"/>
      <c r="RS29" s="48"/>
      <c r="RT29" s="48"/>
      <c r="RU29" s="48"/>
      <c r="RV29" s="48"/>
      <c r="RW29" s="48"/>
      <c r="RX29" s="48"/>
      <c r="RY29" s="48"/>
      <c r="RZ29" s="48"/>
      <c r="SA29" s="48"/>
      <c r="SB29" s="48"/>
      <c r="SC29" s="48"/>
      <c r="SD29" s="48"/>
      <c r="SE29" s="48"/>
      <c r="SF29" s="48"/>
      <c r="SG29" s="48"/>
      <c r="SH29" s="48"/>
      <c r="SI29" s="48"/>
      <c r="SJ29" s="48"/>
      <c r="SK29" s="48"/>
      <c r="SL29" s="48"/>
      <c r="SM29" s="48"/>
      <c r="SN29" s="48"/>
      <c r="SO29" s="48"/>
      <c r="SP29" s="48"/>
      <c r="SQ29" s="48"/>
      <c r="SR29" s="48"/>
      <c r="SS29" s="48"/>
      <c r="ST29" s="48"/>
      <c r="SU29" s="48"/>
      <c r="SV29" s="48"/>
      <c r="SW29" s="48"/>
      <c r="SX29" s="48"/>
      <c r="SY29" s="48"/>
      <c r="SZ29" s="48"/>
      <c r="TA29" s="48"/>
      <c r="TB29" s="48"/>
      <c r="TC29" s="48"/>
      <c r="TD29" s="48"/>
      <c r="TE29" s="48"/>
      <c r="TF29" s="48"/>
      <c r="TG29" s="48"/>
      <c r="TH29" s="48"/>
      <c r="TI29" s="48"/>
      <c r="TJ29" s="48"/>
      <c r="TK29" s="48"/>
      <c r="TL29" s="48"/>
      <c r="TM29" s="48"/>
      <c r="TN29" s="48"/>
      <c r="TO29" s="48"/>
      <c r="TP29" s="48"/>
      <c r="TQ29" s="48"/>
      <c r="TR29" s="48"/>
      <c r="TS29" s="48"/>
      <c r="TT29" s="48"/>
      <c r="TU29" s="48"/>
      <c r="TV29" s="48"/>
      <c r="TW29" s="48"/>
      <c r="TX29" s="48"/>
      <c r="TY29" s="48"/>
      <c r="TZ29" s="48"/>
      <c r="UA29" s="48"/>
      <c r="UB29" s="48"/>
      <c r="UC29" s="48"/>
      <c r="UD29" s="48"/>
      <c r="UE29" s="48"/>
      <c r="UF29" s="48"/>
      <c r="UG29" s="48"/>
      <c r="UH29" s="48"/>
      <c r="UI29" s="48"/>
      <c r="UJ29" s="48"/>
      <c r="UK29" s="48"/>
      <c r="UL29" s="48"/>
      <c r="UM29" s="48"/>
      <c r="UN29" s="48"/>
      <c r="UO29" s="48"/>
      <c r="UP29" s="48"/>
      <c r="UQ29" s="48"/>
      <c r="UR29" s="48"/>
      <c r="US29" s="48"/>
      <c r="UT29" s="48"/>
      <c r="UU29" s="48"/>
      <c r="UV29" s="48"/>
      <c r="UW29" s="48"/>
      <c r="UX29" s="48"/>
      <c r="UY29" s="48"/>
      <c r="UZ29" s="48"/>
      <c r="VA29" s="48"/>
      <c r="VB29" s="48"/>
      <c r="VC29" s="48"/>
      <c r="VD29" s="48"/>
      <c r="VE29" s="48"/>
      <c r="VF29" s="48"/>
      <c r="VG29" s="48"/>
      <c r="VH29" s="48"/>
      <c r="VI29" s="48"/>
      <c r="VJ29" s="48"/>
      <c r="VK29" s="48"/>
      <c r="VL29" s="48"/>
      <c r="VM29" s="48"/>
      <c r="VN29" s="48"/>
      <c r="VO29" s="48"/>
      <c r="VP29" s="48"/>
      <c r="VQ29" s="48"/>
      <c r="VR29" s="48"/>
      <c r="VS29" s="48"/>
      <c r="VT29" s="48"/>
      <c r="VU29" s="48"/>
      <c r="VV29" s="48"/>
      <c r="VW29" s="48"/>
      <c r="VX29" s="48"/>
      <c r="VY29" s="48"/>
      <c r="VZ29" s="48"/>
      <c r="WA29" s="48"/>
      <c r="WB29" s="48"/>
      <c r="WC29" s="48"/>
      <c r="WD29" s="48"/>
      <c r="WE29" s="48"/>
      <c r="WF29" s="48"/>
      <c r="WG29" s="48"/>
      <c r="WH29" s="48"/>
      <c r="WI29" s="48"/>
      <c r="WJ29" s="48"/>
      <c r="WK29" s="48"/>
      <c r="WL29" s="48"/>
      <c r="WM29" s="48"/>
      <c r="WN29" s="48"/>
      <c r="WO29" s="48"/>
      <c r="WP29" s="48"/>
      <c r="WQ29" s="48"/>
      <c r="WR29" s="48"/>
      <c r="WS29" s="48"/>
      <c r="WT29" s="48"/>
      <c r="WU29" s="48"/>
      <c r="WV29" s="48"/>
      <c r="WW29" s="48"/>
      <c r="WX29" s="48"/>
      <c r="WY29" s="48"/>
      <c r="WZ29" s="48"/>
      <c r="XA29" s="48"/>
      <c r="XB29" s="48"/>
      <c r="XC29" s="48"/>
      <c r="XD29" s="48"/>
      <c r="XE29" s="48"/>
      <c r="XF29" s="48"/>
      <c r="XG29" s="48"/>
      <c r="XH29" s="48"/>
      <c r="XI29" s="48"/>
      <c r="XJ29" s="48"/>
      <c r="XK29" s="48"/>
      <c r="XL29" s="48"/>
      <c r="XM29" s="48"/>
      <c r="XN29" s="48"/>
      <c r="XO29" s="48"/>
      <c r="XP29" s="48"/>
      <c r="XQ29" s="48"/>
      <c r="XR29" s="48"/>
      <c r="XS29" s="48"/>
      <c r="XT29" s="48"/>
      <c r="XU29" s="48"/>
      <c r="XV29" s="48"/>
      <c r="XW29" s="48"/>
      <c r="XX29" s="48"/>
      <c r="XY29" s="48"/>
      <c r="XZ29" s="48"/>
      <c r="YA29" s="48"/>
      <c r="YB29" s="48"/>
      <c r="YC29" s="48"/>
      <c r="YD29" s="48"/>
      <c r="YE29" s="48"/>
      <c r="YF29" s="48"/>
      <c r="YG29" s="48"/>
      <c r="YH29" s="48"/>
      <c r="YI29" s="48"/>
      <c r="YJ29" s="48"/>
      <c r="YK29" s="48"/>
      <c r="YL29" s="48"/>
      <c r="YM29" s="48"/>
      <c r="YN29" s="48"/>
      <c r="YO29" s="48"/>
      <c r="YP29" s="48"/>
      <c r="YQ29" s="48"/>
      <c r="YR29" s="48"/>
      <c r="YS29" s="48"/>
      <c r="YT29" s="48"/>
      <c r="YU29" s="48"/>
      <c r="YV29" s="48"/>
      <c r="YW29" s="48"/>
      <c r="YX29" s="48"/>
      <c r="YY29" s="48"/>
      <c r="YZ29" s="48"/>
      <c r="ZA29" s="48"/>
      <c r="ZB29" s="48"/>
      <c r="ZC29" s="48"/>
      <c r="ZD29" s="48"/>
      <c r="ZE29" s="48"/>
      <c r="ZF29" s="48"/>
      <c r="ZG29" s="48"/>
      <c r="ZH29" s="48"/>
      <c r="ZI29" s="48"/>
      <c r="ZJ29" s="48"/>
      <c r="ZK29" s="48"/>
      <c r="ZL29" s="48"/>
      <c r="ZM29" s="48"/>
      <c r="ZN29" s="48"/>
      <c r="ZO29" s="48"/>
      <c r="ZP29" s="48"/>
      <c r="ZQ29" s="48"/>
      <c r="ZR29" s="48"/>
      <c r="ZS29" s="48"/>
      <c r="ZT29" s="48"/>
      <c r="ZU29" s="48"/>
      <c r="ZV29" s="48"/>
      <c r="ZW29" s="48"/>
      <c r="ZX29" s="48"/>
      <c r="ZY29" s="48"/>
      <c r="ZZ29" s="48"/>
      <c r="AAA29" s="48"/>
      <c r="AAB29" s="48"/>
      <c r="AAC29" s="48"/>
      <c r="AAD29" s="48"/>
      <c r="AAE29" s="48"/>
      <c r="AAF29" s="48"/>
      <c r="AAG29" s="48"/>
      <c r="AAH29" s="48"/>
      <c r="AAI29" s="48"/>
      <c r="AAJ29" s="48"/>
      <c r="AAK29" s="48"/>
      <c r="AAL29" s="48"/>
      <c r="AAM29" s="48"/>
      <c r="AAN29" s="48"/>
      <c r="AAO29" s="48"/>
      <c r="AAP29" s="48"/>
      <c r="AAQ29" s="48"/>
      <c r="AAR29" s="48"/>
      <c r="AAS29" s="48"/>
      <c r="AAT29" s="48"/>
      <c r="AAU29" s="48"/>
      <c r="AAV29" s="48"/>
      <c r="AAW29" s="48"/>
      <c r="AAX29" s="48"/>
      <c r="AAY29" s="48"/>
      <c r="AAZ29" s="48"/>
      <c r="ABA29" s="48"/>
      <c r="ABB29" s="48"/>
      <c r="ABC29" s="48"/>
      <c r="ABD29" s="48"/>
      <c r="ABE29" s="48"/>
      <c r="ABF29" s="48"/>
      <c r="ABG29" s="48"/>
      <c r="ABH29" s="48"/>
      <c r="ABI29" s="48"/>
      <c r="ABJ29" s="48"/>
      <c r="ABK29" s="48"/>
      <c r="ABL29" s="48"/>
      <c r="ABM29" s="48"/>
      <c r="ABN29" s="48"/>
      <c r="ABO29" s="48"/>
      <c r="ABP29" s="48"/>
      <c r="ABQ29" s="48"/>
      <c r="ABR29" s="48"/>
      <c r="ABS29" s="48"/>
      <c r="ABT29" s="48"/>
      <c r="ABU29" s="48"/>
      <c r="ABV29" s="48"/>
      <c r="ABW29" s="48"/>
      <c r="ABX29" s="48"/>
      <c r="ABY29" s="48"/>
      <c r="ABZ29" s="48"/>
      <c r="ACA29" s="48"/>
      <c r="ACB29" s="48"/>
      <c r="ACC29" s="48"/>
      <c r="ACD29" s="48"/>
      <c r="ACE29" s="48"/>
      <c r="ACF29" s="48"/>
      <c r="ACG29" s="48"/>
      <c r="ACH29" s="48"/>
      <c r="ACI29" s="48"/>
      <c r="ACJ29" s="48"/>
      <c r="ACK29" s="48"/>
      <c r="ACL29" s="48"/>
      <c r="ACM29" s="48"/>
      <c r="ACN29" s="48"/>
      <c r="ACO29" s="48"/>
      <c r="ACP29" s="48"/>
      <c r="ACQ29" s="48"/>
      <c r="ACR29" s="48"/>
      <c r="ACS29" s="48"/>
      <c r="ACT29" s="48"/>
      <c r="ACU29" s="48"/>
      <c r="ACV29" s="48"/>
      <c r="ACW29" s="48"/>
      <c r="ACX29" s="48"/>
      <c r="ACY29" s="48"/>
      <c r="ACZ29" s="48"/>
      <c r="ADA29" s="48"/>
      <c r="ADB29" s="48"/>
      <c r="ADC29" s="48"/>
      <c r="ADD29" s="48"/>
      <c r="ADE29" s="48"/>
      <c r="ADF29" s="48"/>
      <c r="ADG29" s="48"/>
      <c r="ADH29" s="48"/>
      <c r="ADI29" s="48"/>
      <c r="ADJ29" s="48"/>
      <c r="ADK29" s="48"/>
      <c r="ADL29" s="48"/>
      <c r="ADM29" s="48"/>
      <c r="ADN29" s="48"/>
      <c r="ADO29" s="48"/>
      <c r="ADP29" s="48"/>
      <c r="ADQ29" s="48"/>
      <c r="ADR29" s="48"/>
      <c r="ADS29" s="48"/>
      <c r="ADT29" s="48"/>
      <c r="ADU29" s="48"/>
      <c r="ADV29" s="48"/>
      <c r="ADW29" s="48"/>
      <c r="ADX29" s="48"/>
      <c r="ADY29" s="48"/>
      <c r="ADZ29" s="48"/>
      <c r="AEA29" s="48"/>
      <c r="AEB29" s="48"/>
      <c r="AEC29" s="48"/>
      <c r="AED29" s="48"/>
      <c r="AEE29" s="48"/>
      <c r="AEF29" s="48"/>
      <c r="AEG29" s="48"/>
      <c r="AEH29" s="48"/>
      <c r="AEI29" s="48"/>
      <c r="AEJ29" s="48"/>
      <c r="AEK29" s="48"/>
      <c r="AEL29" s="48"/>
      <c r="AEM29" s="48"/>
      <c r="AEN29" s="48"/>
      <c r="AEO29" s="48"/>
      <c r="AEP29" s="48"/>
      <c r="AEQ29" s="48"/>
      <c r="AER29" s="48"/>
      <c r="AES29" s="48"/>
      <c r="AET29" s="48"/>
      <c r="AEU29" s="48"/>
      <c r="AEV29" s="48"/>
      <c r="AEW29" s="48"/>
      <c r="AEX29" s="48"/>
      <c r="AEY29" s="48"/>
      <c r="AEZ29" s="48"/>
      <c r="AFA29" s="48"/>
      <c r="AFB29" s="48"/>
      <c r="AFC29" s="48"/>
      <c r="AFD29" s="48"/>
      <c r="AFE29" s="48"/>
      <c r="AFF29" s="48"/>
      <c r="AFG29" s="48"/>
      <c r="AFH29" s="48"/>
      <c r="AFI29" s="48"/>
      <c r="AFJ29" s="48"/>
      <c r="AFK29" s="48"/>
      <c r="AFL29" s="48"/>
      <c r="AFM29" s="48"/>
      <c r="AFN29" s="48"/>
      <c r="AFO29" s="48"/>
      <c r="AFP29" s="48"/>
      <c r="AFQ29" s="48"/>
      <c r="AFR29" s="48"/>
      <c r="AFS29" s="48"/>
      <c r="AFT29" s="48"/>
      <c r="AFU29" s="48"/>
      <c r="AFV29" s="48"/>
      <c r="AFW29" s="48"/>
      <c r="AFX29" s="48"/>
      <c r="AFY29" s="48"/>
      <c r="AFZ29" s="48"/>
      <c r="AGA29" s="48"/>
      <c r="AGB29" s="48"/>
      <c r="AGC29" s="48"/>
      <c r="AGD29" s="48"/>
      <c r="AGE29" s="48"/>
      <c r="AGF29" s="48"/>
      <c r="AGG29" s="48"/>
      <c r="AGH29" s="48"/>
      <c r="AGI29" s="48"/>
      <c r="AGJ29" s="48"/>
      <c r="AGK29" s="48"/>
      <c r="AGL29" s="48"/>
      <c r="AGM29" s="48"/>
      <c r="AGN29" s="48"/>
      <c r="AGO29" s="48"/>
      <c r="AGP29" s="48"/>
      <c r="AGQ29" s="48"/>
      <c r="AGR29" s="48"/>
      <c r="AGS29" s="48"/>
      <c r="AGT29" s="48"/>
      <c r="AGU29" s="48"/>
      <c r="AGV29" s="48"/>
      <c r="AGW29" s="48"/>
      <c r="AGX29" s="48"/>
      <c r="AGY29" s="48"/>
      <c r="AGZ29" s="48"/>
      <c r="AHA29" s="48"/>
      <c r="AHB29" s="48"/>
      <c r="AHC29" s="48"/>
      <c r="AHD29" s="48"/>
      <c r="AHE29" s="48"/>
      <c r="AHF29" s="48"/>
      <c r="AHG29" s="48"/>
      <c r="AHH29" s="48"/>
      <c r="AHI29" s="48"/>
      <c r="AHJ29" s="48"/>
      <c r="AHK29" s="48"/>
      <c r="AHL29" s="48"/>
      <c r="AHM29" s="48"/>
      <c r="AHN29" s="48"/>
      <c r="AHO29" s="48"/>
      <c r="AHP29" s="48"/>
      <c r="AHQ29" s="48"/>
      <c r="AHR29" s="48"/>
      <c r="AHS29" s="48"/>
      <c r="AHT29" s="48"/>
      <c r="AHU29" s="48"/>
      <c r="AHV29" s="48"/>
      <c r="AHW29" s="48"/>
      <c r="AHX29" s="48"/>
      <c r="AHY29" s="48"/>
      <c r="AHZ29" s="48"/>
      <c r="AIA29" s="48"/>
      <c r="AIB29" s="48"/>
      <c r="AIC29" s="48"/>
      <c r="AID29" s="48"/>
      <c r="AIE29" s="48"/>
      <c r="AIF29" s="48"/>
      <c r="AIG29" s="48"/>
      <c r="AIH29" s="48"/>
      <c r="AII29" s="48"/>
      <c r="AIJ29" s="48"/>
      <c r="AIK29" s="48"/>
      <c r="AIL29" s="48"/>
      <c r="AIM29" s="48"/>
      <c r="AIN29" s="48"/>
      <c r="AIO29" s="48"/>
      <c r="AIP29" s="48"/>
      <c r="AIQ29" s="48"/>
      <c r="AIR29" s="48"/>
      <c r="AIS29" s="48"/>
      <c r="AIT29" s="48"/>
      <c r="AIU29" s="48"/>
      <c r="AIV29" s="48"/>
      <c r="AIW29" s="48"/>
      <c r="AIX29" s="48"/>
      <c r="AIY29" s="48"/>
      <c r="AIZ29" s="48"/>
      <c r="AJA29" s="48"/>
      <c r="AJB29" s="48"/>
      <c r="AJC29" s="48"/>
      <c r="AJD29" s="48"/>
      <c r="AJE29" s="48"/>
      <c r="AJF29" s="48"/>
      <c r="AJG29" s="48"/>
      <c r="AJH29" s="48"/>
      <c r="AJI29" s="48"/>
      <c r="AJJ29" s="48"/>
      <c r="AJK29" s="48"/>
      <c r="AJL29" s="48"/>
      <c r="AJM29" s="48"/>
      <c r="AJN29" s="48"/>
      <c r="AJO29" s="48"/>
      <c r="AJP29" s="48"/>
      <c r="AJQ29" s="48"/>
      <c r="AJR29" s="48"/>
      <c r="AJS29" s="48"/>
      <c r="AJT29" s="48"/>
      <c r="AJU29" s="48"/>
      <c r="AJV29" s="48"/>
      <c r="AJW29" s="48"/>
      <c r="AJX29" s="48"/>
      <c r="AJY29" s="48"/>
      <c r="AJZ29" s="48"/>
      <c r="AKA29" s="48"/>
      <c r="AKB29" s="48"/>
      <c r="AKC29" s="48"/>
      <c r="AKD29" s="48"/>
      <c r="AKE29" s="48"/>
      <c r="AKF29" s="48"/>
      <c r="AKG29" s="48"/>
      <c r="AKH29" s="48"/>
      <c r="AKI29" s="48"/>
      <c r="AKJ29" s="48"/>
      <c r="AKK29" s="48"/>
      <c r="AKL29" s="48"/>
      <c r="AKM29" s="48"/>
      <c r="AKN29" s="48"/>
      <c r="AKO29" s="48"/>
      <c r="AKP29" s="48"/>
      <c r="AKQ29" s="48"/>
      <c r="AKR29" s="48"/>
      <c r="AKS29" s="48"/>
      <c r="AKT29" s="48"/>
      <c r="AKU29" s="48"/>
      <c r="AKV29" s="48"/>
      <c r="AKW29" s="48"/>
      <c r="AKX29" s="48"/>
      <c r="AKY29" s="48"/>
      <c r="AKZ29" s="48"/>
      <c r="ALA29" s="48"/>
      <c r="ALB29" s="48"/>
      <c r="ALC29" s="48"/>
      <c r="ALD29" s="48"/>
      <c r="ALE29" s="48"/>
      <c r="ALF29" s="48"/>
      <c r="ALG29" s="48"/>
      <c r="ALH29" s="48"/>
      <c r="ALI29" s="48"/>
      <c r="ALJ29" s="48"/>
      <c r="ALK29" s="48"/>
      <c r="ALL29" s="48"/>
      <c r="ALM29" s="48"/>
      <c r="ALN29" s="48"/>
      <c r="ALO29" s="48"/>
      <c r="ALP29" s="48"/>
      <c r="ALQ29" s="48"/>
      <c r="ALR29" s="48"/>
      <c r="ALS29" s="48"/>
      <c r="ALT29" s="48"/>
      <c r="ALU29" s="48"/>
      <c r="ALV29" s="48"/>
      <c r="ALW29" s="48"/>
      <c r="ALX29" s="48"/>
      <c r="ALY29" s="48"/>
      <c r="ALZ29" s="48"/>
      <c r="AMA29" s="48"/>
      <c r="AMB29" s="48"/>
      <c r="AMC29" s="48"/>
      <c r="AMD29" s="48"/>
      <c r="AME29" s="48"/>
      <c r="AMF29" s="48"/>
      <c r="AMG29" s="48"/>
      <c r="AMH29" s="48"/>
      <c r="AMI29" s="48"/>
      <c r="AMJ29" s="48"/>
    </row>
    <row r="31" customFormat="false" ht="13.8" hidden="false" customHeight="false" outlineLevel="0" collapsed="false">
      <c r="B31" s="48" t="n">
        <f aca="false">AVERAGE(CI7:DX12)</f>
        <v>0.193539864794067</v>
      </c>
    </row>
    <row r="32" customFormat="false" ht="13.8" hidden="false" customHeight="false" outlineLevel="0" collapsed="false">
      <c r="A32" s="48"/>
    </row>
  </sheetData>
  <mergeCells count="18">
    <mergeCell ref="E1:P3"/>
    <mergeCell ref="R1:AB3"/>
    <mergeCell ref="AD1:AP3"/>
    <mergeCell ref="AV1:BG3"/>
    <mergeCell ref="BI1:BS3"/>
    <mergeCell ref="BU1:CG3"/>
    <mergeCell ref="CM1:CX3"/>
    <mergeCell ref="CZ1:DJ3"/>
    <mergeCell ref="DL1:DX3"/>
    <mergeCell ref="E5:P5"/>
    <mergeCell ref="R5:AB5"/>
    <mergeCell ref="AD5:AP5"/>
    <mergeCell ref="AV5:BG5"/>
    <mergeCell ref="BI5:BS5"/>
    <mergeCell ref="BU5:CG5"/>
    <mergeCell ref="CM5:CX5"/>
    <mergeCell ref="CZ5:DJ5"/>
    <mergeCell ref="DL5:DX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ColWidth="11.60546875" defaultRowHeight="13.8" zeroHeight="false" outlineLevelRow="0" outlineLevelCol="0"/>
  <cols>
    <col collapsed="false" customWidth="true" hidden="false" outlineLevel="0" max="1" min="1" style="17" width="27.03"/>
  </cols>
  <sheetData>
    <row r="1" s="49" customFormat="true" ht="13.8" hidden="false" customHeight="false" outlineLevel="0" collapsed="false">
      <c r="A1" s="44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42"/>
      <c r="R1" s="6" t="s">
        <v>0</v>
      </c>
      <c r="S1" s="6"/>
      <c r="T1" s="6"/>
      <c r="U1" s="6"/>
      <c r="V1" s="6"/>
      <c r="W1" s="6"/>
      <c r="X1" s="6"/>
      <c r="Y1" s="6"/>
      <c r="Z1" s="6"/>
      <c r="AA1" s="6"/>
      <c r="AB1" s="6"/>
    </row>
    <row r="2" s="49" customFormat="true" ht="13.8" hidden="false" customHeight="false" outlineLevel="0" collapsed="false">
      <c r="A2" s="4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2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3.8" hidden="false" customHeight="false" outlineLevel="0" collapsed="false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1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3.8" hidden="false" customHeight="false" outlineLevel="0" collapsed="false">
      <c r="E4" s="36" t="n">
        <v>0.0043</v>
      </c>
      <c r="F4" s="37" t="n">
        <v>0.0231</v>
      </c>
      <c r="G4" s="37" t="n">
        <v>0.0702</v>
      </c>
      <c r="H4" s="37" t="n">
        <v>0.1165</v>
      </c>
      <c r="I4" s="37" t="n">
        <v>0.1901</v>
      </c>
      <c r="J4" s="37" t="n">
        <v>0.2893</v>
      </c>
      <c r="K4" s="37" t="n">
        <v>0.3846</v>
      </c>
      <c r="L4" s="37" t="n">
        <v>0.4874</v>
      </c>
      <c r="M4" s="37" t="n">
        <v>0.5861</v>
      </c>
      <c r="N4" s="37" t="n">
        <v>0.6881</v>
      </c>
      <c r="O4" s="37" t="n">
        <v>0.7866</v>
      </c>
      <c r="P4" s="38" t="n">
        <v>0.8886</v>
      </c>
      <c r="Q4" s="50"/>
      <c r="R4" s="36" t="n">
        <v>0.0098</v>
      </c>
      <c r="S4" s="37" t="n">
        <v>0.0431</v>
      </c>
      <c r="T4" s="37" t="n">
        <v>0.0976</v>
      </c>
      <c r="U4" s="37" t="n">
        <v>0.1487</v>
      </c>
      <c r="V4" s="37" t="n">
        <v>0.243</v>
      </c>
      <c r="W4" s="37" t="n">
        <v>0.3427</v>
      </c>
      <c r="X4" s="37" t="n">
        <v>0.4393</v>
      </c>
      <c r="Y4" s="37" t="n">
        <v>0.5383</v>
      </c>
      <c r="Z4" s="37" t="n">
        <v>0.6349</v>
      </c>
      <c r="AA4" s="37" t="n">
        <v>0.7363</v>
      </c>
      <c r="AB4" s="38" t="n">
        <v>0.8392</v>
      </c>
    </row>
    <row r="5" s="49" customFormat="true" ht="19.7" hidden="false" customHeight="false" outlineLevel="0" collapsed="false">
      <c r="A5" s="44"/>
      <c r="E5" s="6" t="s">
        <v>47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42"/>
      <c r="R5" s="6" t="s">
        <v>48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="49" customFormat="true" ht="15" hidden="false" customHeight="false" outlineLevel="0" collapsed="false">
      <c r="A6" s="19" t="s">
        <v>5</v>
      </c>
      <c r="E6" s="41" t="s">
        <v>49</v>
      </c>
      <c r="F6" s="41" t="s">
        <v>50</v>
      </c>
      <c r="G6" s="41" t="s">
        <v>51</v>
      </c>
      <c r="H6" s="41" t="s">
        <v>52</v>
      </c>
      <c r="I6" s="41" t="s">
        <v>53</v>
      </c>
      <c r="J6" s="41" t="s">
        <v>54</v>
      </c>
      <c r="K6" s="41" t="s">
        <v>55</v>
      </c>
      <c r="L6" s="41" t="s">
        <v>56</v>
      </c>
      <c r="M6" s="41" t="s">
        <v>57</v>
      </c>
      <c r="N6" s="41" t="s">
        <v>58</v>
      </c>
      <c r="O6" s="41" t="s">
        <v>59</v>
      </c>
      <c r="P6" s="41" t="s">
        <v>60</v>
      </c>
      <c r="Q6" s="42"/>
      <c r="R6" s="41" t="s">
        <v>61</v>
      </c>
      <c r="S6" s="41" t="s">
        <v>62</v>
      </c>
      <c r="T6" s="41" t="s">
        <v>63</v>
      </c>
      <c r="U6" s="41" t="s">
        <v>64</v>
      </c>
      <c r="V6" s="41" t="s">
        <v>65</v>
      </c>
      <c r="W6" s="41" t="s">
        <v>66</v>
      </c>
      <c r="X6" s="41" t="s">
        <v>67</v>
      </c>
      <c r="Y6" s="41" t="s">
        <v>68</v>
      </c>
      <c r="Z6" s="41" t="s">
        <v>69</v>
      </c>
      <c r="AA6" s="41" t="s">
        <v>70</v>
      </c>
      <c r="AB6" s="41" t="s">
        <v>71</v>
      </c>
    </row>
    <row r="7" customFormat="false" ht="13.8" hidden="false" customHeight="false" outlineLevel="0" collapsed="false">
      <c r="A7" s="45" t="n">
        <f aca="false">AVERAGE(Data!A7:A10)</f>
        <v>0.020341</v>
      </c>
      <c r="E7" s="17" t="n">
        <f aca="false">(Statistics!E7 - Statistics!$B14) / (Statistics!$C7 - Statistics!$B14)</f>
        <v>0.322777357711783</v>
      </c>
      <c r="F7" s="17" t="n">
        <f aca="false">(Statistics!F7 - Statistics!$B14) / (Statistics!$C7 - Statistics!$B14)</f>
        <v>-0.249361112183928</v>
      </c>
      <c r="G7" s="17" t="n">
        <f aca="false">(Statistics!G7 - Statistics!$B14) / (Statistics!$C7 - Statistics!$B14)</f>
        <v>-0.457154989893753</v>
      </c>
      <c r="H7" s="17" t="n">
        <f aca="false">(Statistics!H7 - Statistics!$B14) / (Statistics!$C7 - Statistics!$B14)</f>
        <v>-0.442244190693209</v>
      </c>
      <c r="I7" s="17" t="n">
        <f aca="false">(Statistics!I7 - Statistics!$B14) / (Statistics!$C7 - Statistics!$B14)</f>
        <v>-0.403642665840164</v>
      </c>
      <c r="J7" s="17" t="n">
        <f aca="false">(Statistics!J7 - Statistics!$B14) / (Statistics!$C7 - Statistics!$B14)</f>
        <v>-0.324766479172597</v>
      </c>
      <c r="K7" s="17" t="n">
        <f aca="false">(Statistics!K7 - Statistics!$B14) / (Statistics!$C7 - Statistics!$B14)</f>
        <v>-0.273527619902605</v>
      </c>
      <c r="L7" s="17" t="n">
        <f aca="false">(Statistics!L7 - Statistics!$B14) / (Statistics!$C7 - Statistics!$B14)</f>
        <v>-0.213961417099572</v>
      </c>
      <c r="M7" s="17" t="n">
        <f aca="false">(Statistics!M7 - Statistics!$B14) / (Statistics!$C7 - Statistics!$B14)</f>
        <v>-0.153178804579822</v>
      </c>
      <c r="N7" s="17" t="n">
        <f aca="false">(Statistics!N7 - Statistics!$B14) / (Statistics!$C7 - Statistics!$B14)</f>
        <v>-0.0728409558193283</v>
      </c>
      <c r="O7" s="17" t="n">
        <f aca="false">(Statistics!O7 - Statistics!$B14) / (Statistics!$C7 - Statistics!$B14)</f>
        <v>8.77476482558972E-005</v>
      </c>
      <c r="P7" s="17" t="n">
        <f aca="false">(Statistics!P7 - Statistics!$B14) / (Statistics!$C7 - Statistics!$B14)</f>
        <v>0.0547270247054203</v>
      </c>
      <c r="R7" s="17" t="n">
        <f aca="false">(Statistics!R7 - Statistics!$B14) / (Statistics!$C7 - Statistics!$B14)</f>
        <v>0.345758477119516</v>
      </c>
      <c r="S7" s="17" t="n">
        <f aca="false">(Statistics!S7 - Statistics!$B14) / (Statistics!$C7 - Statistics!$B14)</f>
        <v>-0.298482559006142</v>
      </c>
      <c r="T7" s="17" t="n">
        <f aca="false">(Statistics!T7 - Statistics!$B14) / (Statistics!$C7 - Statistics!$B14)</f>
        <v>-0.369311920413468</v>
      </c>
      <c r="U7" s="17" t="n">
        <f aca="false">(Statistics!U7 - Statistics!$B14) / (Statistics!$C7 - Statistics!$B14)</f>
        <v>-0.38407366161059</v>
      </c>
      <c r="V7" s="17" t="n">
        <f aca="false">(Statistics!V7 - Statistics!$B14) / (Statistics!$C7 - Statistics!$B14)</f>
        <v>-0.363875488306405</v>
      </c>
      <c r="W7" s="17" t="n">
        <f aca="false">(Statistics!W7 - Statistics!$B14) / (Statistics!$C7 - Statistics!$B14)</f>
        <v>-0.291877491180204</v>
      </c>
      <c r="X7" s="17" t="n">
        <f aca="false">(Statistics!X7 - Statistics!$B14) / (Statistics!$C7 - Statistics!$B14)</f>
        <v>-0.24075170877652</v>
      </c>
      <c r="Y7" s="17" t="n">
        <f aca="false">(Statistics!Y7 - Statistics!$B14) / (Statistics!$C7 - Statistics!$B14)</f>
        <v>-0.172646396467442</v>
      </c>
      <c r="Z7" s="17" t="n">
        <f aca="false">(Statistics!Z7 - Statistics!$B14) / (Statistics!$C7 - Statistics!$B14)</f>
        <v>-0.116644500131614</v>
      </c>
      <c r="AA7" s="17" t="n">
        <f aca="false">(Statistics!AA7 - Statistics!$B14) / (Statistics!$C7 - Statistics!$B14)</f>
        <v>-0.0676430180828189</v>
      </c>
      <c r="AB7" s="17" t="n">
        <f aca="false">(Statistics!AB7 - Statistics!$B14) / (Statistics!$C7 - Statistics!$B14)</f>
        <v>0.00657963844290986</v>
      </c>
    </row>
    <row r="8" customFormat="false" ht="13.8" hidden="false" customHeight="false" outlineLevel="0" collapsed="false">
      <c r="A8" s="45" t="n">
        <f aca="false">AVERAGE(Data!A11:A14)</f>
        <v>2.901077</v>
      </c>
      <c r="E8" s="17" t="n">
        <f aca="false">(Statistics!E8 - Statistics!$B8) / (Statistics!$C8 - Statistics!$B8)</f>
        <v>-1.09625196505449</v>
      </c>
      <c r="F8" s="17" t="n">
        <f aca="false">(Statistics!F8 - Statistics!$B8) / (Statistics!$C8 - Statistics!$B8)</f>
        <v>-1.29002505499054</v>
      </c>
      <c r="G8" s="17" t="n">
        <f aca="false">(Statistics!G8 - Statistics!$B8) / (Statistics!$C8 - Statistics!$B8)</f>
        <v>-1.14322192121271</v>
      </c>
      <c r="H8" s="17" t="n">
        <f aca="false">(Statistics!H8 - Statistics!$B8) / (Statistics!$C8 - Statistics!$B8)</f>
        <v>-0.994865485478924</v>
      </c>
      <c r="I8" s="17" t="n">
        <f aca="false">(Statistics!I8 - Statistics!$B8) / (Statistics!$C8 - Statistics!$B8)</f>
        <v>-0.83685662150847</v>
      </c>
      <c r="J8" s="17" t="n">
        <f aca="false">(Statistics!J8 - Statistics!$B8) / (Statistics!$C8 - Statistics!$B8)</f>
        <v>-0.67755855058948</v>
      </c>
      <c r="K8" s="17" t="n">
        <f aca="false">(Statistics!K8 - Statistics!$B8) / (Statistics!$C8 - Statistics!$B8)</f>
        <v>-0.554792303158342</v>
      </c>
      <c r="L8" s="17" t="n">
        <f aca="false">(Statistics!L8 - Statistics!$B8) / (Statistics!$C8 - Statistics!$B8)</f>
        <v>-0.436461725809581</v>
      </c>
      <c r="M8" s="17" t="n">
        <f aca="false">(Statistics!M8 - Statistics!$B8) / (Statistics!$C8 - Statistics!$B8)</f>
        <v>-0.314045539614798</v>
      </c>
      <c r="N8" s="17" t="n">
        <f aca="false">(Statistics!N8 - Statistics!$B8) / (Statistics!$C8 - Statistics!$B8)</f>
        <v>-0.221585829139629</v>
      </c>
      <c r="O8" s="17" t="n">
        <f aca="false">(Statistics!O8 - Statistics!$B8) / (Statistics!$C8 - Statistics!$B8)</f>
        <v>-0.147922947181709</v>
      </c>
      <c r="P8" s="17" t="n">
        <f aca="false">(Statistics!P8 - Statistics!$B8) / (Statistics!$C8 - Statistics!$B8)</f>
        <v>-0.0709407827279354</v>
      </c>
      <c r="R8" s="17" t="n">
        <f aca="false">(Statistics!R8 - Statistics!$B8) / (Statistics!$C8 - Statistics!$B8)</f>
        <v>0.929860062549009</v>
      </c>
      <c r="S8" s="17" t="n">
        <f aca="false">(Statistics!S8 - Statistics!$B8) / (Statistics!$C8 - Statistics!$B8)</f>
        <v>0.193621636901094</v>
      </c>
      <c r="T8" s="17" t="n">
        <f aca="false">(Statistics!T8 - Statistics!$B8) / (Statistics!$C8 - Statistics!$B8)</f>
        <v>-0.0647236859066413</v>
      </c>
      <c r="U8" s="17" t="n">
        <f aca="false">(Statistics!U8 - Statistics!$B8) / (Statistics!$C8 - Statistics!$B8)</f>
        <v>-0.158102289114686</v>
      </c>
      <c r="V8" s="17" t="n">
        <f aca="false">(Statistics!V8 - Statistics!$B8) / (Statistics!$C8 - Statistics!$B8)</f>
        <v>-0.222423534976142</v>
      </c>
      <c r="W8" s="17" t="n">
        <f aca="false">(Statistics!W8 - Statistics!$B8) / (Statistics!$C8 - Statistics!$B8)</f>
        <v>-0.209466647722714</v>
      </c>
      <c r="X8" s="17" t="n">
        <f aca="false">(Statistics!X8 - Statistics!$B8) / (Statistics!$C8 - Statistics!$B8)</f>
        <v>-0.184841632423618</v>
      </c>
      <c r="Y8" s="17" t="n">
        <f aca="false">(Statistics!Y8 - Statistics!$B8) / (Statistics!$C8 - Statistics!$B8)</f>
        <v>-0.135096935757855</v>
      </c>
      <c r="Z8" s="17" t="n">
        <f aca="false">(Statistics!Z8 - Statistics!$B8) / (Statistics!$C8 - Statistics!$B8)</f>
        <v>-0.100394768067036</v>
      </c>
      <c r="AA8" s="17" t="n">
        <f aca="false">(Statistics!AA8 - Statistics!$B8) / (Statistics!$C8 - Statistics!$B8)</f>
        <v>-0.0711460487145875</v>
      </c>
      <c r="AB8" s="17" t="n">
        <f aca="false">(Statistics!AB8 - Statistics!$B8) / (Statistics!$C8 - Statistics!$B8)</f>
        <v>-0.0429684368039336</v>
      </c>
    </row>
    <row r="9" customFormat="false" ht="13.8" hidden="false" customHeight="false" outlineLevel="0" collapsed="false">
      <c r="A9" s="45" t="n">
        <f aca="false">AVERAGE(Data!A15:A18)</f>
        <v>5.85483675</v>
      </c>
      <c r="E9" s="17" t="n">
        <f aca="false">(Statistics!E9 - Statistics!$B9) / (Statistics!$C9 - Statistics!$B9)</f>
        <v>-2.56260747143136</v>
      </c>
      <c r="F9" s="17" t="n">
        <f aca="false">(Statistics!F9 - Statistics!$B9) / (Statistics!$C9 - Statistics!$B9)</f>
        <v>-2.17890898564251</v>
      </c>
      <c r="G9" s="17" t="n">
        <f aca="false">(Statistics!G9 - Statistics!$B9) / (Statistics!$C9 - Statistics!$B9)</f>
        <v>-1.65717560437286</v>
      </c>
      <c r="H9" s="17" t="n">
        <f aca="false">(Statistics!H9 - Statistics!$B9) / (Statistics!$C9 - Statistics!$B9)</f>
        <v>-1.39347418563867</v>
      </c>
      <c r="I9" s="17" t="n">
        <f aca="false">(Statistics!I9 - Statistics!$B9) / (Statistics!$C9 - Statistics!$B9)</f>
        <v>-1.09933535546298</v>
      </c>
      <c r="J9" s="17" t="n">
        <f aca="false">(Statistics!J9 - Statistics!$B9) / (Statistics!$C9 - Statistics!$B9)</f>
        <v>-0.822404762076407</v>
      </c>
      <c r="K9" s="17" t="n">
        <f aca="false">(Statistics!K9 - Statistics!$B9) / (Statistics!$C9 - Statistics!$B9)</f>
        <v>-0.674569948726387</v>
      </c>
      <c r="L9" s="17" t="n">
        <f aca="false">(Statistics!L9 - Statistics!$B9) / (Statistics!$C9 - Statistics!$B9)</f>
        <v>-0.519750645530998</v>
      </c>
      <c r="M9" s="17" t="n">
        <f aca="false">(Statistics!M9 - Statistics!$B9) / (Statistics!$C9 - Statistics!$B9)</f>
        <v>-0.379514839246303</v>
      </c>
      <c r="N9" s="17" t="n">
        <f aca="false">(Statistics!N9 - Statistics!$B9) / (Statistics!$C9 - Statistics!$B9)</f>
        <v>-0.267216848126893</v>
      </c>
      <c r="O9" s="17" t="n">
        <f aca="false">(Statistics!O9 - Statistics!$B9) / (Statistics!$C9 - Statistics!$B9)</f>
        <v>-0.16902117487058</v>
      </c>
      <c r="P9" s="17" t="n">
        <f aca="false">(Statistics!P9 - Statistics!$B9) / (Statistics!$C9 - Statistics!$B9)</f>
        <v>-0.0721074822827702</v>
      </c>
      <c r="R9" s="17" t="n">
        <f aca="false">(Statistics!R9 - Statistics!$B9) / (Statistics!$C9 - Statistics!$B9)</f>
        <v>1.1182093528147</v>
      </c>
      <c r="S9" s="17" t="n">
        <f aca="false">(Statistics!S9 - Statistics!$B9) / (Statistics!$C9 - Statistics!$B9)</f>
        <v>0.556841599839615</v>
      </c>
      <c r="T9" s="17" t="n">
        <f aca="false">(Statistics!T9 - Statistics!$B9) / (Statistics!$C9 - Statistics!$B9)</f>
        <v>0.220218876539677</v>
      </c>
      <c r="U9" s="17" t="n">
        <f aca="false">(Statistics!U9 - Statistics!$B9) / (Statistics!$C9 - Statistics!$B9)</f>
        <v>0.0822105425914363</v>
      </c>
      <c r="V9" s="17" t="n">
        <f aca="false">(Statistics!V9 - Statistics!$B9) / (Statistics!$C9 - Statistics!$B9)</f>
        <v>-0.0341767742460356</v>
      </c>
      <c r="W9" s="17" t="n">
        <f aca="false">(Statistics!W9 - Statistics!$B9) / (Statistics!$C9 - Statistics!$B9)</f>
        <v>-0.0693154790892605</v>
      </c>
      <c r="X9" s="17" t="n">
        <f aca="false">(Statistics!X9 - Statistics!$B9) / (Statistics!$C9 - Statistics!$B9)</f>
        <v>-0.0691187578997103</v>
      </c>
      <c r="Y9" s="17" t="n">
        <f aca="false">(Statistics!Y9 - Statistics!$B9) / (Statistics!$C9 - Statistics!$B9)</f>
        <v>-0.0417627434806937</v>
      </c>
      <c r="Z9" s="17" t="n">
        <f aca="false">(Statistics!Z9 - Statistics!$B9) / (Statistics!$C9 - Statistics!$B9)</f>
        <v>-0.0295605477963533</v>
      </c>
      <c r="AA9" s="17" t="n">
        <f aca="false">(Statistics!AA9 - Statistics!$B9) / (Statistics!$C9 - Statistics!$B9)</f>
        <v>-0.0257493395743876</v>
      </c>
      <c r="AB9" s="17" t="n">
        <f aca="false">(Statistics!AB9 - Statistics!$B9) / (Statistics!$C9 - Statistics!$B9)</f>
        <v>-0.0258099927850527</v>
      </c>
    </row>
    <row r="10" customFormat="false" ht="13.8" hidden="false" customHeight="false" outlineLevel="0" collapsed="false">
      <c r="A10" s="45" t="n">
        <f aca="false">AVERAGE(Data!A19:A22)</f>
        <v>8.8791415</v>
      </c>
      <c r="E10" s="17" t="n">
        <f aca="false">(Statistics!E10 - Statistics!$B10) / (Statistics!$C10 - Statistics!$B10)</f>
        <v>-4.16310061321062</v>
      </c>
      <c r="F10" s="17" t="n">
        <f aca="false">(Statistics!F10 - Statistics!$B10) / (Statistics!$C10 - Statistics!$B10)</f>
        <v>-3.25170677070994</v>
      </c>
      <c r="G10" s="17" t="n">
        <f aca="false">(Statistics!G10 - Statistics!$B10) / (Statistics!$C10 - Statistics!$B10)</f>
        <v>-2.09913326267503</v>
      </c>
      <c r="H10" s="17" t="n">
        <f aca="false">(Statistics!H10 - Statistics!$B10) / (Statistics!$C10 - Statistics!$B10)</f>
        <v>-1.68554681328065</v>
      </c>
      <c r="I10" s="17" t="n">
        <f aca="false">(Statistics!I10 - Statistics!$B10) / (Statistics!$C10 - Statistics!$B10)</f>
        <v>-1.29490827827856</v>
      </c>
      <c r="J10" s="17" t="n">
        <f aca="false">(Statistics!J10 - Statistics!$B10) / (Statistics!$C10 - Statistics!$B10)</f>
        <v>-0.95620285638218</v>
      </c>
      <c r="K10" s="17" t="n">
        <f aca="false">(Statistics!K10 - Statistics!$B10) / (Statistics!$C10 - Statistics!$B10)</f>
        <v>-0.752488064000955</v>
      </c>
      <c r="L10" s="17" t="n">
        <f aca="false">(Statistics!L10 - Statistics!$B10) / (Statistics!$C10 - Statistics!$B10)</f>
        <v>-0.555778639226079</v>
      </c>
      <c r="M10" s="17" t="n">
        <f aca="false">(Statistics!M10 - Statistics!$B10) / (Statistics!$C10 - Statistics!$B10)</f>
        <v>-0.393051874379024</v>
      </c>
      <c r="N10" s="17" t="n">
        <f aca="false">(Statistics!N10 - Statistics!$B10) / (Statistics!$C10 - Statistics!$B10)</f>
        <v>-0.260719007804146</v>
      </c>
      <c r="O10" s="17" t="n">
        <f aca="false">(Statistics!O10 - Statistics!$B10) / (Statistics!$C10 - Statistics!$B10)</f>
        <v>-0.163335952099966</v>
      </c>
      <c r="P10" s="17" t="n">
        <f aca="false">(Statistics!P10 - Statistics!$B10) / (Statistics!$C10 - Statistics!$B10)</f>
        <v>-0.0811073786455855</v>
      </c>
      <c r="R10" s="17" t="n">
        <f aca="false">(Statistics!R10 - Statistics!$B10) / (Statistics!$C10 - Statistics!$B10)</f>
        <v>1.09582431002402</v>
      </c>
      <c r="S10" s="17" t="n">
        <f aca="false">(Statistics!S10 - Statistics!$B10) / (Statistics!$C10 - Statistics!$B10)</f>
        <v>0.830500259537094</v>
      </c>
      <c r="T10" s="17" t="n">
        <f aca="false">(Statistics!T10 - Statistics!$B10) / (Statistics!$C10 - Statistics!$B10)</f>
        <v>0.4618860100731</v>
      </c>
      <c r="U10" s="17" t="n">
        <f aca="false">(Statistics!U10 - Statistics!$B10) / (Statistics!$C10 - Statistics!$B10)</f>
        <v>0.289486203967543</v>
      </c>
      <c r="V10" s="17" t="n">
        <f aca="false">(Statistics!V10 - Statistics!$B10) / (Statistics!$C10 - Statistics!$B10)</f>
        <v>0.133459083833405</v>
      </c>
      <c r="W10" s="17" t="n">
        <f aca="false">(Statistics!W10 - Statistics!$B10) / (Statistics!$C10 - Statistics!$B10)</f>
        <v>0.0525480547406521</v>
      </c>
      <c r="X10" s="17" t="n">
        <f aca="false">(Statistics!X10 - Statistics!$B10) / (Statistics!$C10 - Statistics!$B10)</f>
        <v>0.0283428636408226</v>
      </c>
      <c r="Y10" s="17" t="n">
        <f aca="false">(Statistics!Y10 - Statistics!$B10) / (Statistics!$C10 - Statistics!$B10)</f>
        <v>0.0284227627647978</v>
      </c>
      <c r="Z10" s="17" t="n">
        <f aca="false">(Statistics!Z10 - Statistics!$B10) / (Statistics!$C10 - Statistics!$B10)</f>
        <v>0.020076470787938</v>
      </c>
      <c r="AA10" s="17" t="n">
        <f aca="false">(Statistics!AA10 - Statistics!$B10) / (Statistics!$C10 - Statistics!$B10)</f>
        <v>-0.000251652266151367</v>
      </c>
      <c r="AB10" s="17" t="n">
        <f aca="false">(Statistics!AB10 - Statistics!$B10) / (Statistics!$C10 - Statistics!$B10)</f>
        <v>-0.0308838084433978</v>
      </c>
    </row>
    <row r="11" customFormat="false" ht="13.8" hidden="false" customHeight="false" outlineLevel="0" collapsed="false">
      <c r="A11" s="45" t="n">
        <f aca="false">AVERAGE(Data!A23:A26)</f>
        <v>11.83824775</v>
      </c>
      <c r="E11" s="17" t="n">
        <f aca="false">(Statistics!E11 - Statistics!$B11) / (Statistics!$C11 - Statistics!$B11)</f>
        <v>-2.31367468145811</v>
      </c>
      <c r="F11" s="17" t="n">
        <f aca="false">(Statistics!F11 - Statistics!$B11) / (Statistics!$C11 - Statistics!$B11)</f>
        <v>-2.07592897532406</v>
      </c>
      <c r="G11" s="17" t="n">
        <f aca="false">(Statistics!G11 - Statistics!$B11) / (Statistics!$C11 - Statistics!$B11)</f>
        <v>-1.75493427981474</v>
      </c>
      <c r="H11" s="17" t="n">
        <f aca="false">(Statistics!H11 - Statistics!$B11) / (Statistics!$C11 - Statistics!$B11)</f>
        <v>-1.65530679256254</v>
      </c>
      <c r="I11" s="17" t="n">
        <f aca="false">(Statistics!I11 - Statistics!$B11) / (Statistics!$C11 - Statistics!$B11)</f>
        <v>-1.48193146824884</v>
      </c>
      <c r="J11" s="17" t="n">
        <f aca="false">(Statistics!J11 - Statistics!$B11) / (Statistics!$C11 - Statistics!$B11)</f>
        <v>-1.24510801447268</v>
      </c>
      <c r="K11" s="17" t="n">
        <f aca="false">(Statistics!K11 - Statistics!$B11) / (Statistics!$C11 - Statistics!$B11)</f>
        <v>-1.01345536008617</v>
      </c>
      <c r="L11" s="17" t="n">
        <f aca="false">(Statistics!L11 - Statistics!$B11) / (Statistics!$C11 - Statistics!$B11)</f>
        <v>-0.822009228330453</v>
      </c>
      <c r="M11" s="17" t="n">
        <f aca="false">(Statistics!M11 - Statistics!$B11) / (Statistics!$C11 - Statistics!$B11)</f>
        <v>-0.663525660998296</v>
      </c>
      <c r="N11" s="17" t="n">
        <f aca="false">(Statistics!N11 - Statistics!$B11) / (Statistics!$C11 - Statistics!$B11)</f>
        <v>-0.537856563266928</v>
      </c>
      <c r="O11" s="17" t="n">
        <f aca="false">(Statistics!O11 - Statistics!$B11) / (Statistics!$C11 - Statistics!$B11)</f>
        <v>-0.438752625202087</v>
      </c>
      <c r="P11" s="17" t="n">
        <f aca="false">(Statistics!P11 - Statistics!$B11) / (Statistics!$C11 - Statistics!$B11)</f>
        <v>-0.337829823233337</v>
      </c>
      <c r="R11" s="17" t="n">
        <f aca="false">(Statistics!R11 - Statistics!$B11) / (Statistics!$C11 - Statistics!$B11)</f>
        <v>1.10078240702549</v>
      </c>
      <c r="S11" s="17" t="n">
        <f aca="false">(Statistics!S11 - Statistics!$B11) / (Statistics!$C11 - Statistics!$B11)</f>
        <v>0.892830246362671</v>
      </c>
      <c r="T11" s="17" t="n">
        <f aca="false">(Statistics!T11 - Statistics!$B11) / (Statistics!$C11 - Statistics!$B11)</f>
        <v>0.537443946684053</v>
      </c>
      <c r="U11" s="17" t="n">
        <f aca="false">(Statistics!U11 - Statistics!$B11) / (Statistics!$C11 - Statistics!$B11)</f>
        <v>0.364988486273922</v>
      </c>
      <c r="V11" s="17" t="n">
        <f aca="false">(Statistics!V11 - Statistics!$B11) / (Statistics!$C11 - Statistics!$B11)</f>
        <v>0.188601223391165</v>
      </c>
      <c r="W11" s="17" t="n">
        <f aca="false">(Statistics!W11 - Statistics!$B11) / (Statistics!$C11 - Statistics!$B11)</f>
        <v>0.0811805968115165</v>
      </c>
      <c r="X11" s="17" t="n">
        <f aca="false">(Statistics!X11 - Statistics!$B11) / (Statistics!$C11 - Statistics!$B11)</f>
        <v>0.0384247268276402</v>
      </c>
      <c r="Y11" s="17" t="n">
        <f aca="false">(Statistics!Y11 - Statistics!$B11) / (Statistics!$C11 - Statistics!$B11)</f>
        <v>0.0155262369975854</v>
      </c>
      <c r="Z11" s="17" t="n">
        <f aca="false">(Statistics!Z11 - Statistics!$B11) / (Statistics!$C11 - Statistics!$B11)</f>
        <v>-0.0158060146767055</v>
      </c>
      <c r="AA11" s="17" t="n">
        <f aca="false">(Statistics!AA11 - Statistics!$B11) / (Statistics!$C11 - Statistics!$B11)</f>
        <v>-0.0645160260357148</v>
      </c>
      <c r="AB11" s="17" t="n">
        <f aca="false">(Statistics!AB11 - Statistics!$B11) / (Statistics!$C11 - Statistics!$B11)</f>
        <v>-0.106102844410252</v>
      </c>
    </row>
    <row r="12" customFormat="false" ht="13.8" hidden="false" customHeight="false" outlineLevel="0" collapsed="false">
      <c r="A12" s="45" t="n">
        <f aca="false">AVERAGE(Data!A27:A30)</f>
        <v>14.9510625</v>
      </c>
      <c r="E12" s="17" t="n">
        <f aca="false">(Statistics!E12 - Statistics!$B12) / (Statistics!$C12 - Statistics!$B12)</f>
        <v>-1.30551294363415</v>
      </c>
      <c r="F12" s="17" t="n">
        <f aca="false">(Statistics!F12 - Statistics!$B12) / (Statistics!$C12 - Statistics!$B12)</f>
        <v>-1.23796224236763</v>
      </c>
      <c r="G12" s="17" t="n">
        <f aca="false">(Statistics!G12 - Statistics!$B12) / (Statistics!$C12 - Statistics!$B12)</f>
        <v>-1.11943830514712</v>
      </c>
      <c r="H12" s="17" t="n">
        <f aca="false">(Statistics!H12 - Statistics!$B12) / (Statistics!$C12 - Statistics!$B12)</f>
        <v>-1.10806326577529</v>
      </c>
      <c r="I12" s="17" t="n">
        <f aca="false">(Statistics!I12 - Statistics!$B12) / (Statistics!$C12 - Statistics!$B12)</f>
        <v>-1.10368067410758</v>
      </c>
      <c r="J12" s="17" t="n">
        <f aca="false">(Statistics!J12 - Statistics!$B12) / (Statistics!$C12 - Statistics!$B12)</f>
        <v>-1.12232785232176</v>
      </c>
      <c r="K12" s="17" t="n">
        <f aca="false">(Statistics!K12 - Statistics!$B12) / (Statistics!$C12 - Statistics!$B12)</f>
        <v>-1.12254029489141</v>
      </c>
      <c r="L12" s="17" t="n">
        <f aca="false">(Statistics!L12 - Statistics!$B12) / (Statistics!$C12 - Statistics!$B12)</f>
        <v>-1.11766941087848</v>
      </c>
      <c r="M12" s="17" t="n">
        <f aca="false">(Statistics!M12 - Statistics!$B12) / (Statistics!$C12 - Statistics!$B12)</f>
        <v>-1.09271063987235</v>
      </c>
      <c r="N12" s="17" t="n">
        <f aca="false">(Statistics!N12 - Statistics!$B12) / (Statistics!$C12 - Statistics!$B12)</f>
        <v>-1.0465964272486</v>
      </c>
      <c r="O12" s="17" t="n">
        <f aca="false">(Statistics!O12 - Statistics!$B12) / (Statistics!$C12 - Statistics!$B12)</f>
        <v>-0.978913004999729</v>
      </c>
      <c r="P12" s="17" t="n">
        <f aca="false">(Statistics!P12 - Statistics!$B12) / (Statistics!$C12 - Statistics!$B12)</f>
        <v>-0.856994236885339</v>
      </c>
      <c r="R12" s="17" t="n">
        <f aca="false">(Statistics!R12 - Statistics!$B12) / (Statistics!$C12 - Statistics!$B12)</f>
        <v>1.21454445111652</v>
      </c>
      <c r="S12" s="17" t="n">
        <f aca="false">(Statistics!S12 - Statistics!$B12) / (Statistics!$C12 - Statistics!$B12)</f>
        <v>0.950416396013032</v>
      </c>
      <c r="T12" s="17" t="n">
        <f aca="false">(Statistics!T12 - Statistics!$B12) / (Statistics!$C12 - Statistics!$B12)</f>
        <v>0.566788009165088</v>
      </c>
      <c r="U12" s="17" t="n">
        <f aca="false">(Statistics!U12 - Statistics!$B12) / (Statistics!$C12 - Statistics!$B12)</f>
        <v>0.372531547709233</v>
      </c>
      <c r="V12" s="17" t="n">
        <f aca="false">(Statistics!V12 - Statistics!$B12) / (Statistics!$C12 - Statistics!$B12)</f>
        <v>0.162478666959064</v>
      </c>
      <c r="W12" s="17" t="n">
        <f aca="false">(Statistics!W12 - Statistics!$B12) / (Statistics!$C12 - Statistics!$B12)</f>
        <v>0.0193426531244991</v>
      </c>
      <c r="X12" s="17" t="n">
        <f aca="false">(Statistics!X12 - Statistics!$B12) / (Statistics!$C12 - Statistics!$B12)</f>
        <v>-0.0560006973328367</v>
      </c>
      <c r="Y12" s="17" t="n">
        <f aca="false">(Statistics!Y12 - Statistics!$B12) / (Statistics!$C12 - Statistics!$B12)</f>
        <v>-0.100969497376272</v>
      </c>
      <c r="Z12" s="17" t="n">
        <f aca="false">(Statistics!Z12 - Statistics!$B12) / (Statistics!$C12 - Statistics!$B12)</f>
        <v>-0.162683160570297</v>
      </c>
      <c r="AA12" s="17" t="n">
        <f aca="false">(Statistics!AA12 - Statistics!$B12) / (Statistics!$C12 - Statistics!$B12)</f>
        <v>-0.258251918804874</v>
      </c>
      <c r="AB12" s="17" t="n">
        <f aca="false">(Statistics!AB12 - Statistics!$B12) / (Statistics!$C12 - Statistics!$B12)</f>
        <v>-0.281501471682143</v>
      </c>
    </row>
    <row r="17" customFormat="false" ht="19.7" hidden="false" customHeight="false" outlineLevel="0" collapsed="false">
      <c r="A17" s="51"/>
    </row>
  </sheetData>
  <mergeCells count="4">
    <mergeCell ref="E1:P3"/>
    <mergeCell ref="R1:AB3"/>
    <mergeCell ref="E5:P5"/>
    <mergeCell ref="R5:A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R6" activeCellId="0" sqref="R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7" width="27.03"/>
  </cols>
  <sheetData>
    <row r="1" s="10" customFormat="true" ht="13.8" hidden="false" customHeight="false" outlineLevel="0" collapsed="false">
      <c r="A1" s="8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4"/>
      <c r="R1" s="6" t="s">
        <v>0</v>
      </c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3.8" hidden="false" customHeight="false" outlineLevel="0" collapsed="false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1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3.8" hidden="false" customHeight="false" outlineLevel="0" collapsed="false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1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3.8" hidden="false" customHeight="false" outlineLevel="0" collapsed="false">
      <c r="E4" s="36" t="n">
        <v>0.0043</v>
      </c>
      <c r="F4" s="37" t="n">
        <v>0.0231</v>
      </c>
      <c r="G4" s="37" t="n">
        <v>0.0702</v>
      </c>
      <c r="H4" s="37" t="n">
        <v>0.1165</v>
      </c>
      <c r="I4" s="37" t="n">
        <v>0.1901</v>
      </c>
      <c r="J4" s="37" t="n">
        <v>0.2893</v>
      </c>
      <c r="K4" s="37" t="n">
        <v>0.3846</v>
      </c>
      <c r="L4" s="37" t="n">
        <v>0.4874</v>
      </c>
      <c r="M4" s="37" t="n">
        <v>0.5861</v>
      </c>
      <c r="N4" s="37" t="n">
        <v>0.6881</v>
      </c>
      <c r="O4" s="37" t="n">
        <v>0.7866</v>
      </c>
      <c r="P4" s="38" t="n">
        <v>0.8886</v>
      </c>
      <c r="Q4" s="50"/>
      <c r="R4" s="36" t="n">
        <v>0.0098</v>
      </c>
      <c r="S4" s="37" t="n">
        <v>0.0431</v>
      </c>
      <c r="T4" s="37" t="n">
        <v>0.0976</v>
      </c>
      <c r="U4" s="37" t="n">
        <v>0.1487</v>
      </c>
      <c r="V4" s="37" t="n">
        <v>0.243</v>
      </c>
      <c r="W4" s="37" t="n">
        <v>0.3427</v>
      </c>
      <c r="X4" s="37" t="n">
        <v>0.4393</v>
      </c>
      <c r="Y4" s="37" t="n">
        <v>0.5383</v>
      </c>
      <c r="Z4" s="37" t="n">
        <v>0.6349</v>
      </c>
      <c r="AA4" s="37" t="n">
        <v>0.7363</v>
      </c>
      <c r="AB4" s="38" t="n">
        <v>0.8392</v>
      </c>
    </row>
    <row r="5" s="10" customFormat="true" ht="19.7" hidden="false" customHeight="false" outlineLevel="0" collapsed="false">
      <c r="A5" s="8"/>
      <c r="E5" s="6" t="s">
        <v>72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4"/>
      <c r="R5" s="6" t="s">
        <v>73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="49" customFormat="true" ht="15" hidden="false" customHeight="false" outlineLevel="0" collapsed="false">
      <c r="A6" s="19" t="s">
        <v>5</v>
      </c>
      <c r="E6" s="41" t="n">
        <v>1</v>
      </c>
      <c r="F6" s="41" t="n">
        <v>3</v>
      </c>
      <c r="G6" s="41" t="n">
        <v>5</v>
      </c>
      <c r="H6" s="41" t="n">
        <v>7</v>
      </c>
      <c r="I6" s="41" t="n">
        <v>9</v>
      </c>
      <c r="J6" s="41" t="n">
        <v>11</v>
      </c>
      <c r="K6" s="41" t="n">
        <v>13</v>
      </c>
      <c r="L6" s="41" t="n">
        <v>15</v>
      </c>
      <c r="M6" s="41" t="n">
        <v>17</v>
      </c>
      <c r="N6" s="41" t="n">
        <v>19</v>
      </c>
      <c r="O6" s="41" t="n">
        <v>21</v>
      </c>
      <c r="P6" s="41" t="n">
        <v>23</v>
      </c>
      <c r="Q6" s="42"/>
      <c r="R6" s="41" t="n">
        <v>2</v>
      </c>
      <c r="S6" s="41" t="n">
        <v>4</v>
      </c>
      <c r="T6" s="41" t="n">
        <v>6</v>
      </c>
      <c r="U6" s="41" t="n">
        <v>8</v>
      </c>
      <c r="V6" s="41" t="n">
        <v>10</v>
      </c>
      <c r="W6" s="41" t="n">
        <v>12</v>
      </c>
      <c r="X6" s="41" t="n">
        <v>14</v>
      </c>
      <c r="Y6" s="41" t="n">
        <v>16</v>
      </c>
      <c r="Z6" s="41" t="n">
        <v>18</v>
      </c>
      <c r="AA6" s="41" t="n">
        <v>20</v>
      </c>
      <c r="AB6" s="41" t="n">
        <v>22</v>
      </c>
    </row>
    <row r="7" customFormat="false" ht="13.8" hidden="false" customHeight="false" outlineLevel="0" collapsed="false">
      <c r="A7" s="45" t="n">
        <f aca="false">AVERAGE(Data!A7:A10)</f>
        <v>0.020341</v>
      </c>
      <c r="E7" s="17" t="n">
        <f aca="false">(Cp!F7 + Cp!E7) * (Cp!F$4 - Cp!E$4) / 2</f>
        <v>0.000690112707961836</v>
      </c>
      <c r="F7" s="17" t="n">
        <f aca="false">(Cp!G7 + Cp!F7) * (Cp!G$4 - Cp!F$4) / 2</f>
        <v>-0.0166384542039294</v>
      </c>
      <c r="G7" s="17" t="n">
        <f aca="false">(Cp!H7 + Cp!G7) * (Cp!H$4 - Cp!G$4) / 2</f>
        <v>-0.0208210910305882</v>
      </c>
      <c r="H7" s="17" t="n">
        <f aca="false">(Cp!I7 + Cp!H7) * (Cp!I$4 - Cp!H$4) / 2</f>
        <v>-0.0311286363204281</v>
      </c>
      <c r="I7" s="17" t="n">
        <f aca="false">(Cp!J7 + Cp!I7) * (Cp!J$4 - Cp!I$4) / 2</f>
        <v>-0.036129093592633</v>
      </c>
      <c r="J7" s="17" t="n">
        <f aca="false">(Cp!K7 + Cp!J7) * (Cp!K$4 - Cp!J$4) / 2</f>
        <v>-0.0285087138209334</v>
      </c>
      <c r="K7" s="17" t="n">
        <f aca="false">(Cp!L7 + Cp!K7) * (Cp!L$4 - Cp!K$4) / 2</f>
        <v>-0.0250569365019119</v>
      </c>
      <c r="L7" s="17" t="n">
        <f aca="false">(Cp!M7 + Cp!L7) * (Cp!M$4 - Cp!L$4) / 2</f>
        <v>-0.0181183699398781</v>
      </c>
      <c r="M7" s="17" t="n">
        <f aca="false">(Cp!N7 + Cp!M7) * (Cp!N$4 - Cp!M$4) / 2</f>
        <v>-0.0115270077803567</v>
      </c>
      <c r="N7" s="17" t="n">
        <f aca="false">(Cp!O7 + Cp!N7) * (Cp!O$4 - Cp!N$4) / 2</f>
        <v>-0.00358309550242531</v>
      </c>
      <c r="O7" s="17" t="n">
        <f aca="false">(Cp!P7 + Cp!O7) * (Cp!P$4 - Cp!O$4) / 2</f>
        <v>0.00279555339003749</v>
      </c>
      <c r="R7" s="17" t="n">
        <f aca="false">(Cp!S7 + Cp!R7) * (Cp!S$4 - Cp!R$4) / 2</f>
        <v>0.000787144036587674</v>
      </c>
      <c r="S7" s="17" t="n">
        <f aca="false">(Cp!T7 + Cp!S7) * (Cp!T$4 - Cp!S$4) / 2</f>
        <v>-0.0181973995641844</v>
      </c>
      <c r="T7" s="17" t="n">
        <f aca="false">(Cp!U7 + Cp!T7) * (Cp!U$4 - Cp!T$4) / 2</f>
        <v>-0.0192490016207147</v>
      </c>
      <c r="U7" s="17" t="n">
        <f aca="false">(Cp!V7 + Cp!U7) * (Cp!V$4 - Cp!U$4) / 2</f>
        <v>-0.0352658024185863</v>
      </c>
      <c r="V7" s="17" t="n">
        <f aca="false">(Cp!W7 + Cp!V7) * (Cp!W$4 - Cp!V$4) / 2</f>
        <v>-0.0326892860274075</v>
      </c>
      <c r="W7" s="17" t="n">
        <f aca="false">(Cp!X7 + Cp!W7) * (Cp!X$4 - Cp!W$4) / 2</f>
        <v>-0.0257259903579098</v>
      </c>
      <c r="X7" s="17" t="n">
        <f aca="false">(Cp!Y7 + Cp!X7) * (Cp!Y$4 - Cp!X$4) / 2</f>
        <v>-0.0204632062095761</v>
      </c>
      <c r="Y7" s="17" t="n">
        <f aca="false">(Cp!Z7 + Cp!Y7) * (Cp!Z$4 - Cp!Y$4) / 2</f>
        <v>-0.0139727503057344</v>
      </c>
      <c r="Z7" s="17" t="n">
        <f aca="false">(Cp!AA7 + Cp!Z7) * (Cp!AA$4 - Cp!Z$4) / 2</f>
        <v>-0.00934337717347177</v>
      </c>
      <c r="AA7" s="17" t="n">
        <f aca="false">(Cp!AB7 + Cp!AA7) * (Cp!AB$4 - Cp!AA$4) / 2</f>
        <v>-0.00314171088247332</v>
      </c>
    </row>
    <row r="8" customFormat="false" ht="13.8" hidden="false" customHeight="false" outlineLevel="0" collapsed="false">
      <c r="A8" s="45" t="n">
        <f aca="false">AVERAGE(Data!A11:A14)</f>
        <v>2.901077</v>
      </c>
      <c r="E8" s="17" t="n">
        <f aca="false">(Cp!F8 + Cp!E8) * (Cp!F$4 - Cp!E$4) / 2</f>
        <v>-0.0224310039884234</v>
      </c>
      <c r="F8" s="17" t="n">
        <f aca="false">(Cp!G8 + Cp!F8) * (Cp!G$4 - Cp!F$4) / 2</f>
        <v>-0.0573029662895867</v>
      </c>
      <c r="G8" s="17" t="n">
        <f aca="false">(Cp!H8 + Cp!G8) * (Cp!H$4 - Cp!G$4) / 2</f>
        <v>-0.0494967234649114</v>
      </c>
      <c r="H8" s="17" t="n">
        <f aca="false">(Cp!I8 + Cp!H8) * (Cp!I$4 - Cp!H$4) / 2</f>
        <v>-0.0674073735371361</v>
      </c>
      <c r="I8" s="17" t="n">
        <f aca="false">(Cp!J8 + Cp!I8) * (Cp!J$4 - Cp!I$4) / 2</f>
        <v>-0.0751149925360583</v>
      </c>
      <c r="J8" s="17" t="n">
        <f aca="false">(Cp!K8 + Cp!J8) * (Cp!K$4 - Cp!J$4) / 2</f>
        <v>-0.0587215181810837</v>
      </c>
      <c r="K8" s="17" t="n">
        <f aca="false">(Cp!L8 + Cp!K8) * (Cp!L$4 - Cp!K$4) / 2</f>
        <v>-0.0509504570889512</v>
      </c>
      <c r="L8" s="17" t="n">
        <f aca="false">(Cp!M8 + Cp!L8) * (Cp!M$4 - Cp!L$4) / 2</f>
        <v>-0.0370375335486931</v>
      </c>
      <c r="M8" s="17" t="n">
        <f aca="false">(Cp!N8 + Cp!M8) * (Cp!N$4 - Cp!M$4) / 2</f>
        <v>-0.0273171998064758</v>
      </c>
      <c r="N8" s="17" t="n">
        <f aca="false">(Cp!O8 + Cp!N8) * (Cp!O$4 - Cp!N$4) / 2</f>
        <v>-0.0181983072338259</v>
      </c>
      <c r="O8" s="17" t="n">
        <f aca="false">(Cp!P8 + Cp!O8) * (Cp!P$4 - Cp!O$4) / 2</f>
        <v>-0.0111620502253918</v>
      </c>
      <c r="R8" s="17" t="n">
        <f aca="false">(Cp!S8 + Cp!R8) * (Cp!S$4 - Cp!R$4) / 2</f>
        <v>0.0187059702958442</v>
      </c>
      <c r="S8" s="17" t="n">
        <f aca="false">(Cp!T8 + Cp!S8) * (Cp!T$4 - Cp!S$4) / 2</f>
        <v>0.00351246916459885</v>
      </c>
      <c r="T8" s="17" t="n">
        <f aca="false">(Cp!U8 + Cp!T8) * (Cp!U$4 - Cp!T$4) / 2</f>
        <v>-0.00569320366179492</v>
      </c>
      <c r="U8" s="17" t="n">
        <f aca="false">(Cp!V8 + Cp!U8) * (Cp!V$4 - Cp!U$4) / 2</f>
        <v>-0.0179417926058826</v>
      </c>
      <c r="V8" s="17" t="n">
        <f aca="false">(Cp!W8 + Cp!V8) * (Cp!W$4 - Cp!V$4) / 2</f>
        <v>-0.021529725607538</v>
      </c>
      <c r="W8" s="17" t="n">
        <f aca="false">(Cp!X8 + Cp!W8) * (Cp!X$4 - Cp!W$4) / 2</f>
        <v>-0.0190450899310679</v>
      </c>
      <c r="X8" s="17" t="n">
        <f aca="false">(Cp!Y8 + Cp!X8) * (Cp!Y$4 - Cp!X$4) / 2</f>
        <v>-0.0158369591249829</v>
      </c>
      <c r="Y8" s="17" t="n">
        <f aca="false">(Cp!Z8 + Cp!Y8) * (Cp!Z$4 - Cp!Y$4) / 2</f>
        <v>-0.0113742492947422</v>
      </c>
      <c r="Z8" s="17" t="n">
        <f aca="false">(Cp!AA8 + Cp!Z8) * (Cp!AA$4 - Cp!Z$4) / 2</f>
        <v>-0.0086971194108283</v>
      </c>
      <c r="AA8" s="17" t="n">
        <f aca="false">(Cp!AB8 + Cp!AA8) * (Cp!AB$4 - Cp!AA$4) / 2</f>
        <v>-0.00587119027992791</v>
      </c>
    </row>
    <row r="9" customFormat="false" ht="13.8" hidden="false" customHeight="false" outlineLevel="0" collapsed="false">
      <c r="A9" s="45" t="n">
        <f aca="false">AVERAGE(Data!A15:A18)</f>
        <v>5.85483675</v>
      </c>
      <c r="E9" s="17" t="n">
        <f aca="false">(Cp!F9 + Cp!E9) * (Cp!F$4 - Cp!E$4) / 2</f>
        <v>-0.0445702546964943</v>
      </c>
      <c r="F9" s="17" t="n">
        <f aca="false">(Cp!G9 + Cp!F9) * (Cp!G$4 - Cp!F$4) / 2</f>
        <v>-0.0903397920948618</v>
      </c>
      <c r="G9" s="17" t="n">
        <f aca="false">(Cp!H9 + Cp!G9) * (Cp!H$4 - Cp!G$4) / 2</f>
        <v>-0.0706225426387667</v>
      </c>
      <c r="H9" s="17" t="n">
        <f aca="false">(Cp!I9 + Cp!H9) * (Cp!I$4 - Cp!H$4) / 2</f>
        <v>-0.0917353911125407</v>
      </c>
      <c r="I9" s="17" t="n">
        <f aca="false">(Cp!J9 + Cp!I9) * (Cp!J$4 - Cp!I$4) / 2</f>
        <v>-0.0953183098299538</v>
      </c>
      <c r="J9" s="17" t="n">
        <f aca="false">(Cp!K9 + Cp!J9) * (Cp!K$4 - Cp!J$4) / 2</f>
        <v>-0.0713308449697531</v>
      </c>
      <c r="K9" s="17" t="n">
        <f aca="false">(Cp!L9 + Cp!K9) * (Cp!L$4 - Cp!K$4) / 2</f>
        <v>-0.0613880785448296</v>
      </c>
      <c r="L9" s="17" t="n">
        <f aca="false">(Cp!M9 + Cp!L9) * (Cp!M$4 - Cp!L$4) / 2</f>
        <v>-0.0443787516737598</v>
      </c>
      <c r="M9" s="17" t="n">
        <f aca="false">(Cp!N9 + Cp!M9) * (Cp!N$4 - Cp!M$4) / 2</f>
        <v>-0.032983316056033</v>
      </c>
      <c r="N9" s="17" t="n">
        <f aca="false">(Cp!O9 + Cp!N9) * (Cp!O$4 - Cp!N$4) / 2</f>
        <v>-0.0214847226326255</v>
      </c>
      <c r="O9" s="17" t="n">
        <f aca="false">(Cp!P9 + Cp!O9) * (Cp!P$4 - Cp!O$4) / 2</f>
        <v>-0.0122975615148209</v>
      </c>
      <c r="R9" s="17" t="n">
        <f aca="false">(Cp!S9 + Cp!R9) * (Cp!S$4 - Cp!R$4) / 2</f>
        <v>0.0278895983616944</v>
      </c>
      <c r="S9" s="17" t="n">
        <f aca="false">(Cp!T9 + Cp!S9) * (Cp!T$4 - Cp!S$4) / 2</f>
        <v>0.0211748979813357</v>
      </c>
      <c r="T9" s="17" t="n">
        <f aca="false">(Cp!U9 + Cp!T9) * (Cp!U$4 - Cp!T$4) / 2</f>
        <v>0.00772707165879995</v>
      </c>
      <c r="U9" s="17" t="n">
        <f aca="false">(Cp!V9 + Cp!U9) * (Cp!V$4 - Cp!U$4) / 2</f>
        <v>0.00226479217748565</v>
      </c>
      <c r="V9" s="17" t="n">
        <f aca="false">(Cp!W9 + Cp!V9) * (Cp!W$4 - Cp!V$4) / 2</f>
        <v>-0.00515908882876451</v>
      </c>
      <c r="W9" s="17" t="n">
        <f aca="false">(Cp!X9 + Cp!W9) * (Cp!X$4 - Cp!W$4) / 2</f>
        <v>-0.00668637364656729</v>
      </c>
      <c r="X9" s="17" t="n">
        <f aca="false">(Cp!Y9 + Cp!X9) * (Cp!Y$4 - Cp!X$4) / 2</f>
        <v>-0.00548863431832999</v>
      </c>
      <c r="Y9" s="17" t="n">
        <f aca="false">(Cp!Z9 + Cp!Y9) * (Cp!Z$4 - Cp!Y$4) / 2</f>
        <v>-0.00344491496868137</v>
      </c>
      <c r="Z9" s="17" t="n">
        <f aca="false">(Cp!AA9 + Cp!Z9) * (Cp!AA$4 - Cp!Z$4) / 2</f>
        <v>-0.00280421128969656</v>
      </c>
      <c r="AA9" s="17" t="n">
        <f aca="false">(Cp!AB9 + Cp!AA9) * (Cp!AB$4 - Cp!AA$4) / 2</f>
        <v>-0.0026527276498932</v>
      </c>
    </row>
    <row r="10" customFormat="false" ht="13.8" hidden="false" customHeight="false" outlineLevel="0" collapsed="false">
      <c r="A10" s="45" t="n">
        <f aca="false">AVERAGE(Data!A19:A22)</f>
        <v>8.8791415</v>
      </c>
      <c r="E10" s="17" t="n">
        <f aca="false">(Cp!F10 + Cp!E10) * (Cp!F$4 - Cp!E$4) / 2</f>
        <v>-0.0696991894088532</v>
      </c>
      <c r="F10" s="17" t="n">
        <f aca="false">(Cp!G10 + Cp!F10) * (Cp!G$4 - Cp!F$4) / 2</f>
        <v>-0.126012282786216</v>
      </c>
      <c r="G10" s="17" t="n">
        <f aca="false">(Cp!H10 + Cp!G10) * (Cp!H$4 - Cp!G$4) / 2</f>
        <v>-0.087615343758374</v>
      </c>
      <c r="H10" s="17" t="n">
        <f aca="false">(Cp!I10 + Cp!H10) * (Cp!I$4 - Cp!H$4) / 2</f>
        <v>-0.109680747369379</v>
      </c>
      <c r="I10" s="17" t="n">
        <f aca="false">(Cp!J10 + Cp!I10) * (Cp!J$4 - Cp!I$4) / 2</f>
        <v>-0.111655112279173</v>
      </c>
      <c r="J10" s="17" t="n">
        <f aca="false">(Cp!K10 + Cp!J10) * (Cp!K$4 - Cp!J$4) / 2</f>
        <v>-0.0814191223562564</v>
      </c>
      <c r="K10" s="17" t="n">
        <f aca="false">(Cp!L10 + Cp!K10) * (Cp!L$4 - Cp!K$4) / 2</f>
        <v>-0.0672449085458695</v>
      </c>
      <c r="L10" s="17" t="n">
        <f aca="false">(Cp!M10 + Cp!L10) * (Cp!M$4 - Cp!L$4) / 2</f>
        <v>-0.0468247858464118</v>
      </c>
      <c r="M10" s="17" t="n">
        <f aca="false">(Cp!N10 + Cp!M10) * (Cp!N$4 - Cp!M$4) / 2</f>
        <v>-0.0333423149913417</v>
      </c>
      <c r="N10" s="17" t="n">
        <f aca="false">(Cp!O10 + Cp!N10) * (Cp!O$4 - Cp!N$4) / 2</f>
        <v>-0.0208847067752775</v>
      </c>
      <c r="O10" s="17" t="n">
        <f aca="false">(Cp!P10 + Cp!O10) * (Cp!P$4 - Cp!O$4) / 2</f>
        <v>-0.0124666098680231</v>
      </c>
      <c r="R10" s="17" t="n">
        <f aca="false">(Cp!S10 + Cp!R10) * (Cp!S$4 - Cp!R$4) / 2</f>
        <v>0.0320733040831926</v>
      </c>
      <c r="S10" s="17" t="n">
        <f aca="false">(Cp!T10 + Cp!S10) * (Cp!T$4 - Cp!S$4) / 2</f>
        <v>0.0352175258468778</v>
      </c>
      <c r="T10" s="17" t="n">
        <f aca="false">(Cp!U10 + Cp!T10) * (Cp!U$4 - Cp!T$4) / 2</f>
        <v>0.0191975600687384</v>
      </c>
      <c r="U10" s="17" t="n">
        <f aca="false">(Cp!V10 + Cp!U10) * (Cp!V$4 - Cp!U$4) / 2</f>
        <v>0.0199418703198147</v>
      </c>
      <c r="V10" s="17" t="n">
        <f aca="false">(Cp!W10 + Cp!V10) * (Cp!W$4 - Cp!V$4) / 2</f>
        <v>0.00927245585791673</v>
      </c>
      <c r="W10" s="17" t="n">
        <f aca="false">(Cp!X10 + Cp!W10) * (Cp!X$4 - Cp!W$4) / 2</f>
        <v>0.00390703135782523</v>
      </c>
      <c r="X10" s="17" t="n">
        <f aca="false">(Cp!Y10 + Cp!X10) * (Cp!Y$4 - Cp!X$4) / 2</f>
        <v>0.00280989850707821</v>
      </c>
      <c r="Y10" s="17" t="n">
        <f aca="false">(Cp!Z10 + Cp!Y10) * (Cp!Z$4 - Cp!Y$4) / 2</f>
        <v>0.00234251298059714</v>
      </c>
      <c r="Z10" s="17" t="n">
        <f aca="false">(Cp!AA10 + Cp!Z10) * (Cp!AA$4 - Cp!Z$4) / 2</f>
        <v>0.00100511829905458</v>
      </c>
      <c r="AA10" s="17" t="n">
        <f aca="false">(Cp!AB10 + Cp!AA10) * (Cp!AB$4 - Cp!AA$4) / 2</f>
        <v>-0.0016019194535063</v>
      </c>
    </row>
    <row r="11" customFormat="false" ht="13.8" hidden="false" customHeight="false" outlineLevel="0" collapsed="false">
      <c r="A11" s="45" t="n">
        <f aca="false">AVERAGE(Data!A23:A26)</f>
        <v>11.83824775</v>
      </c>
      <c r="E11" s="17" t="n">
        <f aca="false">(Cp!F11 + Cp!E11) * (Cp!F$4 - Cp!E$4) / 2</f>
        <v>-0.0412622743737524</v>
      </c>
      <c r="F11" s="17" t="n">
        <f aca="false">(Cp!G11 + Cp!F11) * (Cp!G$4 - Cp!F$4) / 2</f>
        <v>-0.0902168296585188</v>
      </c>
      <c r="G11" s="17" t="n">
        <f aca="false">(Cp!H11 + Cp!G11) * (Cp!H$4 - Cp!G$4) / 2</f>
        <v>-0.078947080825534</v>
      </c>
      <c r="H11" s="17" t="n">
        <f aca="false">(Cp!I11 + Cp!H11) * (Cp!I$4 - Cp!H$4) / 2</f>
        <v>-0.115450367997859</v>
      </c>
      <c r="I11" s="17" t="n">
        <f aca="false">(Cp!J11 + Cp!I11) * (Cp!J$4 - Cp!I$4) / 2</f>
        <v>-0.135261158342988</v>
      </c>
      <c r="J11" s="17" t="n">
        <f aca="false">(Cp!K11 + Cp!J11) * (Cp!K$4 - Cp!J$4) / 2</f>
        <v>-0.107620544797729</v>
      </c>
      <c r="K11" s="17" t="n">
        <f aca="false">(Cp!L11 + Cp!K11) * (Cp!L$4 - Cp!K$4) / 2</f>
        <v>-0.0943428798446145</v>
      </c>
      <c r="L11" s="17" t="n">
        <f aca="false">(Cp!M11 + Cp!L11) * (Cp!M$4 - Cp!L$4) / 2</f>
        <v>-0.0733111467883737</v>
      </c>
      <c r="M11" s="17" t="n">
        <f aca="false">(Cp!N11 + Cp!M11) * (Cp!N$4 - Cp!M$4) / 2</f>
        <v>-0.0612704934375265</v>
      </c>
      <c r="N11" s="17" t="n">
        <f aca="false">(Cp!O11 + Cp!N11) * (Cp!O$4 - Cp!N$4) / 2</f>
        <v>-0.048098002532099</v>
      </c>
      <c r="O11" s="17" t="n">
        <f aca="false">(Cp!P11 + Cp!O11) * (Cp!P$4 - Cp!O$4) / 2</f>
        <v>-0.0396057048702066</v>
      </c>
      <c r="R11" s="17" t="n">
        <f aca="false">(Cp!S11 + Cp!R11) * (Cp!S$4 - Cp!R$4) / 2</f>
        <v>0.0331936506789128</v>
      </c>
      <c r="S11" s="17" t="n">
        <f aca="false">(Cp!T11 + Cp!S11) * (Cp!T$4 - Cp!S$4) / 2</f>
        <v>0.0389749717605232</v>
      </c>
      <c r="T11" s="17" t="n">
        <f aca="false">(Cp!U11 + Cp!T11) * (Cp!U$4 - Cp!T$4) / 2</f>
        <v>0.0230571486620762</v>
      </c>
      <c r="U11" s="17" t="n">
        <f aca="false">(Cp!V11 + Cp!U11) * (Cp!V$4 - Cp!U$4) / 2</f>
        <v>0.0261017548107088</v>
      </c>
      <c r="V11" s="17" t="n">
        <f aca="false">(Cp!W11 + Cp!V11) * (Cp!W$4 - Cp!V$4) / 2</f>
        <v>0.0134486237371037</v>
      </c>
      <c r="W11" s="17" t="n">
        <f aca="false">(Cp!X11 + Cp!W11) * (Cp!X$4 - Cp!W$4) / 2</f>
        <v>0.00577693713177127</v>
      </c>
      <c r="X11" s="17" t="n">
        <f aca="false">(Cp!Y11 + Cp!X11) * (Cp!Y$4 - Cp!X$4) / 2</f>
        <v>0.00267057270934867</v>
      </c>
      <c r="Y11" s="17" t="n">
        <f aca="false">(Cp!Z11 + Cp!Y11) * (Cp!Z$4 - Cp!Y$4) / 2</f>
        <v>-1.35132619015014E-005</v>
      </c>
      <c r="Z11" s="17" t="n">
        <f aca="false">(Cp!AA11 + Cp!Z11) * (Cp!AA$4 - Cp!Z$4) / 2</f>
        <v>-0.00407232746411971</v>
      </c>
      <c r="AA11" s="17" t="n">
        <f aca="false">(Cp!AB11 + Cp!AA11) * (Cp!AB$4 - Cp!AA$4) / 2</f>
        <v>-0.00877834088444499</v>
      </c>
    </row>
    <row r="12" customFormat="false" ht="13.8" hidden="false" customHeight="false" outlineLevel="0" collapsed="false">
      <c r="A12" s="45" t="n">
        <f aca="false">AVERAGE(Data!A27:A30)</f>
        <v>14.9510625</v>
      </c>
      <c r="E12" s="17" t="n">
        <f aca="false">(Cp!F12 + Cp!E12) * (Cp!F$4 - Cp!E$4) / 2</f>
        <v>-0.0239086667484167</v>
      </c>
      <c r="F12" s="17" t="n">
        <f aca="false">(Cp!G12 + Cp!F12) * (Cp!G$4 - Cp!F$4) / 2</f>
        <v>-0.0555167828939723</v>
      </c>
      <c r="G12" s="17" t="n">
        <f aca="false">(Cp!H12 + Cp!G12) * (Cp!H$4 - Cp!G$4) / 2</f>
        <v>-0.0515666613668539</v>
      </c>
      <c r="H12" s="17" t="n">
        <f aca="false">(Cp!I12 + Cp!H12) * (Cp!I$4 - Cp!H$4) / 2</f>
        <v>-0.0813921769876897</v>
      </c>
      <c r="I12" s="17" t="n">
        <f aca="false">(Cp!J12 + Cp!I12) * (Cp!J$4 - Cp!I$4) / 2</f>
        <v>-0.110410022910895</v>
      </c>
      <c r="J12" s="17" t="n">
        <f aca="false">(Cp!K12 + Cp!J12) * (Cp!K$4 - Cp!J$4) / 2</f>
        <v>-0.106967967214707</v>
      </c>
      <c r="K12" s="17" t="n">
        <f aca="false">(Cp!L12 + Cp!K12) * (Cp!L$4 - Cp!K$4) / 2</f>
        <v>-0.115146778876573</v>
      </c>
      <c r="L12" s="17" t="n">
        <f aca="false">(Cp!M12 + Cp!L12) * (Cp!M$4 - Cp!L$4) / 2</f>
        <v>-0.109082255504553</v>
      </c>
      <c r="M12" s="17" t="n">
        <f aca="false">(Cp!N12 + Cp!M12) * (Cp!N$4 - Cp!M$4) / 2</f>
        <v>-0.109104660423168</v>
      </c>
      <c r="N12" s="17" t="n">
        <f aca="false">(Cp!O12 + Cp!N12) * (Cp!O$4 - Cp!N$4) / 2</f>
        <v>-0.09975633953823</v>
      </c>
      <c r="O12" s="17" t="n">
        <f aca="false">(Cp!P12 + Cp!O12) * (Cp!P$4 - Cp!O$4) / 2</f>
        <v>-0.0936312693361385</v>
      </c>
      <c r="R12" s="17" t="n">
        <f aca="false">(Cp!S12 + Cp!R12) * (Cp!S$4 - Cp!R$4) / 2</f>
        <v>0.036046598104707</v>
      </c>
      <c r="S12" s="17" t="n">
        <f aca="false">(Cp!T12 + Cp!S12) * (Cp!T$4 - Cp!S$4) / 2</f>
        <v>0.0413438200411038</v>
      </c>
      <c r="T12" s="17" t="n">
        <f aca="false">(Cp!U12 + Cp!T12) * (Cp!U$4 - Cp!T$4) / 2</f>
        <v>0.0239996146781389</v>
      </c>
      <c r="U12" s="17" t="n">
        <f aca="false">(Cp!V12 + Cp!U12) * (Cp!V$4 - Cp!U$4) / 2</f>
        <v>0.0252257316216102</v>
      </c>
      <c r="V12" s="17" t="n">
        <f aca="false">(Cp!W12 + Cp!V12) * (Cp!W$4 - Cp!V$4) / 2</f>
        <v>0.00906379280616563</v>
      </c>
      <c r="W12" s="17" t="n">
        <f aca="false">(Cp!X12 + Cp!W12) * (Cp!X$4 - Cp!W$4) / 2</f>
        <v>-0.00177058353526271</v>
      </c>
      <c r="X12" s="17" t="n">
        <f aca="false">(Cp!Y12 + Cp!X12) * (Cp!Y$4 - Cp!X$4) / 2</f>
        <v>-0.00777002463810089</v>
      </c>
      <c r="Y12" s="17" t="n">
        <f aca="false">(Cp!Z12 + Cp!Y12) * (Cp!Z$4 - Cp!Y$4) / 2</f>
        <v>-0.0127344233788193</v>
      </c>
      <c r="Z12" s="17" t="n">
        <f aca="false">(Cp!AA12 + Cp!Z12) * (Cp!AA$4 - Cp!Z$4) / 2</f>
        <v>-0.0213414085243211</v>
      </c>
      <c r="AA12" s="17" t="n">
        <f aca="false">(Cp!AB12 + Cp!AA12) * (Cp!AB$4 - Cp!AA$4) / 2</f>
        <v>-0.027770311940557</v>
      </c>
    </row>
  </sheetData>
  <mergeCells count="4">
    <mergeCell ref="E1:P3"/>
    <mergeCell ref="R1:AB3"/>
    <mergeCell ref="E5:P5"/>
    <mergeCell ref="R5:A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6" activeCellId="0" sqref="R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27.03"/>
  </cols>
  <sheetData>
    <row r="1" s="10" customFormat="true" ht="13.8" hidden="false" customHeight="false" outlineLevel="0" collapsed="false">
      <c r="A1" s="8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4"/>
      <c r="R1" s="6" t="s">
        <v>0</v>
      </c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3.8" hidden="false" customHeight="false" outlineLevel="0" collapsed="false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1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3.8" hidden="false" customHeight="false" outlineLevel="0" collapsed="false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1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3.8" hidden="false" customHeight="false" outlineLevel="0" collapsed="false">
      <c r="E4" s="36" t="n">
        <v>0.0043</v>
      </c>
      <c r="F4" s="37" t="n">
        <v>0.0231</v>
      </c>
      <c r="G4" s="37" t="n">
        <v>0.0702</v>
      </c>
      <c r="H4" s="37" t="n">
        <v>0.1165</v>
      </c>
      <c r="I4" s="37" t="n">
        <v>0.1901</v>
      </c>
      <c r="J4" s="37" t="n">
        <v>0.2893</v>
      </c>
      <c r="K4" s="37" t="n">
        <v>0.3846</v>
      </c>
      <c r="L4" s="37" t="n">
        <v>0.4874</v>
      </c>
      <c r="M4" s="37" t="n">
        <v>0.5861</v>
      </c>
      <c r="N4" s="37" t="n">
        <v>0.6881</v>
      </c>
      <c r="O4" s="37" t="n">
        <v>0.7866</v>
      </c>
      <c r="P4" s="38" t="n">
        <v>0.8886</v>
      </c>
      <c r="Q4" s="50"/>
      <c r="R4" s="36" t="n">
        <v>0.0098</v>
      </c>
      <c r="S4" s="37" t="n">
        <v>0.0431</v>
      </c>
      <c r="T4" s="37" t="n">
        <v>0.0976</v>
      </c>
      <c r="U4" s="37" t="n">
        <v>0.1487</v>
      </c>
      <c r="V4" s="37" t="n">
        <v>0.243</v>
      </c>
      <c r="W4" s="37" t="n">
        <v>0.3427</v>
      </c>
      <c r="X4" s="37" t="n">
        <v>0.4393</v>
      </c>
      <c r="Y4" s="37" t="n">
        <v>0.5383</v>
      </c>
      <c r="Z4" s="37" t="n">
        <v>0.6349</v>
      </c>
      <c r="AA4" s="37" t="n">
        <v>0.7363</v>
      </c>
      <c r="AB4" s="38" t="n">
        <v>0.8392</v>
      </c>
    </row>
    <row r="5" s="10" customFormat="true" ht="19.7" hidden="false" customHeight="false" outlineLevel="0" collapsed="false">
      <c r="A5" s="8"/>
      <c r="E5" s="6" t="s">
        <v>72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4"/>
      <c r="R5" s="6" t="s">
        <v>73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="49" customFormat="true" ht="15" hidden="false" customHeight="false" outlineLevel="0" collapsed="false">
      <c r="A6" s="19" t="s">
        <v>5</v>
      </c>
      <c r="E6" s="41" t="n">
        <v>1</v>
      </c>
      <c r="F6" s="41" t="n">
        <v>3</v>
      </c>
      <c r="G6" s="41" t="n">
        <v>5</v>
      </c>
      <c r="H6" s="41" t="n">
        <v>7</v>
      </c>
      <c r="I6" s="41" t="n">
        <v>9</v>
      </c>
      <c r="J6" s="41" t="n">
        <v>11</v>
      </c>
      <c r="K6" s="41" t="n">
        <v>13</v>
      </c>
      <c r="L6" s="41" t="n">
        <v>15</v>
      </c>
      <c r="M6" s="41" t="n">
        <v>17</v>
      </c>
      <c r="N6" s="41" t="n">
        <v>19</v>
      </c>
      <c r="O6" s="41" t="n">
        <v>21</v>
      </c>
      <c r="P6" s="41" t="n">
        <v>23</v>
      </c>
      <c r="Q6" s="42"/>
      <c r="R6" s="41" t="n">
        <v>2</v>
      </c>
      <c r="S6" s="41" t="n">
        <v>4</v>
      </c>
      <c r="T6" s="41" t="n">
        <v>6</v>
      </c>
      <c r="U6" s="41" t="n">
        <v>8</v>
      </c>
      <c r="V6" s="41" t="n">
        <v>10</v>
      </c>
      <c r="W6" s="41" t="n">
        <v>12</v>
      </c>
      <c r="X6" s="41" t="n">
        <v>14</v>
      </c>
      <c r="Y6" s="41" t="n">
        <v>16</v>
      </c>
      <c r="Z6" s="41" t="n">
        <v>18</v>
      </c>
      <c r="AA6" s="41" t="n">
        <v>20</v>
      </c>
      <c r="AB6" s="41" t="n">
        <v>22</v>
      </c>
    </row>
    <row r="7" customFormat="false" ht="13.8" hidden="false" customHeight="false" outlineLevel="0" collapsed="false">
      <c r="A7" s="45" t="n">
        <f aca="false">AVERAGE(Data!A7:A10)</f>
        <v>0.020341</v>
      </c>
      <c r="E7" s="17" t="n">
        <f aca="false">(Cp!E7+Cp!F7)/2*(Cp!F$4-Cp!E$4)  *((Cp!F$4+Cp!E$4)/2-1/4)</f>
        <v>-0.000163073632891382</v>
      </c>
      <c r="F7" s="17" t="n">
        <f aca="false">(Cp!F7+Cp!G7)/2*(Cp!G$4-Cp!F$4)  *((Cp!G$4+Cp!F$4)/2-1/4)</f>
        <v>0.00338342966236904</v>
      </c>
      <c r="G7" s="17" t="n">
        <f aca="false">(Cp!G7+Cp!H7)/2*(Cp!H$4-Cp!G$4)  *((Cp!H$4+Cp!G$4)/2-1/4)</f>
        <v>0.00326162390994164</v>
      </c>
      <c r="H7" s="17" t="n">
        <f aca="false">(Cp!H7+Cp!I7)/2*(Cp!I$4-Cp!H$4)  *((Cp!I$4+Cp!H$4)/2-1/4)</f>
        <v>0.0030101391321854</v>
      </c>
      <c r="I7" s="17" t="n">
        <f aca="false">(Cp!I7+Cp!J7)/2*(Cp!J$4-Cp!I$4)  *((Cp!J$4+Cp!I$4)/2-1/4)</f>
        <v>0.00037212966400412</v>
      </c>
      <c r="J7" s="17" t="n">
        <f aca="false">(Cp!J7+Cp!K7)/2*(Cp!K$4-Cp!J$4)  *((Cp!K$4+Cp!J$4)/2-1/4)</f>
        <v>-0.00247883266673016</v>
      </c>
      <c r="K7" s="17" t="n">
        <f aca="false">(Cp!K7+Cp!L7)/2*(Cp!L$4-Cp!K$4)  *((Cp!L$4+Cp!K$4)/2-1/4)</f>
        <v>-0.00466059018935561</v>
      </c>
      <c r="L7" s="17" t="n">
        <f aca="false">(Cp!L7+Cp!M7)/2*(Cp!M$4-Cp!L$4)  *((Cp!M$4+Cp!L$4)/2-1/4)</f>
        <v>-0.00519544258026005</v>
      </c>
      <c r="M7" s="17" t="n">
        <f aca="false">(Cp!M7+Cp!N7)/2*(Cp!N$4-Cp!M$4)  *((Cp!N$4+Cp!M$4)/2-1/4)</f>
        <v>-0.00446210471177608</v>
      </c>
      <c r="N7" s="17" t="n">
        <f aca="false">(Cp!N7+Cp!O7)/2*(Cp!O$4-Cp!N$4)  *((Cp!O$4+Cp!N$4)/2-1/4)</f>
        <v>-0.00174622159310698</v>
      </c>
      <c r="O7" s="17" t="n">
        <f aca="false">(Cp!O7+Cp!P7)/2*(Cp!P$4-Cp!O$4)  *((Cp!P$4+Cp!O$4)/2-1/4)</f>
        <v>0.00164266717198603</v>
      </c>
      <c r="R7" s="17" t="n">
        <f aca="false">(Cp!R7+Cp!S7)/2*(Cp!S$4-Cp!R$4)  *((Cp!S$4+Cp!R$4)/2-1/4)</f>
        <v>-0.000175966049379175</v>
      </c>
      <c r="S7" s="17" t="n">
        <f aca="false">(Cp!S7+Cp!T7)/2*(Cp!T$4-Cp!S$4)  *((Cp!T$4+Cp!S$4)/2-1/4)</f>
        <v>0.00326916283170572</v>
      </c>
      <c r="T7" s="17" t="n">
        <f aca="false">(Cp!T7+Cp!U7)/2*(Cp!U$4-Cp!T$4)  *((Cp!U$4+Cp!T$4)/2-1/4)</f>
        <v>0.00244173585558766</v>
      </c>
      <c r="U7" s="17" t="n">
        <f aca="false">(Cp!U7+Cp!V7)/2*(Cp!V$4-Cp!U$4)  *((Cp!V$4+Cp!U$4)/2-1/4)</f>
        <v>0.00190964320096645</v>
      </c>
      <c r="V7" s="17" t="n">
        <f aca="false">(Cp!V7+Cp!W7)/2*(Cp!W$4-Cp!V$4)  *((Cp!W$4+Cp!V$4)/2-1/4)</f>
        <v>-0.00140073590627441</v>
      </c>
      <c r="W7" s="17" t="n">
        <f aca="false">(Cp!W7+Cp!X7)/2*(Cp!X$4-Cp!W$4)  *((Cp!X$4+Cp!W$4)/2-1/4)</f>
        <v>-0.00362736464046528</v>
      </c>
      <c r="X7" s="17" t="n">
        <f aca="false">(Cp!X7+Cp!Y7)/2*(Cp!Y$4-Cp!X$4)  *((Cp!Y$4+Cp!X$4)/2-1/4)</f>
        <v>-0.00488661364284678</v>
      </c>
      <c r="Y7" s="17" t="n">
        <f aca="false">(Cp!Y7+Cp!Z7)/2*(Cp!Z$4-Cp!Y$4)  *((Cp!Z$4+Cp!Y$4)/2-1/4)</f>
        <v>-0.00470322775291021</v>
      </c>
      <c r="Z7" s="17" t="n">
        <f aca="false">(Cp!Z7+Cp!AA7)/2*(Cp!AA$4-Cp!Z$4)  *((Cp!AA$4+Cp!Z$4)/2-1/4)</f>
        <v>-0.0040699750967643</v>
      </c>
      <c r="AA7" s="17" t="n">
        <f aca="false">(Cp!AA7+Cp!AB7)/2*(Cp!AB$4-Cp!AA$4)  *((Cp!AB$4+Cp!AA$4)/2-1/4)</f>
        <v>-0.00168945502705003</v>
      </c>
    </row>
    <row r="8" customFormat="false" ht="13.8" hidden="false" customHeight="false" outlineLevel="0" collapsed="false">
      <c r="A8" s="45" t="n">
        <f aca="false">AVERAGE(Data!A11:A14)</f>
        <v>2.901077</v>
      </c>
      <c r="E8" s="17" t="n">
        <f aca="false">(Cp!E8+Cp!F8)/2*(Cp!F$4-Cp!E$4)  *((Cp!F$4+Cp!E$4)/2-1/4)</f>
        <v>0.00530044624246444</v>
      </c>
      <c r="F8" s="17" t="n">
        <f aca="false">(Cp!F8+Cp!G8)/2*(Cp!G$4-Cp!F$4)  *((Cp!G$4+Cp!F$4)/2-1/4)</f>
        <v>0.0116525581949875</v>
      </c>
      <c r="G8" s="17" t="n">
        <f aca="false">(Cp!G8+Cp!H8)/2*(Cp!H$4-Cp!G$4)  *((Cp!H$4+Cp!G$4)/2-1/4)</f>
        <v>0.00775366173077837</v>
      </c>
      <c r="H8" s="17" t="n">
        <f aca="false">(Cp!H8+Cp!I8)/2*(Cp!I$4-Cp!H$4)  *((Cp!I$4+Cp!H$4)/2-1/4)</f>
        <v>0.00651829302104106</v>
      </c>
      <c r="I8" s="17" t="n">
        <f aca="false">(Cp!I8+Cp!J8)/2*(Cp!J$4-Cp!I$4)  *((Cp!J$4+Cp!I$4)/2-1/4)</f>
        <v>0.000773684423121401</v>
      </c>
      <c r="J8" s="17" t="n">
        <f aca="false">(Cp!J8+Cp!K8)/2*(Cp!K$4-Cp!J$4)  *((Cp!K$4+Cp!J$4)/2-1/4)</f>
        <v>-0.00510583600584523</v>
      </c>
      <c r="K8" s="17" t="n">
        <f aca="false">(Cp!K8+Cp!L8)/2*(Cp!L$4-Cp!K$4)  *((Cp!L$4+Cp!K$4)/2-1/4)</f>
        <v>-0.00947678501854493</v>
      </c>
      <c r="L8" s="17" t="n">
        <f aca="false">(Cp!L8+Cp!M8)/2*(Cp!M$4-Cp!L$4)  *((Cp!M$4+Cp!L$4)/2-1/4)</f>
        <v>-0.0106205127450877</v>
      </c>
      <c r="M8" s="17" t="n">
        <f aca="false">(Cp!M8+Cp!N8)/2*(Cp!N$4-Cp!M$4)  *((Cp!N$4+Cp!M$4)/2-1/4)</f>
        <v>-0.0105744880450868</v>
      </c>
      <c r="N8" s="17" t="n">
        <f aca="false">(Cp!N8+Cp!O8)/2*(Cp!O$4-Cp!N$4)  *((Cp!O$4+Cp!N$4)/2-1/4)</f>
        <v>-0.00886894503040504</v>
      </c>
      <c r="O8" s="17" t="n">
        <f aca="false">(Cp!O8+Cp!P8)/2*(Cp!P$4-Cp!O$4)  *((Cp!P$4+Cp!O$4)/2-1/4)</f>
        <v>-0.00655882071244025</v>
      </c>
      <c r="R8" s="17" t="n">
        <f aca="false">(Cp!R8+Cp!S8)/2*(Cp!S$4-Cp!R$4)  *((Cp!S$4+Cp!R$4)/2-1/4)</f>
        <v>-0.00418171965963598</v>
      </c>
      <c r="S8" s="17" t="n">
        <f aca="false">(Cp!S8+Cp!T8)/2*(Cp!T$4-Cp!S$4)  *((Cp!T$4+Cp!S$4)/2-1/4)</f>
        <v>-0.000631015085420183</v>
      </c>
      <c r="T8" s="17" t="n">
        <f aca="false">(Cp!T8+Cp!U8)/2*(Cp!U$4-Cp!T$4)  *((Cp!U$4+Cp!T$4)/2-1/4)</f>
        <v>0.000722182884498686</v>
      </c>
      <c r="U8" s="17" t="n">
        <f aca="false">(Cp!U8+Cp!V8)/2*(Cp!V$4-Cp!U$4)  *((Cp!V$4+Cp!U$4)/2-1/4)</f>
        <v>0.000971548069608541</v>
      </c>
      <c r="V8" s="17" t="n">
        <f aca="false">(Cp!V8+Cp!W8)/2*(Cp!W$4-Cp!V$4)  *((Cp!W$4+Cp!V$4)/2-1/4)</f>
        <v>-0.000922548742283003</v>
      </c>
      <c r="W8" s="17" t="n">
        <f aca="false">(Cp!W8+Cp!X8)/2*(Cp!X$4-Cp!W$4)  *((Cp!X$4+Cp!W$4)/2-1/4)</f>
        <v>-0.00268535768028057</v>
      </c>
      <c r="X8" s="17" t="n">
        <f aca="false">(Cp!X8+Cp!Y8)/2*(Cp!Y$4-Cp!X$4)  *((Cp!Y$4+Cp!X$4)/2-1/4)</f>
        <v>-0.00378186583904592</v>
      </c>
      <c r="Y8" s="17" t="n">
        <f aca="false">(Cp!Y8+Cp!Z8)/2*(Cp!Z$4-Cp!Y$4)  *((Cp!Z$4+Cp!Y$4)/2-1/4)</f>
        <v>-0.00382857231261024</v>
      </c>
      <c r="Z8" s="17" t="n">
        <f aca="false">(Cp!Z8+Cp!AA8)/2*(Cp!AA$4-Cp!Z$4)  *((Cp!AA$4+Cp!Z$4)/2-1/4)</f>
        <v>-0.00378846521535681</v>
      </c>
      <c r="AA8" s="17" t="n">
        <f aca="false">(Cp!AA8+Cp!AB8)/2*(Cp!AB$4-Cp!AA$4)  *((Cp!AB$4+Cp!AA$4)/2-1/4)</f>
        <v>-0.00315723257303123</v>
      </c>
    </row>
    <row r="9" customFormat="false" ht="13.8" hidden="false" customHeight="false" outlineLevel="0" collapsed="false">
      <c r="A9" s="45" t="n">
        <f aca="false">AVERAGE(Data!A15:A18)</f>
        <v>5.85483675</v>
      </c>
      <c r="E9" s="17" t="n">
        <f aca="false">(Cp!E9+Cp!F9)/2*(Cp!F$4-Cp!E$4)  *((Cp!F$4+Cp!E$4)/2-1/4)</f>
        <v>0.0105319511847816</v>
      </c>
      <c r="F9" s="17" t="n">
        <f aca="false">(Cp!F9+Cp!G9)/2*(Cp!G$4-Cp!F$4)  *((Cp!G$4+Cp!F$4)/2-1/4)</f>
        <v>0.0183705967224901</v>
      </c>
      <c r="G9" s="17" t="n">
        <f aca="false">(Cp!G9+Cp!H9)/2*(Cp!H$4-Cp!G$4)  *((Cp!H$4+Cp!G$4)/2-1/4)</f>
        <v>0.0110630213043628</v>
      </c>
      <c r="H9" s="17" t="n">
        <f aca="false">(Cp!H9+Cp!I9)/2*(Cp!I$4-Cp!H$4)  *((Cp!I$4+Cp!H$4)/2-1/4)</f>
        <v>0.00887081232058269</v>
      </c>
      <c r="I9" s="17" t="n">
        <f aca="false">(Cp!I9+Cp!J9)/2*(Cp!J$4-Cp!I$4)  *((Cp!J$4+Cp!I$4)/2-1/4)</f>
        <v>0.000981778591248525</v>
      </c>
      <c r="J9" s="17" t="n">
        <f aca="false">(Cp!J9+Cp!K9)/2*(Cp!K$4-Cp!J$4)  *((Cp!K$4+Cp!J$4)/2-1/4)</f>
        <v>-0.00620221697012003</v>
      </c>
      <c r="K9" s="17" t="n">
        <f aca="false">(Cp!K9+Cp!L9)/2*(Cp!L$4-Cp!K$4)  *((Cp!L$4+Cp!K$4)/2-1/4)</f>
        <v>-0.0114181826093383</v>
      </c>
      <c r="L9" s="17" t="n">
        <f aca="false">(Cp!L9+Cp!M9)/2*(Cp!M$4-Cp!L$4)  *((Cp!M$4+Cp!L$4)/2-1/4)</f>
        <v>-0.0127256070424506</v>
      </c>
      <c r="M9" s="17" t="n">
        <f aca="false">(Cp!M9+Cp!N9)/2*(Cp!N$4-Cp!M$4)  *((Cp!N$4+Cp!M$4)/2-1/4)</f>
        <v>-0.0127678416452904</v>
      </c>
      <c r="N9" s="17" t="n">
        <f aca="false">(Cp!N9+Cp!O9)/2*(Cp!O$4-Cp!N$4)  *((Cp!O$4+Cp!N$4)/2-1/4)</f>
        <v>-0.0104705795750101</v>
      </c>
      <c r="O9" s="17" t="n">
        <f aca="false">(Cp!O9+Cp!P9)/2*(Cp!P$4-Cp!O$4)  *((Cp!P$4+Cp!O$4)/2-1/4)</f>
        <v>-0.00722604714610874</v>
      </c>
      <c r="R9" s="17" t="n">
        <f aca="false">(Cp!R9+Cp!S9)/2*(Cp!S$4-Cp!R$4)  *((Cp!S$4+Cp!R$4)/2-1/4)</f>
        <v>-0.00623471971375679</v>
      </c>
      <c r="S9" s="17" t="n">
        <f aca="false">(Cp!S9+Cp!T9)/2*(Cp!T$4-Cp!S$4)  *((Cp!T$4+Cp!S$4)/2-1/4)</f>
        <v>-0.00380407042234696</v>
      </c>
      <c r="T9" s="17" t="n">
        <f aca="false">(Cp!T9+Cp!U9)/2*(Cp!U$4-Cp!T$4)  *((Cp!U$4+Cp!T$4)/2-1/4)</f>
        <v>-0.000980179039918774</v>
      </c>
      <c r="U9" s="17" t="n">
        <f aca="false">(Cp!U9+Cp!V9)/2*(Cp!V$4-Cp!U$4)  *((Cp!V$4+Cp!U$4)/2-1/4)</f>
        <v>-0.000122638496410848</v>
      </c>
      <c r="V9" s="17" t="n">
        <f aca="false">(Cp!V9+Cp!W9)/2*(Cp!W$4-Cp!V$4)  *((Cp!W$4+Cp!V$4)/2-1/4)</f>
        <v>-0.000221066956312559</v>
      </c>
      <c r="W9" s="17" t="n">
        <f aca="false">(Cp!W9+Cp!X9)/2*(Cp!X$4-Cp!W$4)  *((Cp!X$4+Cp!W$4)/2-1/4)</f>
        <v>-0.000942778684165988</v>
      </c>
      <c r="X9" s="17" t="n">
        <f aca="false">(Cp!X9+Cp!Y9)/2*(Cp!Y$4-Cp!X$4)  *((Cp!Y$4+Cp!X$4)/2-1/4)</f>
        <v>-0.0013106858752172</v>
      </c>
      <c r="Y9" s="17" t="n">
        <f aca="false">(Cp!Y9+Cp!Z9)/2*(Cp!Z$4-Cp!Y$4)  *((Cp!Z$4+Cp!Y$4)/2-1/4)</f>
        <v>-0.00115955837845815</v>
      </c>
      <c r="Z9" s="17" t="n">
        <f aca="false">(Cp!Z9+Cp!AA9)/2*(Cp!AA$4-Cp!Z$4)  *((Cp!AA$4+Cp!Z$4)/2-1/4)</f>
        <v>-0.00122151443779182</v>
      </c>
      <c r="AA9" s="17" t="n">
        <f aca="false">(Cp!AA9+Cp!AB9)/2*(Cp!AB$4-Cp!AA$4)  *((Cp!AB$4+Cp!AA$4)/2-1/4)</f>
        <v>-0.00142650429373007</v>
      </c>
    </row>
    <row r="10" customFormat="false" ht="13.8" hidden="false" customHeight="false" outlineLevel="0" collapsed="false">
      <c r="A10" s="45" t="n">
        <f aca="false">AVERAGE(Data!A19:A22)</f>
        <v>8.8791415</v>
      </c>
      <c r="E10" s="17" t="n">
        <f aca="false">(Cp!E10+Cp!F10)/2*(Cp!F$4-Cp!E$4)  *((Cp!F$4+Cp!E$4)/2-1/4)</f>
        <v>0.016469918457312</v>
      </c>
      <c r="F10" s="17" t="n">
        <f aca="false">(Cp!F10+Cp!G10)/2*(Cp!G$4-Cp!F$4)  *((Cp!G$4+Cp!F$4)/2-1/4)</f>
        <v>0.025624597704577</v>
      </c>
      <c r="G10" s="17" t="n">
        <f aca="false">(Cp!G10+Cp!H10)/2*(Cp!H$4-Cp!G$4)  *((Cp!H$4+Cp!G$4)/2-1/4)</f>
        <v>0.0137249435997493</v>
      </c>
      <c r="H10" s="17" t="n">
        <f aca="false">(Cp!H10+Cp!I10)/2*(Cp!I$4-Cp!H$4)  *((Cp!I$4+Cp!H$4)/2-1/4)</f>
        <v>0.010606128270619</v>
      </c>
      <c r="I10" s="17" t="n">
        <f aca="false">(Cp!I10+Cp!J10)/2*(Cp!J$4-Cp!I$4)  *((Cp!J$4+Cp!I$4)/2-1/4)</f>
        <v>0.00115004765647548</v>
      </c>
      <c r="J10" s="17" t="n">
        <f aca="false">(Cp!J10+Cp!K10)/2*(Cp!K$4-Cp!J$4)  *((Cp!K$4+Cp!J$4)/2-1/4)</f>
        <v>-0.00707939268887649</v>
      </c>
      <c r="K10" s="17" t="n">
        <f aca="false">(Cp!K10+Cp!L10)/2*(Cp!L$4-Cp!K$4)  *((Cp!L$4+Cp!K$4)/2-1/4)</f>
        <v>-0.0125075529895317</v>
      </c>
      <c r="L10" s="17" t="n">
        <f aca="false">(Cp!L10+Cp!M10)/2*(Cp!M$4-Cp!L$4)  *((Cp!M$4+Cp!L$4)/2-1/4)</f>
        <v>-0.0134270073414586</v>
      </c>
      <c r="M10" s="17" t="n">
        <f aca="false">(Cp!M10+Cp!N10)/2*(Cp!N$4-Cp!M$4)  *((Cp!N$4+Cp!M$4)/2-1/4)</f>
        <v>-0.0129068101331484</v>
      </c>
      <c r="N10" s="17" t="n">
        <f aca="false">(Cp!N10+Cp!O10)/2*(Cp!O$4-Cp!N$4)  *((Cp!O$4+Cp!N$4)/2-1/4)</f>
        <v>-0.0101781618469315</v>
      </c>
      <c r="O10" s="17" t="n">
        <f aca="false">(Cp!O10+Cp!P10)/2*(Cp!P$4-Cp!O$4)  *((Cp!P$4+Cp!O$4)/2-1/4)</f>
        <v>-0.0073253799584504</v>
      </c>
      <c r="R10" s="17" t="n">
        <f aca="false">(Cp!R10+Cp!S10)/2*(Cp!S$4-Cp!R$4)  *((Cp!S$4+Cp!R$4)/2-1/4)</f>
        <v>-0.0071699871277977</v>
      </c>
      <c r="S10" s="17" t="n">
        <f aca="false">(Cp!S10+Cp!T10)/2*(Cp!T$4-Cp!S$4)  *((Cp!T$4+Cp!S$4)/2-1/4)</f>
        <v>-0.00632682851839159</v>
      </c>
      <c r="T10" s="17" t="n">
        <f aca="false">(Cp!T10+Cp!U10)/2*(Cp!U$4-Cp!T$4)  *((Cp!U$4+Cp!T$4)/2-1/4)</f>
        <v>-0.00243521049471947</v>
      </c>
      <c r="U10" s="17" t="n">
        <f aca="false">(Cp!U10+Cp!V10)/2*(Cp!V$4-Cp!U$4)  *((Cp!V$4+Cp!U$4)/2-1/4)</f>
        <v>-0.00107985227781796</v>
      </c>
      <c r="V10" s="17" t="n">
        <f aca="false">(Cp!V10+Cp!W10)/2*(Cp!W$4-Cp!V$4)  *((Cp!W$4+Cp!V$4)/2-1/4)</f>
        <v>0.000397324733511732</v>
      </c>
      <c r="W10" s="17" t="n">
        <f aca="false">(Cp!W10+Cp!X10)/2*(Cp!X$4-Cp!W$4)  *((Cp!X$4+Cp!W$4)/2-1/4)</f>
        <v>0.000550891421453357</v>
      </c>
      <c r="X10" s="17" t="n">
        <f aca="false">(Cp!X10+Cp!Y10)/2*(Cp!Y$4-Cp!X$4)  *((Cp!Y$4+Cp!X$4)/2-1/4)</f>
        <v>0.000671003763490277</v>
      </c>
      <c r="Y10" s="17" t="n">
        <f aca="false">(Cp!Y10+Cp!Z10)/2*(Cp!Z$4-Cp!Y$4)  *((Cp!Z$4+Cp!Y$4)/2-1/4)</f>
        <v>0.000788489869268997</v>
      </c>
      <c r="Z10" s="17" t="n">
        <f aca="false">(Cp!Z10+Cp!AA10)/2*(Cp!AA$4-Cp!Z$4)  *((Cp!AA$4+Cp!Z$4)/2-1/4)</f>
        <v>0.000437829531068176</v>
      </c>
      <c r="AA10" s="17" t="n">
        <f aca="false">(Cp!AA10+Cp!AB10)/2*(Cp!AB$4-Cp!AA$4)  *((Cp!AB$4+Cp!AA$4)/2-1/4)</f>
        <v>-0.000861432186123015</v>
      </c>
    </row>
    <row r="11" customFormat="false" ht="13.8" hidden="false" customHeight="false" outlineLevel="0" collapsed="false">
      <c r="A11" s="45" t="n">
        <f aca="false">AVERAGE(Data!A23:A26)</f>
        <v>11.83824775</v>
      </c>
      <c r="E11" s="17" t="n">
        <f aca="false">(Cp!E11+Cp!F11)/2*(Cp!F$4-Cp!E$4)  *((Cp!F$4+Cp!E$4)/2-1/4)</f>
        <v>0.00975027543451769</v>
      </c>
      <c r="F11" s="17" t="n">
        <f aca="false">(Cp!F11+Cp!G11)/2*(Cp!G$4-Cp!F$4)  *((Cp!G$4+Cp!F$4)/2-1/4)</f>
        <v>0.0183455923110598</v>
      </c>
      <c r="G11" s="17" t="n">
        <f aca="false">(Cp!G11+Cp!H11)/2*(Cp!H$4-Cp!G$4)  *((Cp!H$4+Cp!G$4)/2-1/4)</f>
        <v>0.0123670602113199</v>
      </c>
      <c r="H11" s="17" t="n">
        <f aca="false">(Cp!H11+Cp!I11)/2*(Cp!I$4-Cp!H$4)  *((Cp!I$4+Cp!H$4)/2-1/4)</f>
        <v>0.0111640505853929</v>
      </c>
      <c r="I11" s="17" t="n">
        <f aca="false">(Cp!I11+Cp!J11)/2*(Cp!J$4-Cp!I$4)  *((Cp!J$4+Cp!I$4)/2-1/4)</f>
        <v>0.00139318993093277</v>
      </c>
      <c r="J11" s="17" t="n">
        <f aca="false">(Cp!J11+Cp!K11)/2*(Cp!K$4-Cp!J$4)  *((Cp!K$4+Cp!J$4)/2-1/4)</f>
        <v>-0.00935760637016257</v>
      </c>
      <c r="K11" s="17" t="n">
        <f aca="false">(Cp!K11+Cp!L11)/2*(Cp!L$4-Cp!K$4)  *((Cp!L$4+Cp!K$4)/2-1/4)</f>
        <v>-0.0175477756510983</v>
      </c>
      <c r="L11" s="17" t="n">
        <f aca="false">(Cp!L11+Cp!M11)/2*(Cp!M$4-Cp!L$4)  *((Cp!M$4+Cp!L$4)/2-1/4)</f>
        <v>-0.0210219713415662</v>
      </c>
      <c r="M11" s="17" t="n">
        <f aca="false">(Cp!M11+Cp!N11)/2*(Cp!N$4-Cp!M$4)  *((Cp!N$4+Cp!M$4)/2-1/4)</f>
        <v>-0.0237178080096665</v>
      </c>
      <c r="N11" s="17" t="n">
        <f aca="false">(Cp!N11+Cp!O11)/2*(Cp!O$4-Cp!N$4)  *((Cp!O$4+Cp!N$4)/2-1/4)</f>
        <v>-0.0234405615340184</v>
      </c>
      <c r="O11" s="17" t="n">
        <f aca="false">(Cp!O11+Cp!P11)/2*(Cp!P$4-Cp!O$4)  *((Cp!P$4+Cp!O$4)/2-1/4)</f>
        <v>-0.0232723121817334</v>
      </c>
      <c r="R11" s="17" t="n">
        <f aca="false">(Cp!R11+Cp!S11)/2*(Cp!S$4-Cp!R$4)  *((Cp!S$4+Cp!R$4)/2-1/4)</f>
        <v>-0.00742044060927096</v>
      </c>
      <c r="S11" s="17" t="n">
        <f aca="false">(Cp!S11+Cp!T11)/2*(Cp!T$4-Cp!S$4)  *((Cp!T$4+Cp!S$4)/2-1/4)</f>
        <v>-0.007001853676778</v>
      </c>
      <c r="T11" s="17" t="n">
        <f aca="false">(Cp!T11+Cp!U11)/2*(Cp!U$4-Cp!T$4)  *((Cp!U$4+Cp!T$4)/2-1/4)</f>
        <v>-0.00292479930778437</v>
      </c>
      <c r="U11" s="17" t="n">
        <f aca="false">(Cp!U11+Cp!V11)/2*(Cp!V$4-Cp!U$4)  *((Cp!V$4+Cp!U$4)/2-1/4)</f>
        <v>-0.00141341002299988</v>
      </c>
      <c r="V11" s="17" t="n">
        <f aca="false">(Cp!V11+Cp!W11)/2*(Cp!W$4-Cp!V$4)  *((Cp!W$4+Cp!V$4)/2-1/4)</f>
        <v>0.000576273527134892</v>
      </c>
      <c r="W11" s="17" t="n">
        <f aca="false">(Cp!W11+Cp!X11)/2*(Cp!X$4-Cp!W$4)  *((Cp!X$4+Cp!W$4)/2-1/4)</f>
        <v>0.000814548135579749</v>
      </c>
      <c r="X11" s="17" t="n">
        <f aca="false">(Cp!X11+Cp!Y11)/2*(Cp!Y$4-Cp!X$4)  *((Cp!Y$4+Cp!X$4)/2-1/4)</f>
        <v>0.000637732762992461</v>
      </c>
      <c r="Y11" s="17" t="n">
        <f aca="false">(Cp!Y11+Cp!Z11)/2*(Cp!Z$4-Cp!Y$4)  *((Cp!Z$4+Cp!Y$4)/2-1/4)</f>
        <v>-4.54856395604536E-006</v>
      </c>
      <c r="Z11" s="17" t="n">
        <f aca="false">(Cp!Z11+Cp!AA11)/2*(Cp!AA$4-Cp!Z$4)  *((Cp!AA$4+Cp!Z$4)/2-1/4)</f>
        <v>-0.00177390584337055</v>
      </c>
      <c r="AA11" s="17" t="n">
        <f aca="false">(Cp!AA11+Cp!AB11)/2*(Cp!AB$4-Cp!AA$4)  *((Cp!AB$4+Cp!AA$4)/2-1/4)</f>
        <v>-0.00472055281061029</v>
      </c>
    </row>
    <row r="12" customFormat="false" ht="13.8" hidden="false" customHeight="false" outlineLevel="0" collapsed="false">
      <c r="A12" s="45" t="n">
        <f aca="false">AVERAGE(Data!A27:A30)</f>
        <v>14.9510625</v>
      </c>
      <c r="E12" s="17" t="n">
        <f aca="false">(Cp!E12+Cp!F12)/2*(Cp!F$4-Cp!E$4)  *((Cp!F$4+Cp!E$4)/2-1/4)</f>
        <v>0.00564961795265087</v>
      </c>
      <c r="F12" s="17" t="n">
        <f aca="false">(Cp!F12+Cp!G12)/2*(Cp!G$4-Cp!F$4)  *((Cp!G$4+Cp!F$4)/2-1/4)</f>
        <v>0.0112893378014893</v>
      </c>
      <c r="G12" s="17" t="n">
        <f aca="false">(Cp!G12+Cp!H12)/2*(Cp!H$4-Cp!G$4)  *((Cp!H$4+Cp!G$4)/2-1/4)</f>
        <v>0.00807791750311767</v>
      </c>
      <c r="H12" s="17" t="n">
        <f aca="false">(Cp!H12+Cp!I12)/2*(Cp!I$4-Cp!H$4)  *((Cp!I$4+Cp!H$4)/2-1/4)</f>
        <v>0.00787062351470959</v>
      </c>
      <c r="I12" s="17" t="n">
        <f aca="false">(Cp!I12+Cp!J12)/2*(Cp!J$4-Cp!I$4)  *((Cp!J$4+Cp!I$4)/2-1/4)</f>
        <v>0.00113722323598222</v>
      </c>
      <c r="J12" s="17" t="n">
        <f aca="false">(Cp!J12+Cp!K12)/2*(Cp!K$4-Cp!J$4)  *((Cp!K$4+Cp!J$4)/2-1/4)</f>
        <v>-0.0093008647493188</v>
      </c>
      <c r="K12" s="17" t="n">
        <f aca="false">(Cp!K12+Cp!L12)/2*(Cp!L$4-Cp!K$4)  *((Cp!L$4+Cp!K$4)/2-1/4)</f>
        <v>-0.0214173008710425</v>
      </c>
      <c r="L12" s="17" t="n">
        <f aca="false">(Cp!L12+Cp!M12)/2*(Cp!M$4-Cp!L$4)  *((Cp!M$4+Cp!L$4)/2-1/4)</f>
        <v>-0.0312793367659307</v>
      </c>
      <c r="M12" s="17" t="n">
        <f aca="false">(Cp!M12+Cp!N12)/2*(Cp!N$4-Cp!M$4)  *((Cp!N$4+Cp!M$4)/2-1/4)</f>
        <v>-0.0422344140498084</v>
      </c>
      <c r="N12" s="17" t="n">
        <f aca="false">(Cp!N12+Cp!O12)/2*(Cp!O$4-Cp!N$4)  *((Cp!O$4+Cp!N$4)/2-1/4)</f>
        <v>-0.0486162520739564</v>
      </c>
      <c r="O12" s="17" t="n">
        <f aca="false">(Cp!O12+Cp!P12)/2*(Cp!P$4-Cp!O$4)  *((Cp!P$4+Cp!O$4)/2-1/4)</f>
        <v>-0.055017733861915</v>
      </c>
      <c r="R12" s="17" t="n">
        <f aca="false">(Cp!R12+Cp!S12)/2*(Cp!S$4-Cp!R$4)  *((Cp!S$4+Cp!R$4)/2-1/4)</f>
        <v>-0.00805821700630726</v>
      </c>
      <c r="S12" s="17" t="n">
        <f aca="false">(Cp!S12+Cp!T12)/2*(Cp!T$4-Cp!S$4)  *((Cp!T$4+Cp!S$4)/2-1/4)</f>
        <v>-0.00742741727038429</v>
      </c>
      <c r="T12" s="17" t="n">
        <f aca="false">(Cp!T12+Cp!U12)/2*(Cp!U$4-Cp!T$4)  *((Cp!U$4+Cp!T$4)/2-1/4)</f>
        <v>-0.00304435112192192</v>
      </c>
      <c r="U12" s="17" t="n">
        <f aca="false">(Cp!U12+Cp!V12)/2*(Cp!V$4-Cp!U$4)  *((Cp!V$4+Cp!U$4)/2-1/4)</f>
        <v>-0.00136597336731019</v>
      </c>
      <c r="V12" s="17" t="n">
        <f aca="false">(Cp!V12+Cp!W12)/2*(Cp!W$4-Cp!V$4)  *((Cp!W$4+Cp!V$4)/2-1/4)</f>
        <v>0.000388383521744197</v>
      </c>
      <c r="W12" s="17" t="n">
        <f aca="false">(Cp!W12+Cp!X12)/2*(Cp!X$4-Cp!W$4)  *((Cp!X$4+Cp!W$4)/2-1/4)</f>
        <v>-0.000249652278472042</v>
      </c>
      <c r="X12" s="17" t="n">
        <f aca="false">(Cp!X12+Cp!Y12)/2*(Cp!Y$4-Cp!X$4)  *((Cp!Y$4+Cp!X$4)/2-1/4)</f>
        <v>-0.00185548188357849</v>
      </c>
      <c r="Y12" s="17" t="n">
        <f aca="false">(Cp!Y12+Cp!Z12)/2*(Cp!Z$4-Cp!Y$4)  *((Cp!Z$4+Cp!Y$4)/2-1/4)</f>
        <v>-0.00428640690931058</v>
      </c>
      <c r="Z12" s="17" t="n">
        <f aca="false">(Cp!Z12+Cp!AA12)/2*(Cp!AA$4-Cp!Z$4)  *((Cp!AA$4+Cp!Z$4)/2-1/4)</f>
        <v>-0.00929631755319429</v>
      </c>
      <c r="AA12" s="17" t="n">
        <f aca="false">(Cp!AA12+Cp!AB12)/2*(Cp!AB$4-Cp!AA$4)  *((Cp!AB$4+Cp!AA$4)/2-1/4)</f>
        <v>-0.0149334852460345</v>
      </c>
    </row>
  </sheetData>
  <mergeCells count="4">
    <mergeCell ref="E1:P3"/>
    <mergeCell ref="R1:AB3"/>
    <mergeCell ref="E5:P5"/>
    <mergeCell ref="R5:A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27.03"/>
    <col collapsed="false" customWidth="true" hidden="false" outlineLevel="0" max="2" min="2" style="17" width="30.36"/>
    <col collapsed="false" customWidth="true" hidden="false" outlineLevel="0" max="3" min="3" style="0" width="29.8"/>
  </cols>
  <sheetData>
    <row r="1" customFormat="false" ht="13.8" hidden="false" customHeight="false" outlineLevel="0" collapsed="false">
      <c r="E1" s="6" t="s">
        <v>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3.8" hidden="false" customHeight="false" outlineLevel="0" collapsed="false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3.8" hidden="false" customHeight="false" outlineLevel="0" collapsed="false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3.8" hidden="false" customHeight="false" outlineLevel="0" collapsed="false">
      <c r="E4" s="36" t="n">
        <v>-60</v>
      </c>
      <c r="F4" s="37" t="n">
        <v>-40</v>
      </c>
      <c r="G4" s="37" t="n">
        <v>-27.5</v>
      </c>
      <c r="H4" s="37" t="n">
        <v>-17.5</v>
      </c>
      <c r="I4" s="37" t="n">
        <v>-10</v>
      </c>
      <c r="J4" s="37" t="n">
        <v>-5</v>
      </c>
      <c r="K4" s="37" t="n">
        <v>0</v>
      </c>
      <c r="L4" s="37" t="n">
        <v>5</v>
      </c>
      <c r="M4" s="37" t="n">
        <v>10</v>
      </c>
      <c r="N4" s="37" t="n">
        <v>17.5</v>
      </c>
      <c r="O4" s="37" t="n">
        <v>27.5</v>
      </c>
      <c r="P4" s="37" t="n">
        <v>40</v>
      </c>
      <c r="Q4" s="38" t="n">
        <v>60</v>
      </c>
    </row>
    <row r="5" customFormat="false" ht="19.7" hidden="false" customHeight="false" outlineLevel="0" collapsed="false">
      <c r="A5" s="52" t="s">
        <v>74</v>
      </c>
      <c r="B5" s="52"/>
      <c r="C5" s="52"/>
      <c r="D5" s="52"/>
      <c r="E5" s="53" t="s">
        <v>75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="49" customFormat="true" ht="15" hidden="false" customHeight="false" outlineLevel="0" collapsed="false">
      <c r="A6" s="19" t="s">
        <v>5</v>
      </c>
      <c r="B6" s="19" t="s">
        <v>6</v>
      </c>
      <c r="C6" s="19" t="s">
        <v>7</v>
      </c>
      <c r="E6" s="41" t="n">
        <v>24</v>
      </c>
      <c r="F6" s="41" t="n">
        <v>25</v>
      </c>
      <c r="G6" s="41" t="n">
        <v>26</v>
      </c>
      <c r="H6" s="41" t="n">
        <v>27</v>
      </c>
      <c r="I6" s="41" t="n">
        <v>28</v>
      </c>
      <c r="J6" s="41" t="n">
        <v>29</v>
      </c>
      <c r="K6" s="41" t="n">
        <v>30</v>
      </c>
      <c r="L6" s="41" t="n">
        <v>31</v>
      </c>
      <c r="M6" s="41" t="n">
        <v>32</v>
      </c>
      <c r="N6" s="41" t="n">
        <v>33</v>
      </c>
      <c r="O6" s="41" t="n">
        <v>34</v>
      </c>
      <c r="P6" s="41" t="n">
        <v>35</v>
      </c>
      <c r="Q6" s="41" t="n">
        <v>36</v>
      </c>
    </row>
    <row r="7" customFormat="false" ht="13.8" hidden="false" customHeight="false" outlineLevel="0" collapsed="false">
      <c r="A7" s="45" t="n">
        <f aca="false">AVERAGE(Data!A7:A10)</f>
        <v>0.020341</v>
      </c>
      <c r="B7" s="45" t="n">
        <f aca="false">AVERAGE(Data!B7:B10)</f>
        <v>12.7782005</v>
      </c>
      <c r="C7" s="54" t="n">
        <f aca="false">MAX(Statistics!AD7,Statistics!AP7)</f>
        <v>178.3302405</v>
      </c>
      <c r="E7" s="0" t="n">
        <f aca="false">SQRT((Statistics!AD7-$B7) / ($C7-$B7))</f>
        <v>0.998515802992276</v>
      </c>
      <c r="F7" s="0" t="n">
        <f aca="false">SQRT((Statistics!AE7-$B7) / ($C7-$B7))</f>
        <v>1.00262754322286</v>
      </c>
      <c r="G7" s="0" t="n">
        <f aca="false">SQRT((Statistics!AF7-$B7) / ($C7-$B7))</f>
        <v>1.00376692688264</v>
      </c>
      <c r="H7" s="0" t="n">
        <f aca="false">SQRT((Statistics!AG7-$B7) / ($C7-$B7))</f>
        <v>1.01199627487165</v>
      </c>
      <c r="I7" s="0" t="n">
        <f aca="false">SQRT((Statistics!AH7-$B7) / ($C7-$B7))</f>
        <v>0.998641183544663</v>
      </c>
      <c r="J7" s="0" t="n">
        <f aca="false">SQRT((Statistics!AI7-$B7) / ($C7-$B7))</f>
        <v>0.986635268887599</v>
      </c>
      <c r="K7" s="0" t="n">
        <f aca="false">SQRT((Statistics!AJ7-$B7) / ($C7-$B7))</f>
        <v>0.978107501642796</v>
      </c>
      <c r="L7" s="0" t="n">
        <f aca="false">SQRT((Statistics!AK7-$B7) / ($C7-$B7))</f>
        <v>0.907376750923089</v>
      </c>
      <c r="M7" s="0" t="n">
        <f aca="false">SQRT((Statistics!AL7-$B7) / ($C7-$B7))</f>
        <v>0.925003229239428</v>
      </c>
      <c r="N7" s="0" t="n">
        <f aca="false">SQRT((Statistics!AM7-$B7) / ($C7-$B7))</f>
        <v>0.99165807961335</v>
      </c>
      <c r="O7" s="0" t="n">
        <f aca="false">SQRT((Statistics!AN7-$B7) / ($C7-$B7))</f>
        <v>1.0024921921912</v>
      </c>
      <c r="P7" s="0" t="n">
        <f aca="false">SQRT((Statistics!AO7-$B7) / ($C7-$B7))</f>
        <v>0.998898365542026</v>
      </c>
      <c r="Q7" s="0" t="n">
        <f aca="false">SQRT((Statistics!AP7-$B7) / ($C7-$B7))</f>
        <v>1</v>
      </c>
    </row>
    <row r="8" customFormat="false" ht="13.8" hidden="false" customHeight="false" outlineLevel="0" collapsed="false">
      <c r="A8" s="45" t="n">
        <f aca="false">AVERAGE(Data!A11:A14)</f>
        <v>2.901077</v>
      </c>
      <c r="B8" s="45" t="n">
        <f aca="false">AVERAGE(Data!B11:B14)</f>
        <v>12.93818825</v>
      </c>
      <c r="C8" s="54" t="n">
        <f aca="false">MAX(Statistics!AD8,Statistics!AP8)</f>
        <v>177.2304845</v>
      </c>
      <c r="E8" s="0" t="n">
        <f aca="false">SQRT((Statistics!AD8-$B8) / ($C8-$B8))</f>
        <v>1</v>
      </c>
      <c r="F8" s="0" t="n">
        <f aca="false">SQRT((Statistics!AE8-$B8) / ($C8-$B8))</f>
        <v>1.00342334329838</v>
      </c>
      <c r="G8" s="0" t="n">
        <f aca="false">SQRT((Statistics!AF8-$B8) / ($C8-$B8))</f>
        <v>1.00443833542017</v>
      </c>
      <c r="H8" s="0" t="n">
        <f aca="false">SQRT((Statistics!AG8-$B8) / ($C8-$B8))</f>
        <v>1.00982058904313</v>
      </c>
      <c r="I8" s="0" t="n">
        <f aca="false">SQRT((Statistics!AH8-$B8) / ($C8-$B8))</f>
        <v>0.978805603924085</v>
      </c>
      <c r="J8" s="0" t="n">
        <f aca="false">SQRT((Statistics!AI8-$B8) / ($C8-$B8))</f>
        <v>0.916926052249872</v>
      </c>
      <c r="K8" s="0" t="n">
        <f aca="false">SQRT((Statistics!AJ8-$B8) / ($C8-$B8))</f>
        <v>0.884114672156131</v>
      </c>
      <c r="L8" s="0" t="n">
        <f aca="false">SQRT((Statistics!AK8-$B8) / ($C8-$B8))</f>
        <v>0.939413521840182</v>
      </c>
      <c r="M8" s="0" t="n">
        <f aca="false">SQRT((Statistics!AL8-$B8) / ($C8-$B8))</f>
        <v>0.995243326058311</v>
      </c>
      <c r="N8" s="0" t="n">
        <f aca="false">SQRT((Statistics!AM8-$B8) / ($C8-$B8))</f>
        <v>0.994689780577992</v>
      </c>
      <c r="O8" s="0" t="n">
        <f aca="false">SQRT((Statistics!AN8-$B8) / ($C8-$B8))</f>
        <v>1.00249539759041</v>
      </c>
      <c r="P8" s="0" t="n">
        <f aca="false">SQRT((Statistics!AO8-$B8) / ($C8-$B8))</f>
        <v>0.997112210648655</v>
      </c>
      <c r="Q8" s="0" t="n">
        <f aca="false">SQRT((Statistics!AP8-$B8) / ($C8-$B8))</f>
        <v>0.999067172598094</v>
      </c>
    </row>
    <row r="9" customFormat="false" ht="13.8" hidden="false" customHeight="false" outlineLevel="0" collapsed="false">
      <c r="A9" s="45" t="n">
        <f aca="false">AVERAGE(Data!A15:A18)</f>
        <v>5.85483675</v>
      </c>
      <c r="B9" s="45" t="n">
        <f aca="false">AVERAGE(Data!B15:B18)</f>
        <v>13.18575225</v>
      </c>
      <c r="C9" s="54" t="n">
        <f aca="false">MAX(Statistics!AD9,Statistics!AP9)</f>
        <v>177.528746</v>
      </c>
      <c r="E9" s="0" t="n">
        <f aca="false">SQRT((Statistics!AD9-$B9) / ($C9-$B9))</f>
        <v>1</v>
      </c>
      <c r="F9" s="0" t="n">
        <f aca="false">SQRT((Statistics!AE9-$B9) / ($C9-$B9))</f>
        <v>1.00286390840884</v>
      </c>
      <c r="G9" s="0" t="n">
        <f aca="false">SQRT((Statistics!AF9-$B9) / ($C9-$B9))</f>
        <v>1.00370628363389</v>
      </c>
      <c r="H9" s="0" t="n">
        <f aca="false">SQRT((Statistics!AG9-$B9) / ($C9-$B9))</f>
        <v>1.00642809584059</v>
      </c>
      <c r="I9" s="0" t="n">
        <f aca="false">SQRT((Statistics!AH9-$B9) / ($C9-$B9))</f>
        <v>0.959981883056833</v>
      </c>
      <c r="J9" s="0" t="n">
        <f aca="false">SQRT((Statistics!AI9-$B9) / ($C9-$B9))</f>
        <v>0.880648740988717</v>
      </c>
      <c r="K9" s="0" t="n">
        <f aca="false">SQRT((Statistics!AJ9-$B9) / ($C9-$B9))</f>
        <v>0.858088798533005</v>
      </c>
      <c r="L9" s="0" t="n">
        <f aca="false">SQRT((Statistics!AK9-$B9) / ($C9-$B9))</f>
        <v>0.943754018539666</v>
      </c>
      <c r="M9" s="0" t="n">
        <f aca="false">SQRT((Statistics!AL9-$B9) / ($C9-$B9))</f>
        <v>1.00119320577456</v>
      </c>
      <c r="N9" s="0" t="n">
        <f aca="false">SQRT((Statistics!AM9-$B9) / ($C9-$B9))</f>
        <v>0.995405685168317</v>
      </c>
      <c r="O9" s="0" t="n">
        <f aca="false">SQRT((Statistics!AN9-$B9) / ($C9-$B9))</f>
        <v>1.00331108732943</v>
      </c>
      <c r="P9" s="0" t="n">
        <f aca="false">SQRT((Statistics!AO9-$B9) / ($C9-$B9))</f>
        <v>0.995758765153405</v>
      </c>
      <c r="Q9" s="0" t="n">
        <f aca="false">SQRT((Statistics!AP9-$B9) / ($C9-$B9))</f>
        <v>0.997239732064132</v>
      </c>
    </row>
    <row r="10" customFormat="false" ht="13.8" hidden="false" customHeight="false" outlineLevel="0" collapsed="false">
      <c r="A10" s="45" t="n">
        <f aca="false">AVERAGE(Data!A19:A22)</f>
        <v>8.8791415</v>
      </c>
      <c r="B10" s="45" t="n">
        <f aca="false">AVERAGE(Data!B19:B22)</f>
        <v>13.5356495</v>
      </c>
      <c r="C10" s="54" t="n">
        <f aca="false">MAX(Statistics!AD10,Statistics!AP10)</f>
        <v>176.213878</v>
      </c>
      <c r="E10" s="0" t="n">
        <f aca="false">SQRT((Statistics!AD10-$B10) / ($C10-$B10))</f>
        <v>1</v>
      </c>
      <c r="F10" s="0" t="n">
        <f aca="false">SQRT((Statistics!AE10-$B10) / ($C10-$B10))</f>
        <v>1.0018007878695</v>
      </c>
      <c r="G10" s="0" t="n">
        <f aca="false">SQRT((Statistics!AF10-$B10) / ($C10-$B10))</f>
        <v>0.998178052882584</v>
      </c>
      <c r="H10" s="0" t="n">
        <f aca="false">SQRT((Statistics!AG10-$B10) / ($C10-$B10))</f>
        <v>0.986733846732168</v>
      </c>
      <c r="I10" s="0" t="n">
        <f aca="false">SQRT((Statistics!AH10-$B10) / ($C10-$B10))</f>
        <v>0.934208089195176</v>
      </c>
      <c r="J10" s="0" t="n">
        <f aca="false">SQRT((Statistics!AI10-$B10) / ($C10-$B10))</f>
        <v>0.877170802214509</v>
      </c>
      <c r="K10" s="0" t="n">
        <f aca="false">SQRT((Statistics!AJ10-$B10) / ($C10-$B10))</f>
        <v>0.844756865770466</v>
      </c>
      <c r="L10" s="0" t="n">
        <f aca="false">SQRT((Statistics!AK10-$B10) / ($C10-$B10))</f>
        <v>0.843317537271882</v>
      </c>
      <c r="M10" s="0" t="n">
        <f aca="false">SQRT((Statistics!AL10-$B10) / ($C10-$B10))</f>
        <v>0.933304367239183</v>
      </c>
      <c r="N10" s="0" t="n">
        <f aca="false">SQRT((Statistics!AM10-$B10) / ($C10-$B10))</f>
        <v>0.993912185994177</v>
      </c>
      <c r="O10" s="0" t="n">
        <f aca="false">SQRT((Statistics!AN10-$B10) / ($C10-$B10))</f>
        <v>1.00264063271469</v>
      </c>
      <c r="P10" s="0" t="n">
        <f aca="false">SQRT((Statistics!AO10-$B10) / ($C10-$B10))</f>
        <v>0.995834493451276</v>
      </c>
      <c r="Q10" s="0" t="n">
        <f aca="false">SQRT((Statistics!AP10-$B10) / ($C10-$B10))</f>
        <v>0.999785504534955</v>
      </c>
    </row>
    <row r="11" customFormat="false" ht="13.8" hidden="false" customHeight="false" outlineLevel="0" collapsed="false">
      <c r="A11" s="45" t="n">
        <f aca="false">AVERAGE(Data!A23:A26)</f>
        <v>11.83824775</v>
      </c>
      <c r="B11" s="45" t="n">
        <f aca="false">AVERAGE(Data!B23:B26)</f>
        <v>17.80569925</v>
      </c>
      <c r="C11" s="54" t="n">
        <f aca="false">MAX(Statistics!AD11,Statistics!AP11)</f>
        <v>180.221277</v>
      </c>
      <c r="E11" s="0" t="n">
        <f aca="false">SQRT((Statistics!AD11-$B11) / ($C11-$B11))</f>
        <v>0.96425633437565</v>
      </c>
      <c r="F11" s="0" t="n">
        <f aca="false">SQRT((Statistics!AE11-$B11) / ($C11-$B11))</f>
        <v>0.905545309690196</v>
      </c>
      <c r="G11" s="0" t="n">
        <f aca="false">SQRT((Statistics!AF11-$B11) / ($C11-$B11))</f>
        <v>0.857312056101455</v>
      </c>
      <c r="H11" s="0" t="n">
        <f aca="false">SQRT((Statistics!AG11-$B11) / ($C11-$B11))</f>
        <v>0.80587764898221</v>
      </c>
      <c r="I11" s="0" t="n">
        <f aca="false">SQRT((Statistics!AH11-$B11) / ($C11-$B11))</f>
        <v>0.765805467787355</v>
      </c>
      <c r="J11" s="0" t="n">
        <f aca="false">SQRT((Statistics!AI11-$B11) / ($C11-$B11))</f>
        <v>0.742542234215539</v>
      </c>
      <c r="K11" s="0" t="n">
        <f aca="false">SQRT((Statistics!AJ11-$B11) / ($C11-$B11))</f>
        <v>0.735762678954444</v>
      </c>
      <c r="L11" s="0" t="n">
        <f aca="false">SQRT((Statistics!AK11-$B11) / ($C11-$B11))</f>
        <v>0.724512869066104</v>
      </c>
      <c r="M11" s="0" t="n">
        <f aca="false">SQRT((Statistics!AL11-$B11) / ($C11-$B11))</f>
        <v>0.728353864542055</v>
      </c>
      <c r="N11" s="0" t="n">
        <f aca="false">SQRT((Statistics!AM11-$B11) / ($C11-$B11))</f>
        <v>0.738060591101712</v>
      </c>
      <c r="O11" s="0" t="n">
        <f aca="false">SQRT((Statistics!AN11-$B11) / ($C11-$B11))</f>
        <v>0.840218556150961</v>
      </c>
      <c r="P11" s="0" t="n">
        <f aca="false">SQRT((Statistics!AO11-$B11) / ($C11-$B11))</f>
        <v>0.963189798186662</v>
      </c>
      <c r="Q11" s="0" t="n">
        <f aca="false">SQRT((Statistics!AP11-$B11) / ($C11-$B11))</f>
        <v>1</v>
      </c>
    </row>
    <row r="12" customFormat="false" ht="13.8" hidden="false" customHeight="false" outlineLevel="0" collapsed="false">
      <c r="A12" s="45" t="n">
        <f aca="false">AVERAGE(Data!A27:A30)</f>
        <v>14.9510625</v>
      </c>
      <c r="B12" s="45" t="n">
        <f aca="false">AVERAGE(Data!B27:B30)</f>
        <v>26.2624395</v>
      </c>
      <c r="C12" s="54" t="n">
        <f aca="false">MAX(Statistics!AD12,Statistics!AP12)</f>
        <v>179.89761825</v>
      </c>
      <c r="E12" s="0" t="n">
        <f aca="false">SQRT((Statistics!AD12-$B12) / ($C12-$B12))</f>
        <v>0.954205411278486</v>
      </c>
      <c r="F12" s="0" t="n">
        <f aca="false">SQRT((Statistics!AE12-$B12) / ($C12-$B12))</f>
        <v>0.765859011877901</v>
      </c>
      <c r="G12" s="0" t="n">
        <f aca="false">SQRT((Statistics!AF12-$B12) / ($C12-$B12))</f>
        <v>0.595243590956927</v>
      </c>
      <c r="H12" s="0" t="n">
        <f aca="false">SQRT((Statistics!AG12-$B12) / ($C12-$B12))</f>
        <v>0.436945492160203</v>
      </c>
      <c r="I12" s="0" t="n">
        <f aca="false">SQRT((Statistics!AH12-$B12) / ($C12-$B12))</f>
        <v>0.313160728922339</v>
      </c>
      <c r="J12" s="0" t="n">
        <f aca="false">SQRT((Statistics!AI12-$B12) / ($C12-$B12))</f>
        <v>0.246347291451201</v>
      </c>
      <c r="K12" s="0" t="n">
        <f aca="false">SQRT((Statistics!AJ12-$B12) / ($C12-$B12))</f>
        <v>0.176815281513328</v>
      </c>
      <c r="L12" s="0" t="n">
        <f aca="false">SQRT((Statistics!AK12-$B12) / ($C12-$B12))</f>
        <v>0.188692634317976</v>
      </c>
      <c r="M12" s="0" t="n">
        <f aca="false">SQRT((Statistics!AL12-$B12) / ($C12-$B12))</f>
        <v>0.27349257710999</v>
      </c>
      <c r="N12" s="0" t="n">
        <f aca="false">SQRT((Statistics!AM12-$B12) / ($C12-$B12))</f>
        <v>0.337928725416216</v>
      </c>
      <c r="O12" s="0" t="n">
        <f aca="false">SQRT((Statistics!AN12-$B12) / ($C12-$B12))</f>
        <v>0.557183043270095</v>
      </c>
      <c r="P12" s="0" t="n">
        <f aca="false">SQRT((Statistics!AO12-$B12) / ($C12-$B12))</f>
        <v>0.795627798589468</v>
      </c>
      <c r="Q12" s="0" t="n">
        <f aca="false">SQRT((Statistics!AP12-$B12) / ($C12-$B12))</f>
        <v>1</v>
      </c>
    </row>
    <row r="14" customFormat="false" ht="17.15" hidden="false" customHeight="false" outlineLevel="0" collapsed="false">
      <c r="E14" s="6" t="s">
        <v>76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2.95" hidden="false" customHeight="true" outlineLevel="0" collapsed="false">
      <c r="B15" s="0"/>
      <c r="E15" s="0" t="n">
        <f aca="false">E7*(1-E7)</f>
        <v>0.00148199416696633</v>
      </c>
      <c r="F15" s="0" t="n">
        <f aca="false">F7*(1-F7)</f>
        <v>-0.00263444720625019</v>
      </c>
      <c r="G15" s="0" t="n">
        <f aca="false">G7*(1-G7)</f>
        <v>-0.00378111662077974</v>
      </c>
      <c r="H15" s="0" t="n">
        <f aca="false">H7*(1-H7)</f>
        <v>-0.0121401854824471</v>
      </c>
      <c r="I15" s="0" t="n">
        <f aca="false">I7*(1-I7)</f>
        <v>0.00135697007317746</v>
      </c>
      <c r="J15" s="0" t="n">
        <f aca="false">J7*(1-J7)</f>
        <v>0.0131861150746947</v>
      </c>
      <c r="K15" s="0" t="n">
        <f aca="false">K7*(1-K7)</f>
        <v>0.0214132168728835</v>
      </c>
      <c r="L15" s="0" t="n">
        <f aca="false">L7*(1-L7)</f>
        <v>0.0840441828073474</v>
      </c>
      <c r="M15" s="0" t="n">
        <f aca="false">M7*(1-M7)</f>
        <v>0.0693722551360583</v>
      </c>
      <c r="N15" s="0" t="n">
        <f aca="false">N7*(1-N7)</f>
        <v>0.00827233275091306</v>
      </c>
      <c r="O15" s="0" t="n">
        <f aca="false">O7*(1-O7)</f>
        <v>-0.00249840321311967</v>
      </c>
      <c r="P15" s="0" t="n">
        <f aca="false">P7*(1-P7)</f>
        <v>0.00110042085949551</v>
      </c>
      <c r="Q15" s="0" t="n">
        <f aca="false">Q7*(1-Q7)</f>
        <v>0</v>
      </c>
    </row>
    <row r="16" customFormat="false" ht="12.95" hidden="false" customHeight="true" outlineLevel="0" collapsed="false">
      <c r="B16" s="0"/>
      <c r="E16" s="0" t="n">
        <f aca="false">E8*(1-E8)</f>
        <v>0</v>
      </c>
      <c r="F16" s="0" t="n">
        <f aca="false">F8*(1-F8)</f>
        <v>-0.00343506257772249</v>
      </c>
      <c r="G16" s="0" t="n">
        <f aca="false">G8*(1-G8)</f>
        <v>-0.00445803424147196</v>
      </c>
      <c r="H16" s="0" t="n">
        <f aca="false">H8*(1-H8)</f>
        <v>-0.00991703301228834</v>
      </c>
      <c r="I16" s="0" t="n">
        <f aca="false">I8*(1-I8)</f>
        <v>0.0207451936508919</v>
      </c>
      <c r="J16" s="0" t="n">
        <f aca="false">J8*(1-J8)</f>
        <v>0.0761726669553373</v>
      </c>
      <c r="K16" s="0" t="n">
        <f aca="false">K8*(1-K8)</f>
        <v>0.102455918634388</v>
      </c>
      <c r="L16" s="0" t="n">
        <f aca="false">L8*(1-L8)</f>
        <v>0.0569157568240084</v>
      </c>
      <c r="M16" s="0" t="n">
        <f aca="false">M8*(1-M8)</f>
        <v>0.00473404799470189</v>
      </c>
      <c r="N16" s="0" t="n">
        <f aca="false">N8*(1-N8)</f>
        <v>0.00528202099169861</v>
      </c>
      <c r="O16" s="0" t="n">
        <f aca="false">O8*(1-O8)</f>
        <v>-0.00250162459954496</v>
      </c>
      <c r="P16" s="0" t="n">
        <f aca="false">P8*(1-P8)</f>
        <v>0.00287945002400708</v>
      </c>
      <c r="Q16" s="0" t="n">
        <f aca="false">Q8*(1-Q8)</f>
        <v>0.00093195723494473</v>
      </c>
    </row>
    <row r="17" customFormat="false" ht="12.95" hidden="false" customHeight="true" outlineLevel="0" collapsed="false">
      <c r="A17" s="51"/>
      <c r="B17" s="0"/>
      <c r="E17" s="0" t="n">
        <f aca="false">E9*(1-E9)</f>
        <v>0</v>
      </c>
      <c r="F17" s="0" t="n">
        <f aca="false">F9*(1-F9)</f>
        <v>-0.002872110380216</v>
      </c>
      <c r="G17" s="0" t="n">
        <f aca="false">G9*(1-G9)</f>
        <v>-0.00372002017226319</v>
      </c>
      <c r="H17" s="0" t="n">
        <f aca="false">H9*(1-H9)</f>
        <v>-0.0064694162567265</v>
      </c>
      <c r="I17" s="0" t="n">
        <f aca="false">I9*(1-I9)</f>
        <v>0.0384166672594905</v>
      </c>
      <c r="J17" s="0" t="n">
        <f aca="false">J9*(1-J9)</f>
        <v>0.105106535983705</v>
      </c>
      <c r="K17" s="0" t="n">
        <f aca="false">K9*(1-K9)</f>
        <v>0.121772412365189</v>
      </c>
      <c r="L17" s="0" t="n">
        <f aca="false">L9*(1-L9)</f>
        <v>0.053082371029898</v>
      </c>
      <c r="M17" s="0" t="n">
        <f aca="false">M9*(1-M9)</f>
        <v>-0.00119462951458273</v>
      </c>
      <c r="N17" s="0" t="n">
        <f aca="false">N9*(1-N9)</f>
        <v>0.00457320710291086</v>
      </c>
      <c r="O17" s="0" t="n">
        <f aca="false">O9*(1-O9)</f>
        <v>-0.00332205062872906</v>
      </c>
      <c r="P17" s="0" t="n">
        <f aca="false">P9*(1-P9)</f>
        <v>0.00422324677357125</v>
      </c>
      <c r="Q17" s="0" t="n">
        <f aca="false">Q9*(1-Q9)</f>
        <v>0.00275264885678992</v>
      </c>
    </row>
    <row r="18" customFormat="false" ht="12.95" hidden="false" customHeight="true" outlineLevel="0" collapsed="false">
      <c r="B18" s="0"/>
      <c r="E18" s="0" t="n">
        <f aca="false">E10*(1-E10)</f>
        <v>0</v>
      </c>
      <c r="F18" s="0" t="n">
        <f aca="false">F10*(1-F10)</f>
        <v>-0.00180403070645216</v>
      </c>
      <c r="G18" s="0" t="n">
        <f aca="false">G10*(1-G10)</f>
        <v>0.00181862762611779</v>
      </c>
      <c r="H18" s="0" t="n">
        <f aca="false">H10*(1-H10)</f>
        <v>0.0130901624453062</v>
      </c>
      <c r="I18" s="0" t="n">
        <f aca="false">I10*(1-I10)</f>
        <v>0.0614633352774745</v>
      </c>
      <c r="J18" s="0" t="n">
        <f aca="false">J10*(1-J10)</f>
        <v>0.107742185956864</v>
      </c>
      <c r="K18" s="0" t="n">
        <f aca="false">K10*(1-K10)</f>
        <v>0.131142703504125</v>
      </c>
      <c r="L18" s="0" t="n">
        <f aca="false">L10*(1-L10)</f>
        <v>0.13213306860157</v>
      </c>
      <c r="M18" s="0" t="n">
        <f aca="false">M10*(1-M10)</f>
        <v>0.0622473253314515</v>
      </c>
      <c r="N18" s="0" t="n">
        <f aca="false">N10*(1-N10)</f>
        <v>0.0060507525264531</v>
      </c>
      <c r="O18" s="0" t="n">
        <f aca="false">O10*(1-O10)</f>
        <v>-0.00264760565582094</v>
      </c>
      <c r="P18" s="0" t="n">
        <f aca="false">P10*(1-P10)</f>
        <v>0.0041481551039167</v>
      </c>
      <c r="Q18" s="0" t="n">
        <f aca="false">Q10*(1-Q10)</f>
        <v>0.00021444945674007</v>
      </c>
    </row>
    <row r="19" customFormat="false" ht="12.95" hidden="false" customHeight="true" outlineLevel="0" collapsed="false">
      <c r="B19" s="0"/>
      <c r="E19" s="0" t="n">
        <f aca="false">E11*(1-E11)</f>
        <v>0.0344660559920849</v>
      </c>
      <c r="F19" s="0" t="n">
        <f aca="false">F11*(1-F11)</f>
        <v>0.0855330017882832</v>
      </c>
      <c r="G19" s="0" t="n">
        <f aca="false">G11*(1-G11)</f>
        <v>0.122328094564551</v>
      </c>
      <c r="H19" s="0" t="n">
        <f aca="false">H11*(1-H11)</f>
        <v>0.156438863853116</v>
      </c>
      <c r="I19" s="0" t="n">
        <f aca="false">I11*(1-I11)</f>
        <v>0.179347453294345</v>
      </c>
      <c r="J19" s="0" t="n">
        <f aca="false">J11*(1-J11)</f>
        <v>0.191173264621734</v>
      </c>
      <c r="K19" s="0" t="n">
        <f aca="false">K11*(1-K11)</f>
        <v>0.194415959212224</v>
      </c>
      <c r="L19" s="0" t="n">
        <f aca="false">L11*(1-L11)</f>
        <v>0.199593971623706</v>
      </c>
      <c r="M19" s="0" t="n">
        <f aca="false">M11*(1-M11)</f>
        <v>0.197854512548709</v>
      </c>
      <c r="N19" s="0" t="n">
        <f aca="false">N11*(1-N11)</f>
        <v>0.193327154964303</v>
      </c>
      <c r="O19" s="0" t="n">
        <f aca="false">O11*(1-O11)</f>
        <v>0.134251334050555</v>
      </c>
      <c r="P19" s="0" t="n">
        <f aca="false">P11*(1-P11)</f>
        <v>0.035455210855799</v>
      </c>
      <c r="Q19" s="0" t="n">
        <f aca="false">Q11*(1-Q11)</f>
        <v>0</v>
      </c>
    </row>
    <row r="20" customFormat="false" ht="12.95" hidden="false" customHeight="true" outlineLevel="0" collapsed="false">
      <c r="E20" s="0" t="n">
        <f aca="false">E12*(1-E12)</f>
        <v>0.0436974443653416</v>
      </c>
      <c r="F20" s="0" t="n">
        <f aca="false">F12*(1-F12)</f>
        <v>0.179318985803306</v>
      </c>
      <c r="G20" s="0" t="n">
        <f aca="false">G12*(1-G12)</f>
        <v>0.24092865838163</v>
      </c>
      <c r="H20" s="0" t="n">
        <f aca="false">H12*(1-H12)</f>
        <v>0.246024129041081</v>
      </c>
      <c r="I20" s="0" t="n">
        <f aca="false">I12*(1-I12)</f>
        <v>0.215091086783168</v>
      </c>
      <c r="J20" s="0" t="n">
        <f aca="false">J12*(1-J12)</f>
        <v>0.185660303445858</v>
      </c>
      <c r="K20" s="0" t="n">
        <f aca="false">K12*(1-K12)</f>
        <v>0.14555163773669</v>
      </c>
      <c r="L20" s="0" t="n">
        <f aca="false">L12*(1-L12)</f>
        <v>0.153087724072119</v>
      </c>
      <c r="M20" s="0" t="n">
        <f aca="false">M12*(1-M12)</f>
        <v>0.198694387375726</v>
      </c>
      <c r="N20" s="0" t="n">
        <f aca="false">N12*(1-N12)</f>
        <v>0.223732901954788</v>
      </c>
      <c r="O20" s="0" t="n">
        <f aca="false">O12*(1-O12)</f>
        <v>0.24673009956237</v>
      </c>
      <c r="P20" s="0" t="n">
        <f aca="false">P12*(1-P12)</f>
        <v>0.162604204701145</v>
      </c>
      <c r="Q20" s="0" t="n">
        <f aca="false">Q12*(1-Q12)</f>
        <v>0</v>
      </c>
    </row>
    <row r="22" customFormat="false" ht="17.15" hidden="false" customHeight="false" outlineLevel="0" collapsed="false">
      <c r="E22" s="6" t="s">
        <v>77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3.8" hidden="false" customHeight="false" outlineLevel="0" collapsed="false">
      <c r="E23" s="0" t="n">
        <f aca="false">(E15+F15)/2*(F$4-E$4)/1000</f>
        <v>-1.15245303928387E-005</v>
      </c>
      <c r="F23" s="0" t="n">
        <f aca="false">(F15+G15)/2*(G$4-F$4)/1000</f>
        <v>-4.0097273918937E-005</v>
      </c>
      <c r="G23" s="0" t="n">
        <f aca="false">(G15+H15)/2*(H$4-G$4)/1000</f>
        <v>-7.96065105161341E-005</v>
      </c>
      <c r="H23" s="0" t="n">
        <f aca="false">(H15+I15)/2*(I$4-H$4)/1000</f>
        <v>-4.04370577847611E-005</v>
      </c>
      <c r="I23" s="0" t="n">
        <f aca="false">(I15+J15)/2*(J$4-I$4)/1000</f>
        <v>3.63577128696803E-005</v>
      </c>
      <c r="J23" s="0" t="n">
        <f aca="false">(J15+K15)/2*(K$4-J$4)/1000</f>
        <v>8.64983298689453E-005</v>
      </c>
      <c r="K23" s="0" t="n">
        <f aca="false">(K15+L15)/2*(L$4-K$4)/1000</f>
        <v>0.000263643499200577</v>
      </c>
      <c r="L23" s="0" t="n">
        <f aca="false">(L15+M15)/2*(M$4-L$4)/1000</f>
        <v>0.000383541094858514</v>
      </c>
      <c r="M23" s="0" t="n">
        <f aca="false">(M15+N15)/2*(N$4-M$4)/1000</f>
        <v>0.000291167204576143</v>
      </c>
      <c r="N23" s="0" t="n">
        <f aca="false">(N15+O15)/2*(O$4-N$4)/1000</f>
        <v>2.8869647688967E-005</v>
      </c>
      <c r="O23" s="0" t="n">
        <f aca="false">(O15+P15)/2*(P$4-O$4)/1000</f>
        <v>-8.73738971015097E-006</v>
      </c>
      <c r="P23" s="0" t="n">
        <f aca="false">(P15+Q15)/2*(Q$4-P$4)/1000</f>
        <v>1.10042085949551E-005</v>
      </c>
    </row>
    <row r="24" customFormat="false" ht="13.8" hidden="false" customHeight="false" outlineLevel="0" collapsed="false">
      <c r="E24" s="0" t="n">
        <f aca="false">(E16+F16)/2*(F$4-E$4)/1000</f>
        <v>-3.43506257772249E-005</v>
      </c>
      <c r="F24" s="0" t="n">
        <f aca="false">(F16+G16)/2*(G$4-F$4)/1000</f>
        <v>-4.93318551199653E-005</v>
      </c>
      <c r="G24" s="0" t="n">
        <f aca="false">(G16+H16)/2*(H$4-G$4)/1000</f>
        <v>-7.18753362688015E-005</v>
      </c>
      <c r="H24" s="0" t="n">
        <f aca="false">(H16+I16)/2*(I$4-H$4)/1000</f>
        <v>4.06056023947634E-005</v>
      </c>
      <c r="I24" s="0" t="n">
        <f aca="false">(I16+J16)/2*(J$4-I$4)/1000</f>
        <v>0.000242294651515573</v>
      </c>
      <c r="J24" s="0" t="n">
        <f aca="false">(J16+K16)/2*(K$4-J$4)/1000</f>
        <v>0.000446571463974313</v>
      </c>
      <c r="K24" s="0" t="n">
        <f aca="false">(K16+L16)/2*(L$4-K$4)/1000</f>
        <v>0.00039842918864599</v>
      </c>
      <c r="L24" s="0" t="n">
        <f aca="false">(L16+M16)/2*(M$4-L$4)/1000</f>
        <v>0.000154124512046776</v>
      </c>
      <c r="M24" s="0" t="n">
        <f aca="false">(M16+N16)/2*(N$4-M$4)/1000</f>
        <v>3.75602586990019E-005</v>
      </c>
      <c r="N24" s="0" t="n">
        <f aca="false">(N16+O16)/2*(O$4-N$4)/1000</f>
        <v>1.39019819607683E-005</v>
      </c>
      <c r="O24" s="0" t="n">
        <f aca="false">(O16+P16)/2*(P$4-O$4)/1000</f>
        <v>2.36140890288823E-006</v>
      </c>
      <c r="P24" s="0" t="n">
        <f aca="false">(P16+Q16)/2*(Q$4-P$4)/1000</f>
        <v>3.81140725895181E-005</v>
      </c>
    </row>
    <row r="25" customFormat="false" ht="13.8" hidden="false" customHeight="false" outlineLevel="0" collapsed="false">
      <c r="E25" s="0" t="n">
        <f aca="false">(E17+F17)/2*(F$4-E$4)/1000</f>
        <v>-2.872110380216E-005</v>
      </c>
      <c r="F25" s="0" t="n">
        <f aca="false">(F17+G17)/2*(G$4-F$4)/1000</f>
        <v>-4.12008159529949E-005</v>
      </c>
      <c r="G25" s="0" t="n">
        <f aca="false">(G17+H17)/2*(H$4-G$4)/1000</f>
        <v>-5.09471821449484E-005</v>
      </c>
      <c r="H25" s="0" t="n">
        <f aca="false">(H17+I17)/2*(I$4-H$4)/1000</f>
        <v>0.000119802191260365</v>
      </c>
      <c r="I25" s="0" t="n">
        <f aca="false">(I17+J17)/2*(J$4-I$4)/1000</f>
        <v>0.000358808008107988</v>
      </c>
      <c r="J25" s="0" t="n">
        <f aca="false">(J17+K17)/2*(K$4-J$4)/1000</f>
        <v>0.000567197370872234</v>
      </c>
      <c r="K25" s="0" t="n">
        <f aca="false">(K17+L17)/2*(L$4-K$4)/1000</f>
        <v>0.000437136958487717</v>
      </c>
      <c r="L25" s="0" t="n">
        <f aca="false">(L17+M17)/2*(M$4-L$4)/1000</f>
        <v>0.000129719353788288</v>
      </c>
      <c r="M25" s="0" t="n">
        <f aca="false">(M17+N17)/2*(N$4-M$4)/1000</f>
        <v>1.26696659562305E-005</v>
      </c>
      <c r="N25" s="0" t="n">
        <f aca="false">(N17+O17)/2*(O$4-N$4)/1000</f>
        <v>6.255782370909E-006</v>
      </c>
      <c r="O25" s="0" t="n">
        <f aca="false">(O17+P17)/2*(P$4-O$4)/1000</f>
        <v>5.63247590526366E-006</v>
      </c>
      <c r="P25" s="0" t="n">
        <f aca="false">(P17+Q17)/2*(Q$4-P$4)/1000</f>
        <v>6.97589563036117E-005</v>
      </c>
    </row>
    <row r="26" customFormat="false" ht="13.8" hidden="false" customHeight="false" outlineLevel="0" collapsed="false">
      <c r="E26" s="0" t="n">
        <f aca="false">(E18+F18)/2*(F$4-E$4)/1000</f>
        <v>-1.80403070645216E-005</v>
      </c>
      <c r="F26" s="0" t="n">
        <f aca="false">(F18+G18)/2*(G$4-F$4)/1000</f>
        <v>9.12307479101988E-008</v>
      </c>
      <c r="G26" s="0" t="n">
        <f aca="false">(G18+H18)/2*(H$4-G$4)/1000</f>
        <v>7.45439503571198E-005</v>
      </c>
      <c r="H26" s="0" t="n">
        <f aca="false">(H18+I18)/2*(I$4-H$4)/1000</f>
        <v>0.000279575616460428</v>
      </c>
      <c r="I26" s="0" t="n">
        <f aca="false">(I18+J18)/2*(J$4-I$4)/1000</f>
        <v>0.000423013803085846</v>
      </c>
      <c r="J26" s="0" t="n">
        <f aca="false">(J18+K18)/2*(K$4-J$4)/1000</f>
        <v>0.000597212223652471</v>
      </c>
      <c r="K26" s="0" t="n">
        <f aca="false">(K18+L18)/2*(L$4-K$4)/1000</f>
        <v>0.000658189430264238</v>
      </c>
      <c r="L26" s="0" t="n">
        <f aca="false">(L18+M18)/2*(M$4-L$4)/1000</f>
        <v>0.000485950984832554</v>
      </c>
      <c r="M26" s="0" t="n">
        <f aca="false">(M18+N18)/2*(N$4-M$4)/1000</f>
        <v>0.000256117791967142</v>
      </c>
      <c r="N26" s="0" t="n">
        <f aca="false">(N18+O18)/2*(O$4-N$4)/1000</f>
        <v>1.70157343531608E-005</v>
      </c>
      <c r="O26" s="0" t="n">
        <f aca="false">(O18+P18)/2*(P$4-O$4)/1000</f>
        <v>9.3784340505985E-006</v>
      </c>
      <c r="P26" s="0" t="n">
        <f aca="false">(P18+Q18)/2*(Q$4-P$4)/1000</f>
        <v>4.36260456065677E-005</v>
      </c>
    </row>
    <row r="27" customFormat="false" ht="13.8" hidden="false" customHeight="false" outlineLevel="0" collapsed="false">
      <c r="E27" s="0" t="n">
        <f aca="false">(E19+F19)/2*(F$4-E$4)/1000</f>
        <v>0.00119999057780368</v>
      </c>
      <c r="F27" s="0" t="n">
        <f aca="false">(F19+G19)/2*(G$4-F$4)/1000</f>
        <v>0.00129913185220521</v>
      </c>
      <c r="G27" s="0" t="n">
        <f aca="false">(G19+H19)/2*(H$4-G$4)/1000</f>
        <v>0.00139383479208833</v>
      </c>
      <c r="H27" s="0" t="n">
        <f aca="false">(H19+I19)/2*(I$4-H$4)/1000</f>
        <v>0.00125919868930298</v>
      </c>
      <c r="I27" s="0" t="n">
        <f aca="false">(I19+J19)/2*(J$4-I$4)/1000</f>
        <v>0.0009263017947902</v>
      </c>
      <c r="J27" s="0" t="n">
        <f aca="false">(J19+K19)/2*(K$4-J$4)/1000</f>
        <v>0.000963973059584896</v>
      </c>
      <c r="K27" s="0" t="n">
        <f aca="false">(K19+L19)/2*(L$4-K$4)/1000</f>
        <v>0.000985024827089826</v>
      </c>
      <c r="L27" s="0" t="n">
        <f aca="false">(L19+M19)/2*(M$4-L$4)/1000</f>
        <v>0.000993621210431038</v>
      </c>
      <c r="M27" s="0" t="n">
        <f aca="false">(M19+N19)/2*(N$4-M$4)/1000</f>
        <v>0.0014669312531738</v>
      </c>
      <c r="N27" s="0" t="n">
        <f aca="false">(N19+O19)/2*(O$4-N$4)/1000</f>
        <v>0.00163789244507429</v>
      </c>
      <c r="O27" s="0" t="n">
        <f aca="false">(O19+P19)/2*(P$4-O$4)/1000</f>
        <v>0.00106066590566471</v>
      </c>
      <c r="P27" s="0" t="n">
        <f aca="false">(P19+Q19)/2*(Q$4-P$4)/1000</f>
        <v>0.00035455210855799</v>
      </c>
    </row>
    <row r="28" customFormat="false" ht="13.8" hidden="false" customHeight="false" outlineLevel="0" collapsed="false">
      <c r="E28" s="0" t="n">
        <f aca="false">(E20+F20)/2*(F$4-E$4)/1000</f>
        <v>0.00223016430168648</v>
      </c>
      <c r="F28" s="0" t="n">
        <f aca="false">(F20+G20)/2*(G$4-F$4)/1000</f>
        <v>0.00262654777615585</v>
      </c>
      <c r="G28" s="0" t="n">
        <f aca="false">(G20+H20)/2*(H$4-G$4)/1000</f>
        <v>0.00243476393711355</v>
      </c>
      <c r="H28" s="0" t="n">
        <f aca="false">(H20+I20)/2*(I$4-H$4)/1000</f>
        <v>0.00172918205934093</v>
      </c>
      <c r="I28" s="0" t="n">
        <f aca="false">(I20+J20)/2*(J$4-I$4)/1000</f>
        <v>0.00100187847557257</v>
      </c>
      <c r="J28" s="0" t="n">
        <f aca="false">(J20+K20)/2*(K$4-J$4)/1000</f>
        <v>0.000828029852956371</v>
      </c>
      <c r="K28" s="0" t="n">
        <f aca="false">(K20+L20)/2*(L$4-K$4)/1000</f>
        <v>0.000746598404522022</v>
      </c>
      <c r="L28" s="0" t="n">
        <f aca="false">(L20+M20)/2*(M$4-L$4)/1000</f>
        <v>0.000879455278619611</v>
      </c>
      <c r="M28" s="0" t="n">
        <f aca="false">(M20+N20)/2*(N$4-M$4)/1000</f>
        <v>0.00158410233498943</v>
      </c>
      <c r="N28" s="0" t="n">
        <f aca="false">(N20+O20)/2*(O$4-N$4)/1000</f>
        <v>0.00235231500758579</v>
      </c>
      <c r="O28" s="0" t="n">
        <f aca="false">(O20+P20)/2*(P$4-O$4)/1000</f>
        <v>0.00255833940164697</v>
      </c>
      <c r="P28" s="0" t="n">
        <f aca="false">(P20+Q20)/2*(Q$4-P$4)/1000</f>
        <v>0.00162604204701145</v>
      </c>
    </row>
  </sheetData>
  <mergeCells count="5">
    <mergeCell ref="E1:Q3"/>
    <mergeCell ref="A5:D5"/>
    <mergeCell ref="E5:Q5"/>
    <mergeCell ref="E14:Q14"/>
    <mergeCell ref="E22:Q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D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7" width="27.03"/>
    <col collapsed="false" customWidth="true" hidden="false" outlineLevel="0" max="6" min="5" style="17" width="18.73"/>
  </cols>
  <sheetData>
    <row r="4" customFormat="false" ht="13.8" hidden="false" customHeight="false" outlineLevel="0" collapsed="false"/>
    <row r="5" customFormat="false" ht="29.15" hidden="false" customHeight="false" outlineLevel="0" collapsed="false">
      <c r="E5" s="55" t="s">
        <v>78</v>
      </c>
      <c r="F5" s="55"/>
      <c r="G5" s="55"/>
      <c r="H5" s="55"/>
    </row>
    <row r="6" s="60" customFormat="true" ht="15" hidden="false" customHeight="false" outlineLevel="0" collapsed="false">
      <c r="A6" s="56" t="s">
        <v>5</v>
      </c>
      <c r="B6" s="57"/>
      <c r="C6" s="57"/>
      <c r="D6" s="57"/>
      <c r="E6" s="58" t="s">
        <v>79</v>
      </c>
      <c r="F6" s="58" t="s">
        <v>80</v>
      </c>
      <c r="G6" s="58" t="s">
        <v>81</v>
      </c>
      <c r="H6" s="58" t="s">
        <v>82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</row>
    <row r="7" customFormat="false" ht="13.8" hidden="false" customHeight="false" outlineLevel="0" collapsed="false">
      <c r="A7" s="45" t="n">
        <f aca="false">AVERAGE(Data!A7:A10)</f>
        <v>0.020341</v>
      </c>
      <c r="E7" s="17" t="n">
        <f aca="false">SUM('Integration to get Cn'!R7:AA7) - SUM('Integration to get Cn'!E7:O7)</f>
        <v>0.0107643520716141</v>
      </c>
      <c r="F7" s="17" t="n">
        <f aca="false">E7*COS(A7*PI()/180)</f>
        <v>0.0107643513932588</v>
      </c>
      <c r="G7" s="17" t="n">
        <f aca="false">SUM('Integration to get Cm'!R7:AA7) - SUM('Integration to get Cm'!E7:O7)</f>
        <v>-0.00589652039379633</v>
      </c>
      <c r="H7" s="0" t="n">
        <f aca="false">2/0.152*SUM('Integration to get Cd'!E23:P23)</f>
        <v>0.0121141965175653</v>
      </c>
    </row>
    <row r="8" customFormat="false" ht="13.8" hidden="false" customHeight="false" outlineLevel="0" collapsed="false">
      <c r="A8" s="45" t="n">
        <f aca="false">AVERAGE(Data!A11:A14)</f>
        <v>2.901077</v>
      </c>
      <c r="E8" s="17" t="n">
        <f aca="false">SUM('Integration to get Cn'!R8:AA8) - SUM('Integration to get Cn'!E8:O8)</f>
        <v>0.391369235444216</v>
      </c>
      <c r="F8" s="17" t="n">
        <f aca="false">E8*COS(A8*PI()/180)</f>
        <v>0.390867658981199</v>
      </c>
      <c r="G8" s="17" t="n">
        <f aca="false">SUM('Integration to get Cm'!R8:AA8) - SUM('Integration to get Cm'!E8:O8)</f>
        <v>-0.00207630220853946</v>
      </c>
      <c r="H8" s="0" t="n">
        <f aca="false">2/0.152*SUM('Integration to get Cd'!E24:P24)</f>
        <v>0.0160316489942579</v>
      </c>
    </row>
    <row r="9" customFormat="false" ht="13.8" hidden="false" customHeight="false" outlineLevel="0" collapsed="false">
      <c r="A9" s="45" t="n">
        <f aca="false">AVERAGE(Data!A15:A18)</f>
        <v>5.85483675</v>
      </c>
      <c r="E9" s="17" t="n">
        <f aca="false">SUM('Integration to get Cn'!R9:AA9) - SUM('Integration to get Cn'!E9:O9)</f>
        <v>0.669269975241822</v>
      </c>
      <c r="F9" s="17" t="n">
        <f aca="false">E9*COS(A9*PI()/180)</f>
        <v>0.665778751197058</v>
      </c>
      <c r="G9" s="17" t="n">
        <f aca="false">SUM('Integration to get Cm'!R9:AA9) - SUM('Integration to get Cm'!E9:O9)</f>
        <v>-0.00643140143325678</v>
      </c>
      <c r="H9" s="0" t="n">
        <f aca="false">2/0.152*SUM('Integration to get Cd'!E25:P25)</f>
        <v>0.0208698902783224</v>
      </c>
    </row>
    <row r="10" customFormat="false" ht="13.8" hidden="false" customHeight="false" outlineLevel="0" collapsed="false">
      <c r="A10" s="45" t="n">
        <f aca="false">AVERAGE(Data!A19:A22)</f>
        <v>8.8791415</v>
      </c>
      <c r="E10" s="17" t="n">
        <f aca="false">SUM('Integration to get Cn'!R10:AA10) - SUM('Integration to get Cn'!E10:O10)</f>
        <v>0.891010481852764</v>
      </c>
      <c r="F10" s="17" t="n">
        <f aca="false">E10*COS(A10*PI()/180)</f>
        <v>0.880332721421835</v>
      </c>
      <c r="G10" s="17" t="n">
        <f aca="false">SUM('Integration to get Cm'!R10:AA10) - SUM('Integration to get Cm'!E10:O10)</f>
        <v>-0.0191791020163929</v>
      </c>
      <c r="H10" s="0" t="n">
        <f aca="false">2/0.152*SUM('Integration to get Cd'!E26:P26)</f>
        <v>0.0371930912935989</v>
      </c>
    </row>
    <row r="11" customFormat="false" ht="13.8" hidden="false" customHeight="false" outlineLevel="0" collapsed="false">
      <c r="A11" s="45" t="n">
        <f aca="false">AVERAGE(Data!A23:A26)</f>
        <v>11.83824775</v>
      </c>
      <c r="E11" s="17" t="n">
        <f aca="false">SUM('Integration to get Cn'!R11:AA11) - SUM('Integration to get Cn'!E11:O11)</f>
        <v>1.01574596134918</v>
      </c>
      <c r="F11" s="17" t="n">
        <f aca="false">E11*COS(A11*PI()/180)</f>
        <v>0.99414171463574</v>
      </c>
      <c r="G11" s="17" t="n">
        <f aca="false">SUM('Integration to get Cm'!R11:AA11) - SUM('Integration to get Cm'!E11:O11)</f>
        <v>0.0421069102059593</v>
      </c>
      <c r="H11" s="0" t="n">
        <f aca="false">2/0.152*SUM('Integration to get Cd'!E27:P27)</f>
        <v>0.178172612049565</v>
      </c>
    </row>
    <row r="12" customFormat="false" ht="13.8" hidden="false" customHeight="false" outlineLevel="0" collapsed="false">
      <c r="A12" s="45" t="n">
        <f aca="false">AVERAGE(Data!A27:A30)</f>
        <v>14.9510625</v>
      </c>
      <c r="E12" s="17" t="n">
        <f aca="false">SUM('Integration to get Cn'!R12:AA12) - SUM('Integration to get Cn'!E12:O12)</f>
        <v>1.02077638703586</v>
      </c>
      <c r="F12" s="17" t="n">
        <f aca="false">E12*COS(A12*PI()/180)</f>
        <v>0.98621957096054</v>
      </c>
      <c r="G12" s="17" t="n">
        <f aca="false">SUM('Integration to get Cm'!R12:AA12) - SUM('Integration to get Cm'!E12:O12)</f>
        <v>0.123712263249253</v>
      </c>
      <c r="H12" s="0" t="n">
        <f aca="false">2/0.152*SUM('Integration to get Cd'!E28:P28)</f>
        <v>0.271018669436856</v>
      </c>
    </row>
  </sheetData>
  <mergeCells count="1">
    <mergeCell ref="E5:H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1124</TotalTime>
  <Application>LibreOffice/7.6.2.1$Linux_X86_64 LibreOffice_project/60$Build-1</Application>
  <AppVersion>15.0000</AppVersion>
  <Company>University of Manchester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2014-02-09T13:20:10Z</dcterms:created>
  <dc:creator>mbdxjcm7</dc:creator>
  <dc:description/>
  <dc:language>en-US</dc:language>
  <cp:lastModifiedBy/>
  <dcterms:modified xsi:type="dcterms:W3CDTF">2023-11-27T13:55:32Z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