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ocaladmin\Dropbox\NC3\side_projects\meta-analysis_early-life_stress\data_re-extraction\re-extracted\"/>
    </mc:Choice>
  </mc:AlternateContent>
  <bookViews>
    <workbookView xWindow="0" yWindow="0" windowWidth="16457" windowHeight="5546" activeTab="1"/>
  </bookViews>
  <sheets>
    <sheet name="Re-extract notes" sheetId="1" r:id="rId1"/>
    <sheet name="Re-extracted data" sheetId="4" r:id="rId2"/>
  </sheets>
  <definedNames>
    <definedName name="_xlnm._FilterDatabase" localSheetId="1" hidden="1">'Re-extracted data'!$A$1:$AQ$66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59" i="4" l="1"/>
  <c r="AL46" i="4"/>
  <c r="AO46" i="4" s="1"/>
  <c r="AL47" i="4"/>
  <c r="AO47" i="4" s="1"/>
  <c r="AL48" i="4"/>
  <c r="AO48" i="4" s="1"/>
  <c r="AL49" i="4"/>
  <c r="AO49" i="4" s="1"/>
  <c r="AL50" i="4"/>
  <c r="AO50" i="4" s="1"/>
  <c r="AL51" i="4"/>
  <c r="AO51" i="4" s="1"/>
  <c r="AL52" i="4"/>
  <c r="AO52" i="4" s="1"/>
  <c r="AL53" i="4"/>
  <c r="AO53" i="4" s="1"/>
  <c r="AL54" i="4"/>
  <c r="AO54" i="4" s="1"/>
  <c r="AL55" i="4"/>
  <c r="AO55" i="4" s="1"/>
  <c r="AL56" i="4"/>
  <c r="AO56" i="4" s="1"/>
  <c r="AL57" i="4"/>
  <c r="AO57" i="4" s="1"/>
  <c r="AL58" i="4"/>
  <c r="AO58" i="4" s="1"/>
  <c r="AL60" i="4"/>
  <c r="AO60" i="4" s="1"/>
  <c r="AL61" i="4"/>
  <c r="AO61" i="4" s="1"/>
  <c r="AL62" i="4"/>
  <c r="AO62" i="4" s="1"/>
  <c r="AL63" i="4"/>
  <c r="AO63" i="4" s="1"/>
  <c r="AL64" i="4"/>
  <c r="AO64" i="4" s="1"/>
  <c r="AL65" i="4"/>
  <c r="AO65" i="4" s="1"/>
  <c r="AL66" i="4"/>
  <c r="AO66" i="4" s="1"/>
  <c r="AL42" i="4"/>
  <c r="AO42" i="4" s="1"/>
  <c r="AL43" i="4"/>
  <c r="AO43" i="4" s="1"/>
  <c r="AL44" i="4"/>
  <c r="AO44" i="4" s="1"/>
  <c r="AL45" i="4"/>
  <c r="AO45" i="4" s="1"/>
  <c r="AH42" i="4"/>
  <c r="AH43" i="4"/>
  <c r="AH44" i="4"/>
  <c r="AH45" i="4"/>
  <c r="AH46" i="4"/>
  <c r="AH47" i="4"/>
  <c r="AH48" i="4"/>
  <c r="AH49" i="4"/>
  <c r="AH50" i="4"/>
  <c r="AH51" i="4"/>
  <c r="AH52" i="4"/>
  <c r="AH53" i="4"/>
  <c r="AD42" i="4"/>
  <c r="AD43" i="4"/>
  <c r="AD44" i="4"/>
  <c r="AD45" i="4"/>
  <c r="AD46" i="4"/>
  <c r="AD47" i="4"/>
  <c r="AD48" i="4"/>
  <c r="AD49" i="4"/>
  <c r="AD50" i="4"/>
  <c r="AD51" i="4"/>
  <c r="AD52" i="4"/>
  <c r="AD53" i="4"/>
  <c r="AO15" i="4"/>
  <c r="AL34" i="4"/>
  <c r="AO34" i="4" s="1"/>
  <c r="AL35" i="4"/>
  <c r="AO35" i="4" s="1"/>
  <c r="AL36" i="4"/>
  <c r="AO36" i="4" s="1"/>
  <c r="AL37" i="4"/>
  <c r="AO37" i="4" s="1"/>
  <c r="AL38" i="4"/>
  <c r="AO38" i="4" s="1"/>
  <c r="AL39" i="4"/>
  <c r="AO39" i="4" s="1"/>
  <c r="AL40" i="4"/>
  <c r="AO40" i="4" s="1"/>
  <c r="AL41" i="4"/>
  <c r="AO41" i="4" s="1"/>
  <c r="AH35" i="4"/>
  <c r="AH36" i="4"/>
  <c r="AH37" i="4"/>
  <c r="AH38" i="4"/>
  <c r="AH39" i="4"/>
  <c r="AH40" i="4"/>
  <c r="AH41" i="4"/>
  <c r="AH34" i="4"/>
  <c r="AD35" i="4"/>
  <c r="AD36" i="4"/>
  <c r="AD37" i="4"/>
  <c r="AD38" i="4"/>
  <c r="AD39" i="4"/>
  <c r="AD40" i="4"/>
  <c r="AD41" i="4"/>
  <c r="AD34" i="4"/>
  <c r="AD22" i="4"/>
  <c r="AD21" i="4"/>
  <c r="AL24" i="4" l="1"/>
  <c r="AO24" i="4" s="1"/>
  <c r="AL25" i="4"/>
  <c r="AO25" i="4" s="1"/>
  <c r="AL26" i="4"/>
  <c r="AO26" i="4" s="1"/>
  <c r="AL27" i="4"/>
  <c r="AO27" i="4" s="1"/>
  <c r="AL28" i="4"/>
  <c r="AO28" i="4" s="1"/>
  <c r="AL29" i="4"/>
  <c r="AO29" i="4" s="1"/>
  <c r="AL30" i="4"/>
  <c r="AO30" i="4" s="1"/>
  <c r="AL31" i="4"/>
  <c r="AO31" i="4" s="1"/>
  <c r="AL32" i="4"/>
  <c r="AO32" i="4" s="1"/>
  <c r="AL33" i="4"/>
  <c r="AO33" i="4" s="1"/>
  <c r="AL23" i="4"/>
  <c r="AO23" i="4" s="1"/>
  <c r="AL22" i="4"/>
  <c r="AO22" i="4" s="1"/>
  <c r="AL21" i="4"/>
  <c r="AO21" i="4" s="1"/>
  <c r="AL20" i="4"/>
  <c r="AO20" i="4" s="1"/>
  <c r="AL19" i="4"/>
  <c r="AO19" i="4" s="1"/>
  <c r="AL18" i="4"/>
  <c r="AO18" i="4" s="1"/>
  <c r="AL17" i="4"/>
  <c r="AO17" i="4" s="1"/>
  <c r="AL16" i="4"/>
  <c r="AO16" i="4" s="1"/>
  <c r="AL14" i="4"/>
  <c r="AO14" i="4" s="1"/>
  <c r="AL13" i="4"/>
  <c r="AO13" i="4" s="1"/>
  <c r="AL12" i="4"/>
  <c r="AO12" i="4" s="1"/>
  <c r="AL11" i="4"/>
  <c r="AO11" i="4" s="1"/>
  <c r="AH22" i="4"/>
  <c r="AH21" i="4"/>
  <c r="AH20" i="4"/>
  <c r="AH19" i="4"/>
  <c r="AH18" i="4"/>
  <c r="AH17" i="4"/>
  <c r="AH16" i="4"/>
  <c r="AH15" i="4"/>
  <c r="AH11" i="4"/>
  <c r="AH12" i="4"/>
  <c r="AH13" i="4"/>
  <c r="AH14" i="4"/>
  <c r="AD15" i="4"/>
  <c r="AD16" i="4"/>
  <c r="AD17" i="4"/>
  <c r="AD18" i="4"/>
  <c r="AD19" i="4"/>
  <c r="AD20" i="4"/>
  <c r="AD14" i="4"/>
  <c r="AD13" i="4"/>
  <c r="AD12" i="4"/>
  <c r="AD11" i="4"/>
  <c r="AH10" i="4"/>
  <c r="AL10" i="4"/>
  <c r="AO10" i="4" s="1"/>
  <c r="AD10" i="4"/>
  <c r="AH9" i="4"/>
  <c r="AL9" i="4"/>
  <c r="AO9" i="4" s="1"/>
  <c r="AD9" i="4"/>
  <c r="AH8" i="4"/>
  <c r="AD8" i="4"/>
  <c r="AH7" i="4"/>
  <c r="AD7" i="4"/>
  <c r="AL6" i="4"/>
  <c r="AO6" i="4" s="1"/>
  <c r="AL3" i="4"/>
  <c r="AO3" i="4" s="1"/>
  <c r="AL4" i="4"/>
  <c r="AO4" i="4" s="1"/>
  <c r="AL5" i="4"/>
  <c r="AO5" i="4" s="1"/>
  <c r="AL2" i="4"/>
  <c r="AO2" i="4" s="1"/>
  <c r="AH5" i="4"/>
  <c r="AH6" i="4"/>
  <c r="AD5" i="4"/>
  <c r="AD6" i="4"/>
  <c r="AH4" i="4"/>
  <c r="AD4" i="4"/>
  <c r="AH3" i="4"/>
  <c r="AH2" i="4"/>
  <c r="AD3" i="4"/>
  <c r="AD2" i="4"/>
</calcChain>
</file>

<file path=xl/comments1.xml><?xml version="1.0" encoding="utf-8"?>
<comments xmlns="http://schemas.openxmlformats.org/spreadsheetml/2006/main">
  <authors>
    <author>tc={1B3BF755-78E0-42FA-8A0D-E6658C4F4BC4}</author>
  </authors>
  <commentList>
    <comment ref="F2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author citation wrong</t>
        </r>
      </text>
    </comment>
  </commentList>
</comments>
</file>

<file path=xl/sharedStrings.xml><?xml version="1.0" encoding="utf-8"?>
<sst xmlns="http://schemas.openxmlformats.org/spreadsheetml/2006/main" count="1037" uniqueCount="199">
  <si>
    <t xml:space="preserve">TAXA </t>
  </si>
  <si>
    <t>studyID</t>
  </si>
  <si>
    <t>speciesID</t>
  </si>
  <si>
    <t>common name</t>
  </si>
  <si>
    <t>scientific name</t>
  </si>
  <si>
    <t>citation</t>
  </si>
  <si>
    <t>location</t>
  </si>
  <si>
    <t>lat</t>
  </si>
  <si>
    <t>long</t>
  </si>
  <si>
    <t>av. temp</t>
  </si>
  <si>
    <t>htmnth</t>
  </si>
  <si>
    <t>cldmnth</t>
  </si>
  <si>
    <t>seasonality</t>
  </si>
  <si>
    <t>av. precip</t>
  </si>
  <si>
    <t>developmental stressor</t>
  </si>
  <si>
    <t>method</t>
  </si>
  <si>
    <t>exposure</t>
  </si>
  <si>
    <t>exposure onset pre-post birth</t>
  </si>
  <si>
    <t>exposure duration (days)</t>
  </si>
  <si>
    <t>age sexual maturity</t>
  </si>
  <si>
    <t>relative exposure onset (%)</t>
  </si>
  <si>
    <t>relative exposure duration (%)</t>
  </si>
  <si>
    <t>sex</t>
  </si>
  <si>
    <t>trait class</t>
  </si>
  <si>
    <t>age</t>
  </si>
  <si>
    <t>specific trait</t>
  </si>
  <si>
    <t>mean control</t>
  </si>
  <si>
    <r>
      <rPr>
        <i/>
        <sz val="11"/>
        <color theme="1"/>
        <rFont val="Calibri"/>
        <family val="2"/>
        <scheme val="minor"/>
      </rPr>
      <t>N</t>
    </r>
    <r>
      <rPr>
        <sz val="11"/>
        <color theme="1"/>
        <rFont val="Calibri"/>
        <family val="2"/>
        <scheme val="minor"/>
      </rPr>
      <t xml:space="preserve"> control</t>
    </r>
  </si>
  <si>
    <t>SE control</t>
  </si>
  <si>
    <t>SD</t>
  </si>
  <si>
    <t>mean treat</t>
  </si>
  <si>
    <r>
      <rPr>
        <i/>
        <sz val="11"/>
        <color theme="1"/>
        <rFont val="Calibri"/>
        <family val="2"/>
        <scheme val="minor"/>
      </rPr>
      <t>N</t>
    </r>
    <r>
      <rPr>
        <sz val="11"/>
        <color theme="1"/>
        <rFont val="Calibri"/>
        <family val="2"/>
        <scheme val="minor"/>
      </rPr>
      <t xml:space="preserve"> treat</t>
    </r>
  </si>
  <si>
    <t>SE treat</t>
  </si>
  <si>
    <r>
      <rPr>
        <i/>
        <sz val="11"/>
        <color theme="1"/>
        <rFont val="Calibri"/>
        <family val="2"/>
        <scheme val="minor"/>
      </rPr>
      <t>t</t>
    </r>
    <r>
      <rPr>
        <sz val="11"/>
        <color theme="1"/>
        <rFont val="Calibri"/>
        <family val="2"/>
        <scheme val="minor"/>
      </rPr>
      <t xml:space="preserve"> value</t>
    </r>
  </si>
  <si>
    <r>
      <rPr>
        <i/>
        <sz val="11"/>
        <color theme="1"/>
        <rFont val="Calibri"/>
        <family val="2"/>
        <scheme val="minor"/>
      </rPr>
      <t xml:space="preserve">F </t>
    </r>
    <r>
      <rPr>
        <sz val="11"/>
        <color theme="1"/>
        <rFont val="Calibri"/>
        <family val="2"/>
        <scheme val="minor"/>
      </rPr>
      <t>value</t>
    </r>
  </si>
  <si>
    <t>Aves</t>
  </si>
  <si>
    <t>western scrub jay</t>
  </si>
  <si>
    <t>Aphelocoma californica</t>
  </si>
  <si>
    <t>Pravosudov, V. V., Lavenex, P., &amp; Omanska, A. (2005). Nutritional deficits during early development affect hippocampal structure and spatial memory later in life. Behavioral neuroscience, 119(5), 1368.</t>
  </si>
  <si>
    <t>swamp sparrow</t>
  </si>
  <si>
    <t>Melospiza georgiana</t>
  </si>
  <si>
    <t>Nowicki, S., Searcy, W., &amp; Peters, S. (2002). Brain development, song learning and mate choice in birds: a review and experimental test of the" nutritional stress hypothesis". Journal of Comparative Physiology A, 188(11-12), 1003-1014.</t>
  </si>
  <si>
    <t>Duke University</t>
  </si>
  <si>
    <t>zebra finch</t>
  </si>
  <si>
    <t>Taeniopygia guttata</t>
  </si>
  <si>
    <t>Gil, D., Heim, C., Bulmer, E., Rocha, M., Puerta, M., &amp; Naguib, M. (2004). Negative effects of early developmental stress on yolk testosterone levels in a passerine bird. Journal of Experimental Biology, 207(13), 2215-2220.</t>
  </si>
  <si>
    <t>University of Bielefeld, Germany</t>
  </si>
  <si>
    <t xml:space="preserve">Aves </t>
  </si>
  <si>
    <t>Birkhead, T. R., Fletcher, F., &amp; Pellatt, E. J. (1999). Nestling diet, secondary sexual traits and fitness in the zebra finch. Proceedings of the Royal Society of London B: Biological Sciences, 266(1417), 385-390.</t>
  </si>
  <si>
    <t>University of Sheffield, UK</t>
  </si>
  <si>
    <t>Reptilia</t>
  </si>
  <si>
    <t>tussock skink</t>
  </si>
  <si>
    <t>Pseudemoia pagenstecheri</t>
  </si>
  <si>
    <t>Shine, R., &amp; Downes, S. J. (1999). Can pregnant lizards adjust their offspring phenotypes to environmental conditions?. Oecologia, 119(1), 1-8.</t>
  </si>
  <si>
    <t>Nowendoc, New South Wales</t>
  </si>
  <si>
    <t>Arachnida</t>
  </si>
  <si>
    <t>wolf spider</t>
  </si>
  <si>
    <t>Schizocosa ocreata</t>
  </si>
  <si>
    <t>Hebets, E. A., Wesson, J., &amp; Shamble, P. S. (2008). Diet influences mate choice selectivity in adult female wolf spiders. Animal Behaviour, 76(2), 355-363.</t>
  </si>
  <si>
    <t>Holveck, M. J., &amp; Riebel, K. (2010). Low-quality females prefer low-quality males when choosing a mate. Proceedings of the Royal Society of London B: Biological Sciences, 277(1678), 153-160.</t>
  </si>
  <si>
    <t>Leiden University</t>
  </si>
  <si>
    <t>Blount, J. D., Metcalfe, N. B., Arnold, K. E., Surai, P. F., Devevey, G. L., &amp; Monaghan, P. (2003). Neonatal nutrition, adult antioxidant defences and sexual attractiveness in the zebra finch. Proceedings of the Royal Society of London B: Biological Sciences, 270(1525), 1691-1696.</t>
  </si>
  <si>
    <t>Amphibia</t>
  </si>
  <si>
    <t>brown tree frog</t>
  </si>
  <si>
    <t>Litoria ewingi</t>
  </si>
  <si>
    <t>Hector, K. L., Bishop, P. J., &amp; Nakagawa, S. (2012). Consequences of compensatory growth in an amphibian. Journal of Zoology, 286(2), 93-101.</t>
  </si>
  <si>
    <t>University of Otago, NZ</t>
  </si>
  <si>
    <t>Prijs, H. J. (1996). Effects of brood size manipulations on sexual attractiveness of offspring in the zebra finch. Animal Behaviour, 51(3), 699-708.</t>
  </si>
  <si>
    <t>University of Groningen</t>
  </si>
  <si>
    <t>nutritional</t>
  </si>
  <si>
    <t>Exp.</t>
  </si>
  <si>
    <t>post-natal</t>
  </si>
  <si>
    <t>both</t>
  </si>
  <si>
    <t>behavioural</t>
  </si>
  <si>
    <t>adult</t>
  </si>
  <si>
    <t>morphological</t>
  </si>
  <si>
    <t>song repoirtoire</t>
  </si>
  <si>
    <t>song onset</t>
  </si>
  <si>
    <t>female</t>
  </si>
  <si>
    <t>latency to lay eggs after pairing</t>
  </si>
  <si>
    <t>physiological</t>
  </si>
  <si>
    <t>clutch size</t>
  </si>
  <si>
    <t>egg mass</t>
  </si>
  <si>
    <t>male</t>
  </si>
  <si>
    <t>adults</t>
  </si>
  <si>
    <t>song rate</t>
  </si>
  <si>
    <t>beak colour score</t>
  </si>
  <si>
    <t>haematocrit</t>
  </si>
  <si>
    <t>granulocyte:lymphocyte ratio</t>
  </si>
  <si>
    <t>environmental</t>
  </si>
  <si>
    <t>Pre-natal</t>
  </si>
  <si>
    <t>juvenile</t>
  </si>
  <si>
    <t>max movement speed</t>
  </si>
  <si>
    <t>response to predator scent</t>
  </si>
  <si>
    <t>snout-vent length</t>
  </si>
  <si>
    <t>tail length</t>
  </si>
  <si>
    <t>psychological</t>
  </si>
  <si>
    <t>Post-natal</t>
  </si>
  <si>
    <t>tarsus length</t>
  </si>
  <si>
    <t>body mass</t>
  </si>
  <si>
    <t>exp</t>
  </si>
  <si>
    <t>subAdult</t>
  </si>
  <si>
    <t>feeding latency</t>
  </si>
  <si>
    <t>hopping distance</t>
  </si>
  <si>
    <t>female activity, calling and tail quivering in response to male</t>
  </si>
  <si>
    <t>mean number of song strophes per choice test</t>
  </si>
  <si>
    <t>beak score (colour, hue, brightness, saturation)</t>
  </si>
  <si>
    <t>weight</t>
  </si>
  <si>
    <t>reduce value</t>
  </si>
  <si>
    <t>increase value</t>
  </si>
  <si>
    <t>predicted sign of effect</t>
  </si>
  <si>
    <t>Notes</t>
  </si>
  <si>
    <t>unclear</t>
  </si>
  <si>
    <t>no effect sizes?</t>
  </si>
  <si>
    <t>increases value</t>
  </si>
  <si>
    <t>Mammalia</t>
  </si>
  <si>
    <t>rhesus macaque</t>
  </si>
  <si>
    <t>Macaca mulatta</t>
  </si>
  <si>
    <t>Actinopterygii</t>
  </si>
  <si>
    <t>chinook salmon</t>
  </si>
  <si>
    <t>Oncorhynchus tshawytscha</t>
  </si>
  <si>
    <t>japanese quail</t>
  </si>
  <si>
    <t>Coturnix coturnix japonica</t>
  </si>
  <si>
    <t>Insecta</t>
  </si>
  <si>
    <t>squinting bush brown</t>
  </si>
  <si>
    <t>Bicyclus anynana</t>
  </si>
  <si>
    <t>Schneider, M. L. (1992). Prenatal stress exposure alters postnatal behavioral expression under conditions of novelty challenge in rhesus monkey infants. Developmental psychobiology, 25(7), 529-540.</t>
  </si>
  <si>
    <t>Capelle, P. M., Semeniuk, C. A., Sopinka, N. M., Heath, J. W., &amp; Love, O. P. (2016). Prenatal Stress Exposure Generates Higher Early Survival and Smaller Size without Impacting Developmental rate in a Pacific Salmon. Journal of Experimental Zoology Part A: Ecological Genetics and Physiology, 325(10), 641-650.</t>
  </si>
  <si>
    <t>Clarke, A. S., Wittwer, D. J., Abbott, D., &amp; Schneider, M. L. (1994). Long‐term effects of prenatal stress on HPA axis activity in juvenile rhesus monkeys. Developmental psychobiology, 27(5), 257-269.</t>
  </si>
  <si>
    <t>Zimmer, C., Boogert, N. J., &amp; Spencer, K. A. (2013). Developmental programming: cumulative effects of increased pre-hatching corticosterone levels and post-hatching unpredictable food availability on physiology and behaviour in adulthood. Hormones and behavior, 64(3), 494-500.</t>
  </si>
  <si>
    <t>Saastamoinen, M., Van der Sterren, D., Vastenhout, N., Zwaan, B. J., &amp; Brakefield, P. M. (2010). Predictive adaptive responses: condition-dependent impact of adult nutrition and flight in the tropical butterfly Bicyclus anynana. The American Naturalist, 176(6), 686-698.</t>
  </si>
  <si>
    <t>three treatment levels extracted extremes only</t>
  </si>
  <si>
    <t>unclear why other variables (e.g. tarsus length beak height) not extracted</t>
  </si>
  <si>
    <t>unclear why other variables (e.g. body length survival) not extracted</t>
  </si>
  <si>
    <t>unclear why other variables from the same table (e.g. cheek color) not extracted</t>
  </si>
  <si>
    <t>unclear why other variables (i.e. sleep) not extracted</t>
  </si>
  <si>
    <t>notes</t>
  </si>
  <si>
    <t>re-extractor</t>
  </si>
  <si>
    <t>NM</t>
  </si>
  <si>
    <t>AST</t>
  </si>
  <si>
    <t>three treatment levels extracted the three treatments. unclear why other variables (i.e. body depth 2 and 3 survival yolk sac protrusion) not extracted</t>
  </si>
  <si>
    <t xml:space="preserve">unclear why other variables (i.e. time in zone 1 of the novel environment and time in the introductory compartment) not extracted. Latency to feed from enclosed novel environment should be coded as post-hatching. Fully factorial design (2x2) so means should be marginalized. </t>
  </si>
  <si>
    <t>unclear why other variables (i.e. survival and pupal mass) not extracted. Fully factorial design (2x3) so means should be marginalized and more than one data point can be extracted</t>
  </si>
  <si>
    <t>University of Wisconsin</t>
  </si>
  <si>
    <t>pre-natal</t>
  </si>
  <si>
    <t>cling to surrogate</t>
  </si>
  <si>
    <t>playing behaviour</t>
  </si>
  <si>
    <t>locomotion</t>
  </si>
  <si>
    <t>exploration</t>
  </si>
  <si>
    <t>time spent clinging to surrogate</t>
  </si>
  <si>
    <t>self directed behaviour (e.g. scratching, grooming)</t>
  </si>
  <si>
    <t>climbing</t>
  </si>
  <si>
    <t>visual exploration</t>
  </si>
  <si>
    <t>df</t>
  </si>
  <si>
    <t>absolute effect (treat - control)</t>
  </si>
  <si>
    <t>hypothesised effect of stress on phenotype value</t>
  </si>
  <si>
    <t>effect size sign correct?</t>
  </si>
  <si>
    <t>Potentially has not reversed the sign to account for hypothesised positive effect.</t>
  </si>
  <si>
    <t>hyp code (1 = stress reduces value -1 stress increases value 0 = unclear)</t>
  </si>
  <si>
    <t>Eyck has used the final number of tadpoles surviving at the end of the experiment (this does not appear to be the number that actually undertook each of these experiments which should be larger)</t>
  </si>
  <si>
    <t>no effect sizes? environmental stressor = temperature treatment</t>
  </si>
  <si>
    <t>increase in score = larger response to scent could be that the ability to respond to predators is a good thing (therefore prediction would be a reduced response under developmental stress). no effect sizes? physcological stressor = predator scent</t>
  </si>
  <si>
    <t>no effect sizes? physcological stressor = predator scent</t>
  </si>
  <si>
    <t>Entered SD as SE and so calculated their SD incorrectly for all data points in this study</t>
  </si>
  <si>
    <t>no effect sizes calculated in the final dataset, reason uknown. three separated treatments each compared to 1x single control group. unclear why other variables (i.e. speed over 25 ml) not extracted</t>
  </si>
  <si>
    <t>increase in score = larger response to scent could be that the ability to respond to predators is a good thing (therefore prediction would be a reduced response under developmental stress). no effect sizes? environmental stressor = temperature treatment. Response to scent is in transformed (not untransformed)</t>
  </si>
  <si>
    <t>increase in score = larger response to scent could be that the ability to respond to predators is a good thing (therefore prediction would be a reduced response under developmental stress). no effect sizes? Eyck data is for response to control scent. Error in extraction.</t>
  </si>
  <si>
    <t>NA</t>
  </si>
  <si>
    <t>Eyck data is for beak color score wrongly labelled.</t>
  </si>
  <si>
    <t>Eyck data is for body mass wrongly extracted.</t>
  </si>
  <si>
    <t>Potential issue with N Treat and N Control: 'Overall, we used 14 females coming from 10 small manipulated broods, 19 females from 10 medium broods, and 19 females from 8 large broods.'</t>
  </si>
  <si>
    <t>Potential issue with N Treat 'One bird in the experimental group only sang sporadically. Because we did not record a sufficient number of songs from this individual, we did not include him in our behavioral analyses.'</t>
  </si>
  <si>
    <t>Potential issue with N Treat 'One bird in the experimental group only sang sporadically. Because we did not record a sufficient number of songs from this individual, we did not include him in our behavioral analyses.'. 'sign arguably should increase value. Potentially has not reversed the sign</t>
  </si>
  <si>
    <t>Quadra Island, British Columbia</t>
  </si>
  <si>
    <t>caudal peduncle width</t>
  </si>
  <si>
    <t>gape length</t>
  </si>
  <si>
    <t>caudal fin width</t>
  </si>
  <si>
    <t>fork length</t>
  </si>
  <si>
    <t>body depth</t>
  </si>
  <si>
    <t>cortisol response to stress challenge</t>
  </si>
  <si>
    <t>(1,9)</t>
  </si>
  <si>
    <t>adrenocorticotropic hormone response to anesthesia</t>
  </si>
  <si>
    <t>adrenocorticotropic hormone response to stress challenge</t>
  </si>
  <si>
    <t>cortisol response to anesthesia</t>
  </si>
  <si>
    <t>University of St. Andrews</t>
  </si>
  <si>
    <t>time moving in novel environment</t>
  </si>
  <si>
    <t>(1,58)</t>
  </si>
  <si>
    <t>latency to exit begin exploring</t>
  </si>
  <si>
    <t>latency to feed from enclosed novel environment</t>
  </si>
  <si>
    <t>exp.</t>
  </si>
  <si>
    <t>females</t>
  </si>
  <si>
    <t>thorax ratio (thorax dry mass/total dry mass)</t>
  </si>
  <si>
    <t>average flight time under flight stress</t>
  </si>
  <si>
    <t>fitness</t>
  </si>
  <si>
    <t>life span</t>
  </si>
  <si>
    <t>egg size</t>
  </si>
  <si>
    <t>number of eggs produced</t>
  </si>
  <si>
    <t>development time</t>
  </si>
  <si>
    <t>samples sizes reported originally seem to small since df = 58 for this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</si>
</sst>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i/>
      <sz val="11"/>
      <color theme="1"/>
      <name val="Calibri"/>
      <family val="2"/>
      <scheme val="minor"/>
    </font>
    <font>
      <sz val="11"/>
      <color rgb="FF9C6500"/>
      <name val="Calibri"/>
      <family val="2"/>
      <scheme val="minor"/>
    </font>
  </fonts>
  <fills count="4">
    <fill>
      <patternFill patternType="none"/>
    </fill>
    <fill>
      <patternFill patternType="gray125"/>
    </fill>
    <fill>
      <patternFill patternType="solid">
        <fgColor rgb="FFFFCCCC"/>
        <bgColor indexed="64"/>
      </patternFill>
    </fill>
    <fill>
      <patternFill patternType="solid">
        <fgColor rgb="FFFFEB9C"/>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15">
    <xf numFmtId="0" fontId="0" fillId="0" borderId="0" xfId="0"/>
    <xf numFmtId="0" fontId="0" fillId="0" borderId="0" xfId="0" applyFont="1"/>
    <xf numFmtId="0" fontId="0" fillId="0" borderId="0" xfId="0" applyFill="1"/>
    <xf numFmtId="0" fontId="1" fillId="0" borderId="0" xfId="0" applyFont="1" applyFill="1"/>
    <xf numFmtId="0" fontId="1" fillId="0" borderId="0" xfId="0" applyFont="1"/>
    <xf numFmtId="0" fontId="0" fillId="0" borderId="0" xfId="0" quotePrefix="1"/>
    <xf numFmtId="0" fontId="0" fillId="0" borderId="0" xfId="0" applyFill="1" applyBorder="1"/>
    <xf numFmtId="0" fontId="1" fillId="0" borderId="0" xfId="0" applyFont="1" applyFill="1" applyBorder="1"/>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0" fillId="2" borderId="0" xfId="0" applyFill="1"/>
    <xf numFmtId="0" fontId="0" fillId="2" borderId="0" xfId="0" applyFill="1" applyBorder="1"/>
    <xf numFmtId="0" fontId="0" fillId="0" borderId="0" xfId="0" applyFont="1" applyFill="1"/>
    <xf numFmtId="0" fontId="2" fillId="3" borderId="0" xfId="1"/>
  </cellXfs>
  <cellStyles count="2">
    <cellStyle name="Neutral" xfId="1" builtinId="28"/>
    <cellStyle name="Normal" xfId="0" builtinId="0"/>
  </cellStyles>
  <dxfs count="0"/>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moran" id="{CB259BC8-3FC8-4750-A065-CFA9B5535DD7}" userId="nmora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5" dT="2019-01-17T03:49:09.54" personId="{CB259BC8-3FC8-4750-A065-CFA9B5535DD7}" id="{8F834ED2-FC35-4796-A5ED-424DF71AE6B0}">
    <text>Potential issue with N Treat 'One bird in the experimental group only sang sporadically. Because we did not record a sufficient number of songs from this individual, we did not include him in our behavioral analyses.'</text>
  </threadedComment>
  <threadedComment ref="AF6" dT="2019-01-17T03:49:00.34" personId="{CB259BC8-3FC8-4750-A065-CFA9B5535DD7}" id="{5A1D5CFA-61A5-4DAA-A883-38EF6711FFD2}">
    <text>'Potential issue with N Treat and Control: 'To document song development, we began recording a subset of the birds (four control, four experimental) on a weekly basis beginning at about 250 days of age.'</text>
  </threadedComment>
  <threadedComment ref="AP6" dT="2019-01-17T03:50:45.05" personId="{CB259BC8-3FC8-4750-A065-CFA9B5535DD7}" id="{7183CCF9-12C5-4F9A-AA75-D207F287F235}">
    <text>Potentially has not reversed the sign</text>
  </threadedComment>
  <threadedComment ref="AF7" dT="2019-01-17T03:49:20.02" personId="{CB259BC8-3FC8-4750-A065-CFA9B5535DD7}" id="{6F9F2C30-D42C-431B-A3FE-C423B80212AC}">
    <text>Potential issue with N Treat and N Control: 'Overall, we used 14 females coming from 10 small manipulated broods, 19 females from 10 medium broods, and 19 females from 8 large broods.'</text>
  </threadedComment>
  <threadedComment ref="AF8" dT="2019-01-17T03:49:20.02" personId="{CB259BC8-3FC8-4750-A065-CFA9B5535DD7}" id="{44A0025A-A2CD-4651-B76A-42B12183597B}">
    <text>Potential issue with N Treat and N Control: 'Overall, we used 14 females coming from 10 small manipulated broods, 19 females from 10 medium broods, and 19 females from 8 large broods.'</text>
  </threadedComment>
  <threadedComment ref="AF9" dT="2019-01-17T03:49:20.02" personId="{CB259BC8-3FC8-4750-A065-CFA9B5535DD7}" id="{E3EA1459-AEE4-4294-9D98-DF4358AB9005}">
    <text>Potential issue with N Treat and N Control: 'Overall, we used 14 females coming from 10 small manipulated broods, 19 females from 10 medium broods, and 19 females from 8 large broods.'</text>
  </threadedComment>
  <threadedComment ref="AH10" dT="2019-01-17T03:47:35.67" personId="{CB259BC8-3FC8-4750-A065-CFA9B5535DD7}" id="{89221F7F-02FA-40D0-B555-90FBB50961BD}">
    <text>Eyck data is for 'beak color score', wrongly labelled.</text>
  </threadedComment>
  <threadedComment ref="AH11" dT="2019-01-17T03:47:45.23" personId="{CB259BC8-3FC8-4750-A065-CFA9B5535DD7}" id="{E44A96F1-EEA9-4A68-8F52-998338B721EA}">
    <text>Eyck data is for 'body mass', wrongly extracted.</text>
  </threadedComment>
  <threadedComment ref="AP13" dT="2019-01-17T03:48:40.09" personId="{CB259BC8-3FC8-4750-A065-CFA9B5535DD7}" id="{22F5BE36-F168-4976-B579-F86B758605FA}">
    <text>Potentially has not reversed the sign to account for hypothesised positive effect.</text>
  </threadedComment>
  <threadedComment ref="AA14" dT="2019-01-17T03:37:48.79" personId="{CB259BC8-3FC8-4750-A065-CFA9B5535DD7}" id="{5E308897-0CB4-42C8-B94B-63C16E2C6C62}">
    <text>Speed over 1 m recorded, speed over 25 cm ignored</text>
  </threadedComment>
  <threadedComment ref="AA15" dT="2019-01-17T03:37:22.94" personId="{CB259BC8-3FC8-4750-A065-CFA9B5535DD7}" id="{06584AA0-3567-48D3-8976-B2ED83180BCA}">
    <text>Response to scent is in transformed (not untransformed)</text>
  </threadedComment>
  <threadedComment ref="AP15" dT="2019-01-17T04:18:54.14" personId="{CB259BC8-3FC8-4750-A065-CFA9B5535DD7}" id="{F8940CBA-CAE3-4225-9F63-5D28E6522C57}">
    <text>increase in score = larger response to scent, could be that the ability to respond to predators is a good thing (therefore prediction would be a reduced response under developmental stress)</text>
  </threadedComment>
  <threadedComment ref="AH18" dT="2019-01-17T03:48:24.08" personId="{CB259BC8-3FC8-4750-A065-CFA9B5535DD7}" id="{0A26A03E-EEFB-400B-8889-B25B45F08FC2}">
    <text>Eyck data is for response to control scent. Error in extraction.</text>
  </threadedComment>
  <threadedComment ref="AP18" dT="2019-01-17T04:18:54.14" personId="{CB259BC8-3FC8-4750-A065-CFA9B5535DD7}" id="{E6C68484-C602-4535-98D4-9B0B2559543D}">
    <text>increase in score = larger response to scent, could be that the ability to respond to predators is a good thing (therefore prediction would be a reduced response under developmental stress)</text>
  </threadedComment>
  <threadedComment ref="AP22" dT="2019-01-17T04:18:54.14" personId="{CB259BC8-3FC8-4750-A065-CFA9B5535DD7}" id="{106D975F-51A2-4A01-8064-B602BC4ED428}">
    <text>increase in score = larger response to scent, could be that the ability to respond to predators is a good thing (therefore prediction would be a reduced response under developmental stress)</text>
  </threadedComment>
  <threadedComment ref="AF53" dT="2019-01-17T05:04:20.73" personId="{CB259BC8-3FC8-4750-A065-CFA9B5535DD7}" id="{FB98E377-1D1C-4006-9802-6E1230A3674B}">
    <text>Eyck has used the final number of tadpoles surviving at the end of the experiment (this does not appear to be the number that actually undertook each of these experiments)</text>
  </threadedComment>
  <threadedComment ref="F56" dT="2019-01-17T05:14:21.33" personId="{CB259BC8-3FC8-4750-A065-CFA9B5535DD7}" id="{1B3BF755-78E0-42FA-8A0D-E6658C4F4BC4}">
    <text>author citation wrong</text>
  </threadedComment>
  <threadedComment ref="AH56" dT="2019-01-17T05:36:33.54" personId="{CB259BC8-3FC8-4750-A065-CFA9B5535DD7}" id="{B408A51F-FA9B-4705-B6A4-BC89EBA33618}">
    <text>Entered SD as SE, and so calculated their SD incorrectly for all data points in this study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7" zoomScaleNormal="100" workbookViewId="0">
      <selection activeCell="B17" sqref="B17"/>
    </sheetView>
  </sheetViews>
  <sheetFormatPr defaultRowHeight="14.6" x14ac:dyDescent="0.4"/>
  <cols>
    <col min="2" max="2" width="9.23046875" style="2"/>
    <col min="4" max="4" width="14.921875" bestFit="1" customWidth="1"/>
    <col min="5" max="5" width="22.69140625" bestFit="1" customWidth="1"/>
    <col min="6" max="6" width="10.61328125" style="1" bestFit="1" customWidth="1"/>
    <col min="7" max="7" width="103.3828125" bestFit="1" customWidth="1"/>
    <col min="8" max="8" width="59.53515625" customWidth="1"/>
  </cols>
  <sheetData>
    <row r="1" spans="1:10" x14ac:dyDescent="0.4">
      <c r="A1" t="s">
        <v>0</v>
      </c>
      <c r="B1" s="2" t="s">
        <v>1</v>
      </c>
      <c r="C1" t="s">
        <v>2</v>
      </c>
      <c r="D1" t="s">
        <v>3</v>
      </c>
      <c r="E1" s="1" t="s">
        <v>4</v>
      </c>
      <c r="F1" s="1" t="s">
        <v>137</v>
      </c>
      <c r="G1" s="2" t="s">
        <v>136</v>
      </c>
      <c r="H1" s="2" t="s">
        <v>5</v>
      </c>
    </row>
    <row r="2" spans="1:10" x14ac:dyDescent="0.4">
      <c r="A2" s="2" t="s">
        <v>35</v>
      </c>
      <c r="B2" s="2">
        <v>3</v>
      </c>
      <c r="C2" s="2">
        <v>2</v>
      </c>
      <c r="D2" s="2" t="s">
        <v>36</v>
      </c>
      <c r="E2" s="3" t="s">
        <v>37</v>
      </c>
      <c r="F2" s="13" t="s">
        <v>138</v>
      </c>
      <c r="H2" s="2" t="s">
        <v>38</v>
      </c>
      <c r="I2" s="2"/>
      <c r="J2" s="2"/>
    </row>
    <row r="3" spans="1:10" x14ac:dyDescent="0.4">
      <c r="A3" t="s">
        <v>35</v>
      </c>
      <c r="B3" s="2">
        <v>4</v>
      </c>
      <c r="C3">
        <v>3</v>
      </c>
      <c r="D3" t="s">
        <v>39</v>
      </c>
      <c r="E3" s="4" t="s">
        <v>40</v>
      </c>
      <c r="F3" s="13" t="s">
        <v>138</v>
      </c>
      <c r="H3" s="2" t="s">
        <v>41</v>
      </c>
    </row>
    <row r="4" spans="1:10" x14ac:dyDescent="0.4">
      <c r="A4" t="s">
        <v>35</v>
      </c>
      <c r="B4" s="2">
        <v>9</v>
      </c>
      <c r="C4">
        <v>4</v>
      </c>
      <c r="D4" t="s">
        <v>43</v>
      </c>
      <c r="E4" s="4" t="s">
        <v>44</v>
      </c>
      <c r="F4" s="13" t="s">
        <v>138</v>
      </c>
      <c r="G4" t="s">
        <v>131</v>
      </c>
      <c r="H4" s="2" t="s">
        <v>45</v>
      </c>
    </row>
    <row r="5" spans="1:10" x14ac:dyDescent="0.4">
      <c r="A5" t="s">
        <v>47</v>
      </c>
      <c r="B5" s="2">
        <v>13</v>
      </c>
      <c r="C5">
        <v>4</v>
      </c>
      <c r="D5" t="s">
        <v>43</v>
      </c>
      <c r="E5" s="4" t="s">
        <v>44</v>
      </c>
      <c r="F5" s="13" t="s">
        <v>138</v>
      </c>
      <c r="G5" t="s">
        <v>132</v>
      </c>
      <c r="H5" s="2" t="s">
        <v>48</v>
      </c>
    </row>
    <row r="6" spans="1:10" x14ac:dyDescent="0.4">
      <c r="A6" t="s">
        <v>50</v>
      </c>
      <c r="B6" s="2">
        <v>28</v>
      </c>
      <c r="C6">
        <v>14</v>
      </c>
      <c r="D6" t="s">
        <v>51</v>
      </c>
      <c r="E6" s="4" t="s">
        <v>52</v>
      </c>
      <c r="F6" s="13" t="s">
        <v>138</v>
      </c>
      <c r="G6" s="2" t="s">
        <v>164</v>
      </c>
      <c r="H6" s="2" t="s">
        <v>53</v>
      </c>
    </row>
    <row r="7" spans="1:10" x14ac:dyDescent="0.4">
      <c r="A7" t="s">
        <v>55</v>
      </c>
      <c r="B7" s="2">
        <v>54</v>
      </c>
      <c r="C7">
        <v>32</v>
      </c>
      <c r="D7" t="s">
        <v>56</v>
      </c>
      <c r="E7" s="4" t="s">
        <v>57</v>
      </c>
      <c r="F7" s="13" t="s">
        <v>138</v>
      </c>
      <c r="H7" s="2" t="s">
        <v>58</v>
      </c>
    </row>
    <row r="8" spans="1:10" x14ac:dyDescent="0.4">
      <c r="A8" t="s">
        <v>35</v>
      </c>
      <c r="B8" s="2">
        <v>64</v>
      </c>
      <c r="C8">
        <v>4</v>
      </c>
      <c r="D8" t="s">
        <v>43</v>
      </c>
      <c r="E8" s="4" t="s">
        <v>44</v>
      </c>
      <c r="F8" s="13" t="s">
        <v>138</v>
      </c>
      <c r="H8" s="2" t="s">
        <v>59</v>
      </c>
    </row>
    <row r="9" spans="1:10" x14ac:dyDescent="0.4">
      <c r="A9" t="s">
        <v>35</v>
      </c>
      <c r="B9" s="2">
        <v>66</v>
      </c>
      <c r="C9">
        <v>4</v>
      </c>
      <c r="D9" t="s">
        <v>43</v>
      </c>
      <c r="E9" s="4" t="s">
        <v>44</v>
      </c>
      <c r="F9" s="13" t="s">
        <v>138</v>
      </c>
      <c r="H9" s="2" t="s">
        <v>61</v>
      </c>
    </row>
    <row r="10" spans="1:10" x14ac:dyDescent="0.4">
      <c r="A10" t="s">
        <v>62</v>
      </c>
      <c r="B10" s="2">
        <v>76</v>
      </c>
      <c r="C10">
        <v>41</v>
      </c>
      <c r="D10" t="s">
        <v>63</v>
      </c>
      <c r="E10" s="4" t="s">
        <v>64</v>
      </c>
      <c r="F10" s="13" t="s">
        <v>138</v>
      </c>
      <c r="G10" t="s">
        <v>133</v>
      </c>
      <c r="H10" s="2" t="s">
        <v>65</v>
      </c>
    </row>
    <row r="11" spans="1:10" x14ac:dyDescent="0.4">
      <c r="A11" t="s">
        <v>35</v>
      </c>
      <c r="B11" s="2">
        <v>89</v>
      </c>
      <c r="C11">
        <v>4</v>
      </c>
      <c r="D11" t="s">
        <v>43</v>
      </c>
      <c r="E11" s="4" t="s">
        <v>44</v>
      </c>
      <c r="F11" s="13" t="s">
        <v>138</v>
      </c>
      <c r="G11" t="s">
        <v>134</v>
      </c>
      <c r="H11" s="2" t="s">
        <v>67</v>
      </c>
    </row>
    <row r="12" spans="1:10" x14ac:dyDescent="0.4">
      <c r="A12" s="2" t="s">
        <v>115</v>
      </c>
      <c r="B12" s="2">
        <v>36</v>
      </c>
      <c r="C12" s="2">
        <v>21</v>
      </c>
      <c r="D12" s="2" t="s">
        <v>116</v>
      </c>
      <c r="E12" s="3" t="s">
        <v>117</v>
      </c>
      <c r="F12" s="13" t="s">
        <v>139</v>
      </c>
      <c r="G12" t="s">
        <v>135</v>
      </c>
      <c r="H12" s="2" t="s">
        <v>126</v>
      </c>
    </row>
    <row r="13" spans="1:10" x14ac:dyDescent="0.4">
      <c r="A13" s="2" t="s">
        <v>118</v>
      </c>
      <c r="B13" s="2">
        <v>39</v>
      </c>
      <c r="C13" s="2">
        <v>24</v>
      </c>
      <c r="D13" s="2" t="s">
        <v>119</v>
      </c>
      <c r="E13" s="3" t="s">
        <v>120</v>
      </c>
      <c r="F13" s="13" t="s">
        <v>139</v>
      </c>
      <c r="G13" t="s">
        <v>140</v>
      </c>
      <c r="H13" s="2" t="s">
        <v>127</v>
      </c>
    </row>
    <row r="14" spans="1:10" x14ac:dyDescent="0.4">
      <c r="A14" s="2" t="s">
        <v>115</v>
      </c>
      <c r="B14" s="2">
        <v>40</v>
      </c>
      <c r="C14" s="2">
        <v>21</v>
      </c>
      <c r="D14" s="2" t="s">
        <v>116</v>
      </c>
      <c r="E14" s="3" t="s">
        <v>117</v>
      </c>
      <c r="F14" s="13" t="s">
        <v>139</v>
      </c>
      <c r="H14" s="2" t="s">
        <v>128</v>
      </c>
    </row>
    <row r="15" spans="1:10" x14ac:dyDescent="0.4">
      <c r="A15" s="2" t="s">
        <v>35</v>
      </c>
      <c r="B15" s="2">
        <v>45</v>
      </c>
      <c r="C15" s="2">
        <v>8</v>
      </c>
      <c r="D15" s="2" t="s">
        <v>121</v>
      </c>
      <c r="E15" s="3" t="s">
        <v>122</v>
      </c>
      <c r="F15" s="13" t="s">
        <v>139</v>
      </c>
      <c r="G15" t="s">
        <v>141</v>
      </c>
      <c r="H15" s="2" t="s">
        <v>129</v>
      </c>
    </row>
    <row r="16" spans="1:10" x14ac:dyDescent="0.4">
      <c r="A16" s="2" t="s">
        <v>123</v>
      </c>
      <c r="B16" s="2">
        <v>78</v>
      </c>
      <c r="C16" s="2">
        <v>43</v>
      </c>
      <c r="D16" s="2" t="s">
        <v>124</v>
      </c>
      <c r="E16" s="3" t="s">
        <v>125</v>
      </c>
      <c r="F16" s="13" t="s">
        <v>139</v>
      </c>
      <c r="G16" t="s">
        <v>142</v>
      </c>
      <c r="H16" s="2" t="s">
        <v>130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66"/>
  <sheetViews>
    <sheetView tabSelected="1" topLeftCell="S1" zoomScale="85" zoomScaleNormal="85" workbookViewId="0">
      <pane ySplit="1" topLeftCell="A18" activePane="bottomLeft" state="frozen"/>
      <selection pane="bottomLeft" activeCell="AI23" sqref="AI23"/>
    </sheetView>
  </sheetViews>
  <sheetFormatPr defaultRowHeight="14.6" x14ac:dyDescent="0.4"/>
  <cols>
    <col min="1" max="1" width="12.3828125" bestFit="1" customWidth="1"/>
    <col min="2" max="2" width="9.765625" bestFit="1" customWidth="1"/>
    <col min="3" max="3" width="11.23046875" bestFit="1" customWidth="1"/>
    <col min="4" max="4" width="19" bestFit="1" customWidth="1"/>
    <col min="5" max="5" width="23.84375" bestFit="1" customWidth="1"/>
    <col min="6" max="6" width="255.69140625" bestFit="1" customWidth="1"/>
    <col min="7" max="7" width="27.69140625" bestFit="1" customWidth="1"/>
    <col min="8" max="8" width="10.4609375" bestFit="1" customWidth="1"/>
    <col min="9" max="9" width="11.4609375" bestFit="1" customWidth="1"/>
    <col min="10" max="10" width="10.69140625" bestFit="1" customWidth="1"/>
    <col min="11" max="11" width="9.61328125" bestFit="1" customWidth="1"/>
    <col min="12" max="12" width="10.23046875" bestFit="1" customWidth="1"/>
    <col min="13" max="13" width="12.69140625" bestFit="1" customWidth="1"/>
    <col min="14" max="14" width="11.4609375" bestFit="1" customWidth="1"/>
    <col min="15" max="15" width="15.921875" bestFit="1" customWidth="1"/>
    <col min="16" max="16" width="9.921875" bestFit="1" customWidth="1"/>
    <col min="17" max="17" width="11.15234375" bestFit="1" customWidth="1"/>
    <col min="18" max="18" width="20.23046875" bestFit="1" customWidth="1"/>
    <col min="19" max="19" width="18.84375" bestFit="1" customWidth="1"/>
    <col min="20" max="20" width="12" bestFit="1" customWidth="1"/>
    <col min="21" max="21" width="23" bestFit="1" customWidth="1"/>
    <col min="22" max="22" width="17.84375" bestFit="1" customWidth="1"/>
    <col min="23" max="23" width="7.3046875" bestFit="1" customWidth="1"/>
    <col min="24" max="24" width="12.69140625" bestFit="1" customWidth="1"/>
    <col min="25" max="25" width="8.23046875" bestFit="1" customWidth="1"/>
    <col min="26" max="26" width="51.23046875" bestFit="1" customWidth="1"/>
    <col min="27" max="27" width="9.3046875" bestFit="1" customWidth="1"/>
    <col min="28" max="28" width="11.3828125" bestFit="1" customWidth="1"/>
    <col min="29" max="29" width="11.69140625" bestFit="1" customWidth="1"/>
    <col min="30" max="30" width="11.84375" bestFit="1" customWidth="1"/>
    <col min="31" max="31" width="12.53515625" bestFit="1" customWidth="1"/>
    <col min="32" max="32" width="9.4609375" bestFit="1" customWidth="1"/>
    <col min="33" max="33" width="9.765625" bestFit="1" customWidth="1"/>
    <col min="34" max="34" width="11.84375" bestFit="1" customWidth="1"/>
    <col min="35" max="35" width="9.3046875" bestFit="1" customWidth="1"/>
    <col min="36" max="36" width="9.61328125" bestFit="1" customWidth="1"/>
    <col min="37" max="37" width="5.53515625" bestFit="1" customWidth="1"/>
    <col min="38" max="38" width="21.4609375" bestFit="1" customWidth="1"/>
    <col min="39" max="39" width="44.69140625" bestFit="1" customWidth="1"/>
    <col min="40" max="40" width="39.4609375" bestFit="1" customWidth="1"/>
    <col min="41" max="41" width="22.53515625" bestFit="1" customWidth="1"/>
    <col min="42" max="42" width="15.4609375" bestFit="1" customWidth="1"/>
    <col min="43" max="43" width="255.69140625" bestFit="1" customWidth="1"/>
  </cols>
  <sheetData>
    <row r="1" spans="1:43" ht="29.15" x14ac:dyDescent="0.4">
      <c r="A1" t="s">
        <v>0</v>
      </c>
      <c r="B1" s="8" t="s">
        <v>1</v>
      </c>
      <c r="C1" s="8" t="s">
        <v>2</v>
      </c>
      <c r="D1" s="8" t="s">
        <v>3</v>
      </c>
      <c r="E1" s="9" t="s">
        <v>4</v>
      </c>
      <c r="F1" s="10"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29</v>
      </c>
      <c r="AI1" s="8" t="s">
        <v>33</v>
      </c>
      <c r="AJ1" s="8" t="s">
        <v>34</v>
      </c>
      <c r="AK1" s="8" t="s">
        <v>153</v>
      </c>
      <c r="AL1" s="8" t="s">
        <v>154</v>
      </c>
      <c r="AM1" s="8" t="s">
        <v>155</v>
      </c>
      <c r="AN1" s="8" t="s">
        <v>158</v>
      </c>
      <c r="AO1" s="8" t="s">
        <v>110</v>
      </c>
      <c r="AP1" s="8" t="s">
        <v>156</v>
      </c>
      <c r="AQ1" s="8" t="s">
        <v>111</v>
      </c>
    </row>
    <row r="2" spans="1:43" s="2" customFormat="1" x14ac:dyDescent="0.4">
      <c r="A2" s="2" t="s">
        <v>35</v>
      </c>
      <c r="B2" s="2">
        <v>4</v>
      </c>
      <c r="C2" s="2">
        <v>3</v>
      </c>
      <c r="D2" s="2" t="s">
        <v>39</v>
      </c>
      <c r="E2" s="3" t="s">
        <v>40</v>
      </c>
      <c r="F2" s="2" t="s">
        <v>41</v>
      </c>
      <c r="G2" s="2" t="s">
        <v>42</v>
      </c>
      <c r="H2" s="2">
        <v>36.001959999999997</v>
      </c>
      <c r="I2" s="2">
        <v>-78.943303</v>
      </c>
      <c r="J2" s="2">
        <v>14.4</v>
      </c>
      <c r="K2" s="2">
        <v>25.1</v>
      </c>
      <c r="L2" s="2">
        <v>3.9</v>
      </c>
      <c r="M2" s="2">
        <v>21.2</v>
      </c>
      <c r="N2" s="2">
        <v>1094</v>
      </c>
      <c r="O2" s="2" t="s">
        <v>69</v>
      </c>
      <c r="P2" s="2" t="s">
        <v>70</v>
      </c>
      <c r="Q2" s="2" t="s">
        <v>71</v>
      </c>
      <c r="R2" s="2">
        <v>5</v>
      </c>
      <c r="S2" s="2">
        <v>9</v>
      </c>
      <c r="T2" s="2">
        <v>365</v>
      </c>
      <c r="U2" s="2">
        <v>1.3698630140000001</v>
      </c>
      <c r="V2" s="2">
        <v>2.4657534249999999</v>
      </c>
      <c r="W2" s="2" t="s">
        <v>72</v>
      </c>
      <c r="X2" s="2" t="s">
        <v>73</v>
      </c>
      <c r="Y2" s="2" t="s">
        <v>74</v>
      </c>
      <c r="Z2" s="2" t="s">
        <v>76</v>
      </c>
      <c r="AA2" s="2">
        <v>2.1</v>
      </c>
      <c r="AB2" s="2">
        <v>9</v>
      </c>
      <c r="AC2" s="2">
        <v>0.3</v>
      </c>
      <c r="AD2" s="2">
        <f>AC2*SQRT(AB2)</f>
        <v>0.89999999999999991</v>
      </c>
      <c r="AE2" s="2">
        <v>2.2000000000000002</v>
      </c>
      <c r="AF2" s="11">
        <v>7</v>
      </c>
      <c r="AG2" s="2">
        <v>0.8</v>
      </c>
      <c r="AH2" s="11">
        <f>AG2*SQRT(AF2)</f>
        <v>2.1166010488516727</v>
      </c>
      <c r="AL2" s="2">
        <f>IF(AE2-AA2&gt;0,1,-1)</f>
        <v>1</v>
      </c>
      <c r="AM2" s="2" t="s">
        <v>108</v>
      </c>
      <c r="AN2" s="2">
        <v>1</v>
      </c>
      <c r="AO2" s="2">
        <f t="shared" ref="AO2:AO65" si="0">AL2*AN2</f>
        <v>1</v>
      </c>
      <c r="AP2" s="2" t="s">
        <v>167</v>
      </c>
      <c r="AQ2" t="s">
        <v>171</v>
      </c>
    </row>
    <row r="3" spans="1:43" s="2" customFormat="1" x14ac:dyDescent="0.4">
      <c r="A3" s="2" t="s">
        <v>35</v>
      </c>
      <c r="B3" s="2">
        <v>4</v>
      </c>
      <c r="C3" s="2">
        <v>3</v>
      </c>
      <c r="D3" s="2" t="s">
        <v>39</v>
      </c>
      <c r="E3" s="3" t="s">
        <v>40</v>
      </c>
      <c r="F3" s="2" t="s">
        <v>41</v>
      </c>
      <c r="G3" s="2" t="s">
        <v>42</v>
      </c>
      <c r="H3" s="2">
        <v>36.001959999999997</v>
      </c>
      <c r="I3" s="2">
        <v>-78.943303</v>
      </c>
      <c r="J3" s="2">
        <v>14.4</v>
      </c>
      <c r="K3" s="2">
        <v>25.1</v>
      </c>
      <c r="L3" s="2">
        <v>3.9</v>
      </c>
      <c r="M3" s="2">
        <v>21.2</v>
      </c>
      <c r="N3" s="2">
        <v>1094</v>
      </c>
      <c r="O3" s="2" t="s">
        <v>69</v>
      </c>
      <c r="P3" s="2" t="s">
        <v>70</v>
      </c>
      <c r="Q3" s="2" t="s">
        <v>71</v>
      </c>
      <c r="R3" s="2">
        <v>5</v>
      </c>
      <c r="S3" s="2">
        <v>9</v>
      </c>
      <c r="T3" s="2">
        <v>365</v>
      </c>
      <c r="U3" s="2">
        <v>1.3698630140000001</v>
      </c>
      <c r="V3" s="2">
        <v>2.4657534249999999</v>
      </c>
      <c r="W3" s="2" t="s">
        <v>72</v>
      </c>
      <c r="X3" s="2" t="s">
        <v>73</v>
      </c>
      <c r="Y3" s="2" t="s">
        <v>74</v>
      </c>
      <c r="Z3" s="2" t="s">
        <v>77</v>
      </c>
      <c r="AA3" s="2">
        <v>293</v>
      </c>
      <c r="AB3" s="2">
        <v>9</v>
      </c>
      <c r="AC3" s="2">
        <v>6</v>
      </c>
      <c r="AD3" s="2">
        <f>AC3*SQRT(AB3)</f>
        <v>18</v>
      </c>
      <c r="AE3" s="2">
        <v>270</v>
      </c>
      <c r="AF3" s="11">
        <v>7</v>
      </c>
      <c r="AG3" s="2">
        <v>10</v>
      </c>
      <c r="AH3" s="11">
        <f>AG3*SQRT(AF3)</f>
        <v>26.457513110645905</v>
      </c>
      <c r="AL3" s="2">
        <f>IF(AE3-AA3&gt;0,1,-1)</f>
        <v>-1</v>
      </c>
      <c r="AM3" s="11" t="s">
        <v>112</v>
      </c>
      <c r="AN3" s="2">
        <v>0</v>
      </c>
      <c r="AO3" s="2">
        <f t="shared" si="0"/>
        <v>0</v>
      </c>
      <c r="AP3" s="2" t="s">
        <v>167</v>
      </c>
      <c r="AQ3" s="5" t="s">
        <v>172</v>
      </c>
    </row>
    <row r="4" spans="1:43" s="6" customFormat="1" x14ac:dyDescent="0.4">
      <c r="A4" s="6" t="s">
        <v>35</v>
      </c>
      <c r="B4" s="6">
        <v>9</v>
      </c>
      <c r="C4" s="6">
        <v>4</v>
      </c>
      <c r="D4" s="6" t="s">
        <v>43</v>
      </c>
      <c r="E4" s="7" t="s">
        <v>44</v>
      </c>
      <c r="F4" s="6" t="s">
        <v>45</v>
      </c>
      <c r="G4" s="6" t="s">
        <v>46</v>
      </c>
      <c r="H4" s="6">
        <v>52.035595999999998</v>
      </c>
      <c r="I4" s="6">
        <v>8.4962809999999998</v>
      </c>
      <c r="J4" s="6">
        <v>8</v>
      </c>
      <c r="K4" s="6">
        <v>17</v>
      </c>
      <c r="L4" s="6">
        <v>1</v>
      </c>
      <c r="M4" s="6">
        <v>16</v>
      </c>
      <c r="N4" s="6">
        <v>756</v>
      </c>
      <c r="O4" s="6" t="s">
        <v>69</v>
      </c>
      <c r="P4" s="6" t="s">
        <v>70</v>
      </c>
      <c r="Q4" s="6" t="s">
        <v>71</v>
      </c>
      <c r="R4" s="6">
        <v>2</v>
      </c>
      <c r="S4" s="6">
        <v>16</v>
      </c>
      <c r="T4" s="6">
        <v>90</v>
      </c>
      <c r="U4" s="6">
        <v>2.2222222220000001</v>
      </c>
      <c r="V4" s="6">
        <v>17.777777780000001</v>
      </c>
      <c r="W4" s="6" t="s">
        <v>78</v>
      </c>
      <c r="X4" s="6" t="s">
        <v>73</v>
      </c>
      <c r="Y4" s="6" t="s">
        <v>74</v>
      </c>
      <c r="Z4" s="6" t="s">
        <v>79</v>
      </c>
      <c r="AA4" s="6">
        <v>16.27</v>
      </c>
      <c r="AB4" s="12">
        <v>14</v>
      </c>
      <c r="AC4" s="6">
        <v>3.64</v>
      </c>
      <c r="AD4" s="12">
        <f>AC4*SQRT(AB4)</f>
        <v>13.619632887857147</v>
      </c>
      <c r="AE4" s="6">
        <v>17.18</v>
      </c>
      <c r="AF4" s="12">
        <v>19</v>
      </c>
      <c r="AG4" s="6">
        <v>3.54</v>
      </c>
      <c r="AH4" s="12">
        <f>AG4*SQRT(AF4)</f>
        <v>15.430502260133986</v>
      </c>
      <c r="AL4" s="2">
        <f>IF(AE4-AA4&gt;0,1,-1)</f>
        <v>1</v>
      </c>
      <c r="AM4" s="6" t="s">
        <v>109</v>
      </c>
      <c r="AN4" s="6">
        <v>-1</v>
      </c>
      <c r="AO4" s="2">
        <f t="shared" si="0"/>
        <v>-1</v>
      </c>
      <c r="AP4" s="2">
        <v>1</v>
      </c>
      <c r="AQ4" s="6" t="s">
        <v>170</v>
      </c>
    </row>
    <row r="5" spans="1:43" s="6" customFormat="1" x14ac:dyDescent="0.4">
      <c r="A5" s="6" t="s">
        <v>35</v>
      </c>
      <c r="B5" s="6">
        <v>9</v>
      </c>
      <c r="C5" s="6">
        <v>4</v>
      </c>
      <c r="D5" s="6" t="s">
        <v>43</v>
      </c>
      <c r="E5" s="7" t="s">
        <v>44</v>
      </c>
      <c r="F5" s="6" t="s">
        <v>45</v>
      </c>
      <c r="G5" s="6" t="s">
        <v>46</v>
      </c>
      <c r="H5" s="6">
        <v>52.035595999999998</v>
      </c>
      <c r="I5" s="6">
        <v>8.4962809999999998</v>
      </c>
      <c r="J5" s="6">
        <v>8</v>
      </c>
      <c r="K5" s="6">
        <v>17</v>
      </c>
      <c r="L5" s="6">
        <v>1</v>
      </c>
      <c r="M5" s="6">
        <v>16</v>
      </c>
      <c r="N5" s="6">
        <v>756</v>
      </c>
      <c r="O5" s="6" t="s">
        <v>69</v>
      </c>
      <c r="P5" s="6" t="s">
        <v>70</v>
      </c>
      <c r="Q5" s="6" t="s">
        <v>71</v>
      </c>
      <c r="R5" s="6">
        <v>2</v>
      </c>
      <c r="S5" s="6">
        <v>16</v>
      </c>
      <c r="T5" s="6">
        <v>90</v>
      </c>
      <c r="U5" s="6">
        <v>2.2222222220000001</v>
      </c>
      <c r="V5" s="6">
        <v>17.777777780000001</v>
      </c>
      <c r="W5" s="6" t="s">
        <v>78</v>
      </c>
      <c r="X5" s="6" t="s">
        <v>80</v>
      </c>
      <c r="Y5" s="6" t="s">
        <v>74</v>
      </c>
      <c r="Z5" s="6" t="s">
        <v>81</v>
      </c>
      <c r="AA5" s="6">
        <v>2.2000000000000002</v>
      </c>
      <c r="AB5" s="12">
        <v>14</v>
      </c>
      <c r="AC5" s="6">
        <v>0.23</v>
      </c>
      <c r="AD5" s="12">
        <f t="shared" ref="AD5:AD22" si="1">AC5*SQRT(AB5)</f>
        <v>0.86058119895800655</v>
      </c>
      <c r="AE5" s="6">
        <v>2.44</v>
      </c>
      <c r="AF5" s="12">
        <v>19</v>
      </c>
      <c r="AG5" s="6">
        <v>0.32</v>
      </c>
      <c r="AH5" s="12">
        <f t="shared" ref="AH5:AH22" si="2">AG5*SQRT(AF5)</f>
        <v>1.3948476619330157</v>
      </c>
      <c r="AL5" s="2">
        <f>IF(AE5-AA5&gt;0,1,-1)</f>
        <v>1</v>
      </c>
      <c r="AM5" s="6" t="s">
        <v>108</v>
      </c>
      <c r="AN5" s="6">
        <v>1</v>
      </c>
      <c r="AO5" s="2">
        <f t="shared" si="0"/>
        <v>1</v>
      </c>
      <c r="AP5" s="2">
        <v>1</v>
      </c>
      <c r="AQ5" s="6" t="s">
        <v>170</v>
      </c>
    </row>
    <row r="6" spans="1:43" s="6" customFormat="1" x14ac:dyDescent="0.4">
      <c r="A6" s="6" t="s">
        <v>35</v>
      </c>
      <c r="B6" s="6">
        <v>9</v>
      </c>
      <c r="C6" s="6">
        <v>4</v>
      </c>
      <c r="D6" s="6" t="s">
        <v>43</v>
      </c>
      <c r="E6" s="7" t="s">
        <v>44</v>
      </c>
      <c r="F6" s="6" t="s">
        <v>45</v>
      </c>
      <c r="G6" s="6" t="s">
        <v>46</v>
      </c>
      <c r="H6" s="6">
        <v>52.035595999999998</v>
      </c>
      <c r="I6" s="6">
        <v>8.4962809999999998</v>
      </c>
      <c r="J6" s="6">
        <v>8</v>
      </c>
      <c r="K6" s="6">
        <v>17</v>
      </c>
      <c r="L6" s="6">
        <v>1</v>
      </c>
      <c r="M6" s="6">
        <v>16</v>
      </c>
      <c r="N6" s="6">
        <v>756</v>
      </c>
      <c r="O6" s="6" t="s">
        <v>69</v>
      </c>
      <c r="P6" s="6" t="s">
        <v>70</v>
      </c>
      <c r="Q6" s="6" t="s">
        <v>71</v>
      </c>
      <c r="R6" s="6">
        <v>2</v>
      </c>
      <c r="S6" s="6">
        <v>16</v>
      </c>
      <c r="T6" s="6">
        <v>90</v>
      </c>
      <c r="U6" s="6">
        <v>2.2222222220000001</v>
      </c>
      <c r="V6" s="6">
        <v>17.777777780000001</v>
      </c>
      <c r="W6" s="6" t="s">
        <v>78</v>
      </c>
      <c r="X6" s="6" t="s">
        <v>80</v>
      </c>
      <c r="Y6" s="6" t="s">
        <v>74</v>
      </c>
      <c r="Z6" s="6" t="s">
        <v>82</v>
      </c>
      <c r="AA6" s="6">
        <v>809.94</v>
      </c>
      <c r="AB6" s="12">
        <v>14</v>
      </c>
      <c r="AC6" s="6">
        <v>37.369999999999997</v>
      </c>
      <c r="AD6" s="12">
        <f t="shared" si="1"/>
        <v>139.82573654374218</v>
      </c>
      <c r="AE6">
        <v>777.51</v>
      </c>
      <c r="AF6" s="12">
        <v>19</v>
      </c>
      <c r="AG6" s="6">
        <v>29.25</v>
      </c>
      <c r="AH6" s="12">
        <f t="shared" si="2"/>
        <v>127.49779409856471</v>
      </c>
      <c r="AL6" s="2">
        <f>IF(AE6-AA6&gt;0,1,-1)</f>
        <v>-1</v>
      </c>
      <c r="AM6" s="6" t="s">
        <v>108</v>
      </c>
      <c r="AN6" s="6">
        <v>1</v>
      </c>
      <c r="AO6" s="2">
        <f t="shared" si="0"/>
        <v>-1</v>
      </c>
      <c r="AP6" s="2">
        <v>1</v>
      </c>
      <c r="AQ6" s="6" t="s">
        <v>170</v>
      </c>
    </row>
    <row r="7" spans="1:43" x14ac:dyDescent="0.4">
      <c r="A7" t="s">
        <v>47</v>
      </c>
      <c r="B7">
        <v>13</v>
      </c>
      <c r="C7">
        <v>4</v>
      </c>
      <c r="D7" t="s">
        <v>43</v>
      </c>
      <c r="E7" s="4" t="s">
        <v>44</v>
      </c>
      <c r="F7" s="2" t="s">
        <v>48</v>
      </c>
      <c r="G7" t="s">
        <v>49</v>
      </c>
      <c r="H7">
        <v>53.381822</v>
      </c>
      <c r="I7">
        <v>-1.488132</v>
      </c>
      <c r="J7">
        <v>10</v>
      </c>
      <c r="K7">
        <v>16.5</v>
      </c>
      <c r="L7">
        <v>4</v>
      </c>
      <c r="M7">
        <v>12.5</v>
      </c>
      <c r="N7">
        <v>900</v>
      </c>
      <c r="O7" t="s">
        <v>69</v>
      </c>
      <c r="P7" t="s">
        <v>70</v>
      </c>
      <c r="Q7" t="s">
        <v>71</v>
      </c>
      <c r="R7">
        <v>1</v>
      </c>
      <c r="S7">
        <v>100</v>
      </c>
      <c r="T7">
        <v>90</v>
      </c>
      <c r="U7">
        <v>1.111111111</v>
      </c>
      <c r="V7">
        <v>111.1111111</v>
      </c>
      <c r="W7" t="s">
        <v>83</v>
      </c>
      <c r="X7" t="s">
        <v>73</v>
      </c>
      <c r="Y7" t="s">
        <v>84</v>
      </c>
      <c r="Z7" t="s">
        <v>85</v>
      </c>
      <c r="AA7" s="12">
        <v>3.43</v>
      </c>
      <c r="AB7" s="6">
        <v>10</v>
      </c>
      <c r="AC7" s="12">
        <v>3.38</v>
      </c>
      <c r="AD7" s="12">
        <f t="shared" si="1"/>
        <v>10.688498491369122</v>
      </c>
      <c r="AE7" s="12">
        <v>3.38</v>
      </c>
      <c r="AF7" s="6">
        <v>10</v>
      </c>
      <c r="AG7" s="12">
        <v>0.42</v>
      </c>
      <c r="AH7" s="12">
        <f t="shared" si="2"/>
        <v>1.3281566172707193</v>
      </c>
      <c r="AL7" s="2"/>
      <c r="AM7" s="6" t="s">
        <v>108</v>
      </c>
      <c r="AN7" s="6">
        <v>1</v>
      </c>
      <c r="AO7" s="2" t="s">
        <v>167</v>
      </c>
      <c r="AP7" s="2" t="s">
        <v>167</v>
      </c>
      <c r="AQ7" s="6" t="s">
        <v>168</v>
      </c>
    </row>
    <row r="8" spans="1:43" x14ac:dyDescent="0.4">
      <c r="A8" t="s">
        <v>47</v>
      </c>
      <c r="B8">
        <v>13</v>
      </c>
      <c r="C8">
        <v>4</v>
      </c>
      <c r="D8" t="s">
        <v>43</v>
      </c>
      <c r="E8" s="4" t="s">
        <v>44</v>
      </c>
      <c r="F8" s="2" t="s">
        <v>48</v>
      </c>
      <c r="G8" t="s">
        <v>49</v>
      </c>
      <c r="H8">
        <v>53.381822</v>
      </c>
      <c r="I8">
        <v>-1.488132</v>
      </c>
      <c r="J8">
        <v>10</v>
      </c>
      <c r="K8">
        <v>16.5</v>
      </c>
      <c r="L8">
        <v>4</v>
      </c>
      <c r="M8">
        <v>12.5</v>
      </c>
      <c r="N8">
        <v>900</v>
      </c>
      <c r="O8" t="s">
        <v>69</v>
      </c>
      <c r="P8" t="s">
        <v>70</v>
      </c>
      <c r="Q8" t="s">
        <v>71</v>
      </c>
      <c r="R8">
        <v>1</v>
      </c>
      <c r="S8">
        <v>100</v>
      </c>
      <c r="T8">
        <v>90</v>
      </c>
      <c r="U8">
        <v>1.111111111</v>
      </c>
      <c r="V8">
        <v>111.1111111</v>
      </c>
      <c r="W8" t="s">
        <v>83</v>
      </c>
      <c r="X8" t="s">
        <v>75</v>
      </c>
      <c r="Y8" t="s">
        <v>84</v>
      </c>
      <c r="Z8" t="s">
        <v>86</v>
      </c>
      <c r="AA8" s="12">
        <v>7.78</v>
      </c>
      <c r="AB8" s="6">
        <v>10</v>
      </c>
      <c r="AC8" s="12">
        <v>3.06</v>
      </c>
      <c r="AD8" s="12">
        <f t="shared" si="1"/>
        <v>9.6765696401152415</v>
      </c>
      <c r="AE8" s="12">
        <v>11.18</v>
      </c>
      <c r="AF8" s="6">
        <v>10</v>
      </c>
      <c r="AG8" s="12">
        <v>5.31</v>
      </c>
      <c r="AH8" s="12">
        <f t="shared" si="2"/>
        <v>16.791694375494092</v>
      </c>
      <c r="AL8" s="2"/>
      <c r="AM8" s="6" t="s">
        <v>108</v>
      </c>
      <c r="AN8" s="6">
        <v>1</v>
      </c>
      <c r="AO8" s="2" t="s">
        <v>167</v>
      </c>
      <c r="AP8" s="2" t="s">
        <v>167</v>
      </c>
      <c r="AQ8" s="6" t="s">
        <v>169</v>
      </c>
    </row>
    <row r="9" spans="1:43" x14ac:dyDescent="0.4">
      <c r="A9" t="s">
        <v>47</v>
      </c>
      <c r="B9">
        <v>13</v>
      </c>
      <c r="C9">
        <v>4</v>
      </c>
      <c r="D9" t="s">
        <v>43</v>
      </c>
      <c r="E9" s="4" t="s">
        <v>44</v>
      </c>
      <c r="F9" s="2" t="s">
        <v>48</v>
      </c>
      <c r="G9" t="s">
        <v>49</v>
      </c>
      <c r="H9">
        <v>53.381822</v>
      </c>
      <c r="I9">
        <v>-1.488132</v>
      </c>
      <c r="J9">
        <v>10</v>
      </c>
      <c r="K9">
        <v>16.5</v>
      </c>
      <c r="L9">
        <v>4</v>
      </c>
      <c r="M9">
        <v>12.5</v>
      </c>
      <c r="N9">
        <v>900</v>
      </c>
      <c r="O9" t="s">
        <v>69</v>
      </c>
      <c r="P9" t="s">
        <v>70</v>
      </c>
      <c r="Q9" t="s">
        <v>71</v>
      </c>
      <c r="R9">
        <v>1</v>
      </c>
      <c r="S9">
        <v>100</v>
      </c>
      <c r="T9">
        <v>90</v>
      </c>
      <c r="U9">
        <v>1.111111111</v>
      </c>
      <c r="V9">
        <v>111.1111111</v>
      </c>
      <c r="W9" t="s">
        <v>83</v>
      </c>
      <c r="X9" t="s">
        <v>80</v>
      </c>
      <c r="Y9" t="s">
        <v>84</v>
      </c>
      <c r="Z9" t="s">
        <v>87</v>
      </c>
      <c r="AA9" s="6">
        <v>51.25</v>
      </c>
      <c r="AB9" s="6">
        <v>10</v>
      </c>
      <c r="AC9" s="6">
        <v>0.06</v>
      </c>
      <c r="AD9" s="6">
        <f t="shared" si="1"/>
        <v>0.18973665961010278</v>
      </c>
      <c r="AE9" s="6">
        <v>54.15</v>
      </c>
      <c r="AF9" s="6">
        <v>10</v>
      </c>
      <c r="AG9" s="6">
        <v>1.98</v>
      </c>
      <c r="AH9" s="6">
        <f t="shared" si="2"/>
        <v>6.2613097671333913</v>
      </c>
      <c r="AL9" s="2">
        <f t="shared" ref="AL9:AL14" si="3">IF(AE9-AA9&gt;0,1,-1)</f>
        <v>1</v>
      </c>
      <c r="AM9" s="6" t="s">
        <v>108</v>
      </c>
      <c r="AN9" s="6">
        <v>1</v>
      </c>
      <c r="AO9" s="2">
        <f t="shared" si="0"/>
        <v>1</v>
      </c>
      <c r="AP9" s="2" t="s">
        <v>167</v>
      </c>
    </row>
    <row r="10" spans="1:43" x14ac:dyDescent="0.4">
      <c r="A10" t="s">
        <v>47</v>
      </c>
      <c r="B10">
        <v>13</v>
      </c>
      <c r="C10">
        <v>4</v>
      </c>
      <c r="D10" t="s">
        <v>43</v>
      </c>
      <c r="E10" s="4" t="s">
        <v>44</v>
      </c>
      <c r="F10" s="2" t="s">
        <v>48</v>
      </c>
      <c r="G10" t="s">
        <v>49</v>
      </c>
      <c r="H10">
        <v>53.381822</v>
      </c>
      <c r="I10">
        <v>-1.488132</v>
      </c>
      <c r="J10">
        <v>10</v>
      </c>
      <c r="K10">
        <v>16.5</v>
      </c>
      <c r="L10">
        <v>4</v>
      </c>
      <c r="M10">
        <v>12.5</v>
      </c>
      <c r="N10">
        <v>900</v>
      </c>
      <c r="O10" t="s">
        <v>69</v>
      </c>
      <c r="P10" t="s">
        <v>70</v>
      </c>
      <c r="Q10" t="s">
        <v>71</v>
      </c>
      <c r="R10">
        <v>1</v>
      </c>
      <c r="S10">
        <v>100</v>
      </c>
      <c r="T10">
        <v>90</v>
      </c>
      <c r="U10">
        <v>1.111111111</v>
      </c>
      <c r="V10">
        <v>111.1111111</v>
      </c>
      <c r="W10" t="s">
        <v>83</v>
      </c>
      <c r="X10" t="s">
        <v>80</v>
      </c>
      <c r="Y10" t="s">
        <v>84</v>
      </c>
      <c r="Z10" t="s">
        <v>88</v>
      </c>
      <c r="AA10" s="6">
        <v>0.21</v>
      </c>
      <c r="AB10" s="6">
        <v>10</v>
      </c>
      <c r="AC10" s="6">
        <v>0.06</v>
      </c>
      <c r="AD10" s="6">
        <f t="shared" si="1"/>
        <v>0.18973665961010278</v>
      </c>
      <c r="AE10" s="6">
        <v>0.19</v>
      </c>
      <c r="AF10" s="6">
        <v>10</v>
      </c>
      <c r="AG10" s="6">
        <v>0.05</v>
      </c>
      <c r="AH10" s="6">
        <f t="shared" si="2"/>
        <v>0.158113883008419</v>
      </c>
      <c r="AL10" s="2">
        <f t="shared" si="3"/>
        <v>-1</v>
      </c>
      <c r="AM10" s="12" t="s">
        <v>109</v>
      </c>
      <c r="AN10" s="6">
        <v>-1</v>
      </c>
      <c r="AO10" s="2">
        <f t="shared" si="0"/>
        <v>1</v>
      </c>
      <c r="AP10" s="2" t="s">
        <v>167</v>
      </c>
      <c r="AQ10" t="s">
        <v>157</v>
      </c>
    </row>
    <row r="11" spans="1:43" x14ac:dyDescent="0.4">
      <c r="A11" t="s">
        <v>50</v>
      </c>
      <c r="B11">
        <v>28</v>
      </c>
      <c r="C11">
        <v>14</v>
      </c>
      <c r="D11" t="s">
        <v>51</v>
      </c>
      <c r="E11" s="4" t="s">
        <v>52</v>
      </c>
      <c r="F11" s="2" t="s">
        <v>53</v>
      </c>
      <c r="G11" t="s">
        <v>54</v>
      </c>
      <c r="H11">
        <v>-31.417138999999999</v>
      </c>
      <c r="I11">
        <v>151.695672</v>
      </c>
      <c r="J11">
        <v>16</v>
      </c>
      <c r="K11">
        <v>21</v>
      </c>
      <c r="L11">
        <v>9</v>
      </c>
      <c r="M11">
        <v>12</v>
      </c>
      <c r="N11">
        <v>1170</v>
      </c>
      <c r="O11" t="s">
        <v>89</v>
      </c>
      <c r="P11" t="s">
        <v>70</v>
      </c>
      <c r="Q11" t="s">
        <v>90</v>
      </c>
      <c r="R11">
        <v>-69</v>
      </c>
      <c r="S11">
        <v>69</v>
      </c>
      <c r="T11">
        <v>730</v>
      </c>
      <c r="U11">
        <v>-9.4520547950000005</v>
      </c>
      <c r="V11">
        <v>9.4520547950000005</v>
      </c>
      <c r="W11" t="s">
        <v>72</v>
      </c>
      <c r="X11" t="s">
        <v>73</v>
      </c>
      <c r="Y11" t="s">
        <v>91</v>
      </c>
      <c r="Z11" t="s">
        <v>92</v>
      </c>
      <c r="AA11">
        <v>0.28000000000000003</v>
      </c>
      <c r="AB11">
        <v>51</v>
      </c>
      <c r="AC11" s="6">
        <v>0.01</v>
      </c>
      <c r="AD11" s="6">
        <f t="shared" si="1"/>
        <v>7.1414284285428509E-2</v>
      </c>
      <c r="AE11" s="6">
        <v>0.28999999999999998</v>
      </c>
      <c r="AF11">
        <v>66</v>
      </c>
      <c r="AG11" s="6">
        <v>0.01</v>
      </c>
      <c r="AH11" s="6">
        <f t="shared" si="2"/>
        <v>8.1240384046359609E-2</v>
      </c>
      <c r="AL11" s="2">
        <f t="shared" si="3"/>
        <v>1</v>
      </c>
      <c r="AM11" s="6" t="s">
        <v>108</v>
      </c>
      <c r="AN11" s="6">
        <v>1</v>
      </c>
      <c r="AO11" s="2">
        <f t="shared" si="0"/>
        <v>1</v>
      </c>
      <c r="AP11" s="2" t="s">
        <v>167</v>
      </c>
      <c r="AQ11" t="s">
        <v>160</v>
      </c>
    </row>
    <row r="12" spans="1:43" x14ac:dyDescent="0.4">
      <c r="A12" t="s">
        <v>50</v>
      </c>
      <c r="B12">
        <v>28</v>
      </c>
      <c r="C12">
        <v>14</v>
      </c>
      <c r="D12" t="s">
        <v>51</v>
      </c>
      <c r="E12" s="4" t="s">
        <v>52</v>
      </c>
      <c r="F12" s="2" t="s">
        <v>53</v>
      </c>
      <c r="G12" t="s">
        <v>54</v>
      </c>
      <c r="H12">
        <v>-31.417138999999999</v>
      </c>
      <c r="I12">
        <v>151.695672</v>
      </c>
      <c r="J12">
        <v>16</v>
      </c>
      <c r="K12">
        <v>21</v>
      </c>
      <c r="L12">
        <v>9</v>
      </c>
      <c r="M12">
        <v>12</v>
      </c>
      <c r="N12">
        <v>1170</v>
      </c>
      <c r="O12" t="s">
        <v>89</v>
      </c>
      <c r="P12" t="s">
        <v>70</v>
      </c>
      <c r="Q12" t="s">
        <v>90</v>
      </c>
      <c r="R12">
        <v>-69</v>
      </c>
      <c r="S12">
        <v>69</v>
      </c>
      <c r="T12">
        <v>730</v>
      </c>
      <c r="U12">
        <v>-9.4520547950000005</v>
      </c>
      <c r="V12">
        <v>9.4520547950000005</v>
      </c>
      <c r="W12" t="s">
        <v>72</v>
      </c>
      <c r="X12" t="s">
        <v>73</v>
      </c>
      <c r="Y12" t="s">
        <v>91</v>
      </c>
      <c r="Z12" t="s">
        <v>93</v>
      </c>
      <c r="AA12">
        <v>1.2</v>
      </c>
      <c r="AB12">
        <v>51</v>
      </c>
      <c r="AC12" s="6">
        <v>7.0000000000000007E-2</v>
      </c>
      <c r="AD12" s="6">
        <f t="shared" si="1"/>
        <v>0.49989998999799956</v>
      </c>
      <c r="AE12" s="6">
        <v>0.93</v>
      </c>
      <c r="AF12">
        <v>66</v>
      </c>
      <c r="AG12" s="6">
        <v>0.06</v>
      </c>
      <c r="AH12" s="6">
        <f t="shared" si="2"/>
        <v>0.48744230427815766</v>
      </c>
      <c r="AL12" s="2">
        <f t="shared" si="3"/>
        <v>-1</v>
      </c>
      <c r="AM12" s="12" t="s">
        <v>112</v>
      </c>
      <c r="AN12" s="6">
        <v>0</v>
      </c>
      <c r="AO12" s="2">
        <f t="shared" si="0"/>
        <v>0</v>
      </c>
      <c r="AP12" s="2" t="s">
        <v>167</v>
      </c>
      <c r="AQ12" t="s">
        <v>165</v>
      </c>
    </row>
    <row r="13" spans="1:43" x14ac:dyDescent="0.4">
      <c r="A13" t="s">
        <v>50</v>
      </c>
      <c r="B13">
        <v>28</v>
      </c>
      <c r="C13">
        <v>14</v>
      </c>
      <c r="D13" t="s">
        <v>51</v>
      </c>
      <c r="E13" s="4" t="s">
        <v>52</v>
      </c>
      <c r="F13" s="2" t="s">
        <v>53</v>
      </c>
      <c r="G13" t="s">
        <v>54</v>
      </c>
      <c r="H13">
        <v>-31.417138999999999</v>
      </c>
      <c r="I13">
        <v>151.695672</v>
      </c>
      <c r="J13">
        <v>16</v>
      </c>
      <c r="K13">
        <v>21</v>
      </c>
      <c r="L13">
        <v>9</v>
      </c>
      <c r="M13">
        <v>12</v>
      </c>
      <c r="N13">
        <v>1170</v>
      </c>
      <c r="O13" t="s">
        <v>89</v>
      </c>
      <c r="P13" t="s">
        <v>70</v>
      </c>
      <c r="Q13" t="s">
        <v>90</v>
      </c>
      <c r="R13">
        <v>-69</v>
      </c>
      <c r="S13">
        <v>69</v>
      </c>
      <c r="T13">
        <v>730</v>
      </c>
      <c r="U13">
        <v>-9.4520547950000005</v>
      </c>
      <c r="V13">
        <v>9.4520547950000005</v>
      </c>
      <c r="W13" t="s">
        <v>72</v>
      </c>
      <c r="X13" t="s">
        <v>75</v>
      </c>
      <c r="Y13" t="s">
        <v>91</v>
      </c>
      <c r="Z13" t="s">
        <v>94</v>
      </c>
      <c r="AA13" s="6">
        <v>23.15</v>
      </c>
      <c r="AB13">
        <v>51</v>
      </c>
      <c r="AC13" s="6">
        <v>0.14000000000000001</v>
      </c>
      <c r="AD13" s="6">
        <f t="shared" si="1"/>
        <v>0.99979997999599912</v>
      </c>
      <c r="AE13" s="6">
        <v>22.98</v>
      </c>
      <c r="AF13">
        <v>66</v>
      </c>
      <c r="AG13" s="6">
        <v>0.17</v>
      </c>
      <c r="AH13" s="6">
        <f t="shared" si="2"/>
        <v>1.3810865287881133</v>
      </c>
      <c r="AL13" s="2">
        <f t="shared" si="3"/>
        <v>-1</v>
      </c>
      <c r="AM13" s="6" t="s">
        <v>108</v>
      </c>
      <c r="AN13" s="6">
        <v>1</v>
      </c>
      <c r="AO13" s="2">
        <f t="shared" si="0"/>
        <v>-1</v>
      </c>
      <c r="AP13" s="2" t="s">
        <v>167</v>
      </c>
      <c r="AQ13" t="s">
        <v>160</v>
      </c>
    </row>
    <row r="14" spans="1:43" x14ac:dyDescent="0.4">
      <c r="A14" t="s">
        <v>50</v>
      </c>
      <c r="B14">
        <v>28</v>
      </c>
      <c r="C14">
        <v>14</v>
      </c>
      <c r="D14" t="s">
        <v>51</v>
      </c>
      <c r="E14" s="4" t="s">
        <v>52</v>
      </c>
      <c r="F14" s="2" t="s">
        <v>53</v>
      </c>
      <c r="G14" t="s">
        <v>54</v>
      </c>
      <c r="H14">
        <v>-31.417138999999999</v>
      </c>
      <c r="I14">
        <v>151.695672</v>
      </c>
      <c r="J14">
        <v>16</v>
      </c>
      <c r="K14">
        <v>21</v>
      </c>
      <c r="L14">
        <v>9</v>
      </c>
      <c r="M14">
        <v>12</v>
      </c>
      <c r="N14">
        <v>1170</v>
      </c>
      <c r="O14" t="s">
        <v>89</v>
      </c>
      <c r="P14" t="s">
        <v>70</v>
      </c>
      <c r="Q14" t="s">
        <v>90</v>
      </c>
      <c r="R14">
        <v>-69</v>
      </c>
      <c r="S14">
        <v>69</v>
      </c>
      <c r="T14">
        <v>730</v>
      </c>
      <c r="U14">
        <v>-9.4520547950000005</v>
      </c>
      <c r="V14">
        <v>9.4520547950000005</v>
      </c>
      <c r="W14" t="s">
        <v>72</v>
      </c>
      <c r="X14" t="s">
        <v>75</v>
      </c>
      <c r="Y14" t="s">
        <v>91</v>
      </c>
      <c r="Z14" t="s">
        <v>95</v>
      </c>
      <c r="AA14" s="6">
        <v>52.35</v>
      </c>
      <c r="AB14">
        <v>51</v>
      </c>
      <c r="AC14" s="6">
        <v>0.39</v>
      </c>
      <c r="AD14" s="6">
        <f t="shared" si="1"/>
        <v>2.785157087131712</v>
      </c>
      <c r="AE14" s="6">
        <v>51.47</v>
      </c>
      <c r="AF14">
        <v>66</v>
      </c>
      <c r="AG14">
        <v>0.49</v>
      </c>
      <c r="AH14" s="6">
        <f t="shared" si="2"/>
        <v>3.9807788182716206</v>
      </c>
      <c r="AL14" s="2">
        <f t="shared" si="3"/>
        <v>-1</v>
      </c>
      <c r="AM14" s="6" t="s">
        <v>108</v>
      </c>
      <c r="AN14" s="6">
        <v>1</v>
      </c>
      <c r="AO14" s="2">
        <f t="shared" si="0"/>
        <v>-1</v>
      </c>
      <c r="AP14" s="2" t="s">
        <v>167</v>
      </c>
      <c r="AQ14" t="s">
        <v>160</v>
      </c>
    </row>
    <row r="15" spans="1:43" x14ac:dyDescent="0.4">
      <c r="A15" t="s">
        <v>50</v>
      </c>
      <c r="B15">
        <v>28</v>
      </c>
      <c r="C15">
        <v>14</v>
      </c>
      <c r="D15" t="s">
        <v>51</v>
      </c>
      <c r="E15" s="4" t="s">
        <v>52</v>
      </c>
      <c r="F15" s="2" t="s">
        <v>53</v>
      </c>
      <c r="G15" t="s">
        <v>54</v>
      </c>
      <c r="H15">
        <v>-31.417138999999999</v>
      </c>
      <c r="I15">
        <v>151.695672</v>
      </c>
      <c r="J15">
        <v>16</v>
      </c>
      <c r="K15">
        <v>21</v>
      </c>
      <c r="L15">
        <v>9</v>
      </c>
      <c r="M15">
        <v>12</v>
      </c>
      <c r="N15">
        <v>1170</v>
      </c>
      <c r="O15" t="s">
        <v>69</v>
      </c>
      <c r="P15" t="s">
        <v>70</v>
      </c>
      <c r="Q15" t="s">
        <v>90</v>
      </c>
      <c r="R15">
        <v>-53</v>
      </c>
      <c r="S15">
        <v>53</v>
      </c>
      <c r="T15">
        <v>730</v>
      </c>
      <c r="U15">
        <v>-7.2602739730000003</v>
      </c>
      <c r="V15">
        <v>7.2602739730000003</v>
      </c>
      <c r="W15" t="s">
        <v>72</v>
      </c>
      <c r="X15" t="s">
        <v>73</v>
      </c>
      <c r="Y15" t="s">
        <v>91</v>
      </c>
      <c r="Z15" t="s">
        <v>93</v>
      </c>
      <c r="AA15">
        <v>1.2</v>
      </c>
      <c r="AB15">
        <v>51</v>
      </c>
      <c r="AC15">
        <v>7.0000000000000007E-2</v>
      </c>
      <c r="AD15" s="6">
        <f t="shared" si="1"/>
        <v>0.49989998999799956</v>
      </c>
      <c r="AE15" s="12">
        <v>1.1100000000000001</v>
      </c>
      <c r="AF15">
        <v>49</v>
      </c>
      <c r="AG15" s="11">
        <v>7.0000000000000007E-2</v>
      </c>
      <c r="AH15" s="12">
        <f t="shared" si="2"/>
        <v>0.49000000000000005</v>
      </c>
      <c r="AL15" s="2"/>
      <c r="AM15" s="12" t="s">
        <v>112</v>
      </c>
      <c r="AN15" s="6">
        <v>0</v>
      </c>
      <c r="AO15" s="2">
        <f t="shared" si="0"/>
        <v>0</v>
      </c>
      <c r="AP15" s="2" t="s">
        <v>167</v>
      </c>
      <c r="AQ15" t="s">
        <v>166</v>
      </c>
    </row>
    <row r="16" spans="1:43" x14ac:dyDescent="0.4">
      <c r="A16" t="s">
        <v>50</v>
      </c>
      <c r="B16">
        <v>28</v>
      </c>
      <c r="C16">
        <v>14</v>
      </c>
      <c r="D16" t="s">
        <v>51</v>
      </c>
      <c r="E16" s="4" t="s">
        <v>52</v>
      </c>
      <c r="F16" s="2" t="s">
        <v>53</v>
      </c>
      <c r="G16" t="s">
        <v>54</v>
      </c>
      <c r="H16">
        <v>-31.417138999999999</v>
      </c>
      <c r="I16">
        <v>151.695672</v>
      </c>
      <c r="J16">
        <v>16</v>
      </c>
      <c r="K16">
        <v>21</v>
      </c>
      <c r="L16">
        <v>9</v>
      </c>
      <c r="M16">
        <v>12</v>
      </c>
      <c r="N16">
        <v>1170</v>
      </c>
      <c r="O16" t="s">
        <v>69</v>
      </c>
      <c r="P16" t="s">
        <v>70</v>
      </c>
      <c r="Q16" t="s">
        <v>90</v>
      </c>
      <c r="R16">
        <v>-53</v>
      </c>
      <c r="S16">
        <v>53</v>
      </c>
      <c r="T16">
        <v>730</v>
      </c>
      <c r="U16">
        <v>-7.2602739730000003</v>
      </c>
      <c r="V16">
        <v>7.2602739730000003</v>
      </c>
      <c r="W16" t="s">
        <v>72</v>
      </c>
      <c r="X16" t="s">
        <v>73</v>
      </c>
      <c r="Y16" t="s">
        <v>91</v>
      </c>
      <c r="Z16" t="s">
        <v>92</v>
      </c>
      <c r="AA16">
        <v>0.28000000000000003</v>
      </c>
      <c r="AB16">
        <v>51</v>
      </c>
      <c r="AC16">
        <v>0.01</v>
      </c>
      <c r="AD16" s="6">
        <f t="shared" si="1"/>
        <v>7.1414284285428509E-2</v>
      </c>
      <c r="AE16" s="6">
        <v>0.27</v>
      </c>
      <c r="AF16">
        <v>49</v>
      </c>
      <c r="AG16">
        <v>0.01</v>
      </c>
      <c r="AH16" s="6">
        <f t="shared" si="2"/>
        <v>7.0000000000000007E-2</v>
      </c>
      <c r="AL16" s="2">
        <f t="shared" ref="AL16:AL33" si="4">IF(AE16-AA16&gt;0,1,-1)</f>
        <v>-1</v>
      </c>
      <c r="AM16" s="6" t="s">
        <v>108</v>
      </c>
      <c r="AN16" s="6">
        <v>1</v>
      </c>
      <c r="AO16" s="2">
        <f t="shared" si="0"/>
        <v>-1</v>
      </c>
      <c r="AP16" s="2" t="s">
        <v>167</v>
      </c>
      <c r="AQ16" t="s">
        <v>113</v>
      </c>
    </row>
    <row r="17" spans="1:43" x14ac:dyDescent="0.4">
      <c r="A17" t="s">
        <v>50</v>
      </c>
      <c r="B17">
        <v>28</v>
      </c>
      <c r="C17">
        <v>14</v>
      </c>
      <c r="D17" t="s">
        <v>51</v>
      </c>
      <c r="E17" s="4" t="s">
        <v>52</v>
      </c>
      <c r="F17" s="2" t="s">
        <v>53</v>
      </c>
      <c r="G17" t="s">
        <v>54</v>
      </c>
      <c r="H17">
        <v>-31.417138999999999</v>
      </c>
      <c r="I17">
        <v>151.695672</v>
      </c>
      <c r="J17">
        <v>16</v>
      </c>
      <c r="K17">
        <v>21</v>
      </c>
      <c r="L17">
        <v>9</v>
      </c>
      <c r="M17">
        <v>12</v>
      </c>
      <c r="N17">
        <v>1170</v>
      </c>
      <c r="O17" t="s">
        <v>69</v>
      </c>
      <c r="P17" t="s">
        <v>70</v>
      </c>
      <c r="Q17" t="s">
        <v>90</v>
      </c>
      <c r="R17">
        <v>-53</v>
      </c>
      <c r="S17">
        <v>53</v>
      </c>
      <c r="T17">
        <v>730</v>
      </c>
      <c r="U17">
        <v>-7.2602739730000003</v>
      </c>
      <c r="V17">
        <v>7.2602739730000003</v>
      </c>
      <c r="W17" t="s">
        <v>72</v>
      </c>
      <c r="X17" t="s">
        <v>75</v>
      </c>
      <c r="Y17" t="s">
        <v>91</v>
      </c>
      <c r="Z17" t="s">
        <v>95</v>
      </c>
      <c r="AA17">
        <v>52.35</v>
      </c>
      <c r="AB17">
        <v>51</v>
      </c>
      <c r="AC17">
        <v>0.39</v>
      </c>
      <c r="AD17" s="6">
        <f t="shared" si="1"/>
        <v>2.785157087131712</v>
      </c>
      <c r="AE17" s="6">
        <v>48.69</v>
      </c>
      <c r="AF17">
        <v>49</v>
      </c>
      <c r="AG17">
        <v>0.88</v>
      </c>
      <c r="AH17" s="6">
        <f t="shared" si="2"/>
        <v>6.16</v>
      </c>
      <c r="AL17" s="2">
        <f t="shared" si="4"/>
        <v>-1</v>
      </c>
      <c r="AM17" s="6" t="s">
        <v>108</v>
      </c>
      <c r="AN17" s="6">
        <v>1</v>
      </c>
      <c r="AO17" s="2">
        <f t="shared" si="0"/>
        <v>-1</v>
      </c>
      <c r="AP17" s="2" t="s">
        <v>167</v>
      </c>
      <c r="AQ17" t="s">
        <v>113</v>
      </c>
    </row>
    <row r="18" spans="1:43" x14ac:dyDescent="0.4">
      <c r="A18" t="s">
        <v>50</v>
      </c>
      <c r="B18">
        <v>28</v>
      </c>
      <c r="C18">
        <v>14</v>
      </c>
      <c r="D18" t="s">
        <v>51</v>
      </c>
      <c r="E18" s="4" t="s">
        <v>52</v>
      </c>
      <c r="F18" s="2" t="s">
        <v>53</v>
      </c>
      <c r="G18" t="s">
        <v>54</v>
      </c>
      <c r="H18">
        <v>-31.417138999999999</v>
      </c>
      <c r="I18">
        <v>151.695672</v>
      </c>
      <c r="J18">
        <v>16</v>
      </c>
      <c r="K18">
        <v>21</v>
      </c>
      <c r="L18">
        <v>9</v>
      </c>
      <c r="M18">
        <v>12</v>
      </c>
      <c r="N18">
        <v>1170</v>
      </c>
      <c r="O18" t="s">
        <v>69</v>
      </c>
      <c r="P18" t="s">
        <v>70</v>
      </c>
      <c r="Q18" t="s">
        <v>90</v>
      </c>
      <c r="R18">
        <v>-53</v>
      </c>
      <c r="S18">
        <v>53</v>
      </c>
      <c r="T18">
        <v>730</v>
      </c>
      <c r="U18">
        <v>-7.2602739730000003</v>
      </c>
      <c r="V18">
        <v>7.2602739730000003</v>
      </c>
      <c r="W18" t="s">
        <v>72</v>
      </c>
      <c r="X18" t="s">
        <v>75</v>
      </c>
      <c r="Y18" t="s">
        <v>91</v>
      </c>
      <c r="Z18" t="s">
        <v>94</v>
      </c>
      <c r="AA18">
        <v>23.15</v>
      </c>
      <c r="AB18">
        <v>51</v>
      </c>
      <c r="AC18">
        <v>0.14000000000000001</v>
      </c>
      <c r="AD18" s="6">
        <f t="shared" si="1"/>
        <v>0.99979997999599912</v>
      </c>
      <c r="AE18" s="6">
        <v>22.09</v>
      </c>
      <c r="AF18">
        <v>49</v>
      </c>
      <c r="AG18">
        <v>0.2</v>
      </c>
      <c r="AH18" s="6">
        <f t="shared" si="2"/>
        <v>1.4000000000000001</v>
      </c>
      <c r="AL18" s="2">
        <f t="shared" si="4"/>
        <v>-1</v>
      </c>
      <c r="AM18" s="6" t="s">
        <v>108</v>
      </c>
      <c r="AN18" s="6">
        <v>1</v>
      </c>
      <c r="AO18" s="2">
        <f t="shared" si="0"/>
        <v>-1</v>
      </c>
      <c r="AP18" s="2" t="s">
        <v>167</v>
      </c>
      <c r="AQ18" t="s">
        <v>113</v>
      </c>
    </row>
    <row r="19" spans="1:43" x14ac:dyDescent="0.4">
      <c r="A19" t="s">
        <v>50</v>
      </c>
      <c r="B19">
        <v>28</v>
      </c>
      <c r="C19">
        <v>14</v>
      </c>
      <c r="D19" t="s">
        <v>51</v>
      </c>
      <c r="E19" s="4" t="s">
        <v>52</v>
      </c>
      <c r="F19" s="2" t="s">
        <v>53</v>
      </c>
      <c r="G19" t="s">
        <v>54</v>
      </c>
      <c r="H19">
        <v>-31.417138999999999</v>
      </c>
      <c r="I19">
        <v>151.695672</v>
      </c>
      <c r="J19">
        <v>16</v>
      </c>
      <c r="K19">
        <v>21</v>
      </c>
      <c r="L19">
        <v>9</v>
      </c>
      <c r="M19">
        <v>12</v>
      </c>
      <c r="N19">
        <v>1170</v>
      </c>
      <c r="O19" t="s">
        <v>96</v>
      </c>
      <c r="P19" t="s">
        <v>70</v>
      </c>
      <c r="Q19" t="s">
        <v>90</v>
      </c>
      <c r="R19">
        <v>-53</v>
      </c>
      <c r="S19">
        <v>53</v>
      </c>
      <c r="T19">
        <v>730</v>
      </c>
      <c r="U19">
        <v>-7.2602739730000003</v>
      </c>
      <c r="V19">
        <v>7.2602739730000003</v>
      </c>
      <c r="W19" t="s">
        <v>72</v>
      </c>
      <c r="X19" t="s">
        <v>73</v>
      </c>
      <c r="Y19" t="s">
        <v>91</v>
      </c>
      <c r="Z19" t="s">
        <v>93</v>
      </c>
      <c r="AA19">
        <v>1.2</v>
      </c>
      <c r="AB19">
        <v>51</v>
      </c>
      <c r="AC19">
        <v>7.0000000000000007E-2</v>
      </c>
      <c r="AD19" s="6">
        <f t="shared" si="1"/>
        <v>0.49989998999799956</v>
      </c>
      <c r="AE19" s="6">
        <v>1.41</v>
      </c>
      <c r="AF19">
        <v>53</v>
      </c>
      <c r="AG19">
        <v>0.05</v>
      </c>
      <c r="AH19" s="6">
        <f t="shared" si="2"/>
        <v>0.36400549446402591</v>
      </c>
      <c r="AJ19">
        <v>4.43</v>
      </c>
      <c r="AL19" s="2">
        <f t="shared" si="4"/>
        <v>1</v>
      </c>
      <c r="AM19" s="12" t="s">
        <v>112</v>
      </c>
      <c r="AN19" s="6">
        <v>0</v>
      </c>
      <c r="AO19" s="2">
        <f t="shared" si="0"/>
        <v>0</v>
      </c>
      <c r="AP19" s="2" t="s">
        <v>167</v>
      </c>
      <c r="AQ19" t="s">
        <v>161</v>
      </c>
    </row>
    <row r="20" spans="1:43" x14ac:dyDescent="0.4">
      <c r="A20" t="s">
        <v>50</v>
      </c>
      <c r="B20">
        <v>28</v>
      </c>
      <c r="C20">
        <v>14</v>
      </c>
      <c r="D20" t="s">
        <v>51</v>
      </c>
      <c r="E20" s="4" t="s">
        <v>52</v>
      </c>
      <c r="F20" s="2" t="s">
        <v>53</v>
      </c>
      <c r="G20" t="s">
        <v>54</v>
      </c>
      <c r="H20">
        <v>-31.417138999999999</v>
      </c>
      <c r="I20">
        <v>151.695672</v>
      </c>
      <c r="J20">
        <v>16</v>
      </c>
      <c r="K20">
        <v>21</v>
      </c>
      <c r="L20">
        <v>9</v>
      </c>
      <c r="M20">
        <v>12</v>
      </c>
      <c r="N20">
        <v>1170</v>
      </c>
      <c r="O20" t="s">
        <v>96</v>
      </c>
      <c r="P20" t="s">
        <v>70</v>
      </c>
      <c r="Q20" t="s">
        <v>90</v>
      </c>
      <c r="R20">
        <v>-53</v>
      </c>
      <c r="S20">
        <v>53</v>
      </c>
      <c r="T20">
        <v>730</v>
      </c>
      <c r="U20">
        <v>-7.2602739730000003</v>
      </c>
      <c r="V20">
        <v>7.2602739730000003</v>
      </c>
      <c r="W20" t="s">
        <v>72</v>
      </c>
      <c r="X20" t="s">
        <v>73</v>
      </c>
      <c r="Y20" t="s">
        <v>91</v>
      </c>
      <c r="Z20" t="s">
        <v>92</v>
      </c>
      <c r="AA20">
        <v>0.28000000000000003</v>
      </c>
      <c r="AB20">
        <v>51</v>
      </c>
      <c r="AC20">
        <v>0.01</v>
      </c>
      <c r="AD20" s="6">
        <f t="shared" si="1"/>
        <v>7.1414284285428509E-2</v>
      </c>
      <c r="AE20" s="6">
        <v>0.3</v>
      </c>
      <c r="AF20">
        <v>53</v>
      </c>
      <c r="AG20">
        <v>0.02</v>
      </c>
      <c r="AH20" s="6">
        <f t="shared" si="2"/>
        <v>0.14560219778561037</v>
      </c>
      <c r="AL20" s="2">
        <f t="shared" si="4"/>
        <v>1</v>
      </c>
      <c r="AM20" s="6" t="s">
        <v>108</v>
      </c>
      <c r="AN20" s="6">
        <v>1</v>
      </c>
      <c r="AO20" s="2">
        <f t="shared" si="0"/>
        <v>1</v>
      </c>
      <c r="AP20" s="2" t="s">
        <v>167</v>
      </c>
      <c r="AQ20" t="s">
        <v>162</v>
      </c>
    </row>
    <row r="21" spans="1:43" x14ac:dyDescent="0.4">
      <c r="A21" t="s">
        <v>50</v>
      </c>
      <c r="B21">
        <v>28</v>
      </c>
      <c r="C21">
        <v>14</v>
      </c>
      <c r="D21" t="s">
        <v>51</v>
      </c>
      <c r="E21" s="4" t="s">
        <v>52</v>
      </c>
      <c r="F21" s="2" t="s">
        <v>53</v>
      </c>
      <c r="G21" t="s">
        <v>54</v>
      </c>
      <c r="H21">
        <v>-31.417138999999999</v>
      </c>
      <c r="I21">
        <v>151.695672</v>
      </c>
      <c r="J21">
        <v>16</v>
      </c>
      <c r="K21">
        <v>21</v>
      </c>
      <c r="L21">
        <v>9</v>
      </c>
      <c r="M21">
        <v>12</v>
      </c>
      <c r="N21">
        <v>1170</v>
      </c>
      <c r="O21" t="s">
        <v>96</v>
      </c>
      <c r="P21" t="s">
        <v>70</v>
      </c>
      <c r="Q21" t="s">
        <v>90</v>
      </c>
      <c r="R21">
        <v>-53</v>
      </c>
      <c r="S21">
        <v>53</v>
      </c>
      <c r="T21">
        <v>730</v>
      </c>
      <c r="U21">
        <v>-7.2602739730000003</v>
      </c>
      <c r="V21">
        <v>7.2602739730000003</v>
      </c>
      <c r="W21" t="s">
        <v>72</v>
      </c>
      <c r="X21" t="s">
        <v>75</v>
      </c>
      <c r="Y21" t="s">
        <v>91</v>
      </c>
      <c r="Z21" t="s">
        <v>95</v>
      </c>
      <c r="AA21">
        <v>52.35</v>
      </c>
      <c r="AB21">
        <v>51</v>
      </c>
      <c r="AC21">
        <v>0.39</v>
      </c>
      <c r="AD21" s="6">
        <f>AC21*SQRT(AB21)</f>
        <v>2.785157087131712</v>
      </c>
      <c r="AE21" s="6">
        <v>54.88</v>
      </c>
      <c r="AF21">
        <v>53</v>
      </c>
      <c r="AG21">
        <v>0.56999999999999995</v>
      </c>
      <c r="AH21" s="6">
        <f t="shared" si="2"/>
        <v>4.1496626368898948</v>
      </c>
      <c r="AL21" s="2">
        <f t="shared" si="4"/>
        <v>1</v>
      </c>
      <c r="AM21" s="6" t="s">
        <v>108</v>
      </c>
      <c r="AN21" s="6">
        <v>1</v>
      </c>
      <c r="AO21" s="2">
        <f t="shared" si="0"/>
        <v>1</v>
      </c>
      <c r="AP21" s="2" t="s">
        <v>167</v>
      </c>
      <c r="AQ21" t="s">
        <v>162</v>
      </c>
    </row>
    <row r="22" spans="1:43" x14ac:dyDescent="0.4">
      <c r="A22" t="s">
        <v>50</v>
      </c>
      <c r="B22">
        <v>28</v>
      </c>
      <c r="C22">
        <v>14</v>
      </c>
      <c r="D22" t="s">
        <v>51</v>
      </c>
      <c r="E22" s="4" t="s">
        <v>52</v>
      </c>
      <c r="F22" s="2" t="s">
        <v>53</v>
      </c>
      <c r="G22" t="s">
        <v>54</v>
      </c>
      <c r="H22">
        <v>-31.417138999999999</v>
      </c>
      <c r="I22">
        <v>151.695672</v>
      </c>
      <c r="J22">
        <v>16</v>
      </c>
      <c r="K22">
        <v>21</v>
      </c>
      <c r="L22">
        <v>9</v>
      </c>
      <c r="M22">
        <v>12</v>
      </c>
      <c r="N22">
        <v>1170</v>
      </c>
      <c r="O22" t="s">
        <v>96</v>
      </c>
      <c r="P22" t="s">
        <v>70</v>
      </c>
      <c r="Q22" t="s">
        <v>90</v>
      </c>
      <c r="R22">
        <v>-53</v>
      </c>
      <c r="S22">
        <v>53</v>
      </c>
      <c r="T22">
        <v>730</v>
      </c>
      <c r="U22">
        <v>-7.2602739730000003</v>
      </c>
      <c r="V22">
        <v>7.2602739730000003</v>
      </c>
      <c r="W22" t="s">
        <v>72</v>
      </c>
      <c r="X22" t="s">
        <v>75</v>
      </c>
      <c r="Y22" t="s">
        <v>91</v>
      </c>
      <c r="Z22" t="s">
        <v>94</v>
      </c>
      <c r="AA22">
        <v>23.15</v>
      </c>
      <c r="AB22">
        <v>51</v>
      </c>
      <c r="AC22">
        <v>0.14000000000000001</v>
      </c>
      <c r="AD22" s="6">
        <f t="shared" si="1"/>
        <v>0.99979997999599912</v>
      </c>
      <c r="AE22" s="6">
        <v>23.62</v>
      </c>
      <c r="AF22">
        <v>53</v>
      </c>
      <c r="AG22">
        <v>0.21</v>
      </c>
      <c r="AH22" s="6">
        <f t="shared" si="2"/>
        <v>1.5288230767489088</v>
      </c>
      <c r="AL22" s="2">
        <f t="shared" si="4"/>
        <v>1</v>
      </c>
      <c r="AM22" s="6" t="s">
        <v>108</v>
      </c>
      <c r="AN22" s="6">
        <v>1</v>
      </c>
      <c r="AO22" s="2">
        <f t="shared" si="0"/>
        <v>1</v>
      </c>
      <c r="AP22" s="2" t="s">
        <v>167</v>
      </c>
      <c r="AQ22" t="s">
        <v>162</v>
      </c>
    </row>
    <row r="23" spans="1:43" x14ac:dyDescent="0.4">
      <c r="A23" t="s">
        <v>62</v>
      </c>
      <c r="B23">
        <v>76</v>
      </c>
      <c r="C23">
        <v>41</v>
      </c>
      <c r="D23" t="s">
        <v>63</v>
      </c>
      <c r="E23" s="4" t="s">
        <v>64</v>
      </c>
      <c r="F23" s="2" t="s">
        <v>65</v>
      </c>
      <c r="G23" t="s">
        <v>66</v>
      </c>
      <c r="H23">
        <v>-45.865842000000001</v>
      </c>
      <c r="I23">
        <v>170.5215</v>
      </c>
      <c r="J23">
        <v>10</v>
      </c>
      <c r="K23">
        <v>14</v>
      </c>
      <c r="L23">
        <v>5</v>
      </c>
      <c r="M23">
        <v>9</v>
      </c>
      <c r="N23">
        <v>930</v>
      </c>
      <c r="O23" t="s">
        <v>69</v>
      </c>
      <c r="P23" t="s">
        <v>100</v>
      </c>
      <c r="Q23" t="s">
        <v>71</v>
      </c>
      <c r="R23">
        <v>10</v>
      </c>
      <c r="S23">
        <v>14</v>
      </c>
      <c r="T23">
        <v>365</v>
      </c>
      <c r="U23">
        <v>2.7397260270000001</v>
      </c>
      <c r="V23">
        <v>3.8356164380000002</v>
      </c>
      <c r="W23" t="s">
        <v>72</v>
      </c>
      <c r="X23" t="s">
        <v>73</v>
      </c>
      <c r="Y23" t="s">
        <v>101</v>
      </c>
      <c r="Z23" t="s">
        <v>102</v>
      </c>
      <c r="AA23">
        <v>52.2</v>
      </c>
      <c r="AB23" s="11">
        <v>6</v>
      </c>
      <c r="AC23">
        <v>30.7</v>
      </c>
      <c r="AD23" s="6">
        <v>75.199335099999999</v>
      </c>
      <c r="AE23">
        <v>18.100000000000001</v>
      </c>
      <c r="AF23" s="11">
        <v>18</v>
      </c>
      <c r="AG23">
        <v>5.6</v>
      </c>
      <c r="AH23" s="6">
        <v>23.758787850000001</v>
      </c>
      <c r="AL23" s="2">
        <f t="shared" si="4"/>
        <v>-1</v>
      </c>
      <c r="AM23" s="12" t="s">
        <v>114</v>
      </c>
      <c r="AN23">
        <v>-1</v>
      </c>
      <c r="AO23" s="2">
        <f t="shared" si="0"/>
        <v>1</v>
      </c>
      <c r="AP23" s="11">
        <v>0</v>
      </c>
      <c r="AQ23" t="s">
        <v>159</v>
      </c>
    </row>
    <row r="24" spans="1:43" x14ac:dyDescent="0.4">
      <c r="A24" t="s">
        <v>62</v>
      </c>
      <c r="B24">
        <v>76</v>
      </c>
      <c r="C24">
        <v>41</v>
      </c>
      <c r="D24" t="s">
        <v>63</v>
      </c>
      <c r="E24" s="4" t="s">
        <v>64</v>
      </c>
      <c r="F24" s="2" t="s">
        <v>65</v>
      </c>
      <c r="G24" t="s">
        <v>66</v>
      </c>
      <c r="H24">
        <v>-45.865842000000001</v>
      </c>
      <c r="I24">
        <v>170.5215</v>
      </c>
      <c r="J24">
        <v>10</v>
      </c>
      <c r="K24">
        <v>14</v>
      </c>
      <c r="L24">
        <v>5</v>
      </c>
      <c r="M24">
        <v>9</v>
      </c>
      <c r="N24">
        <v>930</v>
      </c>
      <c r="O24" t="s">
        <v>69</v>
      </c>
      <c r="P24" t="s">
        <v>100</v>
      </c>
      <c r="Q24" t="s">
        <v>71</v>
      </c>
      <c r="R24">
        <v>10</v>
      </c>
      <c r="S24">
        <v>14</v>
      </c>
      <c r="T24">
        <v>365</v>
      </c>
      <c r="U24">
        <v>2.7397260270000001</v>
      </c>
      <c r="V24">
        <v>3.8356164380000002</v>
      </c>
      <c r="W24" t="s">
        <v>72</v>
      </c>
      <c r="X24" t="s">
        <v>75</v>
      </c>
      <c r="Y24" t="s">
        <v>101</v>
      </c>
      <c r="Z24" t="s">
        <v>103</v>
      </c>
      <c r="AA24">
        <v>101</v>
      </c>
      <c r="AB24" s="11">
        <v>6</v>
      </c>
      <c r="AC24">
        <v>12.6</v>
      </c>
      <c r="AD24" s="6">
        <v>30.863570760000002</v>
      </c>
      <c r="AE24">
        <v>130</v>
      </c>
      <c r="AF24" s="11">
        <v>18</v>
      </c>
      <c r="AG24">
        <v>7.2</v>
      </c>
      <c r="AH24" s="6">
        <v>30.547012949999999</v>
      </c>
      <c r="AL24" s="2">
        <f t="shared" si="4"/>
        <v>1</v>
      </c>
      <c r="AM24" s="6" t="s">
        <v>108</v>
      </c>
      <c r="AN24" s="6">
        <v>1</v>
      </c>
      <c r="AO24" s="2">
        <f t="shared" si="0"/>
        <v>1</v>
      </c>
      <c r="AP24" s="2">
        <v>1</v>
      </c>
    </row>
    <row r="25" spans="1:43" x14ac:dyDescent="0.4">
      <c r="A25" t="s">
        <v>62</v>
      </c>
      <c r="B25">
        <v>76</v>
      </c>
      <c r="C25">
        <v>41</v>
      </c>
      <c r="D25" t="s">
        <v>63</v>
      </c>
      <c r="E25" s="4" t="s">
        <v>64</v>
      </c>
      <c r="F25" s="2" t="s">
        <v>65</v>
      </c>
      <c r="G25" t="s">
        <v>66</v>
      </c>
      <c r="H25">
        <v>-45.865842000000001</v>
      </c>
      <c r="I25">
        <v>170.5215</v>
      </c>
      <c r="J25">
        <v>10</v>
      </c>
      <c r="K25">
        <v>14</v>
      </c>
      <c r="L25">
        <v>5</v>
      </c>
      <c r="M25">
        <v>9</v>
      </c>
      <c r="N25">
        <v>930</v>
      </c>
      <c r="O25" t="s">
        <v>69</v>
      </c>
      <c r="P25" t="s">
        <v>100</v>
      </c>
      <c r="Q25" t="s">
        <v>71</v>
      </c>
      <c r="R25">
        <v>10</v>
      </c>
      <c r="S25">
        <v>14</v>
      </c>
      <c r="T25">
        <v>365</v>
      </c>
      <c r="U25">
        <v>2.7397260270000001</v>
      </c>
      <c r="V25">
        <v>3.8356164380000002</v>
      </c>
      <c r="W25" t="s">
        <v>72</v>
      </c>
      <c r="X25" t="s">
        <v>75</v>
      </c>
      <c r="Y25" t="s">
        <v>101</v>
      </c>
      <c r="Z25" t="s">
        <v>94</v>
      </c>
      <c r="AA25">
        <v>16.12</v>
      </c>
      <c r="AB25" s="11">
        <v>6</v>
      </c>
      <c r="AC25">
        <v>0.34</v>
      </c>
      <c r="AD25" s="6">
        <v>0.83282651299999999</v>
      </c>
      <c r="AE25">
        <v>16.690000000000001</v>
      </c>
      <c r="AF25" s="11">
        <v>18</v>
      </c>
      <c r="AG25">
        <v>0.16</v>
      </c>
      <c r="AH25" s="6">
        <v>0.67882251000000005</v>
      </c>
      <c r="AL25" s="2">
        <f t="shared" si="4"/>
        <v>1</v>
      </c>
      <c r="AM25" s="6" t="s">
        <v>108</v>
      </c>
      <c r="AN25" s="6">
        <v>1</v>
      </c>
      <c r="AO25" s="2">
        <f t="shared" si="0"/>
        <v>1</v>
      </c>
      <c r="AP25" s="2">
        <v>1</v>
      </c>
    </row>
    <row r="26" spans="1:43" x14ac:dyDescent="0.4">
      <c r="A26" t="s">
        <v>35</v>
      </c>
      <c r="B26">
        <v>89</v>
      </c>
      <c r="C26">
        <v>4</v>
      </c>
      <c r="D26" t="s">
        <v>43</v>
      </c>
      <c r="E26" s="4" t="s">
        <v>44</v>
      </c>
      <c r="F26" s="11" t="s">
        <v>67</v>
      </c>
      <c r="G26" t="s">
        <v>68</v>
      </c>
      <c r="H26">
        <v>53.219282999999997</v>
      </c>
      <c r="I26">
        <v>6.5616000000000003</v>
      </c>
      <c r="J26">
        <v>8.9</v>
      </c>
      <c r="K26">
        <v>16.5</v>
      </c>
      <c r="L26">
        <v>1.8</v>
      </c>
      <c r="M26">
        <v>14.7</v>
      </c>
      <c r="N26">
        <v>776.7</v>
      </c>
      <c r="O26" t="s">
        <v>69</v>
      </c>
      <c r="P26" t="s">
        <v>70</v>
      </c>
      <c r="Q26" t="s">
        <v>71</v>
      </c>
      <c r="R26">
        <v>1</v>
      </c>
      <c r="S26">
        <v>35</v>
      </c>
      <c r="T26">
        <v>80</v>
      </c>
      <c r="U26">
        <v>1.25</v>
      </c>
      <c r="V26">
        <v>43.75</v>
      </c>
      <c r="W26" t="s">
        <v>78</v>
      </c>
      <c r="X26" t="s">
        <v>73</v>
      </c>
      <c r="Y26" t="s">
        <v>74</v>
      </c>
      <c r="Z26" t="s">
        <v>104</v>
      </c>
      <c r="AA26">
        <v>29.53</v>
      </c>
      <c r="AB26">
        <v>32</v>
      </c>
      <c r="AD26" s="11">
        <v>12</v>
      </c>
      <c r="AE26">
        <v>30.91</v>
      </c>
      <c r="AF26">
        <v>32</v>
      </c>
      <c r="AH26" s="11">
        <v>11.92</v>
      </c>
      <c r="AL26" s="2">
        <f t="shared" si="4"/>
        <v>1</v>
      </c>
      <c r="AM26" s="6" t="s">
        <v>108</v>
      </c>
      <c r="AN26" s="6">
        <v>1</v>
      </c>
      <c r="AO26" s="2">
        <f t="shared" si="0"/>
        <v>1</v>
      </c>
      <c r="AP26" s="2">
        <v>1</v>
      </c>
      <c r="AQ26" t="s">
        <v>163</v>
      </c>
    </row>
    <row r="27" spans="1:43" x14ac:dyDescent="0.4">
      <c r="A27" t="s">
        <v>35</v>
      </c>
      <c r="B27">
        <v>89</v>
      </c>
      <c r="C27">
        <v>4</v>
      </c>
      <c r="D27" t="s">
        <v>43</v>
      </c>
      <c r="E27" s="4" t="s">
        <v>44</v>
      </c>
      <c r="F27" s="11" t="s">
        <v>67</v>
      </c>
      <c r="G27" t="s">
        <v>68</v>
      </c>
      <c r="H27">
        <v>53.219282999999997</v>
      </c>
      <c r="I27">
        <v>6.5616000000000003</v>
      </c>
      <c r="J27">
        <v>8.9</v>
      </c>
      <c r="K27">
        <v>16.5</v>
      </c>
      <c r="L27">
        <v>1.8</v>
      </c>
      <c r="M27">
        <v>14.7</v>
      </c>
      <c r="N27">
        <v>776.7</v>
      </c>
      <c r="O27" t="s">
        <v>69</v>
      </c>
      <c r="P27" t="s">
        <v>70</v>
      </c>
      <c r="Q27" t="s">
        <v>71</v>
      </c>
      <c r="R27">
        <v>1</v>
      </c>
      <c r="S27">
        <v>35</v>
      </c>
      <c r="T27">
        <v>80</v>
      </c>
      <c r="U27">
        <v>1.25</v>
      </c>
      <c r="V27">
        <v>43.75</v>
      </c>
      <c r="W27" t="s">
        <v>83</v>
      </c>
      <c r="X27" t="s">
        <v>73</v>
      </c>
      <c r="Y27" t="s">
        <v>74</v>
      </c>
      <c r="Z27" t="s">
        <v>105</v>
      </c>
      <c r="AA27">
        <v>31.34</v>
      </c>
      <c r="AB27">
        <v>26</v>
      </c>
      <c r="AD27" s="11">
        <v>13.56</v>
      </c>
      <c r="AE27">
        <v>21.35</v>
      </c>
      <c r="AF27">
        <v>26</v>
      </c>
      <c r="AH27" s="11">
        <v>16.239999999999998</v>
      </c>
      <c r="AL27" s="2">
        <f t="shared" si="4"/>
        <v>-1</v>
      </c>
      <c r="AM27" s="6" t="s">
        <v>108</v>
      </c>
      <c r="AN27" s="6">
        <v>1</v>
      </c>
      <c r="AO27" s="2">
        <f t="shared" si="0"/>
        <v>-1</v>
      </c>
      <c r="AP27" s="2">
        <v>1</v>
      </c>
      <c r="AQ27" t="s">
        <v>163</v>
      </c>
    </row>
    <row r="28" spans="1:43" x14ac:dyDescent="0.4">
      <c r="A28" t="s">
        <v>35</v>
      </c>
      <c r="B28">
        <v>89</v>
      </c>
      <c r="C28">
        <v>4</v>
      </c>
      <c r="D28" t="s">
        <v>43</v>
      </c>
      <c r="E28" s="4" t="s">
        <v>44</v>
      </c>
      <c r="F28" s="11" t="s">
        <v>67</v>
      </c>
      <c r="G28" t="s">
        <v>68</v>
      </c>
      <c r="H28">
        <v>53.219282999999997</v>
      </c>
      <c r="I28">
        <v>6.5616000000000003</v>
      </c>
      <c r="J28">
        <v>8.9</v>
      </c>
      <c r="K28">
        <v>16.5</v>
      </c>
      <c r="L28">
        <v>1.8</v>
      </c>
      <c r="M28">
        <v>14.7</v>
      </c>
      <c r="N28">
        <v>776.7</v>
      </c>
      <c r="O28" t="s">
        <v>69</v>
      </c>
      <c r="P28" t="s">
        <v>70</v>
      </c>
      <c r="Q28" t="s">
        <v>71</v>
      </c>
      <c r="R28">
        <v>1</v>
      </c>
      <c r="S28">
        <v>35</v>
      </c>
      <c r="T28">
        <v>80</v>
      </c>
      <c r="U28">
        <v>1.25</v>
      </c>
      <c r="V28">
        <v>43.75</v>
      </c>
      <c r="W28" t="s">
        <v>78</v>
      </c>
      <c r="X28" t="s">
        <v>75</v>
      </c>
      <c r="Y28" t="s">
        <v>74</v>
      </c>
      <c r="Z28" t="s">
        <v>106</v>
      </c>
      <c r="AA28">
        <v>15.43</v>
      </c>
      <c r="AB28">
        <v>34</v>
      </c>
      <c r="AD28" s="11">
        <v>2.96</v>
      </c>
      <c r="AE28">
        <v>14.82</v>
      </c>
      <c r="AF28">
        <v>34</v>
      </c>
      <c r="AH28" s="11">
        <v>3.78</v>
      </c>
      <c r="AL28" s="2">
        <f t="shared" si="4"/>
        <v>-1</v>
      </c>
      <c r="AM28" s="6" t="s">
        <v>108</v>
      </c>
      <c r="AN28" s="6">
        <v>1</v>
      </c>
      <c r="AO28" s="2">
        <f t="shared" si="0"/>
        <v>-1</v>
      </c>
      <c r="AP28" s="2">
        <v>1</v>
      </c>
      <c r="AQ28" t="s">
        <v>163</v>
      </c>
    </row>
    <row r="29" spans="1:43" x14ac:dyDescent="0.4">
      <c r="A29" t="s">
        <v>35</v>
      </c>
      <c r="B29">
        <v>89</v>
      </c>
      <c r="C29">
        <v>4</v>
      </c>
      <c r="D29" t="s">
        <v>43</v>
      </c>
      <c r="E29" s="4" t="s">
        <v>44</v>
      </c>
      <c r="F29" s="11" t="s">
        <v>67</v>
      </c>
      <c r="G29" t="s">
        <v>68</v>
      </c>
      <c r="H29">
        <v>53.219282999999997</v>
      </c>
      <c r="I29">
        <v>6.5616000000000003</v>
      </c>
      <c r="J29">
        <v>8.9</v>
      </c>
      <c r="K29">
        <v>16.5</v>
      </c>
      <c r="L29">
        <v>1.8</v>
      </c>
      <c r="M29">
        <v>14.7</v>
      </c>
      <c r="N29">
        <v>776.7</v>
      </c>
      <c r="O29" t="s">
        <v>69</v>
      </c>
      <c r="P29" t="s">
        <v>70</v>
      </c>
      <c r="Q29" t="s">
        <v>71</v>
      </c>
      <c r="R29">
        <v>1</v>
      </c>
      <c r="S29">
        <v>35</v>
      </c>
      <c r="T29">
        <v>80</v>
      </c>
      <c r="U29">
        <v>1.25</v>
      </c>
      <c r="V29">
        <v>43.75</v>
      </c>
      <c r="W29" t="s">
        <v>83</v>
      </c>
      <c r="X29" t="s">
        <v>75</v>
      </c>
      <c r="Y29" t="s">
        <v>74</v>
      </c>
      <c r="Z29" t="s">
        <v>107</v>
      </c>
      <c r="AA29">
        <v>15.42</v>
      </c>
      <c r="AB29">
        <v>26</v>
      </c>
      <c r="AD29" s="11">
        <v>1.57</v>
      </c>
      <c r="AE29">
        <v>14.56</v>
      </c>
      <c r="AF29">
        <v>26</v>
      </c>
      <c r="AH29" s="11">
        <v>1.8</v>
      </c>
      <c r="AL29" s="2">
        <f t="shared" si="4"/>
        <v>-1</v>
      </c>
      <c r="AM29" s="6" t="s">
        <v>108</v>
      </c>
      <c r="AN29" s="6">
        <v>1</v>
      </c>
      <c r="AO29" s="2">
        <f t="shared" si="0"/>
        <v>-1</v>
      </c>
      <c r="AP29" s="2">
        <v>1</v>
      </c>
      <c r="AQ29" t="s">
        <v>163</v>
      </c>
    </row>
    <row r="30" spans="1:43" x14ac:dyDescent="0.4">
      <c r="A30" t="s">
        <v>35</v>
      </c>
      <c r="B30">
        <v>89</v>
      </c>
      <c r="C30">
        <v>4</v>
      </c>
      <c r="D30" t="s">
        <v>43</v>
      </c>
      <c r="E30" s="4" t="s">
        <v>44</v>
      </c>
      <c r="F30" s="11" t="s">
        <v>67</v>
      </c>
      <c r="G30" t="s">
        <v>68</v>
      </c>
      <c r="H30">
        <v>53.219282999999997</v>
      </c>
      <c r="I30">
        <v>6.5616000000000003</v>
      </c>
      <c r="J30">
        <v>8.9</v>
      </c>
      <c r="K30">
        <v>16.5</v>
      </c>
      <c r="L30">
        <v>1.8</v>
      </c>
      <c r="M30">
        <v>14.7</v>
      </c>
      <c r="N30">
        <v>776.7</v>
      </c>
      <c r="O30" t="s">
        <v>69</v>
      </c>
      <c r="P30" t="s">
        <v>70</v>
      </c>
      <c r="Q30" t="s">
        <v>71</v>
      </c>
      <c r="R30">
        <v>1</v>
      </c>
      <c r="S30">
        <v>35</v>
      </c>
      <c r="T30">
        <v>80</v>
      </c>
      <c r="U30">
        <v>1.25</v>
      </c>
      <c r="V30">
        <v>43.75</v>
      </c>
      <c r="W30" t="s">
        <v>78</v>
      </c>
      <c r="X30" t="s">
        <v>75</v>
      </c>
      <c r="Y30" t="s">
        <v>74</v>
      </c>
      <c r="Z30" t="s">
        <v>98</v>
      </c>
      <c r="AA30">
        <v>1.67</v>
      </c>
      <c r="AB30">
        <v>34</v>
      </c>
      <c r="AD30" s="11">
        <v>0.06</v>
      </c>
      <c r="AE30">
        <v>1.62</v>
      </c>
      <c r="AF30">
        <v>34</v>
      </c>
      <c r="AH30" s="11">
        <v>7.0000000000000007E-2</v>
      </c>
      <c r="AL30" s="2">
        <f t="shared" si="4"/>
        <v>-1</v>
      </c>
      <c r="AM30" s="6" t="s">
        <v>108</v>
      </c>
      <c r="AN30" s="6">
        <v>1</v>
      </c>
      <c r="AO30" s="2">
        <f t="shared" si="0"/>
        <v>-1</v>
      </c>
      <c r="AP30" s="2">
        <v>1</v>
      </c>
      <c r="AQ30" t="s">
        <v>163</v>
      </c>
    </row>
    <row r="31" spans="1:43" x14ac:dyDescent="0.4">
      <c r="A31" t="s">
        <v>35</v>
      </c>
      <c r="B31">
        <v>89</v>
      </c>
      <c r="C31">
        <v>4</v>
      </c>
      <c r="D31" t="s">
        <v>43</v>
      </c>
      <c r="E31" s="4" t="s">
        <v>44</v>
      </c>
      <c r="F31" s="11" t="s">
        <v>67</v>
      </c>
      <c r="G31" t="s">
        <v>68</v>
      </c>
      <c r="H31">
        <v>53.219282999999997</v>
      </c>
      <c r="I31">
        <v>6.5616000000000003</v>
      </c>
      <c r="J31">
        <v>8.9</v>
      </c>
      <c r="K31">
        <v>16.5</v>
      </c>
      <c r="L31">
        <v>1.8</v>
      </c>
      <c r="M31">
        <v>14.7</v>
      </c>
      <c r="N31">
        <v>776.7</v>
      </c>
      <c r="O31" t="s">
        <v>69</v>
      </c>
      <c r="P31" t="s">
        <v>70</v>
      </c>
      <c r="Q31" t="s">
        <v>71</v>
      </c>
      <c r="R31">
        <v>1</v>
      </c>
      <c r="S31">
        <v>35</v>
      </c>
      <c r="T31">
        <v>80</v>
      </c>
      <c r="U31">
        <v>1.25</v>
      </c>
      <c r="V31">
        <v>43.75</v>
      </c>
      <c r="W31" t="s">
        <v>83</v>
      </c>
      <c r="X31" t="s">
        <v>75</v>
      </c>
      <c r="Y31" t="s">
        <v>74</v>
      </c>
      <c r="Z31" t="s">
        <v>98</v>
      </c>
      <c r="AA31">
        <v>1.68</v>
      </c>
      <c r="AB31">
        <v>26</v>
      </c>
      <c r="AD31" s="11">
        <v>0.06</v>
      </c>
      <c r="AE31">
        <v>1.63</v>
      </c>
      <c r="AF31">
        <v>26</v>
      </c>
      <c r="AH31" s="11">
        <v>0.08</v>
      </c>
      <c r="AL31" s="2">
        <f t="shared" si="4"/>
        <v>-1</v>
      </c>
      <c r="AM31" s="6" t="s">
        <v>108</v>
      </c>
      <c r="AN31" s="6">
        <v>1</v>
      </c>
      <c r="AO31" s="2">
        <f t="shared" si="0"/>
        <v>-1</v>
      </c>
      <c r="AP31" s="2">
        <v>1</v>
      </c>
      <c r="AQ31" t="s">
        <v>163</v>
      </c>
    </row>
    <row r="32" spans="1:43" x14ac:dyDescent="0.4">
      <c r="A32" t="s">
        <v>35</v>
      </c>
      <c r="B32">
        <v>89</v>
      </c>
      <c r="C32">
        <v>4</v>
      </c>
      <c r="D32" t="s">
        <v>43</v>
      </c>
      <c r="E32" s="4" t="s">
        <v>44</v>
      </c>
      <c r="F32" s="11" t="s">
        <v>67</v>
      </c>
      <c r="G32" t="s">
        <v>68</v>
      </c>
      <c r="H32">
        <v>53.219282999999997</v>
      </c>
      <c r="I32">
        <v>6.5616000000000003</v>
      </c>
      <c r="J32">
        <v>8.9</v>
      </c>
      <c r="K32">
        <v>16.5</v>
      </c>
      <c r="L32">
        <v>1.8</v>
      </c>
      <c r="M32">
        <v>14.7</v>
      </c>
      <c r="N32">
        <v>776.7</v>
      </c>
      <c r="O32" t="s">
        <v>69</v>
      </c>
      <c r="P32" t="s">
        <v>70</v>
      </c>
      <c r="Q32" t="s">
        <v>71</v>
      </c>
      <c r="R32">
        <v>1</v>
      </c>
      <c r="S32">
        <v>35</v>
      </c>
      <c r="T32">
        <v>80</v>
      </c>
      <c r="U32">
        <v>1.25</v>
      </c>
      <c r="V32">
        <v>43.75</v>
      </c>
      <c r="W32" t="s">
        <v>78</v>
      </c>
      <c r="X32" t="s">
        <v>75</v>
      </c>
      <c r="Y32" t="s">
        <v>74</v>
      </c>
      <c r="Z32" t="s">
        <v>107</v>
      </c>
      <c r="AA32">
        <v>15.8</v>
      </c>
      <c r="AB32">
        <v>34</v>
      </c>
      <c r="AD32" s="11">
        <v>1.92</v>
      </c>
      <c r="AE32">
        <v>14.26</v>
      </c>
      <c r="AF32">
        <v>34</v>
      </c>
      <c r="AH32" s="11">
        <v>1.59</v>
      </c>
      <c r="AL32" s="2">
        <f t="shared" si="4"/>
        <v>-1</v>
      </c>
      <c r="AM32" s="6" t="s">
        <v>108</v>
      </c>
      <c r="AN32" s="6">
        <v>1</v>
      </c>
      <c r="AO32" s="2">
        <f t="shared" si="0"/>
        <v>-1</v>
      </c>
      <c r="AP32" s="2">
        <v>1</v>
      </c>
      <c r="AQ32" t="s">
        <v>163</v>
      </c>
    </row>
    <row r="33" spans="1:43" x14ac:dyDescent="0.4">
      <c r="A33" t="s">
        <v>35</v>
      </c>
      <c r="B33">
        <v>89</v>
      </c>
      <c r="C33">
        <v>4</v>
      </c>
      <c r="D33" t="s">
        <v>43</v>
      </c>
      <c r="E33" s="4" t="s">
        <v>44</v>
      </c>
      <c r="F33" s="11" t="s">
        <v>67</v>
      </c>
      <c r="G33" t="s">
        <v>68</v>
      </c>
      <c r="H33">
        <v>53.219282999999997</v>
      </c>
      <c r="I33">
        <v>6.5616000000000003</v>
      </c>
      <c r="J33">
        <v>8.9</v>
      </c>
      <c r="K33">
        <v>16.5</v>
      </c>
      <c r="L33">
        <v>1.8</v>
      </c>
      <c r="M33">
        <v>14.7</v>
      </c>
      <c r="N33">
        <v>776.7</v>
      </c>
      <c r="O33" t="s">
        <v>69</v>
      </c>
      <c r="P33" t="s">
        <v>70</v>
      </c>
      <c r="Q33" t="s">
        <v>71</v>
      </c>
      <c r="R33">
        <v>1</v>
      </c>
      <c r="S33">
        <v>35</v>
      </c>
      <c r="T33">
        <v>80</v>
      </c>
      <c r="U33">
        <v>1.25</v>
      </c>
      <c r="V33">
        <v>43.75</v>
      </c>
      <c r="W33" t="s">
        <v>83</v>
      </c>
      <c r="X33" t="s">
        <v>75</v>
      </c>
      <c r="Y33" t="s">
        <v>74</v>
      </c>
      <c r="Z33" t="s">
        <v>106</v>
      </c>
      <c r="AA33">
        <v>21.68</v>
      </c>
      <c r="AB33">
        <v>26</v>
      </c>
      <c r="AD33" s="11">
        <v>0.8</v>
      </c>
      <c r="AE33">
        <v>20.77</v>
      </c>
      <c r="AF33">
        <v>26</v>
      </c>
      <c r="AH33" s="11">
        <v>1.22</v>
      </c>
      <c r="AL33" s="2">
        <f t="shared" si="4"/>
        <v>-1</v>
      </c>
      <c r="AM33" s="6" t="s">
        <v>108</v>
      </c>
      <c r="AN33" s="6">
        <v>1</v>
      </c>
      <c r="AO33" s="2">
        <f t="shared" si="0"/>
        <v>-1</v>
      </c>
      <c r="AP33" s="2">
        <v>1</v>
      </c>
      <c r="AQ33" t="s">
        <v>163</v>
      </c>
    </row>
    <row r="34" spans="1:43" s="2" customFormat="1" x14ac:dyDescent="0.4">
      <c r="A34" s="2" t="s">
        <v>115</v>
      </c>
      <c r="B34" s="2">
        <v>36</v>
      </c>
      <c r="C34" s="2">
        <v>21</v>
      </c>
      <c r="D34" s="2" t="s">
        <v>116</v>
      </c>
      <c r="E34" s="3" t="s">
        <v>117</v>
      </c>
      <c r="F34" s="2" t="s">
        <v>126</v>
      </c>
      <c r="G34" s="2" t="s">
        <v>143</v>
      </c>
      <c r="H34" s="2">
        <v>43.076391999999998</v>
      </c>
      <c r="I34" s="2">
        <v>-89.412701999999996</v>
      </c>
      <c r="J34" s="2">
        <v>7.7</v>
      </c>
      <c r="K34" s="2">
        <v>21.6</v>
      </c>
      <c r="L34" s="2">
        <v>-8.1999999999999993</v>
      </c>
      <c r="M34" s="2">
        <v>29.8</v>
      </c>
      <c r="N34" s="2">
        <v>942</v>
      </c>
      <c r="O34" s="2" t="s">
        <v>96</v>
      </c>
      <c r="P34" s="2" t="s">
        <v>70</v>
      </c>
      <c r="Q34" s="2" t="s">
        <v>144</v>
      </c>
      <c r="R34" s="2">
        <v>-75</v>
      </c>
      <c r="S34" s="2">
        <v>55</v>
      </c>
      <c r="T34" s="2">
        <v>1460</v>
      </c>
      <c r="U34" s="2">
        <v>-5.1369863010000003</v>
      </c>
      <c r="V34" s="2">
        <v>3.7671232880000001</v>
      </c>
      <c r="W34" s="2" t="s">
        <v>72</v>
      </c>
      <c r="X34" s="2" t="s">
        <v>73</v>
      </c>
      <c r="Y34" s="2" t="s">
        <v>91</v>
      </c>
      <c r="Z34" s="2" t="s">
        <v>145</v>
      </c>
      <c r="AA34" s="2">
        <v>31</v>
      </c>
      <c r="AB34" s="2">
        <v>12</v>
      </c>
      <c r="AC34" s="2">
        <v>18</v>
      </c>
      <c r="AD34" s="2">
        <f>AC34*SQRT(AB34)</f>
        <v>62.353829072479577</v>
      </c>
      <c r="AE34" s="2">
        <v>53</v>
      </c>
      <c r="AF34" s="2">
        <v>12</v>
      </c>
      <c r="AG34" s="2">
        <v>22</v>
      </c>
      <c r="AH34" s="2">
        <f>AG34*SQRT(AF34)</f>
        <v>76.210235533030598</v>
      </c>
      <c r="AL34" s="2">
        <f t="shared" ref="AL34:AL66" si="5">IF(AE34-AA34&gt;0,1,-1)</f>
        <v>1</v>
      </c>
      <c r="AM34" s="6" t="s">
        <v>109</v>
      </c>
      <c r="AN34" s="2">
        <v>-1</v>
      </c>
      <c r="AO34" s="2">
        <f t="shared" si="0"/>
        <v>-1</v>
      </c>
      <c r="AP34" s="2">
        <v>1</v>
      </c>
      <c r="AQ34"/>
    </row>
    <row r="35" spans="1:43" s="2" customFormat="1" x14ac:dyDescent="0.4">
      <c r="A35" s="2" t="s">
        <v>115</v>
      </c>
      <c r="B35" s="2">
        <v>36</v>
      </c>
      <c r="C35" s="2">
        <v>21</v>
      </c>
      <c r="D35" s="2" t="s">
        <v>116</v>
      </c>
      <c r="E35" s="3" t="s">
        <v>117</v>
      </c>
      <c r="F35" s="2" t="s">
        <v>126</v>
      </c>
      <c r="G35" s="2" t="s">
        <v>143</v>
      </c>
      <c r="H35" s="2">
        <v>43.076391999999998</v>
      </c>
      <c r="I35" s="2">
        <v>-89.412701999999996</v>
      </c>
      <c r="J35" s="2">
        <v>7.7</v>
      </c>
      <c r="K35" s="2">
        <v>21.6</v>
      </c>
      <c r="L35" s="2">
        <v>-8.1999999999999993</v>
      </c>
      <c r="M35" s="2">
        <v>29.8</v>
      </c>
      <c r="N35" s="2">
        <v>942</v>
      </c>
      <c r="O35" s="2" t="s">
        <v>96</v>
      </c>
      <c r="P35" s="2" t="s">
        <v>70</v>
      </c>
      <c r="Q35" s="2" t="s">
        <v>144</v>
      </c>
      <c r="R35" s="2">
        <v>-75</v>
      </c>
      <c r="S35" s="2">
        <v>55</v>
      </c>
      <c r="T35" s="2">
        <v>1460</v>
      </c>
      <c r="U35" s="2">
        <v>-5.1369863010000003</v>
      </c>
      <c r="V35" s="2">
        <v>3.7671232880000001</v>
      </c>
      <c r="W35" s="2" t="s">
        <v>72</v>
      </c>
      <c r="X35" s="2" t="s">
        <v>73</v>
      </c>
      <c r="Y35" s="2" t="s">
        <v>91</v>
      </c>
      <c r="Z35" s="2" t="s">
        <v>146</v>
      </c>
      <c r="AA35" s="2">
        <v>2</v>
      </c>
      <c r="AB35" s="2">
        <v>12</v>
      </c>
      <c r="AC35" s="2">
        <v>1</v>
      </c>
      <c r="AD35" s="2">
        <f t="shared" ref="AD35:AD53" si="6">AC35*SQRT(AB35)</f>
        <v>3.4641016151377544</v>
      </c>
      <c r="AE35" s="2">
        <v>1.1000000000000001</v>
      </c>
      <c r="AF35" s="2">
        <v>12</v>
      </c>
      <c r="AG35" s="2">
        <v>0.4</v>
      </c>
      <c r="AH35" s="2">
        <f t="shared" ref="AH35:AH53" si="7">AG35*SQRT(AF35)</f>
        <v>1.3856406460551018</v>
      </c>
      <c r="AL35" s="2">
        <f t="shared" si="5"/>
        <v>-1</v>
      </c>
      <c r="AM35" s="6" t="s">
        <v>108</v>
      </c>
      <c r="AN35" s="2">
        <v>1</v>
      </c>
      <c r="AO35" s="2">
        <f t="shared" si="0"/>
        <v>-1</v>
      </c>
      <c r="AP35" s="2">
        <v>1</v>
      </c>
    </row>
    <row r="36" spans="1:43" s="2" customFormat="1" x14ac:dyDescent="0.4">
      <c r="A36" s="2" t="s">
        <v>115</v>
      </c>
      <c r="B36" s="2">
        <v>36</v>
      </c>
      <c r="C36" s="2">
        <v>21</v>
      </c>
      <c r="D36" s="2" t="s">
        <v>116</v>
      </c>
      <c r="E36" s="3" t="s">
        <v>117</v>
      </c>
      <c r="F36" s="2" t="s">
        <v>126</v>
      </c>
      <c r="G36" s="2" t="s">
        <v>143</v>
      </c>
      <c r="H36" s="2">
        <v>43.076391999999998</v>
      </c>
      <c r="I36" s="2">
        <v>-89.412701999999996</v>
      </c>
      <c r="J36" s="2">
        <v>7.7</v>
      </c>
      <c r="K36" s="2">
        <v>21.6</v>
      </c>
      <c r="L36" s="2">
        <v>-8.1999999999999993</v>
      </c>
      <c r="M36" s="2">
        <v>29.8</v>
      </c>
      <c r="N36" s="2">
        <v>942</v>
      </c>
      <c r="O36" s="2" t="s">
        <v>96</v>
      </c>
      <c r="P36" s="2" t="s">
        <v>70</v>
      </c>
      <c r="Q36" s="2" t="s">
        <v>144</v>
      </c>
      <c r="R36" s="2">
        <v>-75</v>
      </c>
      <c r="S36" s="2">
        <v>55</v>
      </c>
      <c r="T36" s="2">
        <v>1460</v>
      </c>
      <c r="U36" s="2">
        <v>-5.1369863010000003</v>
      </c>
      <c r="V36" s="2">
        <v>3.7671232880000001</v>
      </c>
      <c r="W36" s="2" t="s">
        <v>72</v>
      </c>
      <c r="X36" s="2" t="s">
        <v>73</v>
      </c>
      <c r="Y36" s="2" t="s">
        <v>91</v>
      </c>
      <c r="Z36" s="2" t="s">
        <v>147</v>
      </c>
      <c r="AA36" s="2">
        <v>48</v>
      </c>
      <c r="AB36" s="2">
        <v>12</v>
      </c>
      <c r="AC36" s="2">
        <v>8</v>
      </c>
      <c r="AD36" s="2">
        <f t="shared" si="6"/>
        <v>27.712812921102035</v>
      </c>
      <c r="AE36" s="2">
        <v>35</v>
      </c>
      <c r="AF36" s="2">
        <v>12</v>
      </c>
      <c r="AG36" s="2">
        <v>12</v>
      </c>
      <c r="AH36" s="2">
        <f t="shared" si="7"/>
        <v>41.569219381653056</v>
      </c>
      <c r="AL36" s="2">
        <f t="shared" si="5"/>
        <v>-1</v>
      </c>
      <c r="AM36" s="6" t="s">
        <v>108</v>
      </c>
      <c r="AN36" s="2">
        <v>1</v>
      </c>
      <c r="AO36" s="2">
        <f t="shared" si="0"/>
        <v>-1</v>
      </c>
      <c r="AP36" s="2">
        <v>1</v>
      </c>
    </row>
    <row r="37" spans="1:43" s="2" customFormat="1" x14ac:dyDescent="0.4">
      <c r="A37" s="2" t="s">
        <v>115</v>
      </c>
      <c r="B37" s="2">
        <v>36</v>
      </c>
      <c r="C37" s="2">
        <v>21</v>
      </c>
      <c r="D37" s="2" t="s">
        <v>116</v>
      </c>
      <c r="E37" s="3" t="s">
        <v>117</v>
      </c>
      <c r="F37" s="2" t="s">
        <v>126</v>
      </c>
      <c r="G37" s="2" t="s">
        <v>143</v>
      </c>
      <c r="H37" s="2">
        <v>43.076391999999998</v>
      </c>
      <c r="I37" s="2">
        <v>-89.412701999999996</v>
      </c>
      <c r="J37" s="2">
        <v>7.7</v>
      </c>
      <c r="K37" s="2">
        <v>21.6</v>
      </c>
      <c r="L37" s="2">
        <v>-8.1999999999999993</v>
      </c>
      <c r="M37" s="2">
        <v>29.8</v>
      </c>
      <c r="N37" s="2">
        <v>942</v>
      </c>
      <c r="O37" s="2" t="s">
        <v>96</v>
      </c>
      <c r="P37" s="2" t="s">
        <v>70</v>
      </c>
      <c r="Q37" s="2" t="s">
        <v>144</v>
      </c>
      <c r="R37" s="2">
        <v>-75</v>
      </c>
      <c r="S37" s="2">
        <v>55</v>
      </c>
      <c r="T37" s="2">
        <v>1460</v>
      </c>
      <c r="U37" s="2">
        <v>-5.1369863010000003</v>
      </c>
      <c r="V37" s="2">
        <v>3.7671232880000001</v>
      </c>
      <c r="W37" s="2" t="s">
        <v>72</v>
      </c>
      <c r="X37" s="2" t="s">
        <v>73</v>
      </c>
      <c r="Y37" s="2" t="s">
        <v>91</v>
      </c>
      <c r="Z37" s="2" t="s">
        <v>148</v>
      </c>
      <c r="AA37" s="2">
        <v>33</v>
      </c>
      <c r="AB37" s="2">
        <v>12</v>
      </c>
      <c r="AC37" s="2">
        <v>5</v>
      </c>
      <c r="AD37" s="2">
        <f t="shared" si="6"/>
        <v>17.320508075688771</v>
      </c>
      <c r="AE37" s="2">
        <v>24</v>
      </c>
      <c r="AF37" s="2">
        <v>12</v>
      </c>
      <c r="AG37" s="2">
        <v>8</v>
      </c>
      <c r="AH37" s="2">
        <f t="shared" si="7"/>
        <v>27.712812921102035</v>
      </c>
      <c r="AL37" s="2">
        <f t="shared" si="5"/>
        <v>-1</v>
      </c>
      <c r="AM37" s="6" t="s">
        <v>108</v>
      </c>
      <c r="AN37" s="2">
        <v>1</v>
      </c>
      <c r="AO37" s="2">
        <f t="shared" si="0"/>
        <v>-1</v>
      </c>
      <c r="AP37" s="2">
        <v>1</v>
      </c>
    </row>
    <row r="38" spans="1:43" s="2" customFormat="1" x14ac:dyDescent="0.4">
      <c r="A38" s="2" t="s">
        <v>115</v>
      </c>
      <c r="B38" s="2">
        <v>36</v>
      </c>
      <c r="C38" s="2">
        <v>21</v>
      </c>
      <c r="D38" s="2" t="s">
        <v>116</v>
      </c>
      <c r="E38" s="3" t="s">
        <v>117</v>
      </c>
      <c r="F38" s="2" t="s">
        <v>126</v>
      </c>
      <c r="G38" s="2" t="s">
        <v>143</v>
      </c>
      <c r="H38" s="2">
        <v>43.076391999999998</v>
      </c>
      <c r="I38" s="2">
        <v>-89.412701999999996</v>
      </c>
      <c r="J38" s="2">
        <v>7.7</v>
      </c>
      <c r="K38" s="2">
        <v>21.6</v>
      </c>
      <c r="L38" s="2">
        <v>-8.1999999999999993</v>
      </c>
      <c r="M38" s="2">
        <v>29.8</v>
      </c>
      <c r="N38" s="2">
        <v>942</v>
      </c>
      <c r="O38" s="2" t="s">
        <v>96</v>
      </c>
      <c r="P38" s="2" t="s">
        <v>70</v>
      </c>
      <c r="Q38" s="2" t="s">
        <v>144</v>
      </c>
      <c r="R38" s="2">
        <v>-75</v>
      </c>
      <c r="S38" s="2">
        <v>55</v>
      </c>
      <c r="T38" s="2">
        <v>1460</v>
      </c>
      <c r="U38" s="2">
        <v>-5.1369863010000003</v>
      </c>
      <c r="V38" s="2">
        <v>3.7671232880000001</v>
      </c>
      <c r="W38" s="2" t="s">
        <v>72</v>
      </c>
      <c r="X38" s="2" t="s">
        <v>73</v>
      </c>
      <c r="Y38" s="2" t="s">
        <v>91</v>
      </c>
      <c r="Z38" s="2" t="s">
        <v>149</v>
      </c>
      <c r="AA38" s="2">
        <v>137</v>
      </c>
      <c r="AB38" s="2">
        <v>12</v>
      </c>
      <c r="AC38" s="2">
        <v>25</v>
      </c>
      <c r="AD38" s="2">
        <f t="shared" si="6"/>
        <v>86.602540378443862</v>
      </c>
      <c r="AE38" s="2">
        <v>181</v>
      </c>
      <c r="AF38" s="2">
        <v>12</v>
      </c>
      <c r="AG38" s="2">
        <v>28</v>
      </c>
      <c r="AH38" s="2">
        <f t="shared" si="7"/>
        <v>96.994845223857126</v>
      </c>
      <c r="AL38" s="2">
        <f t="shared" si="5"/>
        <v>1</v>
      </c>
      <c r="AM38" s="6" t="s">
        <v>109</v>
      </c>
      <c r="AN38" s="2">
        <v>-1</v>
      </c>
      <c r="AO38" s="2">
        <f t="shared" si="0"/>
        <v>-1</v>
      </c>
      <c r="AP38" s="2">
        <v>1</v>
      </c>
    </row>
    <row r="39" spans="1:43" s="2" customFormat="1" x14ac:dyDescent="0.4">
      <c r="A39" s="2" t="s">
        <v>115</v>
      </c>
      <c r="B39" s="2">
        <v>36</v>
      </c>
      <c r="C39" s="2">
        <v>21</v>
      </c>
      <c r="D39" s="2" t="s">
        <v>116</v>
      </c>
      <c r="E39" s="3" t="s">
        <v>117</v>
      </c>
      <c r="F39" s="2" t="s">
        <v>126</v>
      </c>
      <c r="G39" s="2" t="s">
        <v>143</v>
      </c>
      <c r="H39" s="2">
        <v>43.076391999999998</v>
      </c>
      <c r="I39" s="2">
        <v>-89.412701999999996</v>
      </c>
      <c r="J39" s="2">
        <v>7.7</v>
      </c>
      <c r="K39" s="2">
        <v>21.6</v>
      </c>
      <c r="L39" s="2">
        <v>-8.1999999999999993</v>
      </c>
      <c r="M39" s="2">
        <v>29.8</v>
      </c>
      <c r="N39" s="2">
        <v>942</v>
      </c>
      <c r="O39" s="2" t="s">
        <v>96</v>
      </c>
      <c r="P39" s="2" t="s">
        <v>70</v>
      </c>
      <c r="Q39" s="2" t="s">
        <v>144</v>
      </c>
      <c r="R39" s="2">
        <v>-75</v>
      </c>
      <c r="S39" s="2">
        <v>55</v>
      </c>
      <c r="T39" s="2">
        <v>1460</v>
      </c>
      <c r="U39" s="2">
        <v>-5.1369863010000003</v>
      </c>
      <c r="V39" s="2">
        <v>3.7671232880000001</v>
      </c>
      <c r="W39" s="2" t="s">
        <v>72</v>
      </c>
      <c r="X39" s="2" t="s">
        <v>73</v>
      </c>
      <c r="Y39" s="2" t="s">
        <v>91</v>
      </c>
      <c r="Z39" s="2" t="s">
        <v>150</v>
      </c>
      <c r="AA39" s="2">
        <v>30</v>
      </c>
      <c r="AB39" s="2">
        <v>12</v>
      </c>
      <c r="AC39" s="2">
        <v>8</v>
      </c>
      <c r="AD39" s="2">
        <f t="shared" si="6"/>
        <v>27.712812921102035</v>
      </c>
      <c r="AE39" s="2">
        <v>75</v>
      </c>
      <c r="AF39" s="2">
        <v>12</v>
      </c>
      <c r="AG39" s="2">
        <v>22</v>
      </c>
      <c r="AH39" s="2">
        <f t="shared" si="7"/>
        <v>76.210235533030598</v>
      </c>
      <c r="AL39" s="2">
        <f t="shared" si="5"/>
        <v>1</v>
      </c>
      <c r="AM39" s="6" t="s">
        <v>109</v>
      </c>
      <c r="AN39" s="2">
        <v>-1</v>
      </c>
      <c r="AO39" s="2">
        <f t="shared" si="0"/>
        <v>-1</v>
      </c>
      <c r="AP39" s="2">
        <v>1</v>
      </c>
    </row>
    <row r="40" spans="1:43" s="2" customFormat="1" x14ac:dyDescent="0.4">
      <c r="A40" s="2" t="s">
        <v>115</v>
      </c>
      <c r="B40" s="2">
        <v>36</v>
      </c>
      <c r="C40" s="2">
        <v>21</v>
      </c>
      <c r="D40" s="2" t="s">
        <v>116</v>
      </c>
      <c r="E40" s="3" t="s">
        <v>117</v>
      </c>
      <c r="F40" s="2" t="s">
        <v>126</v>
      </c>
      <c r="G40" s="2" t="s">
        <v>143</v>
      </c>
      <c r="H40" s="2">
        <v>43.076391999999998</v>
      </c>
      <c r="I40" s="2">
        <v>-89.412701999999996</v>
      </c>
      <c r="J40" s="2">
        <v>7.7</v>
      </c>
      <c r="K40" s="2">
        <v>21.6</v>
      </c>
      <c r="L40" s="2">
        <v>-8.1999999999999993</v>
      </c>
      <c r="M40" s="2">
        <v>29.8</v>
      </c>
      <c r="N40" s="2">
        <v>942</v>
      </c>
      <c r="O40" s="2" t="s">
        <v>96</v>
      </c>
      <c r="P40" s="2" t="s">
        <v>70</v>
      </c>
      <c r="Q40" s="2" t="s">
        <v>144</v>
      </c>
      <c r="R40" s="2">
        <v>-75</v>
      </c>
      <c r="S40" s="2">
        <v>55</v>
      </c>
      <c r="T40" s="2">
        <v>1460</v>
      </c>
      <c r="U40" s="2">
        <v>-5.1369863010000003</v>
      </c>
      <c r="V40" s="2">
        <v>3.7671232880000001</v>
      </c>
      <c r="W40" s="2" t="s">
        <v>72</v>
      </c>
      <c r="X40" s="2" t="s">
        <v>73</v>
      </c>
      <c r="Y40" s="2" t="s">
        <v>91</v>
      </c>
      <c r="Z40" s="2" t="s">
        <v>151</v>
      </c>
      <c r="AA40" s="2">
        <v>29</v>
      </c>
      <c r="AB40" s="2">
        <v>12</v>
      </c>
      <c r="AC40" s="2">
        <v>6</v>
      </c>
      <c r="AD40" s="2">
        <f t="shared" si="6"/>
        <v>20.784609690826528</v>
      </c>
      <c r="AE40" s="2">
        <v>10</v>
      </c>
      <c r="AF40" s="2">
        <v>12</v>
      </c>
      <c r="AG40" s="2">
        <v>4</v>
      </c>
      <c r="AH40" s="2">
        <f t="shared" si="7"/>
        <v>13.856406460551018</v>
      </c>
      <c r="AL40" s="2">
        <f t="shared" si="5"/>
        <v>-1</v>
      </c>
      <c r="AM40" s="6" t="s">
        <v>108</v>
      </c>
      <c r="AN40" s="2">
        <v>1</v>
      </c>
      <c r="AO40" s="2">
        <f t="shared" si="0"/>
        <v>-1</v>
      </c>
      <c r="AP40" s="2">
        <v>1</v>
      </c>
    </row>
    <row r="41" spans="1:43" s="2" customFormat="1" x14ac:dyDescent="0.4">
      <c r="A41" s="2" t="s">
        <v>115</v>
      </c>
      <c r="B41" s="2">
        <v>36</v>
      </c>
      <c r="C41" s="2">
        <v>21</v>
      </c>
      <c r="D41" s="2" t="s">
        <v>116</v>
      </c>
      <c r="E41" s="3" t="s">
        <v>117</v>
      </c>
      <c r="F41" s="2" t="s">
        <v>126</v>
      </c>
      <c r="G41" s="2" t="s">
        <v>143</v>
      </c>
      <c r="H41" s="2">
        <v>43.076391999999998</v>
      </c>
      <c r="I41" s="2">
        <v>-89.412701999999996</v>
      </c>
      <c r="J41" s="2">
        <v>7.7</v>
      </c>
      <c r="K41" s="2">
        <v>21.6</v>
      </c>
      <c r="L41" s="2">
        <v>-8.1999999999999993</v>
      </c>
      <c r="M41" s="2">
        <v>29.8</v>
      </c>
      <c r="N41" s="2">
        <v>942</v>
      </c>
      <c r="O41" s="2" t="s">
        <v>96</v>
      </c>
      <c r="P41" s="2" t="s">
        <v>70</v>
      </c>
      <c r="Q41" s="2" t="s">
        <v>144</v>
      </c>
      <c r="R41" s="2">
        <v>-75</v>
      </c>
      <c r="S41" s="2">
        <v>55</v>
      </c>
      <c r="T41" s="2">
        <v>1460</v>
      </c>
      <c r="U41" s="2">
        <v>-5.1369863010000003</v>
      </c>
      <c r="V41" s="2">
        <v>3.7671232880000001</v>
      </c>
      <c r="W41" s="2" t="s">
        <v>72</v>
      </c>
      <c r="X41" s="2" t="s">
        <v>73</v>
      </c>
      <c r="Y41" s="2" t="s">
        <v>91</v>
      </c>
      <c r="Z41" s="2" t="s">
        <v>152</v>
      </c>
      <c r="AA41" s="2">
        <v>13</v>
      </c>
      <c r="AB41" s="2">
        <v>12</v>
      </c>
      <c r="AC41" s="2">
        <v>4</v>
      </c>
      <c r="AD41" s="2">
        <f t="shared" si="6"/>
        <v>13.856406460551018</v>
      </c>
      <c r="AE41" s="2">
        <v>2</v>
      </c>
      <c r="AF41" s="2">
        <v>12</v>
      </c>
      <c r="AG41" s="2">
        <v>1</v>
      </c>
      <c r="AH41" s="2">
        <f t="shared" si="7"/>
        <v>3.4641016151377544</v>
      </c>
      <c r="AL41" s="2">
        <f t="shared" si="5"/>
        <v>-1</v>
      </c>
      <c r="AM41" s="6" t="s">
        <v>108</v>
      </c>
      <c r="AN41" s="2">
        <v>1</v>
      </c>
      <c r="AO41" s="2">
        <f t="shared" si="0"/>
        <v>-1</v>
      </c>
      <c r="AP41" s="2">
        <v>1</v>
      </c>
    </row>
    <row r="42" spans="1:43" s="2" customFormat="1" x14ac:dyDescent="0.4">
      <c r="A42" s="2" t="s">
        <v>118</v>
      </c>
      <c r="B42" s="2">
        <v>39</v>
      </c>
      <c r="C42" s="2">
        <v>24</v>
      </c>
      <c r="D42" s="2" t="s">
        <v>119</v>
      </c>
      <c r="E42" s="3" t="s">
        <v>120</v>
      </c>
      <c r="F42" s="2" t="s">
        <v>127</v>
      </c>
      <c r="G42" s="2" t="s">
        <v>173</v>
      </c>
      <c r="H42" s="2">
        <v>50.198960999999997</v>
      </c>
      <c r="I42" s="2">
        <v>-125.26922500000001</v>
      </c>
      <c r="J42" s="2">
        <v>9.9</v>
      </c>
      <c r="K42" s="2">
        <v>17.600000000000001</v>
      </c>
      <c r="L42" s="2">
        <v>4</v>
      </c>
      <c r="M42" s="2">
        <v>13.6</v>
      </c>
      <c r="N42" s="2">
        <v>1576.8</v>
      </c>
      <c r="O42" s="2" t="s">
        <v>80</v>
      </c>
      <c r="P42" s="2" t="s">
        <v>70</v>
      </c>
      <c r="Q42" s="2" t="s">
        <v>90</v>
      </c>
      <c r="R42" s="2">
        <v>-88</v>
      </c>
      <c r="S42" s="2">
        <v>1</v>
      </c>
      <c r="T42" s="2">
        <v>273</v>
      </c>
      <c r="U42" s="2">
        <v>-32.234432230000003</v>
      </c>
      <c r="V42" s="2">
        <v>0.36630036599999999</v>
      </c>
      <c r="W42" s="2" t="s">
        <v>72</v>
      </c>
      <c r="X42" s="2" t="s">
        <v>75</v>
      </c>
      <c r="Y42" s="2" t="s">
        <v>91</v>
      </c>
      <c r="Z42" s="2" t="s">
        <v>174</v>
      </c>
      <c r="AA42" s="2">
        <v>1.91</v>
      </c>
      <c r="AB42" s="2">
        <v>90</v>
      </c>
      <c r="AC42" s="2">
        <v>0.02</v>
      </c>
      <c r="AD42" s="2">
        <f t="shared" si="6"/>
        <v>0.18973665961010278</v>
      </c>
      <c r="AE42" s="2">
        <v>1.96</v>
      </c>
      <c r="AF42" s="2">
        <v>90</v>
      </c>
      <c r="AG42" s="2">
        <v>0.01</v>
      </c>
      <c r="AH42" s="2">
        <f t="shared" si="7"/>
        <v>9.4868329805051388E-2</v>
      </c>
      <c r="AL42" s="2">
        <f t="shared" si="5"/>
        <v>1</v>
      </c>
      <c r="AM42" s="6" t="s">
        <v>108</v>
      </c>
      <c r="AN42" s="2">
        <v>1</v>
      </c>
      <c r="AO42" s="2">
        <f t="shared" si="0"/>
        <v>1</v>
      </c>
      <c r="AP42" s="11">
        <v>0</v>
      </c>
    </row>
    <row r="43" spans="1:43" s="2" customFormat="1" x14ac:dyDescent="0.4">
      <c r="A43" s="2" t="s">
        <v>118</v>
      </c>
      <c r="B43" s="2">
        <v>39</v>
      </c>
      <c r="C43" s="2">
        <v>24</v>
      </c>
      <c r="D43" s="2" t="s">
        <v>119</v>
      </c>
      <c r="E43" s="3" t="s">
        <v>120</v>
      </c>
      <c r="F43" s="2" t="s">
        <v>127</v>
      </c>
      <c r="G43" s="2" t="s">
        <v>173</v>
      </c>
      <c r="H43" s="2">
        <v>50.198960999999997</v>
      </c>
      <c r="I43" s="2">
        <v>-125.26922500000001</v>
      </c>
      <c r="J43" s="2">
        <v>9.9</v>
      </c>
      <c r="K43" s="2">
        <v>17.600000000000001</v>
      </c>
      <c r="L43" s="2">
        <v>4</v>
      </c>
      <c r="M43" s="2">
        <v>13.6</v>
      </c>
      <c r="N43" s="2">
        <v>1576.8</v>
      </c>
      <c r="O43" s="2" t="s">
        <v>80</v>
      </c>
      <c r="P43" s="2" t="s">
        <v>70</v>
      </c>
      <c r="Q43" s="2" t="s">
        <v>90</v>
      </c>
      <c r="R43" s="2">
        <v>-88</v>
      </c>
      <c r="S43" s="2">
        <v>1</v>
      </c>
      <c r="T43" s="2">
        <v>273</v>
      </c>
      <c r="U43" s="2">
        <v>-32.234432230000003</v>
      </c>
      <c r="V43" s="2">
        <v>0.36630036599999999</v>
      </c>
      <c r="W43" s="2" t="s">
        <v>72</v>
      </c>
      <c r="X43" s="2" t="s">
        <v>75</v>
      </c>
      <c r="Y43" s="2" t="s">
        <v>91</v>
      </c>
      <c r="Z43" s="2" t="s">
        <v>174</v>
      </c>
      <c r="AA43" s="2">
        <v>1.91</v>
      </c>
      <c r="AB43" s="2">
        <v>90</v>
      </c>
      <c r="AC43" s="2">
        <v>0.02</v>
      </c>
      <c r="AD43" s="2">
        <f t="shared" si="6"/>
        <v>0.18973665961010278</v>
      </c>
      <c r="AE43" s="2">
        <v>1.94</v>
      </c>
      <c r="AF43" s="2">
        <v>90</v>
      </c>
      <c r="AG43" s="2">
        <v>0.01</v>
      </c>
      <c r="AH43" s="2">
        <f t="shared" si="7"/>
        <v>9.4868329805051388E-2</v>
      </c>
      <c r="AL43" s="2">
        <f t="shared" si="5"/>
        <v>1</v>
      </c>
      <c r="AM43" s="6" t="s">
        <v>108</v>
      </c>
      <c r="AN43" s="2">
        <v>1</v>
      </c>
      <c r="AO43" s="2">
        <f t="shared" si="0"/>
        <v>1</v>
      </c>
      <c r="AP43" s="2">
        <v>1</v>
      </c>
    </row>
    <row r="44" spans="1:43" s="2" customFormat="1" x14ac:dyDescent="0.4">
      <c r="A44" s="2" t="s">
        <v>118</v>
      </c>
      <c r="B44" s="2">
        <v>39</v>
      </c>
      <c r="C44" s="2">
        <v>24</v>
      </c>
      <c r="D44" s="2" t="s">
        <v>119</v>
      </c>
      <c r="E44" s="3" t="s">
        <v>120</v>
      </c>
      <c r="F44" s="2" t="s">
        <v>127</v>
      </c>
      <c r="G44" s="2" t="s">
        <v>173</v>
      </c>
      <c r="H44" s="2">
        <v>50.198960999999997</v>
      </c>
      <c r="I44" s="2">
        <v>-125.26922500000001</v>
      </c>
      <c r="J44" s="2">
        <v>9.9</v>
      </c>
      <c r="K44" s="2">
        <v>17.600000000000001</v>
      </c>
      <c r="L44" s="2">
        <v>4</v>
      </c>
      <c r="M44" s="2">
        <v>13.6</v>
      </c>
      <c r="N44" s="2">
        <v>1576.8</v>
      </c>
      <c r="O44" s="2" t="s">
        <v>80</v>
      </c>
      <c r="P44" s="2" t="s">
        <v>70</v>
      </c>
      <c r="Q44" s="2" t="s">
        <v>90</v>
      </c>
      <c r="R44" s="2">
        <v>-88</v>
      </c>
      <c r="S44" s="2">
        <v>1</v>
      </c>
      <c r="T44" s="2">
        <v>273</v>
      </c>
      <c r="U44" s="2">
        <v>-32.234432230000003</v>
      </c>
      <c r="V44" s="2">
        <v>0.36630036599999999</v>
      </c>
      <c r="W44" s="2" t="s">
        <v>72</v>
      </c>
      <c r="X44" s="2" t="s">
        <v>75</v>
      </c>
      <c r="Y44" s="2" t="s">
        <v>91</v>
      </c>
      <c r="Z44" s="2" t="s">
        <v>175</v>
      </c>
      <c r="AA44" s="2">
        <v>7.46</v>
      </c>
      <c r="AB44" s="2">
        <v>90</v>
      </c>
      <c r="AC44" s="2">
        <v>0.02</v>
      </c>
      <c r="AD44" s="2">
        <f t="shared" si="6"/>
        <v>0.18973665961010278</v>
      </c>
      <c r="AE44" s="2">
        <v>7.43</v>
      </c>
      <c r="AF44" s="2">
        <v>90</v>
      </c>
      <c r="AG44" s="2">
        <v>0.03</v>
      </c>
      <c r="AH44" s="2">
        <f t="shared" si="7"/>
        <v>0.28460498941515411</v>
      </c>
      <c r="AL44" s="2">
        <f t="shared" si="5"/>
        <v>-1</v>
      </c>
      <c r="AM44" s="6" t="s">
        <v>108</v>
      </c>
      <c r="AN44" s="2">
        <v>1</v>
      </c>
      <c r="AO44" s="2">
        <f t="shared" si="0"/>
        <v>-1</v>
      </c>
      <c r="AP44" s="2">
        <v>1</v>
      </c>
    </row>
    <row r="45" spans="1:43" s="2" customFormat="1" x14ac:dyDescent="0.4">
      <c r="A45" s="2" t="s">
        <v>118</v>
      </c>
      <c r="B45" s="2">
        <v>39</v>
      </c>
      <c r="C45" s="2">
        <v>24</v>
      </c>
      <c r="D45" s="2" t="s">
        <v>119</v>
      </c>
      <c r="E45" s="3" t="s">
        <v>120</v>
      </c>
      <c r="F45" s="2" t="s">
        <v>127</v>
      </c>
      <c r="G45" s="2" t="s">
        <v>173</v>
      </c>
      <c r="H45" s="2">
        <v>50.198960999999997</v>
      </c>
      <c r="I45" s="2">
        <v>-125.26922500000001</v>
      </c>
      <c r="J45" s="2">
        <v>9.9</v>
      </c>
      <c r="K45" s="2">
        <v>17.600000000000001</v>
      </c>
      <c r="L45" s="2">
        <v>4</v>
      </c>
      <c r="M45" s="2">
        <v>13.6</v>
      </c>
      <c r="N45" s="2">
        <v>1576.8</v>
      </c>
      <c r="O45" s="2" t="s">
        <v>80</v>
      </c>
      <c r="P45" s="2" t="s">
        <v>70</v>
      </c>
      <c r="Q45" s="2" t="s">
        <v>90</v>
      </c>
      <c r="R45" s="2">
        <v>-88</v>
      </c>
      <c r="S45" s="2">
        <v>1</v>
      </c>
      <c r="T45" s="2">
        <v>273</v>
      </c>
      <c r="U45" s="2">
        <v>-32.234432230000003</v>
      </c>
      <c r="V45" s="2">
        <v>0.36630036599999999</v>
      </c>
      <c r="W45" s="2" t="s">
        <v>72</v>
      </c>
      <c r="X45" s="2" t="s">
        <v>75</v>
      </c>
      <c r="Y45" s="2" t="s">
        <v>91</v>
      </c>
      <c r="Z45" s="2" t="s">
        <v>176</v>
      </c>
      <c r="AA45" s="2">
        <v>7.04</v>
      </c>
      <c r="AB45" s="2">
        <v>90</v>
      </c>
      <c r="AC45" s="2">
        <v>0.04</v>
      </c>
      <c r="AD45" s="2">
        <f t="shared" si="6"/>
        <v>0.37947331922020555</v>
      </c>
      <c r="AE45" s="2">
        <v>6.96</v>
      </c>
      <c r="AF45" s="2">
        <v>90</v>
      </c>
      <c r="AG45" s="2">
        <v>0.04</v>
      </c>
      <c r="AH45" s="2">
        <f t="shared" si="7"/>
        <v>0.37947331922020555</v>
      </c>
      <c r="AL45" s="2">
        <f t="shared" si="5"/>
        <v>-1</v>
      </c>
      <c r="AM45" s="6" t="s">
        <v>108</v>
      </c>
      <c r="AN45" s="2">
        <v>1</v>
      </c>
      <c r="AO45" s="2">
        <f t="shared" si="0"/>
        <v>-1</v>
      </c>
      <c r="AP45" s="2">
        <v>1</v>
      </c>
    </row>
    <row r="46" spans="1:43" s="2" customFormat="1" x14ac:dyDescent="0.4">
      <c r="A46" s="2" t="s">
        <v>118</v>
      </c>
      <c r="B46" s="2">
        <v>39</v>
      </c>
      <c r="C46" s="2">
        <v>24</v>
      </c>
      <c r="D46" s="2" t="s">
        <v>119</v>
      </c>
      <c r="E46" s="3" t="s">
        <v>120</v>
      </c>
      <c r="F46" s="2" t="s">
        <v>127</v>
      </c>
      <c r="G46" s="2" t="s">
        <v>173</v>
      </c>
      <c r="H46" s="2">
        <v>50.198960999999997</v>
      </c>
      <c r="I46" s="2">
        <v>-125.26922500000001</v>
      </c>
      <c r="J46" s="2">
        <v>9.9</v>
      </c>
      <c r="K46" s="2">
        <v>17.600000000000001</v>
      </c>
      <c r="L46" s="2">
        <v>4</v>
      </c>
      <c r="M46" s="2">
        <v>13.6</v>
      </c>
      <c r="N46" s="2">
        <v>1576.8</v>
      </c>
      <c r="O46" s="2" t="s">
        <v>80</v>
      </c>
      <c r="P46" s="2" t="s">
        <v>70</v>
      </c>
      <c r="Q46" s="2" t="s">
        <v>90</v>
      </c>
      <c r="R46" s="2">
        <v>-88</v>
      </c>
      <c r="S46" s="2">
        <v>1</v>
      </c>
      <c r="T46" s="2">
        <v>273</v>
      </c>
      <c r="U46" s="2">
        <v>-32.234432230000003</v>
      </c>
      <c r="V46" s="2">
        <v>0.36630036599999999</v>
      </c>
      <c r="W46" s="2" t="s">
        <v>72</v>
      </c>
      <c r="X46" s="2" t="s">
        <v>75</v>
      </c>
      <c r="Y46" s="2" t="s">
        <v>91</v>
      </c>
      <c r="Z46" s="2" t="s">
        <v>177</v>
      </c>
      <c r="AA46" s="2">
        <v>36.130000000000003</v>
      </c>
      <c r="AB46" s="2">
        <v>90</v>
      </c>
      <c r="AC46" s="2">
        <v>0.09</v>
      </c>
      <c r="AD46" s="2">
        <f t="shared" si="6"/>
        <v>0.85381496824546244</v>
      </c>
      <c r="AE46" s="2">
        <v>35.909999999999997</v>
      </c>
      <c r="AF46" s="2">
        <v>90</v>
      </c>
      <c r="AG46" s="2">
        <v>7.0000000000000007E-2</v>
      </c>
      <c r="AH46" s="2">
        <f t="shared" si="7"/>
        <v>0.66407830863535977</v>
      </c>
      <c r="AL46" s="2">
        <f t="shared" si="5"/>
        <v>-1</v>
      </c>
      <c r="AM46" s="6" t="s">
        <v>108</v>
      </c>
      <c r="AN46" s="2">
        <v>1</v>
      </c>
      <c r="AO46" s="2">
        <f t="shared" si="0"/>
        <v>-1</v>
      </c>
      <c r="AP46" s="2">
        <v>1</v>
      </c>
    </row>
    <row r="47" spans="1:43" s="2" customFormat="1" x14ac:dyDescent="0.4">
      <c r="A47" s="2" t="s">
        <v>118</v>
      </c>
      <c r="B47" s="2">
        <v>39</v>
      </c>
      <c r="C47" s="2">
        <v>24</v>
      </c>
      <c r="D47" s="2" t="s">
        <v>119</v>
      </c>
      <c r="E47" s="3" t="s">
        <v>120</v>
      </c>
      <c r="F47" s="2" t="s">
        <v>127</v>
      </c>
      <c r="G47" s="2" t="s">
        <v>173</v>
      </c>
      <c r="H47" s="2">
        <v>50.198960999999997</v>
      </c>
      <c r="I47" s="2">
        <v>-125.26922500000001</v>
      </c>
      <c r="J47" s="2">
        <v>9.9</v>
      </c>
      <c r="K47" s="2">
        <v>17.600000000000001</v>
      </c>
      <c r="L47" s="2">
        <v>4</v>
      </c>
      <c r="M47" s="2">
        <v>13.6</v>
      </c>
      <c r="N47" s="2">
        <v>1576.8</v>
      </c>
      <c r="O47" s="2" t="s">
        <v>80</v>
      </c>
      <c r="P47" s="2" t="s">
        <v>70</v>
      </c>
      <c r="Q47" s="2" t="s">
        <v>90</v>
      </c>
      <c r="R47" s="2">
        <v>-88</v>
      </c>
      <c r="S47" s="2">
        <v>1</v>
      </c>
      <c r="T47" s="2">
        <v>273</v>
      </c>
      <c r="U47" s="2">
        <v>-32.234432230000003</v>
      </c>
      <c r="V47" s="2">
        <v>0.36630036599999999</v>
      </c>
      <c r="W47" s="2" t="s">
        <v>72</v>
      </c>
      <c r="X47" s="2" t="s">
        <v>75</v>
      </c>
      <c r="Y47" s="2" t="s">
        <v>91</v>
      </c>
      <c r="Z47" s="2" t="s">
        <v>99</v>
      </c>
      <c r="AA47" s="2">
        <v>0.44</v>
      </c>
      <c r="AB47" s="2">
        <v>90</v>
      </c>
      <c r="AC47" s="2">
        <v>3.0000000000000001E-3</v>
      </c>
      <c r="AD47" s="2">
        <f t="shared" si="6"/>
        <v>2.8460498941515415E-2</v>
      </c>
      <c r="AE47" s="2">
        <v>0.43</v>
      </c>
      <c r="AF47" s="2">
        <v>90</v>
      </c>
      <c r="AG47" s="2">
        <v>4.0000000000000001E-3</v>
      </c>
      <c r="AH47" s="2">
        <f t="shared" si="7"/>
        <v>3.7947331922020551E-2</v>
      </c>
      <c r="AL47" s="2">
        <f t="shared" si="5"/>
        <v>-1</v>
      </c>
      <c r="AM47" s="6" t="s">
        <v>108</v>
      </c>
      <c r="AN47" s="2">
        <v>1</v>
      </c>
      <c r="AO47" s="2">
        <f t="shared" si="0"/>
        <v>-1</v>
      </c>
      <c r="AP47" s="2">
        <v>1</v>
      </c>
    </row>
    <row r="48" spans="1:43" s="2" customFormat="1" x14ac:dyDescent="0.4">
      <c r="A48" s="2" t="s">
        <v>118</v>
      </c>
      <c r="B48" s="2">
        <v>39</v>
      </c>
      <c r="C48" s="2">
        <v>24</v>
      </c>
      <c r="D48" s="2" t="s">
        <v>119</v>
      </c>
      <c r="E48" s="3" t="s">
        <v>120</v>
      </c>
      <c r="F48" s="2" t="s">
        <v>127</v>
      </c>
      <c r="G48" s="2" t="s">
        <v>173</v>
      </c>
      <c r="H48" s="2">
        <v>50.198960999999997</v>
      </c>
      <c r="I48" s="2">
        <v>-125.26922500000001</v>
      </c>
      <c r="J48" s="2">
        <v>9.9</v>
      </c>
      <c r="K48" s="2">
        <v>17.600000000000001</v>
      </c>
      <c r="L48" s="2">
        <v>4</v>
      </c>
      <c r="M48" s="2">
        <v>13.6</v>
      </c>
      <c r="N48" s="2">
        <v>1576.8</v>
      </c>
      <c r="O48" s="2" t="s">
        <v>80</v>
      </c>
      <c r="P48" s="2" t="s">
        <v>70</v>
      </c>
      <c r="Q48" s="2" t="s">
        <v>90</v>
      </c>
      <c r="R48" s="2">
        <v>-88</v>
      </c>
      <c r="S48" s="2">
        <v>1</v>
      </c>
      <c r="T48" s="2">
        <v>273</v>
      </c>
      <c r="U48" s="2">
        <v>-32.234432230000003</v>
      </c>
      <c r="V48" s="2">
        <v>0.36630036599999999</v>
      </c>
      <c r="W48" s="2" t="s">
        <v>72</v>
      </c>
      <c r="X48" s="2" t="s">
        <v>75</v>
      </c>
      <c r="Y48" s="2" t="s">
        <v>91</v>
      </c>
      <c r="Z48" s="2" t="s">
        <v>176</v>
      </c>
      <c r="AA48" s="2">
        <v>7.04</v>
      </c>
      <c r="AB48" s="2">
        <v>90</v>
      </c>
      <c r="AC48" s="2">
        <v>0.04</v>
      </c>
      <c r="AD48" s="2">
        <f t="shared" si="6"/>
        <v>0.37947331922020555</v>
      </c>
      <c r="AE48" s="2">
        <v>6.9</v>
      </c>
      <c r="AF48" s="2">
        <v>90</v>
      </c>
      <c r="AG48" s="2">
        <v>0.04</v>
      </c>
      <c r="AH48" s="2">
        <f t="shared" si="7"/>
        <v>0.37947331922020555</v>
      </c>
      <c r="AL48" s="2">
        <f t="shared" si="5"/>
        <v>-1</v>
      </c>
      <c r="AM48" s="6" t="s">
        <v>108</v>
      </c>
      <c r="AN48" s="2">
        <v>1</v>
      </c>
      <c r="AO48" s="2">
        <f t="shared" si="0"/>
        <v>-1</v>
      </c>
      <c r="AP48" s="2">
        <v>1</v>
      </c>
    </row>
    <row r="49" spans="1:43" s="2" customFormat="1" x14ac:dyDescent="0.4">
      <c r="A49" s="2" t="s">
        <v>118</v>
      </c>
      <c r="B49" s="2">
        <v>39</v>
      </c>
      <c r="C49" s="2">
        <v>24</v>
      </c>
      <c r="D49" s="2" t="s">
        <v>119</v>
      </c>
      <c r="E49" s="3" t="s">
        <v>120</v>
      </c>
      <c r="F49" s="2" t="s">
        <v>127</v>
      </c>
      <c r="G49" s="2" t="s">
        <v>173</v>
      </c>
      <c r="H49" s="2">
        <v>50.198960999999997</v>
      </c>
      <c r="I49" s="2">
        <v>-125.26922500000001</v>
      </c>
      <c r="J49" s="2">
        <v>9.9</v>
      </c>
      <c r="K49" s="2">
        <v>17.600000000000001</v>
      </c>
      <c r="L49" s="2">
        <v>4</v>
      </c>
      <c r="M49" s="2">
        <v>13.6</v>
      </c>
      <c r="N49" s="2">
        <v>1576.8</v>
      </c>
      <c r="O49" s="2" t="s">
        <v>80</v>
      </c>
      <c r="P49" s="2" t="s">
        <v>70</v>
      </c>
      <c r="Q49" s="2" t="s">
        <v>90</v>
      </c>
      <c r="R49" s="2">
        <v>-88</v>
      </c>
      <c r="S49" s="2">
        <v>1</v>
      </c>
      <c r="T49" s="2">
        <v>273</v>
      </c>
      <c r="U49" s="2">
        <v>-32.234432230000003</v>
      </c>
      <c r="V49" s="2">
        <v>0.36630036599999999</v>
      </c>
      <c r="W49" s="2" t="s">
        <v>72</v>
      </c>
      <c r="X49" s="2" t="s">
        <v>75</v>
      </c>
      <c r="Y49" s="2" t="s">
        <v>91</v>
      </c>
      <c r="Z49" s="2" t="s">
        <v>175</v>
      </c>
      <c r="AA49" s="2">
        <v>7.46</v>
      </c>
      <c r="AB49" s="2">
        <v>90</v>
      </c>
      <c r="AC49" s="2">
        <v>0.02</v>
      </c>
      <c r="AD49" s="2">
        <f t="shared" si="6"/>
        <v>0.18973665961010278</v>
      </c>
      <c r="AE49" s="2">
        <v>7.38</v>
      </c>
      <c r="AF49" s="2">
        <v>90</v>
      </c>
      <c r="AG49" s="2">
        <v>0.02</v>
      </c>
      <c r="AH49" s="2">
        <f t="shared" si="7"/>
        <v>0.18973665961010278</v>
      </c>
      <c r="AL49" s="2">
        <f t="shared" si="5"/>
        <v>-1</v>
      </c>
      <c r="AM49" s="6" t="s">
        <v>108</v>
      </c>
      <c r="AN49" s="2">
        <v>1</v>
      </c>
      <c r="AO49" s="2">
        <f t="shared" si="0"/>
        <v>-1</v>
      </c>
      <c r="AP49" s="2">
        <v>1</v>
      </c>
    </row>
    <row r="50" spans="1:43" s="2" customFormat="1" x14ac:dyDescent="0.4">
      <c r="A50" s="2" t="s">
        <v>118</v>
      </c>
      <c r="B50" s="2">
        <v>39</v>
      </c>
      <c r="C50" s="2">
        <v>24</v>
      </c>
      <c r="D50" s="2" t="s">
        <v>119</v>
      </c>
      <c r="E50" s="3" t="s">
        <v>120</v>
      </c>
      <c r="F50" s="2" t="s">
        <v>127</v>
      </c>
      <c r="G50" s="2" t="s">
        <v>173</v>
      </c>
      <c r="H50" s="2">
        <v>50.198960999999997</v>
      </c>
      <c r="I50" s="2">
        <v>-125.26922500000001</v>
      </c>
      <c r="J50" s="2">
        <v>9.9</v>
      </c>
      <c r="K50" s="2">
        <v>17.600000000000001</v>
      </c>
      <c r="L50" s="2">
        <v>4</v>
      </c>
      <c r="M50" s="2">
        <v>13.6</v>
      </c>
      <c r="N50" s="2">
        <v>1576.8</v>
      </c>
      <c r="O50" s="2" t="s">
        <v>80</v>
      </c>
      <c r="P50" s="2" t="s">
        <v>70</v>
      </c>
      <c r="Q50" s="2" t="s">
        <v>90</v>
      </c>
      <c r="R50" s="2">
        <v>-88</v>
      </c>
      <c r="S50" s="2">
        <v>1</v>
      </c>
      <c r="T50" s="2">
        <v>273</v>
      </c>
      <c r="U50" s="2">
        <v>-32.234432230000003</v>
      </c>
      <c r="V50" s="2">
        <v>0.36630036599999999</v>
      </c>
      <c r="W50" s="2" t="s">
        <v>72</v>
      </c>
      <c r="X50" s="2" t="s">
        <v>75</v>
      </c>
      <c r="Y50" s="2" t="s">
        <v>91</v>
      </c>
      <c r="Z50" s="2" t="s">
        <v>178</v>
      </c>
      <c r="AA50" s="2">
        <v>6.53</v>
      </c>
      <c r="AB50" s="2">
        <v>90</v>
      </c>
      <c r="AC50" s="2">
        <v>0.05</v>
      </c>
      <c r="AD50" s="2">
        <f t="shared" si="6"/>
        <v>0.47434164902525694</v>
      </c>
      <c r="AE50" s="2">
        <v>6.27</v>
      </c>
      <c r="AF50" s="2">
        <v>90</v>
      </c>
      <c r="AG50" s="2">
        <v>0.05</v>
      </c>
      <c r="AH50" s="2">
        <f t="shared" si="7"/>
        <v>0.47434164902525694</v>
      </c>
      <c r="AL50" s="2">
        <f t="shared" si="5"/>
        <v>-1</v>
      </c>
      <c r="AM50" s="6" t="s">
        <v>108</v>
      </c>
      <c r="AN50" s="2">
        <v>1</v>
      </c>
      <c r="AO50" s="2">
        <f t="shared" si="0"/>
        <v>-1</v>
      </c>
      <c r="AP50" s="2">
        <v>1</v>
      </c>
    </row>
    <row r="51" spans="1:43" s="2" customFormat="1" x14ac:dyDescent="0.4">
      <c r="A51" s="2" t="s">
        <v>118</v>
      </c>
      <c r="B51" s="2">
        <v>39</v>
      </c>
      <c r="C51" s="2">
        <v>24</v>
      </c>
      <c r="D51" s="2" t="s">
        <v>119</v>
      </c>
      <c r="E51" s="3" t="s">
        <v>120</v>
      </c>
      <c r="F51" s="2" t="s">
        <v>127</v>
      </c>
      <c r="G51" s="2" t="s">
        <v>173</v>
      </c>
      <c r="H51" s="2">
        <v>50.198960999999997</v>
      </c>
      <c r="I51" s="2">
        <v>-125.26922500000001</v>
      </c>
      <c r="J51" s="2">
        <v>9.9</v>
      </c>
      <c r="K51" s="2">
        <v>17.600000000000001</v>
      </c>
      <c r="L51" s="2">
        <v>4</v>
      </c>
      <c r="M51" s="2">
        <v>13.6</v>
      </c>
      <c r="N51" s="2">
        <v>1576.8</v>
      </c>
      <c r="O51" s="2" t="s">
        <v>80</v>
      </c>
      <c r="P51" s="2" t="s">
        <v>70</v>
      </c>
      <c r="Q51" s="2" t="s">
        <v>90</v>
      </c>
      <c r="R51" s="2">
        <v>-88</v>
      </c>
      <c r="S51" s="2">
        <v>1</v>
      </c>
      <c r="T51" s="2">
        <v>273</v>
      </c>
      <c r="U51" s="2">
        <v>-32.234432230000003</v>
      </c>
      <c r="V51" s="2">
        <v>0.36630036599999999</v>
      </c>
      <c r="W51" s="2" t="s">
        <v>72</v>
      </c>
      <c r="X51" s="2" t="s">
        <v>75</v>
      </c>
      <c r="Y51" s="2" t="s">
        <v>91</v>
      </c>
      <c r="Z51" s="2" t="s">
        <v>178</v>
      </c>
      <c r="AA51" s="2">
        <v>6.53</v>
      </c>
      <c r="AB51" s="2">
        <v>90</v>
      </c>
      <c r="AC51" s="2">
        <v>0.05</v>
      </c>
      <c r="AD51" s="2">
        <f t="shared" si="6"/>
        <v>0.47434164902525694</v>
      </c>
      <c r="AE51" s="2">
        <v>6.3</v>
      </c>
      <c r="AF51" s="2">
        <v>90</v>
      </c>
      <c r="AG51" s="2">
        <v>0.04</v>
      </c>
      <c r="AH51" s="2">
        <f t="shared" si="7"/>
        <v>0.37947331922020555</v>
      </c>
      <c r="AL51" s="2">
        <f t="shared" si="5"/>
        <v>-1</v>
      </c>
      <c r="AM51" s="6" t="s">
        <v>108</v>
      </c>
      <c r="AN51" s="2">
        <v>1</v>
      </c>
      <c r="AO51" s="2">
        <f t="shared" si="0"/>
        <v>-1</v>
      </c>
      <c r="AP51" s="2">
        <v>1</v>
      </c>
    </row>
    <row r="52" spans="1:43" s="2" customFormat="1" x14ac:dyDescent="0.4">
      <c r="A52" s="2" t="s">
        <v>118</v>
      </c>
      <c r="B52" s="2">
        <v>39</v>
      </c>
      <c r="C52" s="2">
        <v>24</v>
      </c>
      <c r="D52" s="2" t="s">
        <v>119</v>
      </c>
      <c r="E52" s="3" t="s">
        <v>120</v>
      </c>
      <c r="F52" s="2" t="s">
        <v>127</v>
      </c>
      <c r="G52" s="2" t="s">
        <v>173</v>
      </c>
      <c r="H52" s="2">
        <v>50.198960999999997</v>
      </c>
      <c r="I52" s="2">
        <v>-125.26922500000001</v>
      </c>
      <c r="J52" s="2">
        <v>9.9</v>
      </c>
      <c r="K52" s="2">
        <v>17.600000000000001</v>
      </c>
      <c r="L52" s="2">
        <v>4</v>
      </c>
      <c r="M52" s="2">
        <v>13.6</v>
      </c>
      <c r="N52" s="2">
        <v>1576.8</v>
      </c>
      <c r="O52" s="2" t="s">
        <v>80</v>
      </c>
      <c r="P52" s="2" t="s">
        <v>70</v>
      </c>
      <c r="Q52" s="2" t="s">
        <v>90</v>
      </c>
      <c r="R52" s="2">
        <v>-88</v>
      </c>
      <c r="S52" s="2">
        <v>1</v>
      </c>
      <c r="T52" s="2">
        <v>273</v>
      </c>
      <c r="U52" s="2">
        <v>-32.234432230000003</v>
      </c>
      <c r="V52" s="2">
        <v>0.36630036599999999</v>
      </c>
      <c r="W52" s="2" t="s">
        <v>72</v>
      </c>
      <c r="X52" s="2" t="s">
        <v>75</v>
      </c>
      <c r="Y52" s="2" t="s">
        <v>91</v>
      </c>
      <c r="Z52" s="2" t="s">
        <v>99</v>
      </c>
      <c r="AA52" s="2">
        <v>0.44</v>
      </c>
      <c r="AB52" s="2">
        <v>90</v>
      </c>
      <c r="AC52" s="2">
        <v>3.0000000000000001E-3</v>
      </c>
      <c r="AD52" s="2">
        <f t="shared" si="6"/>
        <v>2.8460498941515415E-2</v>
      </c>
      <c r="AE52" s="2">
        <v>0.42</v>
      </c>
      <c r="AF52" s="2">
        <v>90</v>
      </c>
      <c r="AG52" s="2">
        <v>4.0000000000000001E-3</v>
      </c>
      <c r="AH52" s="2">
        <f t="shared" si="7"/>
        <v>3.7947331922020551E-2</v>
      </c>
      <c r="AL52" s="2">
        <f t="shared" si="5"/>
        <v>-1</v>
      </c>
      <c r="AM52" s="6" t="s">
        <v>108</v>
      </c>
      <c r="AN52" s="2">
        <v>1</v>
      </c>
      <c r="AO52" s="2">
        <f t="shared" si="0"/>
        <v>-1</v>
      </c>
      <c r="AP52" s="2">
        <v>1</v>
      </c>
    </row>
    <row r="53" spans="1:43" s="2" customFormat="1" x14ac:dyDescent="0.4">
      <c r="A53" s="2" t="s">
        <v>118</v>
      </c>
      <c r="B53" s="2">
        <v>39</v>
      </c>
      <c r="C53" s="2">
        <v>24</v>
      </c>
      <c r="D53" s="2" t="s">
        <v>119</v>
      </c>
      <c r="E53" s="3" t="s">
        <v>120</v>
      </c>
      <c r="F53" s="2" t="s">
        <v>127</v>
      </c>
      <c r="G53" s="2" t="s">
        <v>173</v>
      </c>
      <c r="H53" s="2">
        <v>50.198960999999997</v>
      </c>
      <c r="I53" s="2">
        <v>-125.26922500000001</v>
      </c>
      <c r="J53" s="2">
        <v>9.9</v>
      </c>
      <c r="K53" s="2">
        <v>17.600000000000001</v>
      </c>
      <c r="L53" s="2">
        <v>4</v>
      </c>
      <c r="M53" s="2">
        <v>13.6</v>
      </c>
      <c r="N53" s="2">
        <v>1576.8</v>
      </c>
      <c r="O53" s="2" t="s">
        <v>80</v>
      </c>
      <c r="P53" s="2" t="s">
        <v>70</v>
      </c>
      <c r="Q53" s="2" t="s">
        <v>90</v>
      </c>
      <c r="R53" s="2">
        <v>-88</v>
      </c>
      <c r="S53" s="2">
        <v>1</v>
      </c>
      <c r="T53" s="2">
        <v>273</v>
      </c>
      <c r="U53" s="2">
        <v>-32.234432230000003</v>
      </c>
      <c r="V53" s="2">
        <v>0.36630036599999999</v>
      </c>
      <c r="W53" s="2" t="s">
        <v>72</v>
      </c>
      <c r="X53" s="2" t="s">
        <v>75</v>
      </c>
      <c r="Y53" s="2" t="s">
        <v>91</v>
      </c>
      <c r="Z53" s="2" t="s">
        <v>177</v>
      </c>
      <c r="AA53" s="2">
        <v>36.130000000000003</v>
      </c>
      <c r="AB53" s="2">
        <v>90</v>
      </c>
      <c r="AC53" s="2">
        <v>0.09</v>
      </c>
      <c r="AD53" s="2">
        <f t="shared" si="6"/>
        <v>0.85381496824546244</v>
      </c>
      <c r="AE53" s="2">
        <v>35.69</v>
      </c>
      <c r="AF53" s="2">
        <v>90</v>
      </c>
      <c r="AG53" s="2">
        <v>0.06</v>
      </c>
      <c r="AH53" s="2">
        <f t="shared" si="7"/>
        <v>0.56920997883030822</v>
      </c>
      <c r="AL53" s="2">
        <f t="shared" si="5"/>
        <v>-1</v>
      </c>
      <c r="AM53" s="6" t="s">
        <v>108</v>
      </c>
      <c r="AN53" s="2">
        <v>1</v>
      </c>
      <c r="AO53" s="2">
        <f t="shared" si="0"/>
        <v>-1</v>
      </c>
      <c r="AP53" s="2">
        <v>1</v>
      </c>
    </row>
    <row r="54" spans="1:43" s="2" customFormat="1" x14ac:dyDescent="0.4">
      <c r="A54" s="2" t="s">
        <v>115</v>
      </c>
      <c r="B54" s="2">
        <v>40</v>
      </c>
      <c r="C54" s="2">
        <v>21</v>
      </c>
      <c r="D54" s="2" t="s">
        <v>116</v>
      </c>
      <c r="E54" s="3" t="s">
        <v>117</v>
      </c>
      <c r="F54" s="2" t="s">
        <v>128</v>
      </c>
      <c r="G54" s="2" t="s">
        <v>143</v>
      </c>
      <c r="H54" s="2">
        <v>43.076391999999998</v>
      </c>
      <c r="I54" s="2">
        <v>-89.412701999999996</v>
      </c>
      <c r="J54" s="2">
        <v>7.7</v>
      </c>
      <c r="K54" s="2">
        <v>21.6</v>
      </c>
      <c r="L54" s="2">
        <v>-8.1999999999999993</v>
      </c>
      <c r="M54" s="2">
        <v>29.8</v>
      </c>
      <c r="N54" s="2">
        <v>942</v>
      </c>
      <c r="O54" s="2" t="s">
        <v>96</v>
      </c>
      <c r="P54" s="2" t="s">
        <v>70</v>
      </c>
      <c r="Q54" s="2" t="s">
        <v>144</v>
      </c>
      <c r="R54" s="2">
        <v>-74</v>
      </c>
      <c r="S54" s="2">
        <v>55</v>
      </c>
      <c r="T54" s="2">
        <v>1460</v>
      </c>
      <c r="U54" s="2">
        <v>-5.0684931510000002</v>
      </c>
      <c r="V54" s="2">
        <v>3.7671232880000001</v>
      </c>
      <c r="W54" s="2" t="s">
        <v>72</v>
      </c>
      <c r="X54" s="2" t="s">
        <v>80</v>
      </c>
      <c r="Y54" s="2" t="s">
        <v>91</v>
      </c>
      <c r="Z54" s="2" t="s">
        <v>179</v>
      </c>
      <c r="AB54" s="2">
        <v>5</v>
      </c>
      <c r="AF54" s="2">
        <v>6</v>
      </c>
      <c r="AJ54" s="2">
        <v>1.1000000000000001</v>
      </c>
      <c r="AK54" s="2" t="s">
        <v>180</v>
      </c>
      <c r="AL54" s="2">
        <f t="shared" si="5"/>
        <v>-1</v>
      </c>
      <c r="AM54" s="6" t="s">
        <v>109</v>
      </c>
      <c r="AN54" s="2">
        <v>-1</v>
      </c>
      <c r="AO54" s="2">
        <f t="shared" si="0"/>
        <v>1</v>
      </c>
      <c r="AP54" s="2">
        <v>1</v>
      </c>
    </row>
    <row r="55" spans="1:43" s="2" customFormat="1" x14ac:dyDescent="0.4">
      <c r="A55" s="2" t="s">
        <v>115</v>
      </c>
      <c r="B55" s="2">
        <v>40</v>
      </c>
      <c r="C55" s="2">
        <v>21</v>
      </c>
      <c r="D55" s="2" t="s">
        <v>116</v>
      </c>
      <c r="E55" s="3" t="s">
        <v>117</v>
      </c>
      <c r="F55" s="2" t="s">
        <v>128</v>
      </c>
      <c r="G55" s="2" t="s">
        <v>143</v>
      </c>
      <c r="H55" s="2">
        <v>43.076391999999998</v>
      </c>
      <c r="I55" s="2">
        <v>-89.412701999999996</v>
      </c>
      <c r="J55" s="2">
        <v>7.7</v>
      </c>
      <c r="K55" s="2">
        <v>21.6</v>
      </c>
      <c r="L55" s="2">
        <v>-8.1999999999999993</v>
      </c>
      <c r="M55" s="2">
        <v>29.8</v>
      </c>
      <c r="N55" s="2">
        <v>942</v>
      </c>
      <c r="O55" s="2" t="s">
        <v>96</v>
      </c>
      <c r="P55" s="2" t="s">
        <v>70</v>
      </c>
      <c r="Q55" s="2" t="s">
        <v>144</v>
      </c>
      <c r="R55" s="2">
        <v>-74</v>
      </c>
      <c r="S55" s="2">
        <v>55</v>
      </c>
      <c r="T55" s="2">
        <v>1460</v>
      </c>
      <c r="U55" s="2">
        <v>-5.0684931510000002</v>
      </c>
      <c r="V55" s="2">
        <v>3.7671232880000001</v>
      </c>
      <c r="W55" s="2" t="s">
        <v>72</v>
      </c>
      <c r="X55" s="2" t="s">
        <v>80</v>
      </c>
      <c r="Y55" s="2" t="s">
        <v>91</v>
      </c>
      <c r="Z55" s="2" t="s">
        <v>181</v>
      </c>
      <c r="AB55" s="2">
        <v>5</v>
      </c>
      <c r="AF55" s="2">
        <v>6</v>
      </c>
      <c r="AJ55" s="2">
        <v>3.6</v>
      </c>
      <c r="AK55" s="2" t="s">
        <v>180</v>
      </c>
      <c r="AL55" s="2">
        <f t="shared" si="5"/>
        <v>-1</v>
      </c>
      <c r="AM55" s="6" t="s">
        <v>109</v>
      </c>
      <c r="AN55" s="2">
        <v>-1</v>
      </c>
      <c r="AO55" s="2">
        <f t="shared" si="0"/>
        <v>1</v>
      </c>
      <c r="AP55" s="2">
        <v>1</v>
      </c>
    </row>
    <row r="56" spans="1:43" s="2" customFormat="1" x14ac:dyDescent="0.4">
      <c r="A56" s="2" t="s">
        <v>115</v>
      </c>
      <c r="B56" s="2">
        <v>40</v>
      </c>
      <c r="C56" s="2">
        <v>21</v>
      </c>
      <c r="D56" s="2" t="s">
        <v>116</v>
      </c>
      <c r="E56" s="3" t="s">
        <v>117</v>
      </c>
      <c r="F56" s="2" t="s">
        <v>128</v>
      </c>
      <c r="G56" s="2" t="s">
        <v>143</v>
      </c>
      <c r="H56" s="2">
        <v>43.076391999999998</v>
      </c>
      <c r="I56" s="2">
        <v>-89.412701999999996</v>
      </c>
      <c r="J56" s="2">
        <v>7.7</v>
      </c>
      <c r="K56" s="2">
        <v>21.6</v>
      </c>
      <c r="L56" s="2">
        <v>-8.1999999999999993</v>
      </c>
      <c r="M56" s="2">
        <v>29.8</v>
      </c>
      <c r="N56" s="2">
        <v>942</v>
      </c>
      <c r="O56" s="2" t="s">
        <v>96</v>
      </c>
      <c r="P56" s="2" t="s">
        <v>70</v>
      </c>
      <c r="Q56" s="2" t="s">
        <v>144</v>
      </c>
      <c r="R56" s="2">
        <v>-74</v>
      </c>
      <c r="S56" s="2">
        <v>55</v>
      </c>
      <c r="T56" s="2">
        <v>1460</v>
      </c>
      <c r="U56" s="2">
        <v>-5.0684931510000002</v>
      </c>
      <c r="V56" s="2">
        <v>3.7671232880000001</v>
      </c>
      <c r="W56" s="2" t="s">
        <v>72</v>
      </c>
      <c r="X56" s="2" t="s">
        <v>80</v>
      </c>
      <c r="Y56" s="2" t="s">
        <v>91</v>
      </c>
      <c r="Z56" s="2" t="s">
        <v>182</v>
      </c>
      <c r="AB56" s="2">
        <v>5</v>
      </c>
      <c r="AF56" s="2">
        <v>6</v>
      </c>
      <c r="AJ56" s="2">
        <v>4.4000000000000004</v>
      </c>
      <c r="AK56" s="2" t="s">
        <v>180</v>
      </c>
      <c r="AL56" s="2">
        <f t="shared" si="5"/>
        <v>-1</v>
      </c>
      <c r="AM56" s="6" t="s">
        <v>109</v>
      </c>
      <c r="AN56" s="2">
        <v>-1</v>
      </c>
      <c r="AO56" s="2">
        <f t="shared" si="0"/>
        <v>1</v>
      </c>
      <c r="AP56" s="2">
        <v>1</v>
      </c>
    </row>
    <row r="57" spans="1:43" s="2" customFormat="1" x14ac:dyDescent="0.4">
      <c r="A57" s="2" t="s">
        <v>115</v>
      </c>
      <c r="B57" s="2">
        <v>40</v>
      </c>
      <c r="C57" s="2">
        <v>21</v>
      </c>
      <c r="D57" s="2" t="s">
        <v>116</v>
      </c>
      <c r="E57" s="3" t="s">
        <v>117</v>
      </c>
      <c r="F57" s="2" t="s">
        <v>128</v>
      </c>
      <c r="G57" s="2" t="s">
        <v>143</v>
      </c>
      <c r="H57" s="2">
        <v>43.076391999999998</v>
      </c>
      <c r="I57" s="2">
        <v>-89.412701999999996</v>
      </c>
      <c r="J57" s="2">
        <v>7.7</v>
      </c>
      <c r="K57" s="2">
        <v>21.6</v>
      </c>
      <c r="L57" s="2">
        <v>-8.1999999999999993</v>
      </c>
      <c r="M57" s="2">
        <v>29.8</v>
      </c>
      <c r="N57" s="2">
        <v>942</v>
      </c>
      <c r="O57" s="2" t="s">
        <v>96</v>
      </c>
      <c r="P57" s="2" t="s">
        <v>70</v>
      </c>
      <c r="Q57" s="2" t="s">
        <v>144</v>
      </c>
      <c r="R57" s="2">
        <v>-74</v>
      </c>
      <c r="S57" s="2">
        <v>55</v>
      </c>
      <c r="T57" s="2">
        <v>1460</v>
      </c>
      <c r="U57" s="2">
        <v>-5.0684931510000002</v>
      </c>
      <c r="V57" s="2">
        <v>3.7671232880000001</v>
      </c>
      <c r="W57" s="2" t="s">
        <v>72</v>
      </c>
      <c r="X57" s="2" t="s">
        <v>80</v>
      </c>
      <c r="Y57" s="2" t="s">
        <v>91</v>
      </c>
      <c r="Z57" s="2" t="s">
        <v>183</v>
      </c>
      <c r="AB57" s="2">
        <v>5</v>
      </c>
      <c r="AF57" s="2">
        <v>6</v>
      </c>
      <c r="AJ57" s="2">
        <v>22.1</v>
      </c>
      <c r="AK57" s="2" t="s">
        <v>180</v>
      </c>
      <c r="AL57" s="2">
        <f t="shared" si="5"/>
        <v>-1</v>
      </c>
      <c r="AM57" s="6" t="s">
        <v>109</v>
      </c>
      <c r="AN57" s="2">
        <v>-1</v>
      </c>
      <c r="AO57" s="2">
        <f t="shared" si="0"/>
        <v>1</v>
      </c>
      <c r="AP57" s="2">
        <v>1</v>
      </c>
    </row>
    <row r="58" spans="1:43" s="2" customFormat="1" x14ac:dyDescent="0.4">
      <c r="A58" s="2" t="s">
        <v>35</v>
      </c>
      <c r="B58" s="2">
        <v>45</v>
      </c>
      <c r="C58" s="2">
        <v>8</v>
      </c>
      <c r="D58" s="2" t="s">
        <v>121</v>
      </c>
      <c r="E58" s="3" t="s">
        <v>122</v>
      </c>
      <c r="F58" s="2" t="s">
        <v>129</v>
      </c>
      <c r="G58" s="2" t="s">
        <v>184</v>
      </c>
      <c r="H58" s="2">
        <v>56.341642999999998</v>
      </c>
      <c r="I58" s="2">
        <v>-2.7944369999999998</v>
      </c>
      <c r="J58" s="2">
        <v>8.8000000000000007</v>
      </c>
      <c r="K58" s="2">
        <v>14.8</v>
      </c>
      <c r="L58" s="2">
        <v>3.6</v>
      </c>
      <c r="M58" s="2">
        <v>11.2</v>
      </c>
      <c r="O58" s="2" t="s">
        <v>80</v>
      </c>
      <c r="P58" s="2" t="s">
        <v>70</v>
      </c>
      <c r="Q58" s="2" t="s">
        <v>90</v>
      </c>
      <c r="R58" s="2">
        <v>-13</v>
      </c>
      <c r="S58" s="2">
        <v>1</v>
      </c>
      <c r="T58" s="2">
        <v>58</v>
      </c>
      <c r="U58" s="2">
        <v>-22.413793099999999</v>
      </c>
      <c r="V58" s="2">
        <v>1.724137931</v>
      </c>
      <c r="W58" s="2" t="s">
        <v>72</v>
      </c>
      <c r="X58" s="2" t="s">
        <v>73</v>
      </c>
      <c r="Y58" s="2" t="s">
        <v>74</v>
      </c>
      <c r="Z58" s="2" t="s">
        <v>185</v>
      </c>
      <c r="AA58" s="2">
        <v>124</v>
      </c>
      <c r="AB58" s="14">
        <v>15</v>
      </c>
      <c r="AC58" s="2">
        <v>36</v>
      </c>
      <c r="AD58">
        <v>139.4274005</v>
      </c>
      <c r="AE58" s="2">
        <v>253</v>
      </c>
      <c r="AF58" s="14">
        <v>16</v>
      </c>
      <c r="AG58" s="2">
        <v>42</v>
      </c>
      <c r="AH58">
        <v>168</v>
      </c>
      <c r="AJ58" s="2">
        <v>8.08</v>
      </c>
      <c r="AK58" s="2" t="s">
        <v>186</v>
      </c>
      <c r="AL58" s="2">
        <f t="shared" si="5"/>
        <v>1</v>
      </c>
      <c r="AM58" s="6" t="s">
        <v>108</v>
      </c>
      <c r="AN58" s="2">
        <v>1</v>
      </c>
      <c r="AO58" s="2">
        <f t="shared" si="0"/>
        <v>1</v>
      </c>
      <c r="AP58" s="2">
        <v>1</v>
      </c>
    </row>
    <row r="59" spans="1:43" s="2" customFormat="1" x14ac:dyDescent="0.4">
      <c r="A59" s="2" t="s">
        <v>35</v>
      </c>
      <c r="B59" s="2">
        <v>45</v>
      </c>
      <c r="C59" s="2">
        <v>8</v>
      </c>
      <c r="D59" s="2" t="s">
        <v>121</v>
      </c>
      <c r="E59" s="3" t="s">
        <v>122</v>
      </c>
      <c r="F59" s="2" t="s">
        <v>129</v>
      </c>
      <c r="G59" s="2" t="s">
        <v>184</v>
      </c>
      <c r="H59" s="2">
        <v>56.341642999999998</v>
      </c>
      <c r="I59" s="2">
        <v>-2.7944369999999998</v>
      </c>
      <c r="J59" s="2">
        <v>8.8000000000000007</v>
      </c>
      <c r="K59" s="2">
        <v>14.8</v>
      </c>
      <c r="L59" s="2">
        <v>3.6</v>
      </c>
      <c r="M59" s="2">
        <v>11.2</v>
      </c>
      <c r="O59" s="2" t="s">
        <v>80</v>
      </c>
      <c r="P59" s="2" t="s">
        <v>70</v>
      </c>
      <c r="Q59" s="2" t="s">
        <v>90</v>
      </c>
      <c r="R59" s="2">
        <v>-13</v>
      </c>
      <c r="S59" s="2">
        <v>1</v>
      </c>
      <c r="T59" s="2">
        <v>58</v>
      </c>
      <c r="U59" s="2">
        <v>-22.413793099999999</v>
      </c>
      <c r="V59" s="2">
        <v>1.724137931</v>
      </c>
      <c r="W59" s="2" t="s">
        <v>72</v>
      </c>
      <c r="X59" s="2" t="s">
        <v>73</v>
      </c>
      <c r="Y59" s="2" t="s">
        <v>74</v>
      </c>
      <c r="Z59" s="2" t="s">
        <v>187</v>
      </c>
      <c r="AB59" s="14">
        <v>15</v>
      </c>
      <c r="AD59"/>
      <c r="AF59" s="14">
        <v>16</v>
      </c>
      <c r="AH59"/>
      <c r="AJ59" s="2">
        <v>4.92</v>
      </c>
      <c r="AK59" s="2" t="s">
        <v>186</v>
      </c>
      <c r="AL59" s="2">
        <v>-1</v>
      </c>
      <c r="AM59" s="6" t="s">
        <v>109</v>
      </c>
      <c r="AN59" s="2">
        <v>-1</v>
      </c>
      <c r="AO59" s="2">
        <f t="shared" si="0"/>
        <v>1</v>
      </c>
      <c r="AP59" s="11">
        <v>0</v>
      </c>
      <c r="AQ59" s="2" t="s">
        <v>198</v>
      </c>
    </row>
    <row r="60" spans="1:43" s="2" customFormat="1" x14ac:dyDescent="0.4">
      <c r="A60" s="2" t="s">
        <v>35</v>
      </c>
      <c r="B60" s="2">
        <v>45</v>
      </c>
      <c r="C60" s="2">
        <v>8</v>
      </c>
      <c r="D60" s="2" t="s">
        <v>121</v>
      </c>
      <c r="E60" s="3" t="s">
        <v>122</v>
      </c>
      <c r="F60" s="2" t="s">
        <v>129</v>
      </c>
      <c r="G60" s="2" t="s">
        <v>184</v>
      </c>
      <c r="H60" s="2">
        <v>56.341642999999998</v>
      </c>
      <c r="I60" s="2">
        <v>-2.7944369999999998</v>
      </c>
      <c r="J60" s="2">
        <v>8.8000000000000007</v>
      </c>
      <c r="K60" s="2">
        <v>14.8</v>
      </c>
      <c r="L60" s="2">
        <v>3.6</v>
      </c>
      <c r="M60" s="2">
        <v>11.2</v>
      </c>
      <c r="O60" s="2" t="s">
        <v>80</v>
      </c>
      <c r="P60" s="2" t="s">
        <v>70</v>
      </c>
      <c r="Q60" s="11" t="s">
        <v>97</v>
      </c>
      <c r="R60" s="2">
        <v>-13</v>
      </c>
      <c r="S60" s="2">
        <v>1</v>
      </c>
      <c r="T60" s="2">
        <v>58</v>
      </c>
      <c r="U60" s="2">
        <v>-22.413793099999999</v>
      </c>
      <c r="V60" s="2">
        <v>1.724137931</v>
      </c>
      <c r="W60" s="2" t="s">
        <v>72</v>
      </c>
      <c r="X60" s="2" t="s">
        <v>73</v>
      </c>
      <c r="Y60" s="2" t="s">
        <v>74</v>
      </c>
      <c r="Z60" s="2" t="s">
        <v>188</v>
      </c>
      <c r="AA60" s="2">
        <v>893</v>
      </c>
      <c r="AB60" s="14">
        <v>15</v>
      </c>
      <c r="AC60" s="2">
        <v>6</v>
      </c>
      <c r="AD60">
        <v>23.237900079999999</v>
      </c>
      <c r="AE60" s="2">
        <v>813</v>
      </c>
      <c r="AF60" s="14">
        <v>16</v>
      </c>
      <c r="AG60" s="2">
        <v>34</v>
      </c>
      <c r="AH60">
        <v>136</v>
      </c>
      <c r="AJ60" s="2">
        <v>6.47</v>
      </c>
      <c r="AK60" s="2" t="s">
        <v>186</v>
      </c>
      <c r="AL60" s="2">
        <f t="shared" si="5"/>
        <v>-1</v>
      </c>
      <c r="AM60" s="6" t="s">
        <v>109</v>
      </c>
      <c r="AN60" s="2">
        <v>-1</v>
      </c>
      <c r="AO60" s="2">
        <f t="shared" si="0"/>
        <v>1</v>
      </c>
      <c r="AP60" s="11">
        <v>0</v>
      </c>
    </row>
    <row r="61" spans="1:43" s="2" customFormat="1" x14ac:dyDescent="0.4">
      <c r="A61" s="2" t="s">
        <v>123</v>
      </c>
      <c r="B61" s="2">
        <v>78</v>
      </c>
      <c r="C61" s="2">
        <v>43</v>
      </c>
      <c r="D61" s="2" t="s">
        <v>124</v>
      </c>
      <c r="E61" s="3" t="s">
        <v>125</v>
      </c>
      <c r="F61" s="2" t="s">
        <v>130</v>
      </c>
      <c r="G61" s="2" t="s">
        <v>60</v>
      </c>
      <c r="H61" s="2">
        <v>52.156920999999997</v>
      </c>
      <c r="I61" s="2">
        <v>4.4852249999999998</v>
      </c>
      <c r="J61" s="2">
        <v>10</v>
      </c>
      <c r="K61" s="2">
        <v>16</v>
      </c>
      <c r="L61" s="2">
        <v>2</v>
      </c>
      <c r="M61" s="2">
        <v>14</v>
      </c>
      <c r="N61" s="2">
        <v>819</v>
      </c>
      <c r="O61" s="2" t="s">
        <v>69</v>
      </c>
      <c r="P61" s="2" t="s">
        <v>189</v>
      </c>
      <c r="Q61" s="2" t="s">
        <v>71</v>
      </c>
      <c r="R61" s="2">
        <v>7</v>
      </c>
      <c r="S61" s="2">
        <v>2</v>
      </c>
      <c r="T61" s="2">
        <v>15</v>
      </c>
      <c r="U61" s="2">
        <v>46.666666669999998</v>
      </c>
      <c r="V61" s="2">
        <v>13.33333333</v>
      </c>
      <c r="W61" s="2" t="s">
        <v>190</v>
      </c>
      <c r="X61" s="2" t="s">
        <v>75</v>
      </c>
      <c r="Y61" s="2" t="s">
        <v>74</v>
      </c>
      <c r="Z61" s="2" t="s">
        <v>191</v>
      </c>
      <c r="AA61" s="2">
        <v>24.8</v>
      </c>
      <c r="AB61" s="2">
        <v>28</v>
      </c>
      <c r="AD61" s="2">
        <v>0.6</v>
      </c>
      <c r="AE61" s="2">
        <v>26.5</v>
      </c>
      <c r="AF61" s="2">
        <v>30</v>
      </c>
      <c r="AH61" s="2">
        <v>0.6</v>
      </c>
      <c r="AL61" s="2">
        <f t="shared" si="5"/>
        <v>1</v>
      </c>
      <c r="AM61" s="6" t="s">
        <v>108</v>
      </c>
      <c r="AN61" s="2">
        <v>1</v>
      </c>
      <c r="AO61" s="2">
        <f t="shared" si="0"/>
        <v>1</v>
      </c>
      <c r="AP61" s="2">
        <v>1</v>
      </c>
    </row>
    <row r="62" spans="1:43" s="2" customFormat="1" x14ac:dyDescent="0.4">
      <c r="A62" s="2" t="s">
        <v>123</v>
      </c>
      <c r="B62" s="2">
        <v>78</v>
      </c>
      <c r="C62" s="2">
        <v>43</v>
      </c>
      <c r="D62" s="2" t="s">
        <v>124</v>
      </c>
      <c r="E62" s="3" t="s">
        <v>125</v>
      </c>
      <c r="F62" s="2" t="s">
        <v>130</v>
      </c>
      <c r="G62" s="2" t="s">
        <v>60</v>
      </c>
      <c r="H62" s="2">
        <v>52.156920999999997</v>
      </c>
      <c r="I62" s="2">
        <v>4.4852249999999998</v>
      </c>
      <c r="J62" s="2">
        <v>10</v>
      </c>
      <c r="K62" s="2">
        <v>16</v>
      </c>
      <c r="L62" s="2">
        <v>2</v>
      </c>
      <c r="M62" s="2">
        <v>14</v>
      </c>
      <c r="N62" s="2">
        <v>819</v>
      </c>
      <c r="O62" s="2" t="s">
        <v>69</v>
      </c>
      <c r="P62" s="2" t="s">
        <v>189</v>
      </c>
      <c r="Q62" s="2" t="s">
        <v>71</v>
      </c>
      <c r="R62" s="2">
        <v>7</v>
      </c>
      <c r="S62" s="2">
        <v>2</v>
      </c>
      <c r="T62" s="2">
        <v>15</v>
      </c>
      <c r="U62" s="2">
        <v>46.666666669999998</v>
      </c>
      <c r="V62" s="2">
        <v>13.33333333</v>
      </c>
      <c r="W62" s="2" t="s">
        <v>190</v>
      </c>
      <c r="X62" s="2" t="s">
        <v>80</v>
      </c>
      <c r="Y62" s="2" t="s">
        <v>74</v>
      </c>
      <c r="Z62" s="2" t="s">
        <v>192</v>
      </c>
      <c r="AA62" s="2">
        <v>1.8</v>
      </c>
      <c r="AB62" s="2">
        <v>75</v>
      </c>
      <c r="AD62" s="2">
        <v>0.06</v>
      </c>
      <c r="AE62" s="2">
        <v>1.9</v>
      </c>
      <c r="AF62" s="2">
        <v>93</v>
      </c>
      <c r="AH62" s="2">
        <v>0.04</v>
      </c>
      <c r="AL62" s="2">
        <f t="shared" si="5"/>
        <v>1</v>
      </c>
      <c r="AM62" s="6" t="s">
        <v>108</v>
      </c>
      <c r="AN62" s="2">
        <v>1</v>
      </c>
      <c r="AO62" s="2">
        <f t="shared" si="0"/>
        <v>1</v>
      </c>
      <c r="AP62" s="2">
        <v>1</v>
      </c>
    </row>
    <row r="63" spans="1:43" s="2" customFormat="1" x14ac:dyDescent="0.4">
      <c r="A63" s="2" t="s">
        <v>123</v>
      </c>
      <c r="B63" s="2">
        <v>78</v>
      </c>
      <c r="C63" s="2">
        <v>43</v>
      </c>
      <c r="D63" s="2" t="s">
        <v>124</v>
      </c>
      <c r="E63" s="3" t="s">
        <v>125</v>
      </c>
      <c r="F63" s="2" t="s">
        <v>130</v>
      </c>
      <c r="G63" s="2" t="s">
        <v>60</v>
      </c>
      <c r="H63" s="2">
        <v>52.156920999999997</v>
      </c>
      <c r="I63" s="2">
        <v>4.4852249999999998</v>
      </c>
      <c r="J63" s="2">
        <v>10</v>
      </c>
      <c r="K63" s="2">
        <v>16</v>
      </c>
      <c r="L63" s="2">
        <v>2</v>
      </c>
      <c r="M63" s="2">
        <v>14</v>
      </c>
      <c r="N63" s="2">
        <v>819</v>
      </c>
      <c r="O63" s="2" t="s">
        <v>69</v>
      </c>
      <c r="P63" s="2" t="s">
        <v>189</v>
      </c>
      <c r="Q63" s="2" t="s">
        <v>71</v>
      </c>
      <c r="R63" s="2">
        <v>7</v>
      </c>
      <c r="S63" s="2">
        <v>2</v>
      </c>
      <c r="T63" s="2">
        <v>15</v>
      </c>
      <c r="U63" s="2">
        <v>46.666666669999998</v>
      </c>
      <c r="V63" s="2">
        <v>13.33333333</v>
      </c>
      <c r="W63" s="2" t="s">
        <v>190</v>
      </c>
      <c r="X63" s="2" t="s">
        <v>193</v>
      </c>
      <c r="Y63" s="2" t="s">
        <v>74</v>
      </c>
      <c r="Z63" s="2" t="s">
        <v>194</v>
      </c>
      <c r="AA63" s="2">
        <v>26.8</v>
      </c>
      <c r="AB63" s="2">
        <v>42</v>
      </c>
      <c r="AD63" s="2">
        <v>9.6</v>
      </c>
      <c r="AE63" s="2">
        <v>30.6</v>
      </c>
      <c r="AF63" s="2">
        <v>59</v>
      </c>
      <c r="AH63" s="2">
        <v>8.6</v>
      </c>
      <c r="AL63" s="2">
        <f t="shared" si="5"/>
        <v>1</v>
      </c>
      <c r="AM63" s="6" t="s">
        <v>108</v>
      </c>
      <c r="AN63" s="2">
        <v>1</v>
      </c>
      <c r="AO63" s="2">
        <f t="shared" si="0"/>
        <v>1</v>
      </c>
      <c r="AP63" s="2">
        <v>1</v>
      </c>
    </row>
    <row r="64" spans="1:43" s="2" customFormat="1" x14ac:dyDescent="0.4">
      <c r="A64" s="2" t="s">
        <v>123</v>
      </c>
      <c r="B64" s="2">
        <v>78</v>
      </c>
      <c r="C64" s="2">
        <v>43</v>
      </c>
      <c r="D64" s="2" t="s">
        <v>124</v>
      </c>
      <c r="E64" s="3" t="s">
        <v>125</v>
      </c>
      <c r="F64" s="2" t="s">
        <v>130</v>
      </c>
      <c r="G64" s="2" t="s">
        <v>60</v>
      </c>
      <c r="H64" s="2">
        <v>52.156920999999997</v>
      </c>
      <c r="I64" s="2">
        <v>4.4852249999999998</v>
      </c>
      <c r="J64" s="2">
        <v>10</v>
      </c>
      <c r="K64" s="2">
        <v>16</v>
      </c>
      <c r="L64" s="2">
        <v>2</v>
      </c>
      <c r="M64" s="2">
        <v>14</v>
      </c>
      <c r="N64" s="2">
        <v>819</v>
      </c>
      <c r="O64" s="2" t="s">
        <v>69</v>
      </c>
      <c r="P64" s="2" t="s">
        <v>189</v>
      </c>
      <c r="Q64" s="2" t="s">
        <v>71</v>
      </c>
      <c r="R64" s="2">
        <v>7</v>
      </c>
      <c r="S64" s="2">
        <v>2</v>
      </c>
      <c r="T64" s="2">
        <v>15</v>
      </c>
      <c r="U64" s="2">
        <v>46.666666669999998</v>
      </c>
      <c r="V64" s="2">
        <v>13.33333333</v>
      </c>
      <c r="W64" s="2" t="s">
        <v>190</v>
      </c>
      <c r="X64" s="2" t="s">
        <v>193</v>
      </c>
      <c r="Y64" s="2" t="s">
        <v>74</v>
      </c>
      <c r="Z64" s="2" t="s">
        <v>195</v>
      </c>
      <c r="AA64" s="2">
        <v>0.63800000000000001</v>
      </c>
      <c r="AB64" s="2">
        <v>28</v>
      </c>
      <c r="AD64" s="2">
        <v>0.04</v>
      </c>
      <c r="AE64" s="2">
        <v>0.63900000000000001</v>
      </c>
      <c r="AF64" s="2">
        <v>57</v>
      </c>
      <c r="AH64" s="2">
        <v>0.04</v>
      </c>
      <c r="AL64" s="2">
        <f t="shared" si="5"/>
        <v>1</v>
      </c>
      <c r="AM64" s="6" t="s">
        <v>108</v>
      </c>
      <c r="AN64" s="2">
        <v>1</v>
      </c>
      <c r="AO64" s="2">
        <f t="shared" si="0"/>
        <v>1</v>
      </c>
      <c r="AP64" s="2">
        <v>1</v>
      </c>
    </row>
    <row r="65" spans="1:42" s="2" customFormat="1" x14ac:dyDescent="0.4">
      <c r="A65" s="2" t="s">
        <v>123</v>
      </c>
      <c r="B65" s="2">
        <v>78</v>
      </c>
      <c r="C65" s="2">
        <v>43</v>
      </c>
      <c r="D65" s="2" t="s">
        <v>124</v>
      </c>
      <c r="E65" s="3" t="s">
        <v>125</v>
      </c>
      <c r="F65" s="2" t="s">
        <v>130</v>
      </c>
      <c r="G65" s="2" t="s">
        <v>60</v>
      </c>
      <c r="H65" s="2">
        <v>52.156920999999997</v>
      </c>
      <c r="I65" s="2">
        <v>4.4852249999999998</v>
      </c>
      <c r="J65" s="2">
        <v>10</v>
      </c>
      <c r="K65" s="2">
        <v>16</v>
      </c>
      <c r="L65" s="2">
        <v>2</v>
      </c>
      <c r="M65" s="2">
        <v>14</v>
      </c>
      <c r="N65" s="2">
        <v>819</v>
      </c>
      <c r="O65" s="2" t="s">
        <v>69</v>
      </c>
      <c r="P65" s="2" t="s">
        <v>189</v>
      </c>
      <c r="Q65" s="2" t="s">
        <v>71</v>
      </c>
      <c r="R65" s="2">
        <v>7</v>
      </c>
      <c r="S65" s="2">
        <v>2</v>
      </c>
      <c r="T65" s="2">
        <v>15</v>
      </c>
      <c r="U65" s="2">
        <v>46.666666669999998</v>
      </c>
      <c r="V65" s="2">
        <v>13.33333333</v>
      </c>
      <c r="W65" s="2" t="s">
        <v>190</v>
      </c>
      <c r="X65" s="2" t="s">
        <v>193</v>
      </c>
      <c r="Y65" s="2" t="s">
        <v>74</v>
      </c>
      <c r="Z65" s="2" t="s">
        <v>196</v>
      </c>
      <c r="AA65" s="2">
        <v>155.80000000000001</v>
      </c>
      <c r="AB65" s="2">
        <v>43</v>
      </c>
      <c r="AD65" s="2">
        <v>54.6</v>
      </c>
      <c r="AE65" s="2">
        <v>148</v>
      </c>
      <c r="AF65" s="2">
        <v>60</v>
      </c>
      <c r="AH65" s="2">
        <v>43.5</v>
      </c>
      <c r="AL65" s="2">
        <f t="shared" si="5"/>
        <v>-1</v>
      </c>
      <c r="AM65" s="6" t="s">
        <v>108</v>
      </c>
      <c r="AN65" s="2">
        <v>1</v>
      </c>
      <c r="AO65" s="2">
        <f t="shared" si="0"/>
        <v>-1</v>
      </c>
      <c r="AP65" s="2">
        <v>1</v>
      </c>
    </row>
    <row r="66" spans="1:42" s="2" customFormat="1" x14ac:dyDescent="0.4">
      <c r="A66" s="2" t="s">
        <v>123</v>
      </c>
      <c r="B66" s="2">
        <v>78</v>
      </c>
      <c r="C66" s="2">
        <v>43</v>
      </c>
      <c r="D66" s="2" t="s">
        <v>124</v>
      </c>
      <c r="E66" s="3" t="s">
        <v>125</v>
      </c>
      <c r="F66" s="2" t="s">
        <v>130</v>
      </c>
      <c r="G66" s="2" t="s">
        <v>60</v>
      </c>
      <c r="H66" s="2">
        <v>52.156920999999997</v>
      </c>
      <c r="I66" s="2">
        <v>4.4852249999999998</v>
      </c>
      <c r="J66" s="2">
        <v>10</v>
      </c>
      <c r="K66" s="2">
        <v>16</v>
      </c>
      <c r="L66" s="2">
        <v>2</v>
      </c>
      <c r="M66" s="2">
        <v>14</v>
      </c>
      <c r="N66" s="2">
        <v>819</v>
      </c>
      <c r="O66" s="2" t="s">
        <v>69</v>
      </c>
      <c r="P66" s="2" t="s">
        <v>189</v>
      </c>
      <c r="Q66" s="2" t="s">
        <v>71</v>
      </c>
      <c r="R66" s="2">
        <v>7</v>
      </c>
      <c r="S66" s="2">
        <v>2</v>
      </c>
      <c r="T66" s="2">
        <v>15</v>
      </c>
      <c r="U66" s="2">
        <v>46.666666669999998</v>
      </c>
      <c r="V66" s="2">
        <v>13.33333333</v>
      </c>
      <c r="W66" s="2" t="s">
        <v>190</v>
      </c>
      <c r="X66" s="2" t="s">
        <v>80</v>
      </c>
      <c r="Y66" s="2" t="s">
        <v>74</v>
      </c>
      <c r="Z66" s="2" t="s">
        <v>197</v>
      </c>
      <c r="AA66" s="2">
        <v>29.6</v>
      </c>
      <c r="AB66" s="2">
        <v>77</v>
      </c>
      <c r="AD66" s="2">
        <v>1.2</v>
      </c>
      <c r="AE66" s="2">
        <v>33.200000000000003</v>
      </c>
      <c r="AF66" s="2">
        <v>93</v>
      </c>
      <c r="AH66" s="2">
        <v>1.2</v>
      </c>
      <c r="AL66" s="2">
        <f t="shared" si="5"/>
        <v>1</v>
      </c>
      <c r="AM66" s="6" t="s">
        <v>109</v>
      </c>
      <c r="AN66" s="2">
        <v>-1</v>
      </c>
      <c r="AO66" s="2">
        <f t="shared" ref="AO66" si="8">AL66*AN66</f>
        <v>-1</v>
      </c>
      <c r="AP66" s="2">
        <v>1</v>
      </c>
    </row>
  </sheetData>
  <autoFilter ref="A1:AQ66"/>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Re-extract notes</vt:lpstr>
      <vt:lpstr>Re-extracted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nmoran</dc:creator>
  <cp:lastModifiedBy>localadmin</cp:lastModifiedBy>
  <dcterms:created xsi:type="dcterms:W3CDTF">2019-01-16T22:47:37Z</dcterms:created>
  <dcterms:modified xsi:type="dcterms:W3CDTF">2019-06-17T08:56:25Z</dcterms:modified>
</cp:coreProperties>
</file>