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gpcnas\tgpc\TGPC Share\Academy Documents\GPC Academy Documents\Academy Members\2016-2017 Competitive Blue (4-6)\Mellinger, Grant\"/>
    </mc:Choice>
  </mc:AlternateContent>
  <bookViews>
    <workbookView xWindow="0" yWindow="0" windowWidth="19200" windowHeight="11595" firstSheet="3" activeTab="10"/>
  </bookViews>
  <sheets>
    <sheet name="Actual Board" sheetId="1" r:id="rId1"/>
    <sheet name="9.1.14" sheetId="13" r:id="rId2"/>
    <sheet name="12.1.14" sheetId="8" r:id="rId3"/>
    <sheet name="3.1.15" sheetId="11" r:id="rId4"/>
    <sheet name="7.13.15" sheetId="14" r:id="rId5"/>
    <sheet name="9.20.15" sheetId="15" r:id="rId6"/>
    <sheet name="12.23.15" sheetId="12" r:id="rId7"/>
    <sheet name="4.20.16" sheetId="17" r:id="rId8"/>
    <sheet name="8.3.16" sheetId="18" r:id="rId9"/>
    <sheet name="9.28.16" sheetId="19" r:id="rId10"/>
    <sheet name="12.19.16" sheetId="20" r:id="rId11"/>
    <sheet name="Test 4 (2)" sheetId="16" r:id="rId12"/>
  </sheets>
  <definedNames>
    <definedName name="_xlnm._FilterDatabase" localSheetId="2" hidden="1">'12.1.14'!$A$3:$L$59</definedName>
    <definedName name="_xlnm._FilterDatabase" localSheetId="10" hidden="1">'12.19.16'!$A$3:$L$59</definedName>
    <definedName name="_xlnm._FilterDatabase" localSheetId="6" hidden="1">'12.23.15'!$A$3:$L$59</definedName>
    <definedName name="_xlnm._FilterDatabase" localSheetId="3" hidden="1">'3.1.15'!$A$3:$L$59</definedName>
    <definedName name="_xlnm._FilterDatabase" localSheetId="7" hidden="1">'4.20.16'!$A$3:$L$59</definedName>
    <definedName name="_xlnm._FilterDatabase" localSheetId="4" hidden="1">'7.13.15'!$A$3:$L$59</definedName>
    <definedName name="_xlnm._FilterDatabase" localSheetId="8" hidden="1">'8.3.16'!$A$3:$L$59</definedName>
    <definedName name="_xlnm._FilterDatabase" localSheetId="1" hidden="1">'9.1.14'!$A$3:$L$59</definedName>
    <definedName name="_xlnm._FilterDatabase" localSheetId="5" hidden="1">'9.20.15'!$A$3:$L$59</definedName>
    <definedName name="_xlnm._FilterDatabase" localSheetId="9" hidden="1">'9.28.16'!$A$3:$L$59</definedName>
    <definedName name="_xlnm._FilterDatabase" localSheetId="11" hidden="1">'Test 4 (2)'!$A$3:$L$59</definedName>
  </definedNames>
  <calcPr calcId="171027"/>
</workbook>
</file>

<file path=xl/calcChain.xml><?xml version="1.0" encoding="utf-8"?>
<calcChain xmlns="http://schemas.openxmlformats.org/spreadsheetml/2006/main">
  <c r="E107" i="20" l="1"/>
  <c r="E105" i="20"/>
  <c r="E104" i="20"/>
  <c r="E103" i="20"/>
  <c r="E102" i="20"/>
  <c r="E100" i="20"/>
  <c r="E99" i="20"/>
  <c r="E98" i="20"/>
  <c r="H94" i="20"/>
  <c r="E94" i="20"/>
  <c r="H93" i="20"/>
  <c r="E93" i="20"/>
  <c r="E95" i="20" s="1"/>
  <c r="H92" i="20"/>
  <c r="I92" i="20" s="1"/>
  <c r="H91" i="20"/>
  <c r="I91" i="20" s="1"/>
  <c r="H90" i="20"/>
  <c r="H89" i="20"/>
  <c r="E89" i="20"/>
  <c r="H88" i="20"/>
  <c r="I88" i="20" s="1"/>
  <c r="E88" i="20"/>
  <c r="H87" i="20"/>
  <c r="I87" i="20" s="1"/>
  <c r="E87" i="20"/>
  <c r="H86" i="20"/>
  <c r="E86" i="20"/>
  <c r="E85" i="20"/>
  <c r="E84" i="20"/>
  <c r="E83" i="20"/>
  <c r="E82" i="20"/>
  <c r="E81" i="20"/>
  <c r="E80" i="20"/>
  <c r="H79" i="20"/>
  <c r="E79" i="20"/>
  <c r="H78" i="20"/>
  <c r="I78" i="20" s="1"/>
  <c r="H77" i="20"/>
  <c r="I77" i="20" s="1"/>
  <c r="H76" i="20"/>
  <c r="I76" i="20" s="1"/>
  <c r="H75" i="20"/>
  <c r="I75" i="20" s="1"/>
  <c r="E75" i="20"/>
  <c r="H74" i="20"/>
  <c r="I74" i="20" s="1"/>
  <c r="E74" i="20"/>
  <c r="H73" i="20"/>
  <c r="I73" i="20" s="1"/>
  <c r="E73" i="20"/>
  <c r="H72" i="20"/>
  <c r="I72" i="20" s="1"/>
  <c r="E72" i="20"/>
  <c r="H71" i="20"/>
  <c r="I71" i="20" s="1"/>
  <c r="E71" i="20"/>
  <c r="H70" i="20"/>
  <c r="I70" i="20" s="1"/>
  <c r="E70" i="20"/>
  <c r="H69" i="20"/>
  <c r="E69" i="20"/>
  <c r="L59" i="20"/>
  <c r="K59" i="20"/>
  <c r="J59" i="20"/>
  <c r="I59" i="20"/>
  <c r="H59" i="20"/>
  <c r="G59" i="20"/>
  <c r="F59" i="20"/>
  <c r="E59" i="20"/>
  <c r="D59" i="20"/>
  <c r="C59" i="20"/>
  <c r="L58" i="20"/>
  <c r="K58" i="20"/>
  <c r="J58" i="20"/>
  <c r="I58" i="20"/>
  <c r="H58" i="20"/>
  <c r="G58" i="20"/>
  <c r="F58" i="20"/>
  <c r="E58" i="20"/>
  <c r="D58" i="20"/>
  <c r="C58" i="20"/>
  <c r="L56" i="20"/>
  <c r="K56" i="20"/>
  <c r="J56" i="20"/>
  <c r="I56" i="20"/>
  <c r="H56" i="20"/>
  <c r="G56" i="20"/>
  <c r="F56" i="20"/>
  <c r="E56" i="20"/>
  <c r="D56" i="20"/>
  <c r="C56" i="20"/>
  <c r="L55" i="20"/>
  <c r="K55" i="20"/>
  <c r="J55" i="20"/>
  <c r="I55" i="20"/>
  <c r="H55" i="20"/>
  <c r="G55" i="20"/>
  <c r="F55" i="20"/>
  <c r="E55" i="20"/>
  <c r="D55" i="20"/>
  <c r="C55" i="20"/>
  <c r="L54" i="20"/>
  <c r="K54" i="20"/>
  <c r="J54" i="20"/>
  <c r="I54" i="20"/>
  <c r="H54" i="20"/>
  <c r="G54" i="20"/>
  <c r="F54" i="20"/>
  <c r="E54" i="20"/>
  <c r="D54" i="20"/>
  <c r="C54" i="20"/>
  <c r="L53" i="20"/>
  <c r="K53" i="20"/>
  <c r="J53" i="20"/>
  <c r="I53" i="20"/>
  <c r="H53" i="20"/>
  <c r="G53" i="20"/>
  <c r="F53" i="20"/>
  <c r="E53" i="20"/>
  <c r="D53" i="20"/>
  <c r="C53" i="20"/>
  <c r="L52" i="20"/>
  <c r="K52" i="20"/>
  <c r="J52" i="20"/>
  <c r="I52" i="20"/>
  <c r="H52" i="20"/>
  <c r="G52" i="20"/>
  <c r="F52" i="20"/>
  <c r="E52" i="20"/>
  <c r="D52" i="20"/>
  <c r="C52" i="20"/>
  <c r="L51" i="20"/>
  <c r="K51" i="20"/>
  <c r="J51" i="20"/>
  <c r="I51" i="20"/>
  <c r="H51" i="20"/>
  <c r="G51" i="20"/>
  <c r="F51" i="20"/>
  <c r="E51" i="20"/>
  <c r="D51" i="20"/>
  <c r="C51" i="20"/>
  <c r="L50" i="20"/>
  <c r="K50" i="20"/>
  <c r="J50" i="20"/>
  <c r="I50" i="20"/>
  <c r="H50" i="20"/>
  <c r="G50" i="20"/>
  <c r="F50" i="20"/>
  <c r="E50" i="20"/>
  <c r="D50" i="20"/>
  <c r="C50" i="20"/>
  <c r="L49" i="20"/>
  <c r="K49" i="20"/>
  <c r="J49" i="20"/>
  <c r="I49" i="20"/>
  <c r="H49" i="20"/>
  <c r="G49" i="20"/>
  <c r="F49" i="20"/>
  <c r="E49" i="20"/>
  <c r="D49" i="20"/>
  <c r="C49" i="20"/>
  <c r="L48" i="20"/>
  <c r="K48" i="20"/>
  <c r="J48" i="20"/>
  <c r="I48" i="20"/>
  <c r="H48" i="20"/>
  <c r="G48" i="20"/>
  <c r="F48" i="20"/>
  <c r="E48" i="20"/>
  <c r="D48" i="20"/>
  <c r="C48" i="20"/>
  <c r="L47" i="20"/>
  <c r="K47" i="20"/>
  <c r="J47" i="20"/>
  <c r="I47" i="20"/>
  <c r="H47" i="20"/>
  <c r="G47" i="20"/>
  <c r="F47" i="20"/>
  <c r="E47" i="20"/>
  <c r="D47" i="20"/>
  <c r="C47" i="20"/>
  <c r="L46" i="20"/>
  <c r="K46" i="20"/>
  <c r="J46" i="20"/>
  <c r="I46" i="20"/>
  <c r="H46" i="20"/>
  <c r="G46" i="20"/>
  <c r="F46" i="20"/>
  <c r="E46" i="20"/>
  <c r="D46" i="20"/>
  <c r="C46" i="20"/>
  <c r="L44" i="20"/>
  <c r="K44" i="20"/>
  <c r="J44" i="20"/>
  <c r="I44" i="20"/>
  <c r="H44" i="20"/>
  <c r="G44" i="20"/>
  <c r="F44" i="20"/>
  <c r="E44" i="20"/>
  <c r="D44" i="20"/>
  <c r="C44" i="20"/>
  <c r="L43" i="20"/>
  <c r="K43" i="20"/>
  <c r="J43" i="20"/>
  <c r="I43" i="20"/>
  <c r="H43" i="20"/>
  <c r="G43" i="20"/>
  <c r="F43" i="20"/>
  <c r="E43" i="20"/>
  <c r="D43" i="20"/>
  <c r="C43" i="20"/>
  <c r="L42" i="20"/>
  <c r="K42" i="20"/>
  <c r="J42" i="20"/>
  <c r="I42" i="20"/>
  <c r="H42" i="20"/>
  <c r="G42" i="20"/>
  <c r="F42" i="20"/>
  <c r="E42" i="20"/>
  <c r="D42" i="20"/>
  <c r="C42" i="20"/>
  <c r="L41" i="20"/>
  <c r="K41" i="20"/>
  <c r="J41" i="20"/>
  <c r="I41" i="20"/>
  <c r="H41" i="20"/>
  <c r="G41" i="20"/>
  <c r="F41" i="20"/>
  <c r="E41" i="20"/>
  <c r="D41" i="20"/>
  <c r="C41" i="20"/>
  <c r="L40" i="20"/>
  <c r="K40" i="20"/>
  <c r="J40" i="20"/>
  <c r="I40" i="20"/>
  <c r="H40" i="20"/>
  <c r="G40" i="20"/>
  <c r="F40" i="20"/>
  <c r="E40" i="20"/>
  <c r="D40" i="20"/>
  <c r="C40" i="20"/>
  <c r="L39" i="20"/>
  <c r="K39" i="20"/>
  <c r="J39" i="20"/>
  <c r="I39" i="20"/>
  <c r="H39" i="20"/>
  <c r="G39" i="20"/>
  <c r="F39" i="20"/>
  <c r="E39" i="20"/>
  <c r="D39" i="20"/>
  <c r="C39" i="20"/>
  <c r="L38" i="20"/>
  <c r="K38" i="20"/>
  <c r="J38" i="20"/>
  <c r="I38" i="20"/>
  <c r="H38" i="20"/>
  <c r="G38" i="20"/>
  <c r="F38" i="20"/>
  <c r="E38" i="20"/>
  <c r="D38" i="20"/>
  <c r="C38" i="20"/>
  <c r="L37" i="20"/>
  <c r="K37" i="20"/>
  <c r="J37" i="20"/>
  <c r="I37" i="20"/>
  <c r="H37" i="20"/>
  <c r="G37" i="20"/>
  <c r="F37" i="20"/>
  <c r="E37" i="20"/>
  <c r="D37" i="20"/>
  <c r="C37" i="20"/>
  <c r="L36" i="20"/>
  <c r="K36" i="20"/>
  <c r="J36" i="20"/>
  <c r="I36" i="20"/>
  <c r="H36" i="20"/>
  <c r="G36" i="20"/>
  <c r="F36" i="20"/>
  <c r="E36" i="20"/>
  <c r="D36" i="20"/>
  <c r="C36" i="20"/>
  <c r="L34" i="20"/>
  <c r="K34" i="20"/>
  <c r="J34" i="20"/>
  <c r="I34" i="20"/>
  <c r="H34" i="20"/>
  <c r="G34" i="20"/>
  <c r="F34" i="20"/>
  <c r="E34" i="20"/>
  <c r="D34" i="20"/>
  <c r="C34" i="20"/>
  <c r="L33" i="20"/>
  <c r="K33" i="20"/>
  <c r="J33" i="20"/>
  <c r="I33" i="20"/>
  <c r="H33" i="20"/>
  <c r="G33" i="20"/>
  <c r="F33" i="20"/>
  <c r="E33" i="20"/>
  <c r="D33" i="20"/>
  <c r="C33" i="20"/>
  <c r="L32" i="20"/>
  <c r="K32" i="20"/>
  <c r="J32" i="20"/>
  <c r="I32" i="20"/>
  <c r="H32" i="20"/>
  <c r="G32" i="20"/>
  <c r="F32" i="20"/>
  <c r="E32" i="20"/>
  <c r="D32" i="20"/>
  <c r="C32" i="20"/>
  <c r="L31" i="20"/>
  <c r="K31" i="20"/>
  <c r="J31" i="20"/>
  <c r="I31" i="20"/>
  <c r="H31" i="20"/>
  <c r="G31" i="20"/>
  <c r="F31" i="20"/>
  <c r="E31" i="20"/>
  <c r="D31" i="20"/>
  <c r="C31" i="20"/>
  <c r="L30" i="20"/>
  <c r="K30" i="20"/>
  <c r="J30" i="20"/>
  <c r="I30" i="20"/>
  <c r="H30" i="20"/>
  <c r="G30" i="20"/>
  <c r="F30" i="20"/>
  <c r="E30" i="20"/>
  <c r="D30" i="20"/>
  <c r="C30" i="20"/>
  <c r="L29" i="20"/>
  <c r="K29" i="20"/>
  <c r="J29" i="20"/>
  <c r="I29" i="20"/>
  <c r="H29" i="20"/>
  <c r="G29" i="20"/>
  <c r="F29" i="20"/>
  <c r="E29" i="20"/>
  <c r="D29" i="20"/>
  <c r="C29" i="20"/>
  <c r="L28" i="20"/>
  <c r="K28" i="20"/>
  <c r="J28" i="20"/>
  <c r="I28" i="20"/>
  <c r="H28" i="20"/>
  <c r="G28" i="20"/>
  <c r="F28" i="20"/>
  <c r="E28" i="20"/>
  <c r="D28" i="20"/>
  <c r="C28" i="20"/>
  <c r="L27" i="20"/>
  <c r="K27" i="20"/>
  <c r="J27" i="20"/>
  <c r="I27" i="20"/>
  <c r="H27" i="20"/>
  <c r="G27" i="20"/>
  <c r="F27" i="20"/>
  <c r="E27" i="20"/>
  <c r="D27" i="20"/>
  <c r="C27" i="20"/>
  <c r="L25" i="20"/>
  <c r="K25" i="20"/>
  <c r="J25" i="20"/>
  <c r="I25" i="20"/>
  <c r="H25" i="20"/>
  <c r="G25" i="20"/>
  <c r="F25" i="20"/>
  <c r="E25" i="20"/>
  <c r="D25" i="20"/>
  <c r="C25" i="20"/>
  <c r="L24" i="20"/>
  <c r="K24" i="20"/>
  <c r="J24" i="20"/>
  <c r="I24" i="20"/>
  <c r="H24" i="20"/>
  <c r="G24" i="20"/>
  <c r="F24" i="20"/>
  <c r="E24" i="20"/>
  <c r="D24" i="20"/>
  <c r="C24" i="20"/>
  <c r="L22" i="20"/>
  <c r="K22" i="20"/>
  <c r="J22" i="20"/>
  <c r="I22" i="20"/>
  <c r="H22" i="20"/>
  <c r="G22" i="20"/>
  <c r="F22" i="20"/>
  <c r="E22" i="20"/>
  <c r="D22" i="20"/>
  <c r="C22" i="20"/>
  <c r="L21" i="20"/>
  <c r="K21" i="20"/>
  <c r="J21" i="20"/>
  <c r="I21" i="20"/>
  <c r="H21" i="20"/>
  <c r="G21" i="20"/>
  <c r="F21" i="20"/>
  <c r="E21" i="20"/>
  <c r="D21" i="20"/>
  <c r="C21" i="20"/>
  <c r="L20" i="20"/>
  <c r="K20" i="20"/>
  <c r="J20" i="20"/>
  <c r="I20" i="20"/>
  <c r="H20" i="20"/>
  <c r="G20" i="20"/>
  <c r="F20" i="20"/>
  <c r="E20" i="20"/>
  <c r="D20" i="20"/>
  <c r="C20" i="20"/>
  <c r="L19" i="20"/>
  <c r="K19" i="20"/>
  <c r="J19" i="20"/>
  <c r="I19" i="20"/>
  <c r="H19" i="20"/>
  <c r="G19" i="20"/>
  <c r="F19" i="20"/>
  <c r="E19" i="20"/>
  <c r="D19" i="20"/>
  <c r="C19" i="20"/>
  <c r="L18" i="20"/>
  <c r="K18" i="20"/>
  <c r="J18" i="20"/>
  <c r="I18" i="20"/>
  <c r="H18" i="20"/>
  <c r="G18" i="20"/>
  <c r="F18" i="20"/>
  <c r="E18" i="20"/>
  <c r="D18" i="20"/>
  <c r="C18" i="20"/>
  <c r="L17" i="20"/>
  <c r="K17" i="20"/>
  <c r="J17" i="20"/>
  <c r="I17" i="20"/>
  <c r="H17" i="20"/>
  <c r="G17" i="20"/>
  <c r="F17" i="20"/>
  <c r="E17" i="20"/>
  <c r="D17" i="20"/>
  <c r="C17" i="20"/>
  <c r="L16" i="20"/>
  <c r="K16" i="20"/>
  <c r="J16" i="20"/>
  <c r="I16" i="20"/>
  <c r="H16" i="20"/>
  <c r="G16" i="20"/>
  <c r="F16" i="20"/>
  <c r="E16" i="20"/>
  <c r="D16" i="20"/>
  <c r="C16" i="20"/>
  <c r="L15" i="20"/>
  <c r="K15" i="20"/>
  <c r="J15" i="20"/>
  <c r="I15" i="20"/>
  <c r="H15" i="20"/>
  <c r="G15" i="20"/>
  <c r="F15" i="20"/>
  <c r="E15" i="20"/>
  <c r="D15" i="20"/>
  <c r="C15" i="20"/>
  <c r="L14" i="20"/>
  <c r="K14" i="20"/>
  <c r="J14" i="20"/>
  <c r="I14" i="20"/>
  <c r="H14" i="20"/>
  <c r="G14" i="20"/>
  <c r="F14" i="20"/>
  <c r="E14" i="20"/>
  <c r="D14" i="20"/>
  <c r="C14" i="20"/>
  <c r="L13" i="20"/>
  <c r="K13" i="20"/>
  <c r="J13" i="20"/>
  <c r="I13" i="20"/>
  <c r="H13" i="20"/>
  <c r="G13" i="20"/>
  <c r="F13" i="20"/>
  <c r="E13" i="20"/>
  <c r="D13" i="20"/>
  <c r="C13" i="20"/>
  <c r="L12" i="20"/>
  <c r="K12" i="20"/>
  <c r="J12" i="20"/>
  <c r="I12" i="20"/>
  <c r="H12" i="20"/>
  <c r="G12" i="20"/>
  <c r="F12" i="20"/>
  <c r="E12" i="20"/>
  <c r="D12" i="20"/>
  <c r="C12" i="20"/>
  <c r="L10" i="20"/>
  <c r="K10" i="20"/>
  <c r="J10" i="20"/>
  <c r="I10" i="20"/>
  <c r="H10" i="20"/>
  <c r="G10" i="20"/>
  <c r="F10" i="20"/>
  <c r="E10" i="20"/>
  <c r="D10" i="20"/>
  <c r="C10" i="20"/>
  <c r="L9" i="20"/>
  <c r="K9" i="20"/>
  <c r="J9" i="20"/>
  <c r="I9" i="20"/>
  <c r="H9" i="20"/>
  <c r="G9" i="20"/>
  <c r="F9" i="20"/>
  <c r="E9" i="20"/>
  <c r="D9" i="20"/>
  <c r="C9" i="20"/>
  <c r="L8" i="20"/>
  <c r="K8" i="20"/>
  <c r="J8" i="20"/>
  <c r="I8" i="20"/>
  <c r="H8" i="20"/>
  <c r="G8" i="20"/>
  <c r="F8" i="20"/>
  <c r="E8" i="20"/>
  <c r="D8" i="20"/>
  <c r="C8" i="20"/>
  <c r="L7" i="20"/>
  <c r="K7" i="20"/>
  <c r="J7" i="20"/>
  <c r="I7" i="20"/>
  <c r="H7" i="20"/>
  <c r="G7" i="20"/>
  <c r="F7" i="20"/>
  <c r="E7" i="20"/>
  <c r="D7" i="20"/>
  <c r="C7" i="20"/>
  <c r="L6" i="20"/>
  <c r="K6" i="20"/>
  <c r="J6" i="20"/>
  <c r="I6" i="20"/>
  <c r="H6" i="20"/>
  <c r="G6" i="20"/>
  <c r="F6" i="20"/>
  <c r="E6" i="20"/>
  <c r="D6" i="20"/>
  <c r="C6" i="20"/>
  <c r="L5" i="20"/>
  <c r="K5" i="20"/>
  <c r="J5" i="20"/>
  <c r="I5" i="20"/>
  <c r="H5" i="20"/>
  <c r="G5" i="20"/>
  <c r="F5" i="20"/>
  <c r="E5" i="20"/>
  <c r="D5" i="20"/>
  <c r="C5" i="20"/>
  <c r="L4" i="20"/>
  <c r="K4" i="20"/>
  <c r="J4" i="20"/>
  <c r="I4" i="20"/>
  <c r="H4" i="20"/>
  <c r="G4" i="20"/>
  <c r="F4" i="20"/>
  <c r="E4" i="20"/>
  <c r="D4" i="20"/>
  <c r="C4" i="20"/>
  <c r="I80" i="20" l="1"/>
  <c r="I81" i="20" s="1"/>
  <c r="I95" i="20"/>
  <c r="I96" i="20" s="1"/>
  <c r="E108" i="20"/>
  <c r="E90" i="20"/>
  <c r="E76" i="20"/>
  <c r="I69" i="20"/>
  <c r="E107" i="19"/>
  <c r="E105" i="19"/>
  <c r="E104" i="19"/>
  <c r="E103" i="19"/>
  <c r="E102" i="19"/>
  <c r="E100" i="19"/>
  <c r="E99" i="19"/>
  <c r="E98" i="19"/>
  <c r="E94" i="19"/>
  <c r="E93" i="19"/>
  <c r="E95" i="19" s="1"/>
  <c r="I92" i="19"/>
  <c r="H91" i="19"/>
  <c r="H90" i="19"/>
  <c r="H89" i="19"/>
  <c r="E89" i="19"/>
  <c r="H88" i="19"/>
  <c r="I88" i="19" s="1"/>
  <c r="E88" i="19"/>
  <c r="H87" i="19"/>
  <c r="I87" i="19" s="1"/>
  <c r="E87" i="19"/>
  <c r="H86" i="19"/>
  <c r="E86" i="19"/>
  <c r="E85" i="19"/>
  <c r="E84" i="19"/>
  <c r="E83" i="19"/>
  <c r="E82" i="19"/>
  <c r="E81" i="19"/>
  <c r="E80" i="19"/>
  <c r="H79" i="19"/>
  <c r="E79" i="19"/>
  <c r="H78" i="19"/>
  <c r="I78" i="19" s="1"/>
  <c r="H77" i="19"/>
  <c r="I77" i="19" s="1"/>
  <c r="H76" i="19"/>
  <c r="I76" i="19" s="1"/>
  <c r="H75" i="19"/>
  <c r="I75" i="19" s="1"/>
  <c r="E75" i="19"/>
  <c r="H74" i="19"/>
  <c r="I74" i="19" s="1"/>
  <c r="E74" i="19"/>
  <c r="H73" i="19"/>
  <c r="I73" i="19" s="1"/>
  <c r="E73" i="19"/>
  <c r="H72" i="19"/>
  <c r="I72" i="19" s="1"/>
  <c r="E72" i="19"/>
  <c r="H71" i="19"/>
  <c r="I71" i="19" s="1"/>
  <c r="E71" i="19"/>
  <c r="H70" i="19"/>
  <c r="I70" i="19" s="1"/>
  <c r="E70" i="19"/>
  <c r="H69" i="19"/>
  <c r="E69" i="19"/>
  <c r="L59" i="19"/>
  <c r="K59" i="19"/>
  <c r="J59" i="19"/>
  <c r="I59" i="19"/>
  <c r="H59" i="19"/>
  <c r="G59" i="19"/>
  <c r="F59" i="19"/>
  <c r="E59" i="19"/>
  <c r="D59" i="19"/>
  <c r="C59" i="19"/>
  <c r="L58" i="19"/>
  <c r="K58" i="19"/>
  <c r="J58" i="19"/>
  <c r="I58" i="19"/>
  <c r="H58" i="19"/>
  <c r="G58" i="19"/>
  <c r="F58" i="19"/>
  <c r="E58" i="19"/>
  <c r="D58" i="19"/>
  <c r="C58" i="19"/>
  <c r="L56" i="19"/>
  <c r="K56" i="19"/>
  <c r="J56" i="19"/>
  <c r="I56" i="19"/>
  <c r="H56" i="19"/>
  <c r="G56" i="19"/>
  <c r="F56" i="19"/>
  <c r="E56" i="19"/>
  <c r="D56" i="19"/>
  <c r="C56" i="19"/>
  <c r="L55" i="19"/>
  <c r="K55" i="19"/>
  <c r="J55" i="19"/>
  <c r="I55" i="19"/>
  <c r="H55" i="19"/>
  <c r="G55" i="19"/>
  <c r="F55" i="19"/>
  <c r="E55" i="19"/>
  <c r="D55" i="19"/>
  <c r="C55" i="19"/>
  <c r="L54" i="19"/>
  <c r="K54" i="19"/>
  <c r="J54" i="19"/>
  <c r="I54" i="19"/>
  <c r="H54" i="19"/>
  <c r="G54" i="19"/>
  <c r="F54" i="19"/>
  <c r="E54" i="19"/>
  <c r="D54" i="19"/>
  <c r="C54" i="19"/>
  <c r="L53" i="19"/>
  <c r="K53" i="19"/>
  <c r="J53" i="19"/>
  <c r="I53" i="19"/>
  <c r="H53" i="19"/>
  <c r="G53" i="19"/>
  <c r="F53" i="19"/>
  <c r="E53" i="19"/>
  <c r="D53" i="19"/>
  <c r="C53" i="19"/>
  <c r="L52" i="19"/>
  <c r="K52" i="19"/>
  <c r="J52" i="19"/>
  <c r="I52" i="19"/>
  <c r="H52" i="19"/>
  <c r="G52" i="19"/>
  <c r="F52" i="19"/>
  <c r="E52" i="19"/>
  <c r="D52" i="19"/>
  <c r="C52" i="19"/>
  <c r="L51" i="19"/>
  <c r="K51" i="19"/>
  <c r="J51" i="19"/>
  <c r="I51" i="19"/>
  <c r="H51" i="19"/>
  <c r="G51" i="19"/>
  <c r="F51" i="19"/>
  <c r="E51" i="19"/>
  <c r="D51" i="19"/>
  <c r="C51" i="19"/>
  <c r="L50" i="19"/>
  <c r="K50" i="19"/>
  <c r="J50" i="19"/>
  <c r="I50" i="19"/>
  <c r="H50" i="19"/>
  <c r="G50" i="19"/>
  <c r="F50" i="19"/>
  <c r="E50" i="19"/>
  <c r="D50" i="19"/>
  <c r="C50" i="19"/>
  <c r="L49" i="19"/>
  <c r="K49" i="19"/>
  <c r="J49" i="19"/>
  <c r="I49" i="19"/>
  <c r="H49" i="19"/>
  <c r="G49" i="19"/>
  <c r="F49" i="19"/>
  <c r="E49" i="19"/>
  <c r="D49" i="19"/>
  <c r="C49" i="19"/>
  <c r="L48" i="19"/>
  <c r="K48" i="19"/>
  <c r="J48" i="19"/>
  <c r="I48" i="19"/>
  <c r="H48" i="19"/>
  <c r="G48" i="19"/>
  <c r="F48" i="19"/>
  <c r="E48" i="19"/>
  <c r="D48" i="19"/>
  <c r="C48" i="19"/>
  <c r="L47" i="19"/>
  <c r="K47" i="19"/>
  <c r="J47" i="19"/>
  <c r="I47" i="19"/>
  <c r="H47" i="19"/>
  <c r="G47" i="19"/>
  <c r="F47" i="19"/>
  <c r="E47" i="19"/>
  <c r="D47" i="19"/>
  <c r="C47" i="19"/>
  <c r="L46" i="19"/>
  <c r="K46" i="19"/>
  <c r="J46" i="19"/>
  <c r="I46" i="19"/>
  <c r="H46" i="19"/>
  <c r="G46" i="19"/>
  <c r="F46" i="19"/>
  <c r="E46" i="19"/>
  <c r="D46" i="19"/>
  <c r="C46" i="19"/>
  <c r="L44" i="19"/>
  <c r="K44" i="19"/>
  <c r="J44" i="19"/>
  <c r="I44" i="19"/>
  <c r="H44" i="19"/>
  <c r="G44" i="19"/>
  <c r="F44" i="19"/>
  <c r="E44" i="19"/>
  <c r="D44" i="19"/>
  <c r="C44" i="19"/>
  <c r="L43" i="19"/>
  <c r="K43" i="19"/>
  <c r="J43" i="19"/>
  <c r="I43" i="19"/>
  <c r="H43" i="19"/>
  <c r="G43" i="19"/>
  <c r="F43" i="19"/>
  <c r="E43" i="19"/>
  <c r="D43" i="19"/>
  <c r="C43" i="19"/>
  <c r="L42" i="19"/>
  <c r="K42" i="19"/>
  <c r="J42" i="19"/>
  <c r="I42" i="19"/>
  <c r="H42" i="19"/>
  <c r="G42" i="19"/>
  <c r="F42" i="19"/>
  <c r="E42" i="19"/>
  <c r="D42" i="19"/>
  <c r="C42" i="19"/>
  <c r="L41" i="19"/>
  <c r="K41" i="19"/>
  <c r="J41" i="19"/>
  <c r="I41" i="19"/>
  <c r="H41" i="19"/>
  <c r="G41" i="19"/>
  <c r="F41" i="19"/>
  <c r="E41" i="19"/>
  <c r="D41" i="19"/>
  <c r="C41" i="19"/>
  <c r="L40" i="19"/>
  <c r="K40" i="19"/>
  <c r="J40" i="19"/>
  <c r="I40" i="19"/>
  <c r="H40" i="19"/>
  <c r="G40" i="19"/>
  <c r="F40" i="19"/>
  <c r="E40" i="19"/>
  <c r="D40" i="19"/>
  <c r="C40" i="19"/>
  <c r="L39" i="19"/>
  <c r="K39" i="19"/>
  <c r="J39" i="19"/>
  <c r="I39" i="19"/>
  <c r="H39" i="19"/>
  <c r="G39" i="19"/>
  <c r="F39" i="19"/>
  <c r="E39" i="19"/>
  <c r="D39" i="19"/>
  <c r="C39" i="19"/>
  <c r="L38" i="19"/>
  <c r="K38" i="19"/>
  <c r="J38" i="19"/>
  <c r="I38" i="19"/>
  <c r="H38" i="19"/>
  <c r="G38" i="19"/>
  <c r="F38" i="19"/>
  <c r="E38" i="19"/>
  <c r="D38" i="19"/>
  <c r="C38" i="19"/>
  <c r="L37" i="19"/>
  <c r="K37" i="19"/>
  <c r="J37" i="19"/>
  <c r="I37" i="19"/>
  <c r="H37" i="19"/>
  <c r="G37" i="19"/>
  <c r="F37" i="19"/>
  <c r="E37" i="19"/>
  <c r="D37" i="19"/>
  <c r="C37" i="19"/>
  <c r="L36" i="19"/>
  <c r="K36" i="19"/>
  <c r="J36" i="19"/>
  <c r="I36" i="19"/>
  <c r="H36" i="19"/>
  <c r="G36" i="19"/>
  <c r="F36" i="19"/>
  <c r="E36" i="19"/>
  <c r="D36" i="19"/>
  <c r="C36" i="19"/>
  <c r="L34" i="19"/>
  <c r="K34" i="19"/>
  <c r="J34" i="19"/>
  <c r="I34" i="19"/>
  <c r="H34" i="19"/>
  <c r="G34" i="19"/>
  <c r="F34" i="19"/>
  <c r="E34" i="19"/>
  <c r="D34" i="19"/>
  <c r="C34" i="19"/>
  <c r="L33" i="19"/>
  <c r="K33" i="19"/>
  <c r="J33" i="19"/>
  <c r="I33" i="19"/>
  <c r="H33" i="19"/>
  <c r="G33" i="19"/>
  <c r="F33" i="19"/>
  <c r="E33" i="19"/>
  <c r="D33" i="19"/>
  <c r="C33" i="19"/>
  <c r="L32" i="19"/>
  <c r="K32" i="19"/>
  <c r="J32" i="19"/>
  <c r="I32" i="19"/>
  <c r="H32" i="19"/>
  <c r="G32" i="19"/>
  <c r="F32" i="19"/>
  <c r="E32" i="19"/>
  <c r="D32" i="19"/>
  <c r="C32" i="19"/>
  <c r="L31" i="19"/>
  <c r="K31" i="19"/>
  <c r="J31" i="19"/>
  <c r="I31" i="19"/>
  <c r="H31" i="19"/>
  <c r="G31" i="19"/>
  <c r="F31" i="19"/>
  <c r="E31" i="19"/>
  <c r="D31" i="19"/>
  <c r="C31" i="19"/>
  <c r="L30" i="19"/>
  <c r="K30" i="19"/>
  <c r="J30" i="19"/>
  <c r="I30" i="19"/>
  <c r="H30" i="19"/>
  <c r="G30" i="19"/>
  <c r="F30" i="19"/>
  <c r="E30" i="19"/>
  <c r="D30" i="19"/>
  <c r="C30" i="19"/>
  <c r="L29" i="19"/>
  <c r="K29" i="19"/>
  <c r="J29" i="19"/>
  <c r="I29" i="19"/>
  <c r="H29" i="19"/>
  <c r="G29" i="19"/>
  <c r="F29" i="19"/>
  <c r="E29" i="19"/>
  <c r="D29" i="19"/>
  <c r="C29" i="19"/>
  <c r="L28" i="19"/>
  <c r="K28" i="19"/>
  <c r="J28" i="19"/>
  <c r="I28" i="19"/>
  <c r="H28" i="19"/>
  <c r="G28" i="19"/>
  <c r="F28" i="19"/>
  <c r="E28" i="19"/>
  <c r="D28" i="19"/>
  <c r="C28" i="19"/>
  <c r="L27" i="19"/>
  <c r="K27" i="19"/>
  <c r="J27" i="19"/>
  <c r="I27" i="19"/>
  <c r="H27" i="19"/>
  <c r="G27" i="19"/>
  <c r="F27" i="19"/>
  <c r="E27" i="19"/>
  <c r="D27" i="19"/>
  <c r="C27" i="19"/>
  <c r="L25" i="19"/>
  <c r="K25" i="19"/>
  <c r="J25" i="19"/>
  <c r="I25" i="19"/>
  <c r="H25" i="19"/>
  <c r="G25" i="19"/>
  <c r="F25" i="19"/>
  <c r="E25" i="19"/>
  <c r="D25" i="19"/>
  <c r="C25" i="19"/>
  <c r="L24" i="19"/>
  <c r="K24" i="19"/>
  <c r="J24" i="19"/>
  <c r="I24" i="19"/>
  <c r="H24" i="19"/>
  <c r="G24" i="19"/>
  <c r="F24" i="19"/>
  <c r="E24" i="19"/>
  <c r="D24" i="19"/>
  <c r="C24" i="19"/>
  <c r="L22" i="19"/>
  <c r="K22" i="19"/>
  <c r="J22" i="19"/>
  <c r="I22" i="19"/>
  <c r="H22" i="19"/>
  <c r="G22" i="19"/>
  <c r="F22" i="19"/>
  <c r="E22" i="19"/>
  <c r="D22" i="19"/>
  <c r="C22" i="19"/>
  <c r="L21" i="19"/>
  <c r="K21" i="19"/>
  <c r="J21" i="19"/>
  <c r="I21" i="19"/>
  <c r="H21" i="19"/>
  <c r="G21" i="19"/>
  <c r="F21" i="19"/>
  <c r="E21" i="19"/>
  <c r="D21" i="19"/>
  <c r="C21" i="19"/>
  <c r="L20" i="19"/>
  <c r="K20" i="19"/>
  <c r="J20" i="19"/>
  <c r="I20" i="19"/>
  <c r="H20" i="19"/>
  <c r="G20" i="19"/>
  <c r="F20" i="19"/>
  <c r="E20" i="19"/>
  <c r="D20" i="19"/>
  <c r="C20" i="19"/>
  <c r="L19" i="19"/>
  <c r="K19" i="19"/>
  <c r="J19" i="19"/>
  <c r="I19" i="19"/>
  <c r="H19" i="19"/>
  <c r="G19" i="19"/>
  <c r="F19" i="19"/>
  <c r="E19" i="19"/>
  <c r="D19" i="19"/>
  <c r="C19" i="19"/>
  <c r="L18" i="19"/>
  <c r="K18" i="19"/>
  <c r="J18" i="19"/>
  <c r="I18" i="19"/>
  <c r="H18" i="19"/>
  <c r="G18" i="19"/>
  <c r="F18" i="19"/>
  <c r="E18" i="19"/>
  <c r="D18" i="19"/>
  <c r="C18" i="19"/>
  <c r="L17" i="19"/>
  <c r="K17" i="19"/>
  <c r="J17" i="19"/>
  <c r="I17" i="19"/>
  <c r="H17" i="19"/>
  <c r="G17" i="19"/>
  <c r="F17" i="19"/>
  <c r="E17" i="19"/>
  <c r="D17" i="19"/>
  <c r="C17" i="19"/>
  <c r="L16" i="19"/>
  <c r="K16" i="19"/>
  <c r="J16" i="19"/>
  <c r="I16" i="19"/>
  <c r="H16" i="19"/>
  <c r="G16" i="19"/>
  <c r="F16" i="19"/>
  <c r="E16" i="19"/>
  <c r="D16" i="19"/>
  <c r="C16" i="19"/>
  <c r="L15" i="19"/>
  <c r="K15" i="19"/>
  <c r="J15" i="19"/>
  <c r="I15" i="19"/>
  <c r="H15" i="19"/>
  <c r="G15" i="19"/>
  <c r="F15" i="19"/>
  <c r="E15" i="19"/>
  <c r="D15" i="19"/>
  <c r="C15" i="19"/>
  <c r="L14" i="19"/>
  <c r="K14" i="19"/>
  <c r="J14" i="19"/>
  <c r="I14" i="19"/>
  <c r="H14" i="19"/>
  <c r="G14" i="19"/>
  <c r="F14" i="19"/>
  <c r="E14" i="19"/>
  <c r="D14" i="19"/>
  <c r="C14" i="19"/>
  <c r="L13" i="19"/>
  <c r="K13" i="19"/>
  <c r="J13" i="19"/>
  <c r="I13" i="19"/>
  <c r="H13" i="19"/>
  <c r="G13" i="19"/>
  <c r="F13" i="19"/>
  <c r="E13" i="19"/>
  <c r="D13" i="19"/>
  <c r="C13" i="19"/>
  <c r="L12" i="19"/>
  <c r="K12" i="19"/>
  <c r="J12" i="19"/>
  <c r="I12" i="19"/>
  <c r="H12" i="19"/>
  <c r="G12" i="19"/>
  <c r="F12" i="19"/>
  <c r="E12" i="19"/>
  <c r="D12" i="19"/>
  <c r="C12" i="19"/>
  <c r="L10" i="19"/>
  <c r="K10" i="19"/>
  <c r="J10" i="19"/>
  <c r="I10" i="19"/>
  <c r="H10" i="19"/>
  <c r="G10" i="19"/>
  <c r="F10" i="19"/>
  <c r="E10" i="19"/>
  <c r="D10" i="19"/>
  <c r="C10" i="19"/>
  <c r="L9" i="19"/>
  <c r="K9" i="19"/>
  <c r="J9" i="19"/>
  <c r="I9" i="19"/>
  <c r="H9" i="19"/>
  <c r="G9" i="19"/>
  <c r="F9" i="19"/>
  <c r="E9" i="19"/>
  <c r="D9" i="19"/>
  <c r="C9" i="19"/>
  <c r="L8" i="19"/>
  <c r="K8" i="19"/>
  <c r="J8" i="19"/>
  <c r="I8" i="19"/>
  <c r="H8" i="19"/>
  <c r="G8" i="19"/>
  <c r="F8" i="19"/>
  <c r="E8" i="19"/>
  <c r="D8" i="19"/>
  <c r="C8" i="19"/>
  <c r="L7" i="19"/>
  <c r="K7" i="19"/>
  <c r="J7" i="19"/>
  <c r="I7" i="19"/>
  <c r="H7" i="19"/>
  <c r="G7" i="19"/>
  <c r="F7" i="19"/>
  <c r="E7" i="19"/>
  <c r="D7" i="19"/>
  <c r="C7" i="19"/>
  <c r="L6" i="19"/>
  <c r="K6" i="19"/>
  <c r="J6" i="19"/>
  <c r="I6" i="19"/>
  <c r="H6" i="19"/>
  <c r="G6" i="19"/>
  <c r="F6" i="19"/>
  <c r="E6" i="19"/>
  <c r="D6" i="19"/>
  <c r="C6" i="19"/>
  <c r="L5" i="19"/>
  <c r="K5" i="19"/>
  <c r="J5" i="19"/>
  <c r="I5" i="19"/>
  <c r="H5" i="19"/>
  <c r="G5" i="19"/>
  <c r="F5" i="19"/>
  <c r="E5" i="19"/>
  <c r="D5" i="19"/>
  <c r="C5" i="19"/>
  <c r="L4" i="19"/>
  <c r="K4" i="19"/>
  <c r="J4" i="19"/>
  <c r="I4" i="19"/>
  <c r="H4" i="19"/>
  <c r="G4" i="19"/>
  <c r="F4" i="19"/>
  <c r="E4" i="19"/>
  <c r="D4" i="19"/>
  <c r="C4" i="19"/>
  <c r="E110" i="20" l="1"/>
  <c r="E111" i="20" s="1"/>
  <c r="H103" i="20" s="1"/>
  <c r="E108" i="19"/>
  <c r="I80" i="19"/>
  <c r="I81" i="19" s="1"/>
  <c r="E90" i="19"/>
  <c r="I69" i="19"/>
  <c r="E76" i="19"/>
  <c r="I95" i="19"/>
  <c r="I96" i="19" s="1"/>
  <c r="E107" i="18"/>
  <c r="E105" i="18"/>
  <c r="E104" i="18"/>
  <c r="E103" i="18"/>
  <c r="E102" i="18"/>
  <c r="E100" i="18"/>
  <c r="E99" i="18"/>
  <c r="E98" i="18"/>
  <c r="H94" i="18"/>
  <c r="E94" i="18"/>
  <c r="H93" i="18"/>
  <c r="E93" i="18"/>
  <c r="H92" i="18"/>
  <c r="I92" i="18" s="1"/>
  <c r="H91" i="18"/>
  <c r="I91" i="18" s="1"/>
  <c r="H90" i="18"/>
  <c r="H89" i="18"/>
  <c r="E89" i="18"/>
  <c r="H88" i="18"/>
  <c r="I88" i="18" s="1"/>
  <c r="E88" i="18"/>
  <c r="H87" i="18"/>
  <c r="I87" i="18" s="1"/>
  <c r="E87" i="18"/>
  <c r="H86" i="18"/>
  <c r="E86" i="18"/>
  <c r="E85" i="18"/>
  <c r="E84" i="18"/>
  <c r="E83" i="18"/>
  <c r="E82" i="18"/>
  <c r="E81" i="18"/>
  <c r="E80" i="18"/>
  <c r="H79" i="18"/>
  <c r="E79" i="18"/>
  <c r="I78" i="18"/>
  <c r="H78" i="18"/>
  <c r="I77" i="18"/>
  <c r="H77" i="18"/>
  <c r="I76" i="18"/>
  <c r="H76" i="18"/>
  <c r="H75" i="18"/>
  <c r="I75" i="18" s="1"/>
  <c r="E75" i="18"/>
  <c r="I74" i="18"/>
  <c r="H74" i="18"/>
  <c r="E74" i="18"/>
  <c r="H73" i="18"/>
  <c r="I73" i="18" s="1"/>
  <c r="E73" i="18"/>
  <c r="H72" i="18"/>
  <c r="I72" i="18" s="1"/>
  <c r="E72" i="18"/>
  <c r="H71" i="18"/>
  <c r="I71" i="18" s="1"/>
  <c r="E71" i="18"/>
  <c r="H70" i="18"/>
  <c r="I70" i="18" s="1"/>
  <c r="E70" i="18"/>
  <c r="H69" i="18"/>
  <c r="E69" i="18"/>
  <c r="L59" i="18"/>
  <c r="K59" i="18"/>
  <c r="J59" i="18"/>
  <c r="I59" i="18"/>
  <c r="H59" i="18"/>
  <c r="G59" i="18"/>
  <c r="F59" i="18"/>
  <c r="E59" i="18"/>
  <c r="D59" i="18"/>
  <c r="C59" i="18"/>
  <c r="L58" i="18"/>
  <c r="K58" i="18"/>
  <c r="J58" i="18"/>
  <c r="I58" i="18"/>
  <c r="H58" i="18"/>
  <c r="G58" i="18"/>
  <c r="F58" i="18"/>
  <c r="E58" i="18"/>
  <c r="D58" i="18"/>
  <c r="C58" i="18"/>
  <c r="L56" i="18"/>
  <c r="K56" i="18"/>
  <c r="J56" i="18"/>
  <c r="I56" i="18"/>
  <c r="H56" i="18"/>
  <c r="G56" i="18"/>
  <c r="F56" i="18"/>
  <c r="E56" i="18"/>
  <c r="D56" i="18"/>
  <c r="C56" i="18"/>
  <c r="L55" i="18"/>
  <c r="K55" i="18"/>
  <c r="J55" i="18"/>
  <c r="I55" i="18"/>
  <c r="H55" i="18"/>
  <c r="G55" i="18"/>
  <c r="F55" i="18"/>
  <c r="E55" i="18"/>
  <c r="D55" i="18"/>
  <c r="C55" i="18"/>
  <c r="L54" i="18"/>
  <c r="K54" i="18"/>
  <c r="J54" i="18"/>
  <c r="I54" i="18"/>
  <c r="H54" i="18"/>
  <c r="G54" i="18"/>
  <c r="F54" i="18"/>
  <c r="E54" i="18"/>
  <c r="D54" i="18"/>
  <c r="C54" i="18"/>
  <c r="L53" i="18"/>
  <c r="K53" i="18"/>
  <c r="J53" i="18"/>
  <c r="I53" i="18"/>
  <c r="H53" i="18"/>
  <c r="G53" i="18"/>
  <c r="F53" i="18"/>
  <c r="E53" i="18"/>
  <c r="D53" i="18"/>
  <c r="C53" i="18"/>
  <c r="L52" i="18"/>
  <c r="K52" i="18"/>
  <c r="J52" i="18"/>
  <c r="I52" i="18"/>
  <c r="H52" i="18"/>
  <c r="G52" i="18"/>
  <c r="F52" i="18"/>
  <c r="E52" i="18"/>
  <c r="D52" i="18"/>
  <c r="C52" i="18"/>
  <c r="L51" i="18"/>
  <c r="K51" i="18"/>
  <c r="J51" i="18"/>
  <c r="I51" i="18"/>
  <c r="H51" i="18"/>
  <c r="G51" i="18"/>
  <c r="F51" i="18"/>
  <c r="E51" i="18"/>
  <c r="D51" i="18"/>
  <c r="C51" i="18"/>
  <c r="L50" i="18"/>
  <c r="K50" i="18"/>
  <c r="J50" i="18"/>
  <c r="I50" i="18"/>
  <c r="H50" i="18"/>
  <c r="G50" i="18"/>
  <c r="F50" i="18"/>
  <c r="E50" i="18"/>
  <c r="D50" i="18"/>
  <c r="C50" i="18"/>
  <c r="L49" i="18"/>
  <c r="K49" i="18"/>
  <c r="J49" i="18"/>
  <c r="I49" i="18"/>
  <c r="H49" i="18"/>
  <c r="G49" i="18"/>
  <c r="F49" i="18"/>
  <c r="E49" i="18"/>
  <c r="D49" i="18"/>
  <c r="C49" i="18"/>
  <c r="L48" i="18"/>
  <c r="K48" i="18"/>
  <c r="J48" i="18"/>
  <c r="I48" i="18"/>
  <c r="H48" i="18"/>
  <c r="G48" i="18"/>
  <c r="F48" i="18"/>
  <c r="E48" i="18"/>
  <c r="D48" i="18"/>
  <c r="C48" i="18"/>
  <c r="L47" i="18"/>
  <c r="K47" i="18"/>
  <c r="J47" i="18"/>
  <c r="I47" i="18"/>
  <c r="H47" i="18"/>
  <c r="G47" i="18"/>
  <c r="F47" i="18"/>
  <c r="E47" i="18"/>
  <c r="D47" i="18"/>
  <c r="C47" i="18"/>
  <c r="L46" i="18"/>
  <c r="K46" i="18"/>
  <c r="J46" i="18"/>
  <c r="I46" i="18"/>
  <c r="H46" i="18"/>
  <c r="G46" i="18"/>
  <c r="F46" i="18"/>
  <c r="E46" i="18"/>
  <c r="D46" i="18"/>
  <c r="C46" i="18"/>
  <c r="L44" i="18"/>
  <c r="K44" i="18"/>
  <c r="J44" i="18"/>
  <c r="I44" i="18"/>
  <c r="H44" i="18"/>
  <c r="G44" i="18"/>
  <c r="F44" i="18"/>
  <c r="E44" i="18"/>
  <c r="D44" i="18"/>
  <c r="C44" i="18"/>
  <c r="L43" i="18"/>
  <c r="K43" i="18"/>
  <c r="J43" i="18"/>
  <c r="I43" i="18"/>
  <c r="H43" i="18"/>
  <c r="G43" i="18"/>
  <c r="F43" i="18"/>
  <c r="E43" i="18"/>
  <c r="D43" i="18"/>
  <c r="C43" i="18"/>
  <c r="L42" i="18"/>
  <c r="K42" i="18"/>
  <c r="J42" i="18"/>
  <c r="I42" i="18"/>
  <c r="H42" i="18"/>
  <c r="G42" i="18"/>
  <c r="F42" i="18"/>
  <c r="E42" i="18"/>
  <c r="D42" i="18"/>
  <c r="C42" i="18"/>
  <c r="L41" i="18"/>
  <c r="K41" i="18"/>
  <c r="J41" i="18"/>
  <c r="I41" i="18"/>
  <c r="H41" i="18"/>
  <c r="G41" i="18"/>
  <c r="F41" i="18"/>
  <c r="E41" i="18"/>
  <c r="D41" i="18"/>
  <c r="C41" i="18"/>
  <c r="L40" i="18"/>
  <c r="K40" i="18"/>
  <c r="J40" i="18"/>
  <c r="I40" i="18"/>
  <c r="H40" i="18"/>
  <c r="G40" i="18"/>
  <c r="F40" i="18"/>
  <c r="E40" i="18"/>
  <c r="D40" i="18"/>
  <c r="C40" i="18"/>
  <c r="L39" i="18"/>
  <c r="K39" i="18"/>
  <c r="J39" i="18"/>
  <c r="I39" i="18"/>
  <c r="H39" i="18"/>
  <c r="G39" i="18"/>
  <c r="F39" i="18"/>
  <c r="E39" i="18"/>
  <c r="D39" i="18"/>
  <c r="C39" i="18"/>
  <c r="L38" i="18"/>
  <c r="K38" i="18"/>
  <c r="J38" i="18"/>
  <c r="I38" i="18"/>
  <c r="H38" i="18"/>
  <c r="G38" i="18"/>
  <c r="F38" i="18"/>
  <c r="E38" i="18"/>
  <c r="D38" i="18"/>
  <c r="C38" i="18"/>
  <c r="L37" i="18"/>
  <c r="K37" i="18"/>
  <c r="J37" i="18"/>
  <c r="I37" i="18"/>
  <c r="H37" i="18"/>
  <c r="G37" i="18"/>
  <c r="F37" i="18"/>
  <c r="E37" i="18"/>
  <c r="D37" i="18"/>
  <c r="C37" i="18"/>
  <c r="L36" i="18"/>
  <c r="K36" i="18"/>
  <c r="J36" i="18"/>
  <c r="I36" i="18"/>
  <c r="H36" i="18"/>
  <c r="G36" i="18"/>
  <c r="F36" i="18"/>
  <c r="E36" i="18"/>
  <c r="D36" i="18"/>
  <c r="C36" i="18"/>
  <c r="L34" i="18"/>
  <c r="K34" i="18"/>
  <c r="J34" i="18"/>
  <c r="I34" i="18"/>
  <c r="H34" i="18"/>
  <c r="G34" i="18"/>
  <c r="F34" i="18"/>
  <c r="E34" i="18"/>
  <c r="D34" i="18"/>
  <c r="C34" i="18"/>
  <c r="L33" i="18"/>
  <c r="K33" i="18"/>
  <c r="J33" i="18"/>
  <c r="I33" i="18"/>
  <c r="H33" i="18"/>
  <c r="G33" i="18"/>
  <c r="F33" i="18"/>
  <c r="E33" i="18"/>
  <c r="D33" i="18"/>
  <c r="C33" i="18"/>
  <c r="L32" i="18"/>
  <c r="K32" i="18"/>
  <c r="J32" i="18"/>
  <c r="I32" i="18"/>
  <c r="H32" i="18"/>
  <c r="G32" i="18"/>
  <c r="F32" i="18"/>
  <c r="E32" i="18"/>
  <c r="D32" i="18"/>
  <c r="C32" i="18"/>
  <c r="L31" i="18"/>
  <c r="K31" i="18"/>
  <c r="J31" i="18"/>
  <c r="I31" i="18"/>
  <c r="H31" i="18"/>
  <c r="G31" i="18"/>
  <c r="F31" i="18"/>
  <c r="E31" i="18"/>
  <c r="D31" i="18"/>
  <c r="C31" i="18"/>
  <c r="L30" i="18"/>
  <c r="K30" i="18"/>
  <c r="J30" i="18"/>
  <c r="I30" i="18"/>
  <c r="H30" i="18"/>
  <c r="G30" i="18"/>
  <c r="F30" i="18"/>
  <c r="E30" i="18"/>
  <c r="D30" i="18"/>
  <c r="C30" i="18"/>
  <c r="L29" i="18"/>
  <c r="K29" i="18"/>
  <c r="J29" i="18"/>
  <c r="I29" i="18"/>
  <c r="H29" i="18"/>
  <c r="G29" i="18"/>
  <c r="F29" i="18"/>
  <c r="E29" i="18"/>
  <c r="D29" i="18"/>
  <c r="C29" i="18"/>
  <c r="L28" i="18"/>
  <c r="K28" i="18"/>
  <c r="J28" i="18"/>
  <c r="I28" i="18"/>
  <c r="H28" i="18"/>
  <c r="G28" i="18"/>
  <c r="F28" i="18"/>
  <c r="E28" i="18"/>
  <c r="D28" i="18"/>
  <c r="C28" i="18"/>
  <c r="L27" i="18"/>
  <c r="K27" i="18"/>
  <c r="J27" i="18"/>
  <c r="I27" i="18"/>
  <c r="H27" i="18"/>
  <c r="G27" i="18"/>
  <c r="F27" i="18"/>
  <c r="E27" i="18"/>
  <c r="D27" i="18"/>
  <c r="C27" i="18"/>
  <c r="L25" i="18"/>
  <c r="K25" i="18"/>
  <c r="J25" i="18"/>
  <c r="I25" i="18"/>
  <c r="H25" i="18"/>
  <c r="G25" i="18"/>
  <c r="F25" i="18"/>
  <c r="E25" i="18"/>
  <c r="D25" i="18"/>
  <c r="C25" i="18"/>
  <c r="L24" i="18"/>
  <c r="K24" i="18"/>
  <c r="J24" i="18"/>
  <c r="I24" i="18"/>
  <c r="H24" i="18"/>
  <c r="G24" i="18"/>
  <c r="F24" i="18"/>
  <c r="E24" i="18"/>
  <c r="D24" i="18"/>
  <c r="C24" i="18"/>
  <c r="L22" i="18"/>
  <c r="K22" i="18"/>
  <c r="J22" i="18"/>
  <c r="I22" i="18"/>
  <c r="H22" i="18"/>
  <c r="G22" i="18"/>
  <c r="F22" i="18"/>
  <c r="E22" i="18"/>
  <c r="D22" i="18"/>
  <c r="C22" i="18"/>
  <c r="L21" i="18"/>
  <c r="K21" i="18"/>
  <c r="J21" i="18"/>
  <c r="I21" i="18"/>
  <c r="H21" i="18"/>
  <c r="G21" i="18"/>
  <c r="F21" i="18"/>
  <c r="E21" i="18"/>
  <c r="D21" i="18"/>
  <c r="C21" i="18"/>
  <c r="L20" i="18"/>
  <c r="K20" i="18"/>
  <c r="J20" i="18"/>
  <c r="I20" i="18"/>
  <c r="H20" i="18"/>
  <c r="G20" i="18"/>
  <c r="F20" i="18"/>
  <c r="E20" i="18"/>
  <c r="D20" i="18"/>
  <c r="C20" i="18"/>
  <c r="L19" i="18"/>
  <c r="K19" i="18"/>
  <c r="J19" i="18"/>
  <c r="I19" i="18"/>
  <c r="H19" i="18"/>
  <c r="G19" i="18"/>
  <c r="F19" i="18"/>
  <c r="E19" i="18"/>
  <c r="D19" i="18"/>
  <c r="C19" i="18"/>
  <c r="L18" i="18"/>
  <c r="K18" i="18"/>
  <c r="J18" i="18"/>
  <c r="I18" i="18"/>
  <c r="H18" i="18"/>
  <c r="G18" i="18"/>
  <c r="F18" i="18"/>
  <c r="E18" i="18"/>
  <c r="D18" i="18"/>
  <c r="C18" i="18"/>
  <c r="L17" i="18"/>
  <c r="K17" i="18"/>
  <c r="J17" i="18"/>
  <c r="I17" i="18"/>
  <c r="H17" i="18"/>
  <c r="G17" i="18"/>
  <c r="F17" i="18"/>
  <c r="E17" i="18"/>
  <c r="D17" i="18"/>
  <c r="C17" i="18"/>
  <c r="L16" i="18"/>
  <c r="K16" i="18"/>
  <c r="J16" i="18"/>
  <c r="I16" i="18"/>
  <c r="H16" i="18"/>
  <c r="G16" i="18"/>
  <c r="F16" i="18"/>
  <c r="E16" i="18"/>
  <c r="D16" i="18"/>
  <c r="C16" i="18"/>
  <c r="L15" i="18"/>
  <c r="K15" i="18"/>
  <c r="J15" i="18"/>
  <c r="I15" i="18"/>
  <c r="H15" i="18"/>
  <c r="G15" i="18"/>
  <c r="F15" i="18"/>
  <c r="E15" i="18"/>
  <c r="D15" i="18"/>
  <c r="C15" i="18"/>
  <c r="L14" i="18"/>
  <c r="K14" i="18"/>
  <c r="J14" i="18"/>
  <c r="I14" i="18"/>
  <c r="H14" i="18"/>
  <c r="G14" i="18"/>
  <c r="F14" i="18"/>
  <c r="E14" i="18"/>
  <c r="D14" i="18"/>
  <c r="C14" i="18"/>
  <c r="L13" i="18"/>
  <c r="K13" i="18"/>
  <c r="J13" i="18"/>
  <c r="I13" i="18"/>
  <c r="H13" i="18"/>
  <c r="G13" i="18"/>
  <c r="F13" i="18"/>
  <c r="E13" i="18"/>
  <c r="D13" i="18"/>
  <c r="C13" i="18"/>
  <c r="L12" i="18"/>
  <c r="K12" i="18"/>
  <c r="J12" i="18"/>
  <c r="I12" i="18"/>
  <c r="H12" i="18"/>
  <c r="G12" i="18"/>
  <c r="F12" i="18"/>
  <c r="E12" i="18"/>
  <c r="D12" i="18"/>
  <c r="C12" i="18"/>
  <c r="L10" i="18"/>
  <c r="K10" i="18"/>
  <c r="J10" i="18"/>
  <c r="I10" i="18"/>
  <c r="H10" i="18"/>
  <c r="G10" i="18"/>
  <c r="F10" i="18"/>
  <c r="E10" i="18"/>
  <c r="D10" i="18"/>
  <c r="C10" i="18"/>
  <c r="L9" i="18"/>
  <c r="K9" i="18"/>
  <c r="J9" i="18"/>
  <c r="I9" i="18"/>
  <c r="H9" i="18"/>
  <c r="G9" i="18"/>
  <c r="F9" i="18"/>
  <c r="E9" i="18"/>
  <c r="D9" i="18"/>
  <c r="C9" i="18"/>
  <c r="L8" i="18"/>
  <c r="K8" i="18"/>
  <c r="J8" i="18"/>
  <c r="I8" i="18"/>
  <c r="H8" i="18"/>
  <c r="G8" i="18"/>
  <c r="F8" i="18"/>
  <c r="E8" i="18"/>
  <c r="D8" i="18"/>
  <c r="C8" i="18"/>
  <c r="L7" i="18"/>
  <c r="K7" i="18"/>
  <c r="J7" i="18"/>
  <c r="I7" i="18"/>
  <c r="H7" i="18"/>
  <c r="G7" i="18"/>
  <c r="F7" i="18"/>
  <c r="E7" i="18"/>
  <c r="D7" i="18"/>
  <c r="C7" i="18"/>
  <c r="L6" i="18"/>
  <c r="K6" i="18"/>
  <c r="J6" i="18"/>
  <c r="I6" i="18"/>
  <c r="H6" i="18"/>
  <c r="G6" i="18"/>
  <c r="F6" i="18"/>
  <c r="E6" i="18"/>
  <c r="D6" i="18"/>
  <c r="C6" i="18"/>
  <c r="L5" i="18"/>
  <c r="K5" i="18"/>
  <c r="J5" i="18"/>
  <c r="I5" i="18"/>
  <c r="H5" i="18"/>
  <c r="G5" i="18"/>
  <c r="F5" i="18"/>
  <c r="E5" i="18"/>
  <c r="D5" i="18"/>
  <c r="C5" i="18"/>
  <c r="L4" i="18"/>
  <c r="K4" i="18"/>
  <c r="J4" i="18"/>
  <c r="I4" i="18"/>
  <c r="H4" i="18"/>
  <c r="G4" i="18"/>
  <c r="F4" i="18"/>
  <c r="E4" i="18"/>
  <c r="D4" i="18"/>
  <c r="C4" i="18"/>
  <c r="E95" i="18" l="1"/>
  <c r="E110" i="19"/>
  <c r="E111" i="19" s="1"/>
  <c r="H103" i="19" s="1"/>
  <c r="I80" i="18"/>
  <c r="I81" i="18" s="1"/>
  <c r="E108" i="18"/>
  <c r="I95" i="18"/>
  <c r="I96" i="18" s="1"/>
  <c r="E76" i="18"/>
  <c r="E90" i="18"/>
  <c r="I69" i="18"/>
  <c r="E107" i="17"/>
  <c r="E105" i="17"/>
  <c r="E104" i="17"/>
  <c r="E103" i="17"/>
  <c r="E102" i="17"/>
  <c r="E100" i="17"/>
  <c r="E99" i="17"/>
  <c r="E98" i="17"/>
  <c r="H94" i="17"/>
  <c r="E94" i="17"/>
  <c r="H93" i="17"/>
  <c r="E93" i="17"/>
  <c r="H92" i="17"/>
  <c r="I92" i="17" s="1"/>
  <c r="H91" i="17"/>
  <c r="I91" i="17" s="1"/>
  <c r="H90" i="17"/>
  <c r="H89" i="17"/>
  <c r="E89" i="17"/>
  <c r="H88" i="17"/>
  <c r="I88" i="17" s="1"/>
  <c r="E88" i="17"/>
  <c r="H87" i="17"/>
  <c r="I87" i="17" s="1"/>
  <c r="E87" i="17"/>
  <c r="H86" i="17"/>
  <c r="E86" i="17"/>
  <c r="E85" i="17"/>
  <c r="E84" i="17"/>
  <c r="E83" i="17"/>
  <c r="E82" i="17"/>
  <c r="E81" i="17"/>
  <c r="E80" i="17"/>
  <c r="H79" i="17"/>
  <c r="E79" i="17"/>
  <c r="H78" i="17"/>
  <c r="I78" i="17" s="1"/>
  <c r="H77" i="17"/>
  <c r="I77" i="17" s="1"/>
  <c r="H76" i="17"/>
  <c r="I76" i="17" s="1"/>
  <c r="H75" i="17"/>
  <c r="I75" i="17" s="1"/>
  <c r="E75" i="17"/>
  <c r="H74" i="17"/>
  <c r="I74" i="17" s="1"/>
  <c r="E74" i="17"/>
  <c r="H73" i="17"/>
  <c r="I73" i="17" s="1"/>
  <c r="E73" i="17"/>
  <c r="H72" i="17"/>
  <c r="I72" i="17" s="1"/>
  <c r="E72" i="17"/>
  <c r="H71" i="17"/>
  <c r="I71" i="17" s="1"/>
  <c r="E71" i="17"/>
  <c r="H70" i="17"/>
  <c r="I70" i="17" s="1"/>
  <c r="E70" i="17"/>
  <c r="H69" i="17"/>
  <c r="E69" i="17"/>
  <c r="L59" i="17"/>
  <c r="K59" i="17"/>
  <c r="J59" i="17"/>
  <c r="I59" i="17"/>
  <c r="H59" i="17"/>
  <c r="G59" i="17"/>
  <c r="F59" i="17"/>
  <c r="E59" i="17"/>
  <c r="D59" i="17"/>
  <c r="C59" i="17"/>
  <c r="L58" i="17"/>
  <c r="K58" i="17"/>
  <c r="J58" i="17"/>
  <c r="I58" i="17"/>
  <c r="H58" i="17"/>
  <c r="G58" i="17"/>
  <c r="F58" i="17"/>
  <c r="E58" i="17"/>
  <c r="D58" i="17"/>
  <c r="C58" i="17"/>
  <c r="L56" i="17"/>
  <c r="K56" i="17"/>
  <c r="J56" i="17"/>
  <c r="I56" i="17"/>
  <c r="H56" i="17"/>
  <c r="G56" i="17"/>
  <c r="F56" i="17"/>
  <c r="E56" i="17"/>
  <c r="D56" i="17"/>
  <c r="C56" i="17"/>
  <c r="L55" i="17"/>
  <c r="K55" i="17"/>
  <c r="J55" i="17"/>
  <c r="I55" i="17"/>
  <c r="H55" i="17"/>
  <c r="G55" i="17"/>
  <c r="F55" i="17"/>
  <c r="E55" i="17"/>
  <c r="D55" i="17"/>
  <c r="C55" i="17"/>
  <c r="L54" i="17"/>
  <c r="K54" i="17"/>
  <c r="J54" i="17"/>
  <c r="I54" i="17"/>
  <c r="H54" i="17"/>
  <c r="G54" i="17"/>
  <c r="F54" i="17"/>
  <c r="E54" i="17"/>
  <c r="D54" i="17"/>
  <c r="C54" i="17"/>
  <c r="L53" i="17"/>
  <c r="K53" i="17"/>
  <c r="J53" i="17"/>
  <c r="I53" i="17"/>
  <c r="H53" i="17"/>
  <c r="G53" i="17"/>
  <c r="F53" i="17"/>
  <c r="E53" i="17"/>
  <c r="D53" i="17"/>
  <c r="C53" i="17"/>
  <c r="L52" i="17"/>
  <c r="K52" i="17"/>
  <c r="J52" i="17"/>
  <c r="I52" i="17"/>
  <c r="H52" i="17"/>
  <c r="G52" i="17"/>
  <c r="F52" i="17"/>
  <c r="E52" i="17"/>
  <c r="D52" i="17"/>
  <c r="C52" i="17"/>
  <c r="L51" i="17"/>
  <c r="K51" i="17"/>
  <c r="J51" i="17"/>
  <c r="I51" i="17"/>
  <c r="H51" i="17"/>
  <c r="G51" i="17"/>
  <c r="F51" i="17"/>
  <c r="E51" i="17"/>
  <c r="D51" i="17"/>
  <c r="C51" i="17"/>
  <c r="L50" i="17"/>
  <c r="K50" i="17"/>
  <c r="J50" i="17"/>
  <c r="I50" i="17"/>
  <c r="H50" i="17"/>
  <c r="G50" i="17"/>
  <c r="F50" i="17"/>
  <c r="E50" i="17"/>
  <c r="D50" i="17"/>
  <c r="C50" i="17"/>
  <c r="L49" i="17"/>
  <c r="K49" i="17"/>
  <c r="J49" i="17"/>
  <c r="I49" i="17"/>
  <c r="H49" i="17"/>
  <c r="G49" i="17"/>
  <c r="F49" i="17"/>
  <c r="E49" i="17"/>
  <c r="D49" i="17"/>
  <c r="C49" i="17"/>
  <c r="L48" i="17"/>
  <c r="K48" i="17"/>
  <c r="J48" i="17"/>
  <c r="I48" i="17"/>
  <c r="H48" i="17"/>
  <c r="G48" i="17"/>
  <c r="F48" i="17"/>
  <c r="E48" i="17"/>
  <c r="D48" i="17"/>
  <c r="C48" i="17"/>
  <c r="L47" i="17"/>
  <c r="K47" i="17"/>
  <c r="J47" i="17"/>
  <c r="I47" i="17"/>
  <c r="H47" i="17"/>
  <c r="G47" i="17"/>
  <c r="F47" i="17"/>
  <c r="E47" i="17"/>
  <c r="D47" i="17"/>
  <c r="C47" i="17"/>
  <c r="L46" i="17"/>
  <c r="K46" i="17"/>
  <c r="J46" i="17"/>
  <c r="I46" i="17"/>
  <c r="H46" i="17"/>
  <c r="G46" i="17"/>
  <c r="F46" i="17"/>
  <c r="E46" i="17"/>
  <c r="D46" i="17"/>
  <c r="C46" i="17"/>
  <c r="L44" i="17"/>
  <c r="K44" i="17"/>
  <c r="J44" i="17"/>
  <c r="I44" i="17"/>
  <c r="H44" i="17"/>
  <c r="G44" i="17"/>
  <c r="F44" i="17"/>
  <c r="E44" i="17"/>
  <c r="D44" i="17"/>
  <c r="C44" i="17"/>
  <c r="L43" i="17"/>
  <c r="K43" i="17"/>
  <c r="J43" i="17"/>
  <c r="I43" i="17"/>
  <c r="H43" i="17"/>
  <c r="G43" i="17"/>
  <c r="F43" i="17"/>
  <c r="E43" i="17"/>
  <c r="D43" i="17"/>
  <c r="C43" i="17"/>
  <c r="L42" i="17"/>
  <c r="K42" i="17"/>
  <c r="J42" i="17"/>
  <c r="I42" i="17"/>
  <c r="H42" i="17"/>
  <c r="G42" i="17"/>
  <c r="F42" i="17"/>
  <c r="E42" i="17"/>
  <c r="D42" i="17"/>
  <c r="C42" i="17"/>
  <c r="L41" i="17"/>
  <c r="K41" i="17"/>
  <c r="J41" i="17"/>
  <c r="I41" i="17"/>
  <c r="H41" i="17"/>
  <c r="G41" i="17"/>
  <c r="F41" i="17"/>
  <c r="E41" i="17"/>
  <c r="D41" i="17"/>
  <c r="C41" i="17"/>
  <c r="L40" i="17"/>
  <c r="K40" i="17"/>
  <c r="J40" i="17"/>
  <c r="I40" i="17"/>
  <c r="H40" i="17"/>
  <c r="G40" i="17"/>
  <c r="F40" i="17"/>
  <c r="E40" i="17"/>
  <c r="D40" i="17"/>
  <c r="C40" i="17"/>
  <c r="L39" i="17"/>
  <c r="K39" i="17"/>
  <c r="J39" i="17"/>
  <c r="I39" i="17"/>
  <c r="H39" i="17"/>
  <c r="G39" i="17"/>
  <c r="F39" i="17"/>
  <c r="E39" i="17"/>
  <c r="D39" i="17"/>
  <c r="C39" i="17"/>
  <c r="L38" i="17"/>
  <c r="K38" i="17"/>
  <c r="J38" i="17"/>
  <c r="I38" i="17"/>
  <c r="H38" i="17"/>
  <c r="G38" i="17"/>
  <c r="F38" i="17"/>
  <c r="E38" i="17"/>
  <c r="D38" i="17"/>
  <c r="C38" i="17"/>
  <c r="L37" i="17"/>
  <c r="K37" i="17"/>
  <c r="J37" i="17"/>
  <c r="I37" i="17"/>
  <c r="H37" i="17"/>
  <c r="G37" i="17"/>
  <c r="F37" i="17"/>
  <c r="E37" i="17"/>
  <c r="D37" i="17"/>
  <c r="C37" i="17"/>
  <c r="L36" i="17"/>
  <c r="K36" i="17"/>
  <c r="J36" i="17"/>
  <c r="I36" i="17"/>
  <c r="H36" i="17"/>
  <c r="G36" i="17"/>
  <c r="F36" i="17"/>
  <c r="E36" i="17"/>
  <c r="D36" i="17"/>
  <c r="C36" i="17"/>
  <c r="L34" i="17"/>
  <c r="K34" i="17"/>
  <c r="J34" i="17"/>
  <c r="I34" i="17"/>
  <c r="H34" i="17"/>
  <c r="G34" i="17"/>
  <c r="F34" i="17"/>
  <c r="E34" i="17"/>
  <c r="D34" i="17"/>
  <c r="C34" i="17"/>
  <c r="L33" i="17"/>
  <c r="K33" i="17"/>
  <c r="J33" i="17"/>
  <c r="I33" i="17"/>
  <c r="H33" i="17"/>
  <c r="G33" i="17"/>
  <c r="F33" i="17"/>
  <c r="E33" i="17"/>
  <c r="D33" i="17"/>
  <c r="C33" i="17"/>
  <c r="L32" i="17"/>
  <c r="K32" i="17"/>
  <c r="J32" i="17"/>
  <c r="I32" i="17"/>
  <c r="H32" i="17"/>
  <c r="G32" i="17"/>
  <c r="F32" i="17"/>
  <c r="E32" i="17"/>
  <c r="D32" i="17"/>
  <c r="C32" i="17"/>
  <c r="L31" i="17"/>
  <c r="K31" i="17"/>
  <c r="J31" i="17"/>
  <c r="I31" i="17"/>
  <c r="H31" i="17"/>
  <c r="G31" i="17"/>
  <c r="F31" i="17"/>
  <c r="E31" i="17"/>
  <c r="D31" i="17"/>
  <c r="C31" i="17"/>
  <c r="L30" i="17"/>
  <c r="K30" i="17"/>
  <c r="J30" i="17"/>
  <c r="I30" i="17"/>
  <c r="H30" i="17"/>
  <c r="G30" i="17"/>
  <c r="F30" i="17"/>
  <c r="E30" i="17"/>
  <c r="D30" i="17"/>
  <c r="C30" i="17"/>
  <c r="L29" i="17"/>
  <c r="K29" i="17"/>
  <c r="J29" i="17"/>
  <c r="I29" i="17"/>
  <c r="H29" i="17"/>
  <c r="G29" i="17"/>
  <c r="F29" i="17"/>
  <c r="E29" i="17"/>
  <c r="D29" i="17"/>
  <c r="C29" i="17"/>
  <c r="L28" i="17"/>
  <c r="K28" i="17"/>
  <c r="J28" i="17"/>
  <c r="I28" i="17"/>
  <c r="H28" i="17"/>
  <c r="G28" i="17"/>
  <c r="F28" i="17"/>
  <c r="E28" i="17"/>
  <c r="D28" i="17"/>
  <c r="C28" i="17"/>
  <c r="L27" i="17"/>
  <c r="K27" i="17"/>
  <c r="J27" i="17"/>
  <c r="I27" i="17"/>
  <c r="H27" i="17"/>
  <c r="G27" i="17"/>
  <c r="F27" i="17"/>
  <c r="E27" i="17"/>
  <c r="D27" i="17"/>
  <c r="C27" i="17"/>
  <c r="L25" i="17"/>
  <c r="K25" i="17"/>
  <c r="J25" i="17"/>
  <c r="I25" i="17"/>
  <c r="H25" i="17"/>
  <c r="G25" i="17"/>
  <c r="F25" i="17"/>
  <c r="E25" i="17"/>
  <c r="D25" i="17"/>
  <c r="C25" i="17"/>
  <c r="L24" i="17"/>
  <c r="K24" i="17"/>
  <c r="J24" i="17"/>
  <c r="I24" i="17"/>
  <c r="H24" i="17"/>
  <c r="G24" i="17"/>
  <c r="F24" i="17"/>
  <c r="E24" i="17"/>
  <c r="D24" i="17"/>
  <c r="C24" i="17"/>
  <c r="L22" i="17"/>
  <c r="K22" i="17"/>
  <c r="J22" i="17"/>
  <c r="I22" i="17"/>
  <c r="H22" i="17"/>
  <c r="G22" i="17"/>
  <c r="F22" i="17"/>
  <c r="E22" i="17"/>
  <c r="D22" i="17"/>
  <c r="C22" i="17"/>
  <c r="L21" i="17"/>
  <c r="K21" i="17"/>
  <c r="J21" i="17"/>
  <c r="I21" i="17"/>
  <c r="H21" i="17"/>
  <c r="G21" i="17"/>
  <c r="F21" i="17"/>
  <c r="E21" i="17"/>
  <c r="D21" i="17"/>
  <c r="C21" i="17"/>
  <c r="L20" i="17"/>
  <c r="K20" i="17"/>
  <c r="J20" i="17"/>
  <c r="I20" i="17"/>
  <c r="H20" i="17"/>
  <c r="G20" i="17"/>
  <c r="F20" i="17"/>
  <c r="E20" i="17"/>
  <c r="D20" i="17"/>
  <c r="C20" i="17"/>
  <c r="L19" i="17"/>
  <c r="K19" i="17"/>
  <c r="J19" i="17"/>
  <c r="I19" i="17"/>
  <c r="H19" i="17"/>
  <c r="G19" i="17"/>
  <c r="F19" i="17"/>
  <c r="E19" i="17"/>
  <c r="D19" i="17"/>
  <c r="C19" i="17"/>
  <c r="L18" i="17"/>
  <c r="K18" i="17"/>
  <c r="J18" i="17"/>
  <c r="I18" i="17"/>
  <c r="H18" i="17"/>
  <c r="G18" i="17"/>
  <c r="F18" i="17"/>
  <c r="E18" i="17"/>
  <c r="D18" i="17"/>
  <c r="C18" i="17"/>
  <c r="L17" i="17"/>
  <c r="K17" i="17"/>
  <c r="J17" i="17"/>
  <c r="I17" i="17"/>
  <c r="H17" i="17"/>
  <c r="G17" i="17"/>
  <c r="F17" i="17"/>
  <c r="E17" i="17"/>
  <c r="D17" i="17"/>
  <c r="C17" i="17"/>
  <c r="L16" i="17"/>
  <c r="K16" i="17"/>
  <c r="J16" i="17"/>
  <c r="I16" i="17"/>
  <c r="H16" i="17"/>
  <c r="G16" i="17"/>
  <c r="F16" i="17"/>
  <c r="E16" i="17"/>
  <c r="D16" i="17"/>
  <c r="C16" i="17"/>
  <c r="L15" i="17"/>
  <c r="K15" i="17"/>
  <c r="J15" i="17"/>
  <c r="I15" i="17"/>
  <c r="H15" i="17"/>
  <c r="G15" i="17"/>
  <c r="F15" i="17"/>
  <c r="E15" i="17"/>
  <c r="D15" i="17"/>
  <c r="C15" i="17"/>
  <c r="L14" i="17"/>
  <c r="K14" i="17"/>
  <c r="J14" i="17"/>
  <c r="I14" i="17"/>
  <c r="H14" i="17"/>
  <c r="G14" i="17"/>
  <c r="F14" i="17"/>
  <c r="E14" i="17"/>
  <c r="D14" i="17"/>
  <c r="C14" i="17"/>
  <c r="L13" i="17"/>
  <c r="K13" i="17"/>
  <c r="J13" i="17"/>
  <c r="I13" i="17"/>
  <c r="H13" i="17"/>
  <c r="G13" i="17"/>
  <c r="F13" i="17"/>
  <c r="E13" i="17"/>
  <c r="D13" i="17"/>
  <c r="C13" i="17"/>
  <c r="L12" i="17"/>
  <c r="K12" i="17"/>
  <c r="J12" i="17"/>
  <c r="I12" i="17"/>
  <c r="H12" i="17"/>
  <c r="G12" i="17"/>
  <c r="F12" i="17"/>
  <c r="E12" i="17"/>
  <c r="D12" i="17"/>
  <c r="C12" i="17"/>
  <c r="L10" i="17"/>
  <c r="K10" i="17"/>
  <c r="J10" i="17"/>
  <c r="I10" i="17"/>
  <c r="H10" i="17"/>
  <c r="G10" i="17"/>
  <c r="F10" i="17"/>
  <c r="E10" i="17"/>
  <c r="D10" i="17"/>
  <c r="C10" i="17"/>
  <c r="L9" i="17"/>
  <c r="K9" i="17"/>
  <c r="J9" i="17"/>
  <c r="I9" i="17"/>
  <c r="H9" i="17"/>
  <c r="G9" i="17"/>
  <c r="F9" i="17"/>
  <c r="E9" i="17"/>
  <c r="D9" i="17"/>
  <c r="C9" i="17"/>
  <c r="L8" i="17"/>
  <c r="K8" i="17"/>
  <c r="J8" i="17"/>
  <c r="I8" i="17"/>
  <c r="H8" i="17"/>
  <c r="G8" i="17"/>
  <c r="F8" i="17"/>
  <c r="E8" i="17"/>
  <c r="D8" i="17"/>
  <c r="C8" i="17"/>
  <c r="L7" i="17"/>
  <c r="K7" i="17"/>
  <c r="J7" i="17"/>
  <c r="I7" i="17"/>
  <c r="H7" i="17"/>
  <c r="G7" i="17"/>
  <c r="F7" i="17"/>
  <c r="E7" i="17"/>
  <c r="D7" i="17"/>
  <c r="C7" i="17"/>
  <c r="L6" i="17"/>
  <c r="K6" i="17"/>
  <c r="J6" i="17"/>
  <c r="I6" i="17"/>
  <c r="H6" i="17"/>
  <c r="G6" i="17"/>
  <c r="F6" i="17"/>
  <c r="E6" i="17"/>
  <c r="D6" i="17"/>
  <c r="C6" i="17"/>
  <c r="L5" i="17"/>
  <c r="K5" i="17"/>
  <c r="J5" i="17"/>
  <c r="I5" i="17"/>
  <c r="H5" i="17"/>
  <c r="G5" i="17"/>
  <c r="F5" i="17"/>
  <c r="E5" i="17"/>
  <c r="D5" i="17"/>
  <c r="C5" i="17"/>
  <c r="L4" i="17"/>
  <c r="K4" i="17"/>
  <c r="J4" i="17"/>
  <c r="I4" i="17"/>
  <c r="H4" i="17"/>
  <c r="G4" i="17"/>
  <c r="F4" i="17"/>
  <c r="E4" i="17"/>
  <c r="D4" i="17"/>
  <c r="C4" i="17"/>
  <c r="E110" i="18" l="1"/>
  <c r="E111" i="18" s="1"/>
  <c r="H103" i="18" s="1"/>
  <c r="I80" i="17"/>
  <c r="I81" i="17" s="1"/>
  <c r="E108" i="17"/>
  <c r="E95" i="17"/>
  <c r="E90" i="17"/>
  <c r="E76" i="17"/>
  <c r="I95" i="17"/>
  <c r="I96" i="17" s="1"/>
  <c r="I69" i="17"/>
  <c r="N59" i="12"/>
  <c r="N58" i="12"/>
  <c r="E107" i="16"/>
  <c r="E105" i="16"/>
  <c r="E104" i="16"/>
  <c r="E103" i="16"/>
  <c r="E102" i="16"/>
  <c r="E100" i="16"/>
  <c r="E99" i="16"/>
  <c r="E98" i="16"/>
  <c r="H94" i="16"/>
  <c r="E94" i="16"/>
  <c r="H93" i="16"/>
  <c r="E93" i="16"/>
  <c r="H92" i="16"/>
  <c r="I92" i="16" s="1"/>
  <c r="H91" i="16"/>
  <c r="I91" i="16" s="1"/>
  <c r="H90" i="16"/>
  <c r="H89" i="16"/>
  <c r="E89" i="16"/>
  <c r="H88" i="16"/>
  <c r="I88" i="16" s="1"/>
  <c r="E88" i="16"/>
  <c r="H87" i="16"/>
  <c r="I87" i="16" s="1"/>
  <c r="E87" i="16"/>
  <c r="H86" i="16"/>
  <c r="E86" i="16"/>
  <c r="E85" i="16"/>
  <c r="E84" i="16"/>
  <c r="E83" i="16"/>
  <c r="E82" i="16"/>
  <c r="E81" i="16"/>
  <c r="E80" i="16"/>
  <c r="H79" i="16"/>
  <c r="E79" i="16"/>
  <c r="H78" i="16"/>
  <c r="I78" i="16" s="1"/>
  <c r="H77" i="16"/>
  <c r="I77" i="16" s="1"/>
  <c r="H76" i="16"/>
  <c r="I76" i="16" s="1"/>
  <c r="H75" i="16"/>
  <c r="I75" i="16" s="1"/>
  <c r="E75" i="16"/>
  <c r="H74" i="16"/>
  <c r="I74" i="16" s="1"/>
  <c r="E74" i="16"/>
  <c r="H73" i="16"/>
  <c r="I73" i="16" s="1"/>
  <c r="E73" i="16"/>
  <c r="H72" i="16"/>
  <c r="I72" i="16" s="1"/>
  <c r="E72" i="16"/>
  <c r="H71" i="16"/>
  <c r="I71" i="16" s="1"/>
  <c r="E71" i="16"/>
  <c r="H70" i="16"/>
  <c r="I70" i="16" s="1"/>
  <c r="E70" i="16"/>
  <c r="H69" i="16"/>
  <c r="E69" i="16"/>
  <c r="L59" i="16"/>
  <c r="K59" i="16"/>
  <c r="J59" i="16"/>
  <c r="I59" i="16"/>
  <c r="H59" i="16"/>
  <c r="G59" i="16"/>
  <c r="F59" i="16"/>
  <c r="E59" i="16"/>
  <c r="D59" i="16"/>
  <c r="C59" i="16"/>
  <c r="L58" i="16"/>
  <c r="K58" i="16"/>
  <c r="J58" i="16"/>
  <c r="I58" i="16"/>
  <c r="H58" i="16"/>
  <c r="G58" i="16"/>
  <c r="F58" i="16"/>
  <c r="E58" i="16"/>
  <c r="D58" i="16"/>
  <c r="C58" i="16"/>
  <c r="L56" i="16"/>
  <c r="K56" i="16"/>
  <c r="J56" i="16"/>
  <c r="I56" i="16"/>
  <c r="H56" i="16"/>
  <c r="G56" i="16"/>
  <c r="F56" i="16"/>
  <c r="E56" i="16"/>
  <c r="D56" i="16"/>
  <c r="C56" i="16"/>
  <c r="L55" i="16"/>
  <c r="K55" i="16"/>
  <c r="J55" i="16"/>
  <c r="I55" i="16"/>
  <c r="H55" i="16"/>
  <c r="G55" i="16"/>
  <c r="F55" i="16"/>
  <c r="E55" i="16"/>
  <c r="D55" i="16"/>
  <c r="C55" i="16"/>
  <c r="L54" i="16"/>
  <c r="K54" i="16"/>
  <c r="J54" i="16"/>
  <c r="I54" i="16"/>
  <c r="H54" i="16"/>
  <c r="G54" i="16"/>
  <c r="F54" i="16"/>
  <c r="E54" i="16"/>
  <c r="D54" i="16"/>
  <c r="C54" i="16"/>
  <c r="L53" i="16"/>
  <c r="K53" i="16"/>
  <c r="J53" i="16"/>
  <c r="I53" i="16"/>
  <c r="H53" i="16"/>
  <c r="G53" i="16"/>
  <c r="F53" i="16"/>
  <c r="E53" i="16"/>
  <c r="D53" i="16"/>
  <c r="C53" i="16"/>
  <c r="L52" i="16"/>
  <c r="K52" i="16"/>
  <c r="J52" i="16"/>
  <c r="I52" i="16"/>
  <c r="H52" i="16"/>
  <c r="G52" i="16"/>
  <c r="F52" i="16"/>
  <c r="E52" i="16"/>
  <c r="D52" i="16"/>
  <c r="C52" i="16"/>
  <c r="L51" i="16"/>
  <c r="K51" i="16"/>
  <c r="J51" i="16"/>
  <c r="I51" i="16"/>
  <c r="H51" i="16"/>
  <c r="G51" i="16"/>
  <c r="F51" i="16"/>
  <c r="E51" i="16"/>
  <c r="D51" i="16"/>
  <c r="C51" i="16"/>
  <c r="L50" i="16"/>
  <c r="K50" i="16"/>
  <c r="J50" i="16"/>
  <c r="I50" i="16"/>
  <c r="H50" i="16"/>
  <c r="G50" i="16"/>
  <c r="F50" i="16"/>
  <c r="E50" i="16"/>
  <c r="D50" i="16"/>
  <c r="C50" i="16"/>
  <c r="L49" i="16"/>
  <c r="K49" i="16"/>
  <c r="J49" i="16"/>
  <c r="I49" i="16"/>
  <c r="H49" i="16"/>
  <c r="G49" i="16"/>
  <c r="F49" i="16"/>
  <c r="E49" i="16"/>
  <c r="D49" i="16"/>
  <c r="C49" i="16"/>
  <c r="L48" i="16"/>
  <c r="K48" i="16"/>
  <c r="J48" i="16"/>
  <c r="I48" i="16"/>
  <c r="H48" i="16"/>
  <c r="G48" i="16"/>
  <c r="F48" i="16"/>
  <c r="E48" i="16"/>
  <c r="D48" i="16"/>
  <c r="C48" i="16"/>
  <c r="L47" i="16"/>
  <c r="K47" i="16"/>
  <c r="J47" i="16"/>
  <c r="I47" i="16"/>
  <c r="H47" i="16"/>
  <c r="G47" i="16"/>
  <c r="F47" i="16"/>
  <c r="E47" i="16"/>
  <c r="D47" i="16"/>
  <c r="C47" i="16"/>
  <c r="L46" i="16"/>
  <c r="K46" i="16"/>
  <c r="J46" i="16"/>
  <c r="I46" i="16"/>
  <c r="H46" i="16"/>
  <c r="G46" i="16"/>
  <c r="F46" i="16"/>
  <c r="E46" i="16"/>
  <c r="D46" i="16"/>
  <c r="C46" i="16"/>
  <c r="L44" i="16"/>
  <c r="K44" i="16"/>
  <c r="J44" i="16"/>
  <c r="I44" i="16"/>
  <c r="H44" i="16"/>
  <c r="G44" i="16"/>
  <c r="F44" i="16"/>
  <c r="E44" i="16"/>
  <c r="D44" i="16"/>
  <c r="C44" i="16"/>
  <c r="L43" i="16"/>
  <c r="K43" i="16"/>
  <c r="J43" i="16"/>
  <c r="I43" i="16"/>
  <c r="H43" i="16"/>
  <c r="G43" i="16"/>
  <c r="F43" i="16"/>
  <c r="E43" i="16"/>
  <c r="D43" i="16"/>
  <c r="C43" i="16"/>
  <c r="L42" i="16"/>
  <c r="K42" i="16"/>
  <c r="J42" i="16"/>
  <c r="I42" i="16"/>
  <c r="H42" i="16"/>
  <c r="G42" i="16"/>
  <c r="F42" i="16"/>
  <c r="E42" i="16"/>
  <c r="D42" i="16"/>
  <c r="C42" i="16"/>
  <c r="L41" i="16"/>
  <c r="K41" i="16"/>
  <c r="J41" i="16"/>
  <c r="I41" i="16"/>
  <c r="H41" i="16"/>
  <c r="G41" i="16"/>
  <c r="F41" i="16"/>
  <c r="E41" i="16"/>
  <c r="D41" i="16"/>
  <c r="C41" i="16"/>
  <c r="L40" i="16"/>
  <c r="K40" i="16"/>
  <c r="J40" i="16"/>
  <c r="I40" i="16"/>
  <c r="H40" i="16"/>
  <c r="G40" i="16"/>
  <c r="F40" i="16"/>
  <c r="E40" i="16"/>
  <c r="D40" i="16"/>
  <c r="C40" i="16"/>
  <c r="L39" i="16"/>
  <c r="K39" i="16"/>
  <c r="J39" i="16"/>
  <c r="I39" i="16"/>
  <c r="H39" i="16"/>
  <c r="G39" i="16"/>
  <c r="F39" i="16"/>
  <c r="E39" i="16"/>
  <c r="D39" i="16"/>
  <c r="C39" i="16"/>
  <c r="L38" i="16"/>
  <c r="K38" i="16"/>
  <c r="J38" i="16"/>
  <c r="I38" i="16"/>
  <c r="H38" i="16"/>
  <c r="G38" i="16"/>
  <c r="F38" i="16"/>
  <c r="E38" i="16"/>
  <c r="D38" i="16"/>
  <c r="C38" i="16"/>
  <c r="L37" i="16"/>
  <c r="K37" i="16"/>
  <c r="J37" i="16"/>
  <c r="I37" i="16"/>
  <c r="H37" i="16"/>
  <c r="G37" i="16"/>
  <c r="F37" i="16"/>
  <c r="E37" i="16"/>
  <c r="D37" i="16"/>
  <c r="C37" i="16"/>
  <c r="L36" i="16"/>
  <c r="K36" i="16"/>
  <c r="J36" i="16"/>
  <c r="I36" i="16"/>
  <c r="H36" i="16"/>
  <c r="G36" i="16"/>
  <c r="F36" i="16"/>
  <c r="E36" i="16"/>
  <c r="D36" i="16"/>
  <c r="C36" i="16"/>
  <c r="L34" i="16"/>
  <c r="K34" i="16"/>
  <c r="J34" i="16"/>
  <c r="I34" i="16"/>
  <c r="H34" i="16"/>
  <c r="G34" i="16"/>
  <c r="F34" i="16"/>
  <c r="E34" i="16"/>
  <c r="D34" i="16"/>
  <c r="C34" i="16"/>
  <c r="L33" i="16"/>
  <c r="K33" i="16"/>
  <c r="J33" i="16"/>
  <c r="I33" i="16"/>
  <c r="H33" i="16"/>
  <c r="G33" i="16"/>
  <c r="F33" i="16"/>
  <c r="E33" i="16"/>
  <c r="D33" i="16"/>
  <c r="C33" i="16"/>
  <c r="L32" i="16"/>
  <c r="K32" i="16"/>
  <c r="J32" i="16"/>
  <c r="I32" i="16"/>
  <c r="H32" i="16"/>
  <c r="G32" i="16"/>
  <c r="F32" i="16"/>
  <c r="E32" i="16"/>
  <c r="D32" i="16"/>
  <c r="C32" i="16"/>
  <c r="L31" i="16"/>
  <c r="K31" i="16"/>
  <c r="J31" i="16"/>
  <c r="I31" i="16"/>
  <c r="H31" i="16"/>
  <c r="G31" i="16"/>
  <c r="F31" i="16"/>
  <c r="E31" i="16"/>
  <c r="D31" i="16"/>
  <c r="C31" i="16"/>
  <c r="L30" i="16"/>
  <c r="K30" i="16"/>
  <c r="J30" i="16"/>
  <c r="I30" i="16"/>
  <c r="H30" i="16"/>
  <c r="G30" i="16"/>
  <c r="F30" i="16"/>
  <c r="E30" i="16"/>
  <c r="D30" i="16"/>
  <c r="C30" i="16"/>
  <c r="L29" i="16"/>
  <c r="K29" i="16"/>
  <c r="J29" i="16"/>
  <c r="I29" i="16"/>
  <c r="H29" i="16"/>
  <c r="G29" i="16"/>
  <c r="F29" i="16"/>
  <c r="E29" i="16"/>
  <c r="D29" i="16"/>
  <c r="C29" i="16"/>
  <c r="L28" i="16"/>
  <c r="K28" i="16"/>
  <c r="J28" i="16"/>
  <c r="I28" i="16"/>
  <c r="H28" i="16"/>
  <c r="G28" i="16"/>
  <c r="F28" i="16"/>
  <c r="E28" i="16"/>
  <c r="D28" i="16"/>
  <c r="C28" i="16"/>
  <c r="L27" i="16"/>
  <c r="K27" i="16"/>
  <c r="J27" i="16"/>
  <c r="I27" i="16"/>
  <c r="H27" i="16"/>
  <c r="G27" i="16"/>
  <c r="F27" i="16"/>
  <c r="E27" i="16"/>
  <c r="D27" i="16"/>
  <c r="C27" i="16"/>
  <c r="L25" i="16"/>
  <c r="K25" i="16"/>
  <c r="J25" i="16"/>
  <c r="I25" i="16"/>
  <c r="H25" i="16"/>
  <c r="G25" i="16"/>
  <c r="F25" i="16"/>
  <c r="E25" i="16"/>
  <c r="D25" i="16"/>
  <c r="C25" i="16"/>
  <c r="L24" i="16"/>
  <c r="K24" i="16"/>
  <c r="J24" i="16"/>
  <c r="I24" i="16"/>
  <c r="H24" i="16"/>
  <c r="G24" i="16"/>
  <c r="F24" i="16"/>
  <c r="E24" i="16"/>
  <c r="D24" i="16"/>
  <c r="C24" i="16"/>
  <c r="L22" i="16"/>
  <c r="K22" i="16"/>
  <c r="J22" i="16"/>
  <c r="I22" i="16"/>
  <c r="H22" i="16"/>
  <c r="G22" i="16"/>
  <c r="F22" i="16"/>
  <c r="E22" i="16"/>
  <c r="D22" i="16"/>
  <c r="C22" i="16"/>
  <c r="L21" i="16"/>
  <c r="K21" i="16"/>
  <c r="J21" i="16"/>
  <c r="I21" i="16"/>
  <c r="H21" i="16"/>
  <c r="G21" i="16"/>
  <c r="F21" i="16"/>
  <c r="E21" i="16"/>
  <c r="D21" i="16"/>
  <c r="C21" i="16"/>
  <c r="L20" i="16"/>
  <c r="K20" i="16"/>
  <c r="J20" i="16"/>
  <c r="I20" i="16"/>
  <c r="H20" i="16"/>
  <c r="G20" i="16"/>
  <c r="F20" i="16"/>
  <c r="E20" i="16"/>
  <c r="D20" i="16"/>
  <c r="C20" i="16"/>
  <c r="L19" i="16"/>
  <c r="K19" i="16"/>
  <c r="J19" i="16"/>
  <c r="I19" i="16"/>
  <c r="H19" i="16"/>
  <c r="G19" i="16"/>
  <c r="F19" i="16"/>
  <c r="E19" i="16"/>
  <c r="D19" i="16"/>
  <c r="C19" i="16"/>
  <c r="L18" i="16"/>
  <c r="K18" i="16"/>
  <c r="J18" i="16"/>
  <c r="I18" i="16"/>
  <c r="H18" i="16"/>
  <c r="G18" i="16"/>
  <c r="F18" i="16"/>
  <c r="E18" i="16"/>
  <c r="D18" i="16"/>
  <c r="C18" i="16"/>
  <c r="L17" i="16"/>
  <c r="K17" i="16"/>
  <c r="J17" i="16"/>
  <c r="I17" i="16"/>
  <c r="H17" i="16"/>
  <c r="G17" i="16"/>
  <c r="F17" i="16"/>
  <c r="E17" i="16"/>
  <c r="D17" i="16"/>
  <c r="C17" i="16"/>
  <c r="L16" i="16"/>
  <c r="K16" i="16"/>
  <c r="J16" i="16"/>
  <c r="I16" i="16"/>
  <c r="H16" i="16"/>
  <c r="G16" i="16"/>
  <c r="F16" i="16"/>
  <c r="E16" i="16"/>
  <c r="D16" i="16"/>
  <c r="C16" i="16"/>
  <c r="L15" i="16"/>
  <c r="K15" i="16"/>
  <c r="J15" i="16"/>
  <c r="I15" i="16"/>
  <c r="H15" i="16"/>
  <c r="G15" i="16"/>
  <c r="F15" i="16"/>
  <c r="E15" i="16"/>
  <c r="D15" i="16"/>
  <c r="C15" i="16"/>
  <c r="L14" i="16"/>
  <c r="K14" i="16"/>
  <c r="J14" i="16"/>
  <c r="I14" i="16"/>
  <c r="H14" i="16"/>
  <c r="G14" i="16"/>
  <c r="F14" i="16"/>
  <c r="E14" i="16"/>
  <c r="D14" i="16"/>
  <c r="C14" i="16"/>
  <c r="L13" i="16"/>
  <c r="K13" i="16"/>
  <c r="J13" i="16"/>
  <c r="I13" i="16"/>
  <c r="H13" i="16"/>
  <c r="G13" i="16"/>
  <c r="F13" i="16"/>
  <c r="E13" i="16"/>
  <c r="D13" i="16"/>
  <c r="C13" i="16"/>
  <c r="L12" i="16"/>
  <c r="K12" i="16"/>
  <c r="J12" i="16"/>
  <c r="I12" i="16"/>
  <c r="H12" i="16"/>
  <c r="G12" i="16"/>
  <c r="F12" i="16"/>
  <c r="E12" i="16"/>
  <c r="D12" i="16"/>
  <c r="C12" i="16"/>
  <c r="L10" i="16"/>
  <c r="K10" i="16"/>
  <c r="J10" i="16"/>
  <c r="I10" i="16"/>
  <c r="H10" i="16"/>
  <c r="G10" i="16"/>
  <c r="F10" i="16"/>
  <c r="E10" i="16"/>
  <c r="D10" i="16"/>
  <c r="C10" i="16"/>
  <c r="L9" i="16"/>
  <c r="K9" i="16"/>
  <c r="J9" i="16"/>
  <c r="I9" i="16"/>
  <c r="H9" i="16"/>
  <c r="G9" i="16"/>
  <c r="F9" i="16"/>
  <c r="E9" i="16"/>
  <c r="D9" i="16"/>
  <c r="C9" i="16"/>
  <c r="L8" i="16"/>
  <c r="K8" i="16"/>
  <c r="J8" i="16"/>
  <c r="I8" i="16"/>
  <c r="H8" i="16"/>
  <c r="G8" i="16"/>
  <c r="F8" i="16"/>
  <c r="E8" i="16"/>
  <c r="D8" i="16"/>
  <c r="C8" i="16"/>
  <c r="L7" i="16"/>
  <c r="K7" i="16"/>
  <c r="J7" i="16"/>
  <c r="I7" i="16"/>
  <c r="H7" i="16"/>
  <c r="G7" i="16"/>
  <c r="F7" i="16"/>
  <c r="E7" i="16"/>
  <c r="D7" i="16"/>
  <c r="C7" i="16"/>
  <c r="L6" i="16"/>
  <c r="K6" i="16"/>
  <c r="J6" i="16"/>
  <c r="I6" i="16"/>
  <c r="H6" i="16"/>
  <c r="G6" i="16"/>
  <c r="F6" i="16"/>
  <c r="E6" i="16"/>
  <c r="D6" i="16"/>
  <c r="C6" i="16"/>
  <c r="L5" i="16"/>
  <c r="K5" i="16"/>
  <c r="J5" i="16"/>
  <c r="I5" i="16"/>
  <c r="H5" i="16"/>
  <c r="G5" i="16"/>
  <c r="F5" i="16"/>
  <c r="E5" i="16"/>
  <c r="D5" i="16"/>
  <c r="C5" i="16"/>
  <c r="L4" i="16"/>
  <c r="K4" i="16"/>
  <c r="J4" i="16"/>
  <c r="I4" i="16"/>
  <c r="H4" i="16"/>
  <c r="G4" i="16"/>
  <c r="F4" i="16"/>
  <c r="E4" i="16"/>
  <c r="D4" i="16"/>
  <c r="C4" i="16"/>
  <c r="E110" i="17" l="1"/>
  <c r="E111" i="17" s="1"/>
  <c r="H103" i="17" s="1"/>
  <c r="E76" i="16"/>
  <c r="E95" i="16"/>
  <c r="I80" i="16"/>
  <c r="I81" i="16" s="1"/>
  <c r="E108" i="16"/>
  <c r="E90" i="16"/>
  <c r="I95" i="16"/>
  <c r="I96" i="16" s="1"/>
  <c r="I69" i="16"/>
  <c r="E107" i="15"/>
  <c r="E105" i="15"/>
  <c r="E104" i="15"/>
  <c r="E103" i="15"/>
  <c r="E102" i="15"/>
  <c r="E100" i="15"/>
  <c r="E99" i="15"/>
  <c r="E98" i="15"/>
  <c r="H94" i="15"/>
  <c r="E94" i="15"/>
  <c r="H93" i="15"/>
  <c r="E93" i="15"/>
  <c r="E95" i="15" s="1"/>
  <c r="H92" i="15"/>
  <c r="I92" i="15" s="1"/>
  <c r="H91" i="15"/>
  <c r="I91" i="15" s="1"/>
  <c r="H90" i="15"/>
  <c r="H89" i="15"/>
  <c r="E89" i="15"/>
  <c r="H88" i="15"/>
  <c r="I88" i="15" s="1"/>
  <c r="E88" i="15"/>
  <c r="H87" i="15"/>
  <c r="I87" i="15" s="1"/>
  <c r="E87" i="15"/>
  <c r="H86" i="15"/>
  <c r="E86" i="15"/>
  <c r="E85" i="15"/>
  <c r="E84" i="15"/>
  <c r="E83" i="15"/>
  <c r="E82" i="15"/>
  <c r="E81" i="15"/>
  <c r="E80" i="15"/>
  <c r="H79" i="15"/>
  <c r="E79" i="15"/>
  <c r="H78" i="15"/>
  <c r="I78" i="15" s="1"/>
  <c r="H77" i="15"/>
  <c r="I77" i="15" s="1"/>
  <c r="H76" i="15"/>
  <c r="I76" i="15" s="1"/>
  <c r="H75" i="15"/>
  <c r="I75" i="15" s="1"/>
  <c r="E75" i="15"/>
  <c r="H74" i="15"/>
  <c r="I74" i="15" s="1"/>
  <c r="E74" i="15"/>
  <c r="H73" i="15"/>
  <c r="I73" i="15" s="1"/>
  <c r="E73" i="15"/>
  <c r="H72" i="15"/>
  <c r="I72" i="15" s="1"/>
  <c r="E72" i="15"/>
  <c r="H71" i="15"/>
  <c r="I71" i="15" s="1"/>
  <c r="E71" i="15"/>
  <c r="H70" i="15"/>
  <c r="I70" i="15" s="1"/>
  <c r="E70" i="15"/>
  <c r="H69" i="15"/>
  <c r="I69" i="15" s="1"/>
  <c r="E69" i="15"/>
  <c r="L59" i="15"/>
  <c r="K59" i="15"/>
  <c r="J59" i="15"/>
  <c r="I59" i="15"/>
  <c r="H59" i="15"/>
  <c r="G59" i="15"/>
  <c r="F59" i="15"/>
  <c r="E59" i="15"/>
  <c r="D59" i="15"/>
  <c r="C59" i="15"/>
  <c r="L58" i="15"/>
  <c r="K58" i="15"/>
  <c r="J58" i="15"/>
  <c r="I58" i="15"/>
  <c r="H58" i="15"/>
  <c r="G58" i="15"/>
  <c r="F58" i="15"/>
  <c r="E58" i="15"/>
  <c r="D58" i="15"/>
  <c r="C58" i="15"/>
  <c r="L56" i="15"/>
  <c r="K56" i="15"/>
  <c r="J56" i="15"/>
  <c r="I56" i="15"/>
  <c r="H56" i="15"/>
  <c r="G56" i="15"/>
  <c r="F56" i="15"/>
  <c r="E56" i="15"/>
  <c r="D56" i="15"/>
  <c r="C56" i="15"/>
  <c r="L55" i="15"/>
  <c r="K55" i="15"/>
  <c r="J55" i="15"/>
  <c r="I55" i="15"/>
  <c r="H55" i="15"/>
  <c r="G55" i="15"/>
  <c r="F55" i="15"/>
  <c r="E55" i="15"/>
  <c r="D55" i="15"/>
  <c r="C55" i="15"/>
  <c r="L54" i="15"/>
  <c r="K54" i="15"/>
  <c r="J54" i="15"/>
  <c r="I54" i="15"/>
  <c r="H54" i="15"/>
  <c r="G54" i="15"/>
  <c r="F54" i="15"/>
  <c r="E54" i="15"/>
  <c r="D54" i="15"/>
  <c r="C54" i="15"/>
  <c r="L53" i="15"/>
  <c r="K53" i="15"/>
  <c r="J53" i="15"/>
  <c r="I53" i="15"/>
  <c r="H53" i="15"/>
  <c r="G53" i="15"/>
  <c r="F53" i="15"/>
  <c r="E53" i="15"/>
  <c r="D53" i="15"/>
  <c r="C53" i="15"/>
  <c r="L52" i="15"/>
  <c r="K52" i="15"/>
  <c r="J52" i="15"/>
  <c r="I52" i="15"/>
  <c r="H52" i="15"/>
  <c r="G52" i="15"/>
  <c r="F52" i="15"/>
  <c r="E52" i="15"/>
  <c r="D52" i="15"/>
  <c r="C52" i="15"/>
  <c r="L51" i="15"/>
  <c r="K51" i="15"/>
  <c r="J51" i="15"/>
  <c r="I51" i="15"/>
  <c r="H51" i="15"/>
  <c r="G51" i="15"/>
  <c r="F51" i="15"/>
  <c r="E51" i="15"/>
  <c r="D51" i="15"/>
  <c r="C51" i="15"/>
  <c r="L50" i="15"/>
  <c r="K50" i="15"/>
  <c r="J50" i="15"/>
  <c r="I50" i="15"/>
  <c r="H50" i="15"/>
  <c r="G50" i="15"/>
  <c r="F50" i="15"/>
  <c r="E50" i="15"/>
  <c r="D50" i="15"/>
  <c r="C50" i="15"/>
  <c r="L49" i="15"/>
  <c r="K49" i="15"/>
  <c r="J49" i="15"/>
  <c r="I49" i="15"/>
  <c r="H49" i="15"/>
  <c r="G49" i="15"/>
  <c r="F49" i="15"/>
  <c r="E49" i="15"/>
  <c r="D49" i="15"/>
  <c r="C49" i="15"/>
  <c r="L48" i="15"/>
  <c r="K48" i="15"/>
  <c r="J48" i="15"/>
  <c r="I48" i="15"/>
  <c r="H48" i="15"/>
  <c r="G48" i="15"/>
  <c r="F48" i="15"/>
  <c r="E48" i="15"/>
  <c r="D48" i="15"/>
  <c r="C48" i="15"/>
  <c r="L47" i="15"/>
  <c r="K47" i="15"/>
  <c r="J47" i="15"/>
  <c r="I47" i="15"/>
  <c r="H47" i="15"/>
  <c r="G47" i="15"/>
  <c r="F47" i="15"/>
  <c r="E47" i="15"/>
  <c r="D47" i="15"/>
  <c r="C47" i="15"/>
  <c r="L46" i="15"/>
  <c r="K46" i="15"/>
  <c r="J46" i="15"/>
  <c r="I46" i="15"/>
  <c r="H46" i="15"/>
  <c r="G46" i="15"/>
  <c r="F46" i="15"/>
  <c r="E46" i="15"/>
  <c r="D46" i="15"/>
  <c r="C46" i="15"/>
  <c r="L44" i="15"/>
  <c r="K44" i="15"/>
  <c r="J44" i="15"/>
  <c r="I44" i="15"/>
  <c r="H44" i="15"/>
  <c r="G44" i="15"/>
  <c r="F44" i="15"/>
  <c r="E44" i="15"/>
  <c r="D44" i="15"/>
  <c r="C44" i="15"/>
  <c r="L43" i="15"/>
  <c r="K43" i="15"/>
  <c r="J43" i="15"/>
  <c r="I43" i="15"/>
  <c r="H43" i="15"/>
  <c r="G43" i="15"/>
  <c r="F43" i="15"/>
  <c r="E43" i="15"/>
  <c r="D43" i="15"/>
  <c r="C43" i="15"/>
  <c r="L42" i="15"/>
  <c r="K42" i="15"/>
  <c r="J42" i="15"/>
  <c r="I42" i="15"/>
  <c r="H42" i="15"/>
  <c r="G42" i="15"/>
  <c r="F42" i="15"/>
  <c r="E42" i="15"/>
  <c r="D42" i="15"/>
  <c r="C42" i="15"/>
  <c r="L41" i="15"/>
  <c r="K41" i="15"/>
  <c r="J41" i="15"/>
  <c r="I41" i="15"/>
  <c r="H41" i="15"/>
  <c r="G41" i="15"/>
  <c r="F41" i="15"/>
  <c r="E41" i="15"/>
  <c r="D41" i="15"/>
  <c r="C41" i="15"/>
  <c r="L40" i="15"/>
  <c r="K40" i="15"/>
  <c r="J40" i="15"/>
  <c r="I40" i="15"/>
  <c r="H40" i="15"/>
  <c r="G40" i="15"/>
  <c r="F40" i="15"/>
  <c r="E40" i="15"/>
  <c r="D40" i="15"/>
  <c r="C40" i="15"/>
  <c r="L39" i="15"/>
  <c r="K39" i="15"/>
  <c r="J39" i="15"/>
  <c r="I39" i="15"/>
  <c r="H39" i="15"/>
  <c r="G39" i="15"/>
  <c r="F39" i="15"/>
  <c r="E39" i="15"/>
  <c r="D39" i="15"/>
  <c r="C39" i="15"/>
  <c r="L38" i="15"/>
  <c r="K38" i="15"/>
  <c r="J38" i="15"/>
  <c r="I38" i="15"/>
  <c r="H38" i="15"/>
  <c r="G38" i="15"/>
  <c r="F38" i="15"/>
  <c r="E38" i="15"/>
  <c r="D38" i="15"/>
  <c r="C38" i="15"/>
  <c r="L37" i="15"/>
  <c r="K37" i="15"/>
  <c r="J37" i="15"/>
  <c r="I37" i="15"/>
  <c r="H37" i="15"/>
  <c r="G37" i="15"/>
  <c r="F37" i="15"/>
  <c r="E37" i="15"/>
  <c r="D37" i="15"/>
  <c r="C37" i="15"/>
  <c r="L36" i="15"/>
  <c r="K36" i="15"/>
  <c r="J36" i="15"/>
  <c r="I36" i="15"/>
  <c r="H36" i="15"/>
  <c r="G36" i="15"/>
  <c r="F36" i="15"/>
  <c r="E36" i="15"/>
  <c r="D36" i="15"/>
  <c r="C36" i="15"/>
  <c r="L34" i="15"/>
  <c r="K34" i="15"/>
  <c r="J34" i="15"/>
  <c r="I34" i="15"/>
  <c r="H34" i="15"/>
  <c r="G34" i="15"/>
  <c r="F34" i="15"/>
  <c r="E34" i="15"/>
  <c r="D34" i="15"/>
  <c r="C34" i="15"/>
  <c r="L33" i="15"/>
  <c r="K33" i="15"/>
  <c r="J33" i="15"/>
  <c r="I33" i="15"/>
  <c r="H33" i="15"/>
  <c r="G33" i="15"/>
  <c r="F33" i="15"/>
  <c r="E33" i="15"/>
  <c r="D33" i="15"/>
  <c r="C33" i="15"/>
  <c r="L32" i="15"/>
  <c r="K32" i="15"/>
  <c r="J32" i="15"/>
  <c r="I32" i="15"/>
  <c r="H32" i="15"/>
  <c r="G32" i="15"/>
  <c r="F32" i="15"/>
  <c r="E32" i="15"/>
  <c r="D32" i="15"/>
  <c r="C32" i="15"/>
  <c r="L31" i="15"/>
  <c r="K31" i="15"/>
  <c r="J31" i="15"/>
  <c r="I31" i="15"/>
  <c r="H31" i="15"/>
  <c r="G31" i="15"/>
  <c r="F31" i="15"/>
  <c r="E31" i="15"/>
  <c r="D31" i="15"/>
  <c r="C31" i="15"/>
  <c r="L30" i="15"/>
  <c r="K30" i="15"/>
  <c r="J30" i="15"/>
  <c r="I30" i="15"/>
  <c r="H30" i="15"/>
  <c r="G30" i="15"/>
  <c r="F30" i="15"/>
  <c r="E30" i="15"/>
  <c r="D30" i="15"/>
  <c r="C30" i="15"/>
  <c r="L29" i="15"/>
  <c r="K29" i="15"/>
  <c r="J29" i="15"/>
  <c r="I29" i="15"/>
  <c r="H29" i="15"/>
  <c r="G29" i="15"/>
  <c r="F29" i="15"/>
  <c r="E29" i="15"/>
  <c r="D29" i="15"/>
  <c r="C29" i="15"/>
  <c r="L28" i="15"/>
  <c r="K28" i="15"/>
  <c r="J28" i="15"/>
  <c r="I28" i="15"/>
  <c r="H28" i="15"/>
  <c r="G28" i="15"/>
  <c r="F28" i="15"/>
  <c r="E28" i="15"/>
  <c r="D28" i="15"/>
  <c r="C28" i="15"/>
  <c r="L27" i="15"/>
  <c r="K27" i="15"/>
  <c r="J27" i="15"/>
  <c r="I27" i="15"/>
  <c r="H27" i="15"/>
  <c r="G27" i="15"/>
  <c r="F27" i="15"/>
  <c r="E27" i="15"/>
  <c r="D27" i="15"/>
  <c r="C27" i="15"/>
  <c r="L25" i="15"/>
  <c r="K25" i="15"/>
  <c r="J25" i="15"/>
  <c r="I25" i="15"/>
  <c r="H25" i="15"/>
  <c r="G25" i="15"/>
  <c r="F25" i="15"/>
  <c r="E25" i="15"/>
  <c r="D25" i="15"/>
  <c r="C25" i="15"/>
  <c r="L24" i="15"/>
  <c r="K24" i="15"/>
  <c r="J24" i="15"/>
  <c r="I24" i="15"/>
  <c r="H24" i="15"/>
  <c r="G24" i="15"/>
  <c r="F24" i="15"/>
  <c r="E24" i="15"/>
  <c r="D24" i="15"/>
  <c r="C24" i="15"/>
  <c r="L22" i="15"/>
  <c r="K22" i="15"/>
  <c r="J22" i="15"/>
  <c r="I22" i="15"/>
  <c r="H22" i="15"/>
  <c r="G22" i="15"/>
  <c r="F22" i="15"/>
  <c r="E22" i="15"/>
  <c r="D22" i="15"/>
  <c r="C22" i="15"/>
  <c r="L21" i="15"/>
  <c r="K21" i="15"/>
  <c r="J21" i="15"/>
  <c r="I21" i="15"/>
  <c r="H21" i="15"/>
  <c r="G21" i="15"/>
  <c r="F21" i="15"/>
  <c r="E21" i="15"/>
  <c r="D21" i="15"/>
  <c r="C21" i="15"/>
  <c r="L20" i="15"/>
  <c r="K20" i="15"/>
  <c r="J20" i="15"/>
  <c r="I20" i="15"/>
  <c r="H20" i="15"/>
  <c r="G20" i="15"/>
  <c r="F20" i="15"/>
  <c r="E20" i="15"/>
  <c r="D20" i="15"/>
  <c r="C20" i="15"/>
  <c r="L19" i="15"/>
  <c r="K19" i="15"/>
  <c r="J19" i="15"/>
  <c r="I19" i="15"/>
  <c r="H19" i="15"/>
  <c r="G19" i="15"/>
  <c r="F19" i="15"/>
  <c r="E19" i="15"/>
  <c r="D19" i="15"/>
  <c r="C19" i="15"/>
  <c r="L18" i="15"/>
  <c r="K18" i="15"/>
  <c r="J18" i="15"/>
  <c r="I18" i="15"/>
  <c r="H18" i="15"/>
  <c r="G18" i="15"/>
  <c r="F18" i="15"/>
  <c r="E18" i="15"/>
  <c r="D18" i="15"/>
  <c r="C18" i="15"/>
  <c r="L17" i="15"/>
  <c r="K17" i="15"/>
  <c r="J17" i="15"/>
  <c r="I17" i="15"/>
  <c r="H17" i="15"/>
  <c r="G17" i="15"/>
  <c r="F17" i="15"/>
  <c r="E17" i="15"/>
  <c r="D17" i="15"/>
  <c r="C17" i="15"/>
  <c r="L16" i="15"/>
  <c r="K16" i="15"/>
  <c r="J16" i="15"/>
  <c r="I16" i="15"/>
  <c r="H16" i="15"/>
  <c r="G16" i="15"/>
  <c r="F16" i="15"/>
  <c r="E16" i="15"/>
  <c r="D16" i="15"/>
  <c r="C16" i="15"/>
  <c r="L15" i="15"/>
  <c r="K15" i="15"/>
  <c r="J15" i="15"/>
  <c r="I15" i="15"/>
  <c r="H15" i="15"/>
  <c r="G15" i="15"/>
  <c r="F15" i="15"/>
  <c r="E15" i="15"/>
  <c r="D15" i="15"/>
  <c r="C15" i="15"/>
  <c r="L14" i="15"/>
  <c r="K14" i="15"/>
  <c r="J14" i="15"/>
  <c r="I14" i="15"/>
  <c r="H14" i="15"/>
  <c r="G14" i="15"/>
  <c r="F14" i="15"/>
  <c r="E14" i="15"/>
  <c r="D14" i="15"/>
  <c r="C14" i="15"/>
  <c r="L13" i="15"/>
  <c r="K13" i="15"/>
  <c r="J13" i="15"/>
  <c r="I13" i="15"/>
  <c r="H13" i="15"/>
  <c r="G13" i="15"/>
  <c r="F13" i="15"/>
  <c r="E13" i="15"/>
  <c r="D13" i="15"/>
  <c r="C13" i="15"/>
  <c r="L12" i="15"/>
  <c r="K12" i="15"/>
  <c r="J12" i="15"/>
  <c r="I12" i="15"/>
  <c r="H12" i="15"/>
  <c r="G12" i="15"/>
  <c r="F12" i="15"/>
  <c r="E12" i="15"/>
  <c r="D12" i="15"/>
  <c r="C12" i="15"/>
  <c r="L10" i="15"/>
  <c r="K10" i="15"/>
  <c r="J10" i="15"/>
  <c r="I10" i="15"/>
  <c r="H10" i="15"/>
  <c r="G10" i="15"/>
  <c r="F10" i="15"/>
  <c r="E10" i="15"/>
  <c r="D10" i="15"/>
  <c r="C10" i="15"/>
  <c r="L9" i="15"/>
  <c r="K9" i="15"/>
  <c r="J9" i="15"/>
  <c r="I9" i="15"/>
  <c r="H9" i="15"/>
  <c r="G9" i="15"/>
  <c r="F9" i="15"/>
  <c r="E9" i="15"/>
  <c r="D9" i="15"/>
  <c r="C9" i="15"/>
  <c r="L8" i="15"/>
  <c r="K8" i="15"/>
  <c r="J8" i="15"/>
  <c r="I8" i="15"/>
  <c r="H8" i="15"/>
  <c r="G8" i="15"/>
  <c r="F8" i="15"/>
  <c r="E8" i="15"/>
  <c r="D8" i="15"/>
  <c r="C8" i="15"/>
  <c r="L7" i="15"/>
  <c r="K7" i="15"/>
  <c r="J7" i="15"/>
  <c r="I7" i="15"/>
  <c r="H7" i="15"/>
  <c r="G7" i="15"/>
  <c r="F7" i="15"/>
  <c r="E7" i="15"/>
  <c r="D7" i="15"/>
  <c r="C7" i="15"/>
  <c r="L6" i="15"/>
  <c r="K6" i="15"/>
  <c r="J6" i="15"/>
  <c r="I6" i="15"/>
  <c r="H6" i="15"/>
  <c r="G6" i="15"/>
  <c r="F6" i="15"/>
  <c r="E6" i="15"/>
  <c r="D6" i="15"/>
  <c r="C6" i="15"/>
  <c r="L5" i="15"/>
  <c r="K5" i="15"/>
  <c r="J5" i="15"/>
  <c r="I5" i="15"/>
  <c r="H5" i="15"/>
  <c r="G5" i="15"/>
  <c r="F5" i="15"/>
  <c r="E5" i="15"/>
  <c r="D5" i="15"/>
  <c r="C5" i="15"/>
  <c r="L4" i="15"/>
  <c r="K4" i="15"/>
  <c r="J4" i="15"/>
  <c r="I4" i="15"/>
  <c r="H4" i="15"/>
  <c r="G4" i="15"/>
  <c r="F4" i="15"/>
  <c r="E4" i="15"/>
  <c r="D4" i="15"/>
  <c r="C4" i="15"/>
  <c r="E110" i="16" l="1"/>
  <c r="E111" i="16" s="1"/>
  <c r="H103" i="16" s="1"/>
  <c r="E90" i="15"/>
  <c r="E108" i="15"/>
  <c r="I80" i="15"/>
  <c r="I81" i="15" s="1"/>
  <c r="E76" i="15"/>
  <c r="I95" i="15"/>
  <c r="I96" i="15" s="1"/>
  <c r="E107" i="14"/>
  <c r="E105" i="14"/>
  <c r="E104" i="14"/>
  <c r="E103" i="14"/>
  <c r="E102" i="14"/>
  <c r="E100" i="14"/>
  <c r="E99" i="14"/>
  <c r="E98" i="14"/>
  <c r="H94" i="14"/>
  <c r="E94" i="14"/>
  <c r="H93" i="14"/>
  <c r="E93" i="14"/>
  <c r="H92" i="14"/>
  <c r="I92" i="14" s="1"/>
  <c r="H91" i="14"/>
  <c r="I91" i="14" s="1"/>
  <c r="H90" i="14"/>
  <c r="H89" i="14"/>
  <c r="E89" i="14"/>
  <c r="H88" i="14"/>
  <c r="I88" i="14" s="1"/>
  <c r="E88" i="14"/>
  <c r="H87" i="14"/>
  <c r="I87" i="14" s="1"/>
  <c r="E87" i="14"/>
  <c r="H86" i="14"/>
  <c r="E86" i="14"/>
  <c r="E85" i="14"/>
  <c r="E84" i="14"/>
  <c r="E83" i="14"/>
  <c r="E82" i="14"/>
  <c r="E81" i="14"/>
  <c r="E80" i="14"/>
  <c r="H79" i="14"/>
  <c r="E79" i="14"/>
  <c r="H78" i="14"/>
  <c r="I78" i="14" s="1"/>
  <c r="H77" i="14"/>
  <c r="I77" i="14" s="1"/>
  <c r="H76" i="14"/>
  <c r="I76" i="14" s="1"/>
  <c r="H75" i="14"/>
  <c r="I75" i="14" s="1"/>
  <c r="E75" i="14"/>
  <c r="H74" i="14"/>
  <c r="I74" i="14" s="1"/>
  <c r="E74" i="14"/>
  <c r="H73" i="14"/>
  <c r="I73" i="14" s="1"/>
  <c r="E73" i="14"/>
  <c r="H72" i="14"/>
  <c r="I72" i="14" s="1"/>
  <c r="E72" i="14"/>
  <c r="H71" i="14"/>
  <c r="I71" i="14" s="1"/>
  <c r="E71" i="14"/>
  <c r="H70" i="14"/>
  <c r="I70" i="14" s="1"/>
  <c r="E70" i="14"/>
  <c r="H69" i="14"/>
  <c r="I69" i="14" s="1"/>
  <c r="E69" i="14"/>
  <c r="L59" i="14"/>
  <c r="K59" i="14"/>
  <c r="J59" i="14"/>
  <c r="I59" i="14"/>
  <c r="H59" i="14"/>
  <c r="G59" i="14"/>
  <c r="F59" i="14"/>
  <c r="E59" i="14"/>
  <c r="D59" i="14"/>
  <c r="C59" i="14"/>
  <c r="L58" i="14"/>
  <c r="K58" i="14"/>
  <c r="J58" i="14"/>
  <c r="I58" i="14"/>
  <c r="H58" i="14"/>
  <c r="G58" i="14"/>
  <c r="F58" i="14"/>
  <c r="E58" i="14"/>
  <c r="D58" i="14"/>
  <c r="C58" i="14"/>
  <c r="L56" i="14"/>
  <c r="K56" i="14"/>
  <c r="J56" i="14"/>
  <c r="I56" i="14"/>
  <c r="H56" i="14"/>
  <c r="G56" i="14"/>
  <c r="F56" i="14"/>
  <c r="E56" i="14"/>
  <c r="D56" i="14"/>
  <c r="C56" i="14"/>
  <c r="L55" i="14"/>
  <c r="K55" i="14"/>
  <c r="J55" i="14"/>
  <c r="I55" i="14"/>
  <c r="H55" i="14"/>
  <c r="G55" i="14"/>
  <c r="F55" i="14"/>
  <c r="E55" i="14"/>
  <c r="D55" i="14"/>
  <c r="C55" i="14"/>
  <c r="L54" i="14"/>
  <c r="K54" i="14"/>
  <c r="J54" i="14"/>
  <c r="I54" i="14"/>
  <c r="H54" i="14"/>
  <c r="G54" i="14"/>
  <c r="F54" i="14"/>
  <c r="E54" i="14"/>
  <c r="D54" i="14"/>
  <c r="C54" i="14"/>
  <c r="L53" i="14"/>
  <c r="K53" i="14"/>
  <c r="J53" i="14"/>
  <c r="I53" i="14"/>
  <c r="H53" i="14"/>
  <c r="G53" i="14"/>
  <c r="F53" i="14"/>
  <c r="E53" i="14"/>
  <c r="D53" i="14"/>
  <c r="C53" i="14"/>
  <c r="L52" i="14"/>
  <c r="K52" i="14"/>
  <c r="J52" i="14"/>
  <c r="I52" i="14"/>
  <c r="H52" i="14"/>
  <c r="G52" i="14"/>
  <c r="F52" i="14"/>
  <c r="E52" i="14"/>
  <c r="D52" i="14"/>
  <c r="C52" i="14"/>
  <c r="L51" i="14"/>
  <c r="K51" i="14"/>
  <c r="J51" i="14"/>
  <c r="I51" i="14"/>
  <c r="H51" i="14"/>
  <c r="G51" i="14"/>
  <c r="F51" i="14"/>
  <c r="E51" i="14"/>
  <c r="D51" i="14"/>
  <c r="C51" i="14"/>
  <c r="L50" i="14"/>
  <c r="K50" i="14"/>
  <c r="J50" i="14"/>
  <c r="I50" i="14"/>
  <c r="H50" i="14"/>
  <c r="G50" i="14"/>
  <c r="F50" i="14"/>
  <c r="E50" i="14"/>
  <c r="D50" i="14"/>
  <c r="C50" i="14"/>
  <c r="L49" i="14"/>
  <c r="K49" i="14"/>
  <c r="J49" i="14"/>
  <c r="I49" i="14"/>
  <c r="H49" i="14"/>
  <c r="G49" i="14"/>
  <c r="F49" i="14"/>
  <c r="E49" i="14"/>
  <c r="D49" i="14"/>
  <c r="C49" i="14"/>
  <c r="L48" i="14"/>
  <c r="K48" i="14"/>
  <c r="J48" i="14"/>
  <c r="I48" i="14"/>
  <c r="H48" i="14"/>
  <c r="G48" i="14"/>
  <c r="F48" i="14"/>
  <c r="E48" i="14"/>
  <c r="D48" i="14"/>
  <c r="C48" i="14"/>
  <c r="L47" i="14"/>
  <c r="K47" i="14"/>
  <c r="J47" i="14"/>
  <c r="I47" i="14"/>
  <c r="H47" i="14"/>
  <c r="G47" i="14"/>
  <c r="F47" i="14"/>
  <c r="E47" i="14"/>
  <c r="D47" i="14"/>
  <c r="C47" i="14"/>
  <c r="L46" i="14"/>
  <c r="K46" i="14"/>
  <c r="J46" i="14"/>
  <c r="I46" i="14"/>
  <c r="H46" i="14"/>
  <c r="G46" i="14"/>
  <c r="F46" i="14"/>
  <c r="E46" i="14"/>
  <c r="D46" i="14"/>
  <c r="C46" i="14"/>
  <c r="L44" i="14"/>
  <c r="K44" i="14"/>
  <c r="J44" i="14"/>
  <c r="I44" i="14"/>
  <c r="H44" i="14"/>
  <c r="G44" i="14"/>
  <c r="F44" i="14"/>
  <c r="E44" i="14"/>
  <c r="D44" i="14"/>
  <c r="C44" i="14"/>
  <c r="L43" i="14"/>
  <c r="K43" i="14"/>
  <c r="J43" i="14"/>
  <c r="I43" i="14"/>
  <c r="H43" i="14"/>
  <c r="G43" i="14"/>
  <c r="F43" i="14"/>
  <c r="E43" i="14"/>
  <c r="D43" i="14"/>
  <c r="C43" i="14"/>
  <c r="L42" i="14"/>
  <c r="K42" i="14"/>
  <c r="J42" i="14"/>
  <c r="I42" i="14"/>
  <c r="H42" i="14"/>
  <c r="G42" i="14"/>
  <c r="F42" i="14"/>
  <c r="E42" i="14"/>
  <c r="D42" i="14"/>
  <c r="C42" i="14"/>
  <c r="L41" i="14"/>
  <c r="K41" i="14"/>
  <c r="J41" i="14"/>
  <c r="I41" i="14"/>
  <c r="H41" i="14"/>
  <c r="G41" i="14"/>
  <c r="F41" i="14"/>
  <c r="E41" i="14"/>
  <c r="D41" i="14"/>
  <c r="C41" i="14"/>
  <c r="L40" i="14"/>
  <c r="K40" i="14"/>
  <c r="J40" i="14"/>
  <c r="I40" i="14"/>
  <c r="H40" i="14"/>
  <c r="G40" i="14"/>
  <c r="F40" i="14"/>
  <c r="E40" i="14"/>
  <c r="D40" i="14"/>
  <c r="C40" i="14"/>
  <c r="L39" i="14"/>
  <c r="K39" i="14"/>
  <c r="J39" i="14"/>
  <c r="I39" i="14"/>
  <c r="H39" i="14"/>
  <c r="G39" i="14"/>
  <c r="F39" i="14"/>
  <c r="E39" i="14"/>
  <c r="D39" i="14"/>
  <c r="C39" i="14"/>
  <c r="L38" i="14"/>
  <c r="K38" i="14"/>
  <c r="J38" i="14"/>
  <c r="I38" i="14"/>
  <c r="H38" i="14"/>
  <c r="G38" i="14"/>
  <c r="F38" i="14"/>
  <c r="E38" i="14"/>
  <c r="D38" i="14"/>
  <c r="C38" i="14"/>
  <c r="L37" i="14"/>
  <c r="K37" i="14"/>
  <c r="J37" i="14"/>
  <c r="I37" i="14"/>
  <c r="H37" i="14"/>
  <c r="G37" i="14"/>
  <c r="F37" i="14"/>
  <c r="E37" i="14"/>
  <c r="D37" i="14"/>
  <c r="C37" i="14"/>
  <c r="L36" i="14"/>
  <c r="K36" i="14"/>
  <c r="J36" i="14"/>
  <c r="I36" i="14"/>
  <c r="H36" i="14"/>
  <c r="G36" i="14"/>
  <c r="F36" i="14"/>
  <c r="E36" i="14"/>
  <c r="D36" i="14"/>
  <c r="C36" i="14"/>
  <c r="L34" i="14"/>
  <c r="K34" i="14"/>
  <c r="J34" i="14"/>
  <c r="I34" i="14"/>
  <c r="H34" i="14"/>
  <c r="G34" i="14"/>
  <c r="F34" i="14"/>
  <c r="E34" i="14"/>
  <c r="D34" i="14"/>
  <c r="C34" i="14"/>
  <c r="L33" i="14"/>
  <c r="K33" i="14"/>
  <c r="J33" i="14"/>
  <c r="I33" i="14"/>
  <c r="H33" i="14"/>
  <c r="G33" i="14"/>
  <c r="F33" i="14"/>
  <c r="E33" i="14"/>
  <c r="D33" i="14"/>
  <c r="C33" i="14"/>
  <c r="L32" i="14"/>
  <c r="K32" i="14"/>
  <c r="J32" i="14"/>
  <c r="I32" i="14"/>
  <c r="H32" i="14"/>
  <c r="G32" i="14"/>
  <c r="F32" i="14"/>
  <c r="E32" i="14"/>
  <c r="D32" i="14"/>
  <c r="C32" i="14"/>
  <c r="L31" i="14"/>
  <c r="K31" i="14"/>
  <c r="J31" i="14"/>
  <c r="I31" i="14"/>
  <c r="H31" i="14"/>
  <c r="G31" i="14"/>
  <c r="F31" i="14"/>
  <c r="E31" i="14"/>
  <c r="D31" i="14"/>
  <c r="C31" i="14"/>
  <c r="L30" i="14"/>
  <c r="K30" i="14"/>
  <c r="J30" i="14"/>
  <c r="I30" i="14"/>
  <c r="H30" i="14"/>
  <c r="G30" i="14"/>
  <c r="F30" i="14"/>
  <c r="E30" i="14"/>
  <c r="D30" i="14"/>
  <c r="C30" i="14"/>
  <c r="L29" i="14"/>
  <c r="K29" i="14"/>
  <c r="J29" i="14"/>
  <c r="I29" i="14"/>
  <c r="H29" i="14"/>
  <c r="G29" i="14"/>
  <c r="F29" i="14"/>
  <c r="E29" i="14"/>
  <c r="D29" i="14"/>
  <c r="C29" i="14"/>
  <c r="L28" i="14"/>
  <c r="K28" i="14"/>
  <c r="J28" i="14"/>
  <c r="I28" i="14"/>
  <c r="H28" i="14"/>
  <c r="G28" i="14"/>
  <c r="F28" i="14"/>
  <c r="E28" i="14"/>
  <c r="D28" i="14"/>
  <c r="C28" i="14"/>
  <c r="L27" i="14"/>
  <c r="K27" i="14"/>
  <c r="J27" i="14"/>
  <c r="I27" i="14"/>
  <c r="H27" i="14"/>
  <c r="G27" i="14"/>
  <c r="F27" i="14"/>
  <c r="E27" i="14"/>
  <c r="D27" i="14"/>
  <c r="C27" i="14"/>
  <c r="L25" i="14"/>
  <c r="K25" i="14"/>
  <c r="J25" i="14"/>
  <c r="I25" i="14"/>
  <c r="H25" i="14"/>
  <c r="G25" i="14"/>
  <c r="F25" i="14"/>
  <c r="E25" i="14"/>
  <c r="D25" i="14"/>
  <c r="C25" i="14"/>
  <c r="L24" i="14"/>
  <c r="K24" i="14"/>
  <c r="J24" i="14"/>
  <c r="I24" i="14"/>
  <c r="H24" i="14"/>
  <c r="G24" i="14"/>
  <c r="F24" i="14"/>
  <c r="E24" i="14"/>
  <c r="D24" i="14"/>
  <c r="C24" i="14"/>
  <c r="L22" i="14"/>
  <c r="K22" i="14"/>
  <c r="J22" i="14"/>
  <c r="I22" i="14"/>
  <c r="H22" i="14"/>
  <c r="G22" i="14"/>
  <c r="F22" i="14"/>
  <c r="E22" i="14"/>
  <c r="D22" i="14"/>
  <c r="C22" i="14"/>
  <c r="L21" i="14"/>
  <c r="K21" i="14"/>
  <c r="J21" i="14"/>
  <c r="I21" i="14"/>
  <c r="H21" i="14"/>
  <c r="G21" i="14"/>
  <c r="F21" i="14"/>
  <c r="E21" i="14"/>
  <c r="D21" i="14"/>
  <c r="C21" i="14"/>
  <c r="L20" i="14"/>
  <c r="K20" i="14"/>
  <c r="J20" i="14"/>
  <c r="I20" i="14"/>
  <c r="H20" i="14"/>
  <c r="G20" i="14"/>
  <c r="F20" i="14"/>
  <c r="E20" i="14"/>
  <c r="D20" i="14"/>
  <c r="C20" i="14"/>
  <c r="L19" i="14"/>
  <c r="K19" i="14"/>
  <c r="J19" i="14"/>
  <c r="I19" i="14"/>
  <c r="H19" i="14"/>
  <c r="G19" i="14"/>
  <c r="F19" i="14"/>
  <c r="E19" i="14"/>
  <c r="D19" i="14"/>
  <c r="C19" i="14"/>
  <c r="L18" i="14"/>
  <c r="K18" i="14"/>
  <c r="J18" i="14"/>
  <c r="I18" i="14"/>
  <c r="H18" i="14"/>
  <c r="G18" i="14"/>
  <c r="F18" i="14"/>
  <c r="E18" i="14"/>
  <c r="D18" i="14"/>
  <c r="C18" i="14"/>
  <c r="L17" i="14"/>
  <c r="K17" i="14"/>
  <c r="J17" i="14"/>
  <c r="I17" i="14"/>
  <c r="H17" i="14"/>
  <c r="G17" i="14"/>
  <c r="F17" i="14"/>
  <c r="E17" i="14"/>
  <c r="D17" i="14"/>
  <c r="C17" i="14"/>
  <c r="L16" i="14"/>
  <c r="K16" i="14"/>
  <c r="J16" i="14"/>
  <c r="I16" i="14"/>
  <c r="H16" i="14"/>
  <c r="G16" i="14"/>
  <c r="F16" i="14"/>
  <c r="E16" i="14"/>
  <c r="D16" i="14"/>
  <c r="C16" i="14"/>
  <c r="L15" i="14"/>
  <c r="K15" i="14"/>
  <c r="J15" i="14"/>
  <c r="I15" i="14"/>
  <c r="H15" i="14"/>
  <c r="G15" i="14"/>
  <c r="F15" i="14"/>
  <c r="E15" i="14"/>
  <c r="D15" i="14"/>
  <c r="C15" i="14"/>
  <c r="L14" i="14"/>
  <c r="K14" i="14"/>
  <c r="J14" i="14"/>
  <c r="I14" i="14"/>
  <c r="H14" i="14"/>
  <c r="G14" i="14"/>
  <c r="F14" i="14"/>
  <c r="E14" i="14"/>
  <c r="D14" i="14"/>
  <c r="C14" i="14"/>
  <c r="L13" i="14"/>
  <c r="K13" i="14"/>
  <c r="J13" i="14"/>
  <c r="I13" i="14"/>
  <c r="H13" i="14"/>
  <c r="G13" i="14"/>
  <c r="F13" i="14"/>
  <c r="E13" i="14"/>
  <c r="D13" i="14"/>
  <c r="C13" i="14"/>
  <c r="L12" i="14"/>
  <c r="K12" i="14"/>
  <c r="J12" i="14"/>
  <c r="I12" i="14"/>
  <c r="H12" i="14"/>
  <c r="G12" i="14"/>
  <c r="F12" i="14"/>
  <c r="E12" i="14"/>
  <c r="D12" i="14"/>
  <c r="C12" i="14"/>
  <c r="L10" i="14"/>
  <c r="K10" i="14"/>
  <c r="J10" i="14"/>
  <c r="I10" i="14"/>
  <c r="H10" i="14"/>
  <c r="G10" i="14"/>
  <c r="F10" i="14"/>
  <c r="E10" i="14"/>
  <c r="D10" i="14"/>
  <c r="C10" i="14"/>
  <c r="L9" i="14"/>
  <c r="K9" i="14"/>
  <c r="J9" i="14"/>
  <c r="I9" i="14"/>
  <c r="H9" i="14"/>
  <c r="G9" i="14"/>
  <c r="F9" i="14"/>
  <c r="E9" i="14"/>
  <c r="D9" i="14"/>
  <c r="C9" i="14"/>
  <c r="L8" i="14"/>
  <c r="K8" i="14"/>
  <c r="J8" i="14"/>
  <c r="I8" i="14"/>
  <c r="H8" i="14"/>
  <c r="G8" i="14"/>
  <c r="F8" i="14"/>
  <c r="E8" i="14"/>
  <c r="D8" i="14"/>
  <c r="C8" i="14"/>
  <c r="L7" i="14"/>
  <c r="K7" i="14"/>
  <c r="J7" i="14"/>
  <c r="I7" i="14"/>
  <c r="H7" i="14"/>
  <c r="G7" i="14"/>
  <c r="F7" i="14"/>
  <c r="E7" i="14"/>
  <c r="D7" i="14"/>
  <c r="C7" i="14"/>
  <c r="L6" i="14"/>
  <c r="K6" i="14"/>
  <c r="J6" i="14"/>
  <c r="I6" i="14"/>
  <c r="H6" i="14"/>
  <c r="G6" i="14"/>
  <c r="F6" i="14"/>
  <c r="E6" i="14"/>
  <c r="D6" i="14"/>
  <c r="C6" i="14"/>
  <c r="L5" i="14"/>
  <c r="K5" i="14"/>
  <c r="J5" i="14"/>
  <c r="I5" i="14"/>
  <c r="H5" i="14"/>
  <c r="G5" i="14"/>
  <c r="F5" i="14"/>
  <c r="E5" i="14"/>
  <c r="D5" i="14"/>
  <c r="C5" i="14"/>
  <c r="L4" i="14"/>
  <c r="K4" i="14"/>
  <c r="J4" i="14"/>
  <c r="I4" i="14"/>
  <c r="H4" i="14"/>
  <c r="G4" i="14"/>
  <c r="F4" i="14"/>
  <c r="E4" i="14"/>
  <c r="D4" i="14"/>
  <c r="C4" i="14"/>
  <c r="E110" i="15" l="1"/>
  <c r="E111" i="15" s="1"/>
  <c r="E95" i="14"/>
  <c r="H103" i="15"/>
  <c r="I95" i="14"/>
  <c r="I96" i="14" s="1"/>
  <c r="E108" i="14"/>
  <c r="E90" i="14"/>
  <c r="E76" i="14"/>
  <c r="I80" i="14"/>
  <c r="I81" i="14" s="1"/>
  <c r="E107" i="13"/>
  <c r="E105" i="13"/>
  <c r="E104" i="13"/>
  <c r="E103" i="13"/>
  <c r="E102" i="13"/>
  <c r="E100" i="13"/>
  <c r="E99" i="13"/>
  <c r="E98" i="13"/>
  <c r="H94" i="13"/>
  <c r="E94" i="13"/>
  <c r="H93" i="13"/>
  <c r="E93" i="13"/>
  <c r="H92" i="13"/>
  <c r="I92" i="13" s="1"/>
  <c r="H91" i="13"/>
  <c r="I91" i="13" s="1"/>
  <c r="H90" i="13"/>
  <c r="H89" i="13"/>
  <c r="E89" i="13"/>
  <c r="H88" i="13"/>
  <c r="I88" i="13" s="1"/>
  <c r="E88" i="13"/>
  <c r="H87" i="13"/>
  <c r="I87" i="13" s="1"/>
  <c r="E87" i="13"/>
  <c r="H86" i="13"/>
  <c r="E86" i="13"/>
  <c r="E85" i="13"/>
  <c r="E84" i="13"/>
  <c r="E83" i="13"/>
  <c r="E82" i="13"/>
  <c r="E81" i="13"/>
  <c r="E80" i="13"/>
  <c r="H79" i="13"/>
  <c r="E79" i="13"/>
  <c r="H78" i="13"/>
  <c r="I78" i="13" s="1"/>
  <c r="H77" i="13"/>
  <c r="I77" i="13" s="1"/>
  <c r="H76" i="13"/>
  <c r="I76" i="13" s="1"/>
  <c r="H75" i="13"/>
  <c r="I75" i="13" s="1"/>
  <c r="E75" i="13"/>
  <c r="H74" i="13"/>
  <c r="I74" i="13" s="1"/>
  <c r="E74" i="13"/>
  <c r="H73" i="13"/>
  <c r="I73" i="13" s="1"/>
  <c r="E73" i="13"/>
  <c r="H72" i="13"/>
  <c r="I72" i="13" s="1"/>
  <c r="E72" i="13"/>
  <c r="H71" i="13"/>
  <c r="I71" i="13" s="1"/>
  <c r="E71" i="13"/>
  <c r="H70" i="13"/>
  <c r="I70" i="13" s="1"/>
  <c r="E70" i="13"/>
  <c r="H69" i="13"/>
  <c r="E69" i="13"/>
  <c r="L59" i="13"/>
  <c r="K59" i="13"/>
  <c r="J59" i="13"/>
  <c r="I59" i="13"/>
  <c r="H59" i="13"/>
  <c r="G59" i="13"/>
  <c r="F59" i="13"/>
  <c r="E59" i="13"/>
  <c r="D59" i="13"/>
  <c r="C59" i="13"/>
  <c r="L58" i="13"/>
  <c r="K58" i="13"/>
  <c r="J58" i="13"/>
  <c r="I58" i="13"/>
  <c r="H58" i="13"/>
  <c r="G58" i="13"/>
  <c r="F58" i="13"/>
  <c r="E58" i="13"/>
  <c r="D58" i="13"/>
  <c r="C58" i="13"/>
  <c r="L56" i="13"/>
  <c r="K56" i="13"/>
  <c r="J56" i="13"/>
  <c r="I56" i="13"/>
  <c r="H56" i="13"/>
  <c r="G56" i="13"/>
  <c r="F56" i="13"/>
  <c r="E56" i="13"/>
  <c r="D56" i="13"/>
  <c r="C56" i="13"/>
  <c r="L55" i="13"/>
  <c r="K55" i="13"/>
  <c r="J55" i="13"/>
  <c r="I55" i="13"/>
  <c r="H55" i="13"/>
  <c r="G55" i="13"/>
  <c r="F55" i="13"/>
  <c r="E55" i="13"/>
  <c r="D55" i="13"/>
  <c r="C55" i="13"/>
  <c r="L54" i="13"/>
  <c r="K54" i="13"/>
  <c r="J54" i="13"/>
  <c r="I54" i="13"/>
  <c r="H54" i="13"/>
  <c r="G54" i="13"/>
  <c r="F54" i="13"/>
  <c r="E54" i="13"/>
  <c r="D54" i="13"/>
  <c r="C54" i="13"/>
  <c r="L53" i="13"/>
  <c r="K53" i="13"/>
  <c r="J53" i="13"/>
  <c r="I53" i="13"/>
  <c r="H53" i="13"/>
  <c r="G53" i="13"/>
  <c r="F53" i="13"/>
  <c r="E53" i="13"/>
  <c r="D53" i="13"/>
  <c r="C53" i="13"/>
  <c r="L52" i="13"/>
  <c r="K52" i="13"/>
  <c r="J52" i="13"/>
  <c r="I52" i="13"/>
  <c r="H52" i="13"/>
  <c r="G52" i="13"/>
  <c r="F52" i="13"/>
  <c r="E52" i="13"/>
  <c r="D52" i="13"/>
  <c r="C52" i="13"/>
  <c r="L51" i="13"/>
  <c r="K51" i="13"/>
  <c r="J51" i="13"/>
  <c r="I51" i="13"/>
  <c r="H51" i="13"/>
  <c r="G51" i="13"/>
  <c r="F51" i="13"/>
  <c r="E51" i="13"/>
  <c r="D51" i="13"/>
  <c r="C51" i="13"/>
  <c r="L50" i="13"/>
  <c r="K50" i="13"/>
  <c r="J50" i="13"/>
  <c r="I50" i="13"/>
  <c r="H50" i="13"/>
  <c r="G50" i="13"/>
  <c r="F50" i="13"/>
  <c r="E50" i="13"/>
  <c r="D50" i="13"/>
  <c r="C50" i="13"/>
  <c r="L49" i="13"/>
  <c r="K49" i="13"/>
  <c r="J49" i="13"/>
  <c r="I49" i="13"/>
  <c r="H49" i="13"/>
  <c r="G49" i="13"/>
  <c r="F49" i="13"/>
  <c r="E49" i="13"/>
  <c r="D49" i="13"/>
  <c r="C49" i="13"/>
  <c r="L48" i="13"/>
  <c r="K48" i="13"/>
  <c r="J48" i="13"/>
  <c r="I48" i="13"/>
  <c r="H48" i="13"/>
  <c r="G48" i="13"/>
  <c r="F48" i="13"/>
  <c r="E48" i="13"/>
  <c r="D48" i="13"/>
  <c r="C48" i="13"/>
  <c r="L47" i="13"/>
  <c r="K47" i="13"/>
  <c r="J47" i="13"/>
  <c r="I47" i="13"/>
  <c r="H47" i="13"/>
  <c r="G47" i="13"/>
  <c r="F47" i="13"/>
  <c r="E47" i="13"/>
  <c r="D47" i="13"/>
  <c r="C47" i="13"/>
  <c r="L46" i="13"/>
  <c r="K46" i="13"/>
  <c r="J46" i="13"/>
  <c r="I46" i="13"/>
  <c r="H46" i="13"/>
  <c r="G46" i="13"/>
  <c r="F46" i="13"/>
  <c r="E46" i="13"/>
  <c r="D46" i="13"/>
  <c r="C46" i="13"/>
  <c r="L44" i="13"/>
  <c r="K44" i="13"/>
  <c r="J44" i="13"/>
  <c r="I44" i="13"/>
  <c r="H44" i="13"/>
  <c r="G44" i="13"/>
  <c r="F44" i="13"/>
  <c r="E44" i="13"/>
  <c r="D44" i="13"/>
  <c r="C44" i="13"/>
  <c r="L43" i="13"/>
  <c r="K43" i="13"/>
  <c r="J43" i="13"/>
  <c r="I43" i="13"/>
  <c r="H43" i="13"/>
  <c r="G43" i="13"/>
  <c r="F43" i="13"/>
  <c r="E43" i="13"/>
  <c r="D43" i="13"/>
  <c r="C43" i="13"/>
  <c r="L42" i="13"/>
  <c r="K42" i="13"/>
  <c r="J42" i="13"/>
  <c r="I42" i="13"/>
  <c r="H42" i="13"/>
  <c r="G42" i="13"/>
  <c r="F42" i="13"/>
  <c r="E42" i="13"/>
  <c r="D42" i="13"/>
  <c r="C42" i="13"/>
  <c r="L41" i="13"/>
  <c r="K41" i="13"/>
  <c r="J41" i="13"/>
  <c r="I41" i="13"/>
  <c r="H41" i="13"/>
  <c r="G41" i="13"/>
  <c r="F41" i="13"/>
  <c r="E41" i="13"/>
  <c r="D41" i="13"/>
  <c r="C41" i="13"/>
  <c r="L40" i="13"/>
  <c r="K40" i="13"/>
  <c r="J40" i="13"/>
  <c r="I40" i="13"/>
  <c r="H40" i="13"/>
  <c r="G40" i="13"/>
  <c r="F40" i="13"/>
  <c r="E40" i="13"/>
  <c r="D40" i="13"/>
  <c r="C40" i="13"/>
  <c r="L39" i="13"/>
  <c r="K39" i="13"/>
  <c r="J39" i="13"/>
  <c r="I39" i="13"/>
  <c r="H39" i="13"/>
  <c r="G39" i="13"/>
  <c r="F39" i="13"/>
  <c r="E39" i="13"/>
  <c r="D39" i="13"/>
  <c r="C39" i="13"/>
  <c r="L38" i="13"/>
  <c r="K38" i="13"/>
  <c r="J38" i="13"/>
  <c r="I38" i="13"/>
  <c r="H38" i="13"/>
  <c r="G38" i="13"/>
  <c r="F38" i="13"/>
  <c r="E38" i="13"/>
  <c r="D38" i="13"/>
  <c r="C38" i="13"/>
  <c r="L37" i="13"/>
  <c r="K37" i="13"/>
  <c r="J37" i="13"/>
  <c r="I37" i="13"/>
  <c r="H37" i="13"/>
  <c r="G37" i="13"/>
  <c r="F37" i="13"/>
  <c r="E37" i="13"/>
  <c r="D37" i="13"/>
  <c r="C37" i="13"/>
  <c r="L36" i="13"/>
  <c r="K36" i="13"/>
  <c r="J36" i="13"/>
  <c r="I36" i="13"/>
  <c r="H36" i="13"/>
  <c r="G36" i="13"/>
  <c r="F36" i="13"/>
  <c r="E36" i="13"/>
  <c r="D36" i="13"/>
  <c r="C36" i="13"/>
  <c r="L34" i="13"/>
  <c r="K34" i="13"/>
  <c r="J34" i="13"/>
  <c r="I34" i="13"/>
  <c r="H34" i="13"/>
  <c r="G34" i="13"/>
  <c r="F34" i="13"/>
  <c r="E34" i="13"/>
  <c r="D34" i="13"/>
  <c r="C34" i="13"/>
  <c r="L33" i="13"/>
  <c r="K33" i="13"/>
  <c r="J33" i="13"/>
  <c r="I33" i="13"/>
  <c r="H33" i="13"/>
  <c r="G33" i="13"/>
  <c r="F33" i="13"/>
  <c r="E33" i="13"/>
  <c r="D33" i="13"/>
  <c r="C33" i="13"/>
  <c r="L32" i="13"/>
  <c r="K32" i="13"/>
  <c r="J32" i="13"/>
  <c r="I32" i="13"/>
  <c r="H32" i="13"/>
  <c r="G32" i="13"/>
  <c r="F32" i="13"/>
  <c r="E32" i="13"/>
  <c r="D32" i="13"/>
  <c r="C32" i="13"/>
  <c r="L31" i="13"/>
  <c r="K31" i="13"/>
  <c r="J31" i="13"/>
  <c r="I31" i="13"/>
  <c r="H31" i="13"/>
  <c r="G31" i="13"/>
  <c r="F31" i="13"/>
  <c r="E31" i="13"/>
  <c r="D31" i="13"/>
  <c r="C31" i="13"/>
  <c r="L30" i="13"/>
  <c r="K30" i="13"/>
  <c r="J30" i="13"/>
  <c r="I30" i="13"/>
  <c r="H30" i="13"/>
  <c r="G30" i="13"/>
  <c r="F30" i="13"/>
  <c r="E30" i="13"/>
  <c r="D30" i="13"/>
  <c r="C30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5" i="13"/>
  <c r="K25" i="13"/>
  <c r="J25" i="13"/>
  <c r="I25" i="13"/>
  <c r="H25" i="13"/>
  <c r="G25" i="13"/>
  <c r="F25" i="13"/>
  <c r="E25" i="13"/>
  <c r="D25" i="13"/>
  <c r="C25" i="13"/>
  <c r="L24" i="13"/>
  <c r="K24" i="13"/>
  <c r="J24" i="13"/>
  <c r="I24" i="13"/>
  <c r="H24" i="13"/>
  <c r="G24" i="13"/>
  <c r="F24" i="13"/>
  <c r="E24" i="13"/>
  <c r="D24" i="13"/>
  <c r="C24" i="13"/>
  <c r="L22" i="13"/>
  <c r="K22" i="13"/>
  <c r="J22" i="13"/>
  <c r="I22" i="13"/>
  <c r="H22" i="13"/>
  <c r="G22" i="13"/>
  <c r="F22" i="13"/>
  <c r="E22" i="13"/>
  <c r="D22" i="13"/>
  <c r="C22" i="13"/>
  <c r="L21" i="13"/>
  <c r="K21" i="13"/>
  <c r="J21" i="13"/>
  <c r="I21" i="13"/>
  <c r="H21" i="13"/>
  <c r="G21" i="13"/>
  <c r="F21" i="13"/>
  <c r="E21" i="13"/>
  <c r="D21" i="13"/>
  <c r="C21" i="13"/>
  <c r="L20" i="13"/>
  <c r="K20" i="13"/>
  <c r="J20" i="13"/>
  <c r="I20" i="13"/>
  <c r="H20" i="13"/>
  <c r="G20" i="13"/>
  <c r="F20" i="13"/>
  <c r="E20" i="13"/>
  <c r="D20" i="13"/>
  <c r="C20" i="13"/>
  <c r="L19" i="13"/>
  <c r="K19" i="13"/>
  <c r="J19" i="13"/>
  <c r="I19" i="13"/>
  <c r="H19" i="13"/>
  <c r="G19" i="13"/>
  <c r="F19" i="13"/>
  <c r="E19" i="13"/>
  <c r="D19" i="13"/>
  <c r="C19" i="13"/>
  <c r="L18" i="13"/>
  <c r="K18" i="13"/>
  <c r="J18" i="13"/>
  <c r="I18" i="13"/>
  <c r="H18" i="13"/>
  <c r="G18" i="13"/>
  <c r="F18" i="13"/>
  <c r="E18" i="13"/>
  <c r="D18" i="13"/>
  <c r="C18" i="13"/>
  <c r="L17" i="13"/>
  <c r="K17" i="13"/>
  <c r="J17" i="13"/>
  <c r="I17" i="13"/>
  <c r="H17" i="13"/>
  <c r="G17" i="13"/>
  <c r="F17" i="13"/>
  <c r="E17" i="13"/>
  <c r="D17" i="13"/>
  <c r="C17" i="13"/>
  <c r="L16" i="13"/>
  <c r="K16" i="13"/>
  <c r="J16" i="13"/>
  <c r="I16" i="13"/>
  <c r="H16" i="13"/>
  <c r="G16" i="13"/>
  <c r="F16" i="13"/>
  <c r="E16" i="13"/>
  <c r="D16" i="13"/>
  <c r="C16" i="13"/>
  <c r="L15" i="13"/>
  <c r="K15" i="13"/>
  <c r="J15" i="13"/>
  <c r="I15" i="13"/>
  <c r="H15" i="13"/>
  <c r="G15" i="13"/>
  <c r="F15" i="13"/>
  <c r="E15" i="13"/>
  <c r="D15" i="13"/>
  <c r="C15" i="13"/>
  <c r="L14" i="13"/>
  <c r="K14" i="13"/>
  <c r="J14" i="13"/>
  <c r="I14" i="13"/>
  <c r="H14" i="13"/>
  <c r="G14" i="13"/>
  <c r="F14" i="13"/>
  <c r="E14" i="13"/>
  <c r="D14" i="13"/>
  <c r="C14" i="13"/>
  <c r="L13" i="13"/>
  <c r="K13" i="13"/>
  <c r="J13" i="13"/>
  <c r="I13" i="13"/>
  <c r="H13" i="13"/>
  <c r="G13" i="13"/>
  <c r="F13" i="13"/>
  <c r="E13" i="13"/>
  <c r="D13" i="13"/>
  <c r="C13" i="13"/>
  <c r="L12" i="13"/>
  <c r="K12" i="13"/>
  <c r="J12" i="13"/>
  <c r="I12" i="13"/>
  <c r="H12" i="13"/>
  <c r="G12" i="13"/>
  <c r="F12" i="13"/>
  <c r="E12" i="13"/>
  <c r="D12" i="13"/>
  <c r="C12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L5" i="13"/>
  <c r="K5" i="13"/>
  <c r="J5" i="13"/>
  <c r="I5" i="13"/>
  <c r="H5" i="13"/>
  <c r="G5" i="13"/>
  <c r="F5" i="13"/>
  <c r="E5" i="13"/>
  <c r="D5" i="13"/>
  <c r="C5" i="13"/>
  <c r="L4" i="13"/>
  <c r="K4" i="13"/>
  <c r="J4" i="13"/>
  <c r="I4" i="13"/>
  <c r="H4" i="13"/>
  <c r="G4" i="13"/>
  <c r="F4" i="13"/>
  <c r="E4" i="13"/>
  <c r="D4" i="13"/>
  <c r="C4" i="13"/>
  <c r="E107" i="12"/>
  <c r="E105" i="12"/>
  <c r="E104" i="12"/>
  <c r="E103" i="12"/>
  <c r="E102" i="12"/>
  <c r="E100" i="12"/>
  <c r="E99" i="12"/>
  <c r="E98" i="12"/>
  <c r="H94" i="12"/>
  <c r="E94" i="12"/>
  <c r="H93" i="12"/>
  <c r="E93" i="12"/>
  <c r="H92" i="12"/>
  <c r="I92" i="12" s="1"/>
  <c r="H91" i="12"/>
  <c r="I91" i="12" s="1"/>
  <c r="H90" i="12"/>
  <c r="H89" i="12"/>
  <c r="E89" i="12"/>
  <c r="H88" i="12"/>
  <c r="I88" i="12" s="1"/>
  <c r="E88" i="12"/>
  <c r="H87" i="12"/>
  <c r="I87" i="12" s="1"/>
  <c r="E87" i="12"/>
  <c r="H86" i="12"/>
  <c r="E86" i="12"/>
  <c r="E85" i="12"/>
  <c r="E84" i="12"/>
  <c r="E83" i="12"/>
  <c r="E82" i="12"/>
  <c r="E81" i="12"/>
  <c r="E80" i="12"/>
  <c r="H79" i="12"/>
  <c r="E79" i="12"/>
  <c r="H78" i="12"/>
  <c r="I78" i="12" s="1"/>
  <c r="H77" i="12"/>
  <c r="I77" i="12" s="1"/>
  <c r="H76" i="12"/>
  <c r="I76" i="12" s="1"/>
  <c r="H75" i="12"/>
  <c r="I75" i="12" s="1"/>
  <c r="E75" i="12"/>
  <c r="H74" i="12"/>
  <c r="I74" i="12" s="1"/>
  <c r="E74" i="12"/>
  <c r="H73" i="12"/>
  <c r="I73" i="12" s="1"/>
  <c r="E73" i="12"/>
  <c r="H72" i="12"/>
  <c r="I72" i="12" s="1"/>
  <c r="E72" i="12"/>
  <c r="H71" i="12"/>
  <c r="I71" i="12" s="1"/>
  <c r="E71" i="12"/>
  <c r="H70" i="12"/>
  <c r="E70" i="12"/>
  <c r="H69" i="12"/>
  <c r="I69" i="12" s="1"/>
  <c r="E69" i="12"/>
  <c r="L59" i="12"/>
  <c r="K59" i="12"/>
  <c r="J59" i="12"/>
  <c r="I59" i="12"/>
  <c r="H59" i="12"/>
  <c r="G59" i="12"/>
  <c r="F59" i="12"/>
  <c r="E59" i="12"/>
  <c r="D59" i="12"/>
  <c r="C59" i="12"/>
  <c r="L58" i="12"/>
  <c r="K58" i="12"/>
  <c r="J58" i="12"/>
  <c r="I58" i="12"/>
  <c r="H58" i="12"/>
  <c r="G58" i="12"/>
  <c r="F58" i="12"/>
  <c r="E58" i="12"/>
  <c r="D58" i="12"/>
  <c r="C58" i="12"/>
  <c r="L56" i="12"/>
  <c r="K56" i="12"/>
  <c r="J56" i="12"/>
  <c r="I56" i="12"/>
  <c r="H56" i="12"/>
  <c r="G56" i="12"/>
  <c r="F56" i="12"/>
  <c r="E56" i="12"/>
  <c r="D56" i="12"/>
  <c r="C56" i="12"/>
  <c r="L55" i="12"/>
  <c r="K55" i="12"/>
  <c r="J55" i="12"/>
  <c r="I55" i="12"/>
  <c r="H55" i="12"/>
  <c r="G55" i="12"/>
  <c r="F55" i="12"/>
  <c r="E55" i="12"/>
  <c r="D55" i="12"/>
  <c r="C55" i="12"/>
  <c r="L54" i="12"/>
  <c r="K54" i="12"/>
  <c r="J54" i="12"/>
  <c r="I54" i="12"/>
  <c r="H54" i="12"/>
  <c r="G54" i="12"/>
  <c r="F54" i="12"/>
  <c r="E54" i="12"/>
  <c r="D54" i="12"/>
  <c r="C54" i="12"/>
  <c r="L53" i="12"/>
  <c r="K53" i="12"/>
  <c r="J53" i="12"/>
  <c r="I53" i="12"/>
  <c r="H53" i="12"/>
  <c r="G53" i="12"/>
  <c r="F53" i="12"/>
  <c r="E53" i="12"/>
  <c r="D53" i="12"/>
  <c r="C53" i="12"/>
  <c r="L52" i="12"/>
  <c r="K52" i="12"/>
  <c r="J52" i="12"/>
  <c r="I52" i="12"/>
  <c r="H52" i="12"/>
  <c r="G52" i="12"/>
  <c r="F52" i="12"/>
  <c r="E52" i="12"/>
  <c r="D52" i="12"/>
  <c r="C52" i="12"/>
  <c r="L51" i="12"/>
  <c r="K51" i="12"/>
  <c r="J51" i="12"/>
  <c r="I51" i="12"/>
  <c r="H51" i="12"/>
  <c r="G51" i="12"/>
  <c r="F51" i="12"/>
  <c r="E51" i="12"/>
  <c r="D51" i="12"/>
  <c r="C51" i="12"/>
  <c r="L50" i="12"/>
  <c r="K50" i="12"/>
  <c r="J50" i="12"/>
  <c r="I50" i="12"/>
  <c r="H50" i="12"/>
  <c r="G50" i="12"/>
  <c r="F50" i="12"/>
  <c r="E50" i="12"/>
  <c r="D50" i="12"/>
  <c r="C50" i="12"/>
  <c r="L49" i="12"/>
  <c r="K49" i="12"/>
  <c r="J49" i="12"/>
  <c r="I49" i="12"/>
  <c r="H49" i="12"/>
  <c r="G49" i="12"/>
  <c r="F49" i="12"/>
  <c r="E49" i="12"/>
  <c r="D49" i="12"/>
  <c r="C49" i="12"/>
  <c r="L48" i="12"/>
  <c r="K48" i="12"/>
  <c r="J48" i="12"/>
  <c r="I48" i="12"/>
  <c r="H48" i="12"/>
  <c r="G48" i="12"/>
  <c r="F48" i="12"/>
  <c r="E48" i="12"/>
  <c r="D48" i="12"/>
  <c r="C48" i="12"/>
  <c r="L47" i="12"/>
  <c r="K47" i="12"/>
  <c r="J47" i="12"/>
  <c r="I47" i="12"/>
  <c r="H47" i="12"/>
  <c r="G47" i="12"/>
  <c r="F47" i="12"/>
  <c r="E47" i="12"/>
  <c r="D47" i="12"/>
  <c r="C47" i="12"/>
  <c r="L46" i="12"/>
  <c r="K46" i="12"/>
  <c r="J46" i="12"/>
  <c r="I46" i="12"/>
  <c r="H46" i="12"/>
  <c r="G46" i="12"/>
  <c r="F46" i="12"/>
  <c r="E46" i="12"/>
  <c r="D46" i="12"/>
  <c r="C46" i="12"/>
  <c r="L44" i="12"/>
  <c r="K44" i="12"/>
  <c r="J44" i="12"/>
  <c r="I44" i="12"/>
  <c r="H44" i="12"/>
  <c r="G44" i="12"/>
  <c r="F44" i="12"/>
  <c r="E44" i="12"/>
  <c r="D44" i="12"/>
  <c r="C44" i="12"/>
  <c r="L43" i="12"/>
  <c r="K43" i="12"/>
  <c r="J43" i="12"/>
  <c r="I43" i="12"/>
  <c r="H43" i="12"/>
  <c r="G43" i="12"/>
  <c r="F43" i="12"/>
  <c r="E43" i="12"/>
  <c r="D43" i="12"/>
  <c r="C43" i="12"/>
  <c r="L42" i="12"/>
  <c r="K42" i="12"/>
  <c r="J42" i="12"/>
  <c r="I42" i="12"/>
  <c r="H42" i="12"/>
  <c r="G42" i="12"/>
  <c r="F42" i="12"/>
  <c r="E42" i="12"/>
  <c r="D42" i="12"/>
  <c r="C42" i="12"/>
  <c r="L41" i="12"/>
  <c r="K41" i="12"/>
  <c r="J41" i="12"/>
  <c r="I41" i="12"/>
  <c r="H41" i="12"/>
  <c r="G41" i="12"/>
  <c r="F41" i="12"/>
  <c r="E41" i="12"/>
  <c r="D41" i="12"/>
  <c r="C41" i="12"/>
  <c r="L40" i="12"/>
  <c r="K40" i="12"/>
  <c r="J40" i="12"/>
  <c r="I40" i="12"/>
  <c r="H40" i="12"/>
  <c r="G40" i="12"/>
  <c r="F40" i="12"/>
  <c r="E40" i="12"/>
  <c r="D40" i="12"/>
  <c r="C40" i="12"/>
  <c r="L39" i="12"/>
  <c r="K39" i="12"/>
  <c r="J39" i="12"/>
  <c r="I39" i="12"/>
  <c r="H39" i="12"/>
  <c r="G39" i="12"/>
  <c r="F39" i="12"/>
  <c r="E39" i="12"/>
  <c r="D39" i="12"/>
  <c r="C39" i="12"/>
  <c r="L38" i="12"/>
  <c r="K38" i="12"/>
  <c r="J38" i="12"/>
  <c r="I38" i="12"/>
  <c r="H38" i="12"/>
  <c r="G38" i="12"/>
  <c r="F38" i="12"/>
  <c r="E38" i="12"/>
  <c r="D38" i="12"/>
  <c r="C38" i="12"/>
  <c r="L37" i="12"/>
  <c r="K37" i="12"/>
  <c r="J37" i="12"/>
  <c r="I37" i="12"/>
  <c r="H37" i="12"/>
  <c r="G37" i="12"/>
  <c r="F37" i="12"/>
  <c r="E37" i="12"/>
  <c r="D37" i="12"/>
  <c r="C37" i="12"/>
  <c r="L36" i="12"/>
  <c r="K36" i="12"/>
  <c r="J36" i="12"/>
  <c r="I36" i="12"/>
  <c r="H36" i="12"/>
  <c r="G36" i="12"/>
  <c r="F36" i="12"/>
  <c r="E36" i="12"/>
  <c r="D36" i="12"/>
  <c r="C36" i="12"/>
  <c r="L34" i="12"/>
  <c r="K34" i="12"/>
  <c r="J34" i="12"/>
  <c r="I34" i="12"/>
  <c r="H34" i="12"/>
  <c r="G34" i="12"/>
  <c r="F34" i="12"/>
  <c r="E34" i="12"/>
  <c r="D34" i="12"/>
  <c r="C34" i="12"/>
  <c r="L33" i="12"/>
  <c r="K33" i="12"/>
  <c r="J33" i="12"/>
  <c r="I33" i="12"/>
  <c r="H33" i="12"/>
  <c r="G33" i="12"/>
  <c r="F33" i="12"/>
  <c r="E33" i="12"/>
  <c r="D33" i="12"/>
  <c r="C33" i="12"/>
  <c r="L32" i="12"/>
  <c r="K32" i="12"/>
  <c r="J32" i="12"/>
  <c r="I32" i="12"/>
  <c r="H32" i="12"/>
  <c r="G32" i="12"/>
  <c r="F32" i="12"/>
  <c r="E32" i="12"/>
  <c r="D32" i="12"/>
  <c r="C32" i="12"/>
  <c r="L31" i="12"/>
  <c r="K31" i="12"/>
  <c r="J31" i="12"/>
  <c r="I31" i="12"/>
  <c r="H31" i="12"/>
  <c r="G31" i="12"/>
  <c r="F31" i="12"/>
  <c r="E31" i="12"/>
  <c r="D31" i="12"/>
  <c r="C31" i="12"/>
  <c r="L30" i="12"/>
  <c r="K30" i="12"/>
  <c r="J30" i="12"/>
  <c r="I30" i="12"/>
  <c r="H30" i="12"/>
  <c r="G30" i="12"/>
  <c r="F30" i="12"/>
  <c r="E30" i="12"/>
  <c r="D30" i="12"/>
  <c r="C30" i="12"/>
  <c r="L29" i="12"/>
  <c r="K29" i="12"/>
  <c r="J29" i="12"/>
  <c r="I29" i="12"/>
  <c r="H29" i="12"/>
  <c r="G29" i="12"/>
  <c r="F29" i="12"/>
  <c r="E29" i="12"/>
  <c r="D29" i="12"/>
  <c r="C29" i="12"/>
  <c r="L28" i="12"/>
  <c r="K28" i="12"/>
  <c r="J28" i="12"/>
  <c r="I28" i="12"/>
  <c r="H28" i="12"/>
  <c r="G28" i="12"/>
  <c r="F28" i="12"/>
  <c r="E28" i="12"/>
  <c r="D28" i="12"/>
  <c r="C28" i="12"/>
  <c r="L27" i="12"/>
  <c r="K27" i="12"/>
  <c r="J27" i="12"/>
  <c r="I27" i="12"/>
  <c r="H27" i="12"/>
  <c r="G27" i="12"/>
  <c r="F27" i="12"/>
  <c r="E27" i="12"/>
  <c r="D27" i="12"/>
  <c r="C27" i="12"/>
  <c r="L25" i="12"/>
  <c r="K25" i="12"/>
  <c r="J25" i="12"/>
  <c r="I25" i="12"/>
  <c r="H25" i="12"/>
  <c r="G25" i="12"/>
  <c r="F25" i="12"/>
  <c r="E25" i="12"/>
  <c r="D25" i="12"/>
  <c r="C25" i="12"/>
  <c r="L24" i="12"/>
  <c r="K24" i="12"/>
  <c r="J24" i="12"/>
  <c r="I24" i="12"/>
  <c r="H24" i="12"/>
  <c r="G24" i="12"/>
  <c r="F24" i="12"/>
  <c r="E24" i="12"/>
  <c r="D24" i="12"/>
  <c r="C24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C4" i="12"/>
  <c r="E107" i="11"/>
  <c r="E105" i="11"/>
  <c r="E104" i="11"/>
  <c r="E103" i="11"/>
  <c r="E102" i="11"/>
  <c r="E100" i="11"/>
  <c r="E99" i="11"/>
  <c r="E98" i="11"/>
  <c r="H94" i="11"/>
  <c r="E94" i="11"/>
  <c r="H93" i="11"/>
  <c r="E93" i="11"/>
  <c r="H92" i="11"/>
  <c r="I92" i="11" s="1"/>
  <c r="H91" i="11"/>
  <c r="I91" i="11" s="1"/>
  <c r="H90" i="11"/>
  <c r="H89" i="11"/>
  <c r="E89" i="11"/>
  <c r="H88" i="11"/>
  <c r="I88" i="11" s="1"/>
  <c r="E88" i="11"/>
  <c r="H87" i="11"/>
  <c r="I87" i="11" s="1"/>
  <c r="E87" i="11"/>
  <c r="H86" i="11"/>
  <c r="E86" i="11"/>
  <c r="E85" i="11"/>
  <c r="E84" i="11"/>
  <c r="E83" i="11"/>
  <c r="E82" i="11"/>
  <c r="E81" i="11"/>
  <c r="E80" i="11"/>
  <c r="H79" i="11"/>
  <c r="E79" i="11"/>
  <c r="H78" i="11"/>
  <c r="I78" i="11" s="1"/>
  <c r="H77" i="11"/>
  <c r="I77" i="11" s="1"/>
  <c r="H76" i="11"/>
  <c r="I76" i="11" s="1"/>
  <c r="H75" i="11"/>
  <c r="I75" i="11" s="1"/>
  <c r="E75" i="11"/>
  <c r="H74" i="11"/>
  <c r="I74" i="11" s="1"/>
  <c r="E74" i="11"/>
  <c r="H73" i="11"/>
  <c r="I73" i="11" s="1"/>
  <c r="E73" i="11"/>
  <c r="H72" i="11"/>
  <c r="I72" i="11" s="1"/>
  <c r="E72" i="11"/>
  <c r="H71" i="11"/>
  <c r="I71" i="11" s="1"/>
  <c r="E71" i="11"/>
  <c r="H70" i="11"/>
  <c r="I70" i="11" s="1"/>
  <c r="E70" i="11"/>
  <c r="H69" i="11"/>
  <c r="E69" i="11"/>
  <c r="L59" i="11"/>
  <c r="K59" i="11"/>
  <c r="J59" i="11"/>
  <c r="I59" i="11"/>
  <c r="H59" i="11"/>
  <c r="G59" i="11"/>
  <c r="F59" i="11"/>
  <c r="E59" i="11"/>
  <c r="D59" i="11"/>
  <c r="C59" i="11"/>
  <c r="L58" i="11"/>
  <c r="K58" i="11"/>
  <c r="J58" i="11"/>
  <c r="I58" i="11"/>
  <c r="H58" i="11"/>
  <c r="G58" i="11"/>
  <c r="F58" i="11"/>
  <c r="E58" i="11"/>
  <c r="D58" i="11"/>
  <c r="C58" i="11"/>
  <c r="L56" i="11"/>
  <c r="K56" i="11"/>
  <c r="J56" i="11"/>
  <c r="I56" i="11"/>
  <c r="H56" i="11"/>
  <c r="G56" i="11"/>
  <c r="F56" i="11"/>
  <c r="E56" i="11"/>
  <c r="D56" i="11"/>
  <c r="C56" i="11"/>
  <c r="L55" i="11"/>
  <c r="K55" i="11"/>
  <c r="J55" i="11"/>
  <c r="I55" i="11"/>
  <c r="H55" i="11"/>
  <c r="G55" i="11"/>
  <c r="F55" i="11"/>
  <c r="E55" i="11"/>
  <c r="D55" i="11"/>
  <c r="C55" i="11"/>
  <c r="L54" i="11"/>
  <c r="K54" i="11"/>
  <c r="J54" i="11"/>
  <c r="I54" i="11"/>
  <c r="H54" i="11"/>
  <c r="G54" i="11"/>
  <c r="F54" i="11"/>
  <c r="E54" i="11"/>
  <c r="D54" i="11"/>
  <c r="C54" i="11"/>
  <c r="L53" i="11"/>
  <c r="K53" i="11"/>
  <c r="J53" i="11"/>
  <c r="I53" i="11"/>
  <c r="H53" i="11"/>
  <c r="G53" i="11"/>
  <c r="F53" i="11"/>
  <c r="E53" i="11"/>
  <c r="D53" i="11"/>
  <c r="C53" i="11"/>
  <c r="L52" i="11"/>
  <c r="K52" i="11"/>
  <c r="J52" i="11"/>
  <c r="I52" i="11"/>
  <c r="H52" i="11"/>
  <c r="G52" i="11"/>
  <c r="F52" i="11"/>
  <c r="E52" i="11"/>
  <c r="D52" i="11"/>
  <c r="C52" i="11"/>
  <c r="L51" i="11"/>
  <c r="K51" i="11"/>
  <c r="J51" i="11"/>
  <c r="I51" i="11"/>
  <c r="H51" i="11"/>
  <c r="G51" i="11"/>
  <c r="F51" i="11"/>
  <c r="E51" i="11"/>
  <c r="D51" i="11"/>
  <c r="C51" i="11"/>
  <c r="L50" i="11"/>
  <c r="K50" i="11"/>
  <c r="J50" i="11"/>
  <c r="I50" i="11"/>
  <c r="H50" i="11"/>
  <c r="G50" i="11"/>
  <c r="F50" i="11"/>
  <c r="E50" i="11"/>
  <c r="D50" i="11"/>
  <c r="C50" i="11"/>
  <c r="L49" i="11"/>
  <c r="K49" i="11"/>
  <c r="J49" i="11"/>
  <c r="I49" i="11"/>
  <c r="H49" i="11"/>
  <c r="G49" i="11"/>
  <c r="F49" i="11"/>
  <c r="E49" i="11"/>
  <c r="D49" i="11"/>
  <c r="C49" i="11"/>
  <c r="L48" i="11"/>
  <c r="K48" i="11"/>
  <c r="J48" i="11"/>
  <c r="I48" i="11"/>
  <c r="H48" i="11"/>
  <c r="G48" i="11"/>
  <c r="F48" i="11"/>
  <c r="E48" i="11"/>
  <c r="D48" i="11"/>
  <c r="C48" i="11"/>
  <c r="L47" i="11"/>
  <c r="K47" i="11"/>
  <c r="J47" i="11"/>
  <c r="I47" i="11"/>
  <c r="H47" i="11"/>
  <c r="G47" i="11"/>
  <c r="F47" i="11"/>
  <c r="E47" i="11"/>
  <c r="D47" i="11"/>
  <c r="C47" i="11"/>
  <c r="L46" i="11"/>
  <c r="K46" i="11"/>
  <c r="J46" i="11"/>
  <c r="I46" i="11"/>
  <c r="H46" i="11"/>
  <c r="G46" i="11"/>
  <c r="F46" i="11"/>
  <c r="E46" i="11"/>
  <c r="D46" i="11"/>
  <c r="C46" i="11"/>
  <c r="L44" i="11"/>
  <c r="K44" i="11"/>
  <c r="J44" i="11"/>
  <c r="I44" i="11"/>
  <c r="H44" i="11"/>
  <c r="G44" i="11"/>
  <c r="F44" i="11"/>
  <c r="E44" i="11"/>
  <c r="D44" i="11"/>
  <c r="C44" i="11"/>
  <c r="L43" i="11"/>
  <c r="K43" i="11"/>
  <c r="J43" i="11"/>
  <c r="I43" i="11"/>
  <c r="H43" i="11"/>
  <c r="G43" i="11"/>
  <c r="F43" i="11"/>
  <c r="E43" i="11"/>
  <c r="D43" i="11"/>
  <c r="C43" i="11"/>
  <c r="L42" i="11"/>
  <c r="K42" i="11"/>
  <c r="J42" i="11"/>
  <c r="I42" i="11"/>
  <c r="H42" i="11"/>
  <c r="G42" i="11"/>
  <c r="F42" i="11"/>
  <c r="E42" i="11"/>
  <c r="D42" i="11"/>
  <c r="C42" i="11"/>
  <c r="L41" i="11"/>
  <c r="K41" i="11"/>
  <c r="J41" i="11"/>
  <c r="I41" i="11"/>
  <c r="H41" i="11"/>
  <c r="G41" i="11"/>
  <c r="F41" i="11"/>
  <c r="E41" i="11"/>
  <c r="D41" i="11"/>
  <c r="C41" i="11"/>
  <c r="L40" i="11"/>
  <c r="K40" i="11"/>
  <c r="J40" i="11"/>
  <c r="I40" i="11"/>
  <c r="H40" i="11"/>
  <c r="G40" i="11"/>
  <c r="F40" i="11"/>
  <c r="E40" i="11"/>
  <c r="D40" i="11"/>
  <c r="C40" i="11"/>
  <c r="L39" i="11"/>
  <c r="K39" i="11"/>
  <c r="J39" i="11"/>
  <c r="I39" i="11"/>
  <c r="H39" i="11"/>
  <c r="G39" i="11"/>
  <c r="F39" i="11"/>
  <c r="E39" i="11"/>
  <c r="D39" i="11"/>
  <c r="C39" i="11"/>
  <c r="L38" i="11"/>
  <c r="K38" i="11"/>
  <c r="J38" i="11"/>
  <c r="I38" i="11"/>
  <c r="H38" i="11"/>
  <c r="G38" i="11"/>
  <c r="F38" i="11"/>
  <c r="E38" i="11"/>
  <c r="D38" i="11"/>
  <c r="C38" i="11"/>
  <c r="L37" i="11"/>
  <c r="K37" i="11"/>
  <c r="J37" i="11"/>
  <c r="I37" i="11"/>
  <c r="H37" i="11"/>
  <c r="G37" i="11"/>
  <c r="F37" i="11"/>
  <c r="E37" i="11"/>
  <c r="D37" i="11"/>
  <c r="C37" i="11"/>
  <c r="L36" i="11"/>
  <c r="K36" i="11"/>
  <c r="J36" i="11"/>
  <c r="I36" i="11"/>
  <c r="H36" i="11"/>
  <c r="G36" i="11"/>
  <c r="F36" i="11"/>
  <c r="E36" i="11"/>
  <c r="D36" i="11"/>
  <c r="C36" i="11"/>
  <c r="L34" i="11"/>
  <c r="K34" i="11"/>
  <c r="J34" i="11"/>
  <c r="I34" i="11"/>
  <c r="H34" i="11"/>
  <c r="G34" i="11"/>
  <c r="F34" i="11"/>
  <c r="E34" i="11"/>
  <c r="D34" i="11"/>
  <c r="C34" i="11"/>
  <c r="L33" i="11"/>
  <c r="K33" i="11"/>
  <c r="J33" i="11"/>
  <c r="I33" i="11"/>
  <c r="H33" i="11"/>
  <c r="G33" i="11"/>
  <c r="F33" i="11"/>
  <c r="E33" i="11"/>
  <c r="D33" i="11"/>
  <c r="C33" i="11"/>
  <c r="L32" i="11"/>
  <c r="K32" i="11"/>
  <c r="J32" i="11"/>
  <c r="I32" i="11"/>
  <c r="H32" i="11"/>
  <c r="G32" i="11"/>
  <c r="F32" i="11"/>
  <c r="E32" i="11"/>
  <c r="D32" i="11"/>
  <c r="C32" i="11"/>
  <c r="L31" i="11"/>
  <c r="K31" i="11"/>
  <c r="J31" i="11"/>
  <c r="I31" i="11"/>
  <c r="H31" i="11"/>
  <c r="G31" i="11"/>
  <c r="F31" i="11"/>
  <c r="E31" i="11"/>
  <c r="D31" i="11"/>
  <c r="C31" i="11"/>
  <c r="L30" i="11"/>
  <c r="K30" i="11"/>
  <c r="J30" i="11"/>
  <c r="I30" i="11"/>
  <c r="H30" i="11"/>
  <c r="G30" i="11"/>
  <c r="F30" i="11"/>
  <c r="E30" i="11"/>
  <c r="D30" i="11"/>
  <c r="C30" i="11"/>
  <c r="L29" i="11"/>
  <c r="K29" i="11"/>
  <c r="J29" i="11"/>
  <c r="I29" i="11"/>
  <c r="H29" i="11"/>
  <c r="G29" i="11"/>
  <c r="F29" i="11"/>
  <c r="E29" i="11"/>
  <c r="D29" i="11"/>
  <c r="C29" i="11"/>
  <c r="L28" i="11"/>
  <c r="K28" i="11"/>
  <c r="J28" i="11"/>
  <c r="I28" i="11"/>
  <c r="H28" i="11"/>
  <c r="G28" i="11"/>
  <c r="F28" i="11"/>
  <c r="E28" i="11"/>
  <c r="D28" i="11"/>
  <c r="C28" i="11"/>
  <c r="L27" i="11"/>
  <c r="K27" i="11"/>
  <c r="J27" i="11"/>
  <c r="I27" i="11"/>
  <c r="H27" i="11"/>
  <c r="G27" i="11"/>
  <c r="F27" i="11"/>
  <c r="E27" i="11"/>
  <c r="D27" i="11"/>
  <c r="C27" i="11"/>
  <c r="L25" i="11"/>
  <c r="K25" i="11"/>
  <c r="J25" i="11"/>
  <c r="I25" i="11"/>
  <c r="H25" i="11"/>
  <c r="G25" i="11"/>
  <c r="F25" i="11"/>
  <c r="E25" i="11"/>
  <c r="D25" i="11"/>
  <c r="C25" i="11"/>
  <c r="L24" i="11"/>
  <c r="K24" i="11"/>
  <c r="J24" i="11"/>
  <c r="I24" i="11"/>
  <c r="H24" i="11"/>
  <c r="G24" i="11"/>
  <c r="F24" i="11"/>
  <c r="E24" i="11"/>
  <c r="D24" i="11"/>
  <c r="C24" i="11"/>
  <c r="L22" i="11"/>
  <c r="K22" i="11"/>
  <c r="J22" i="11"/>
  <c r="I22" i="11"/>
  <c r="H22" i="11"/>
  <c r="G22" i="11"/>
  <c r="F22" i="11"/>
  <c r="E22" i="11"/>
  <c r="D22" i="11"/>
  <c r="C22" i="11"/>
  <c r="L21" i="11"/>
  <c r="K21" i="11"/>
  <c r="J21" i="11"/>
  <c r="I21" i="11"/>
  <c r="H21" i="11"/>
  <c r="G21" i="11"/>
  <c r="F21" i="11"/>
  <c r="E21" i="11"/>
  <c r="D21" i="11"/>
  <c r="C21" i="11"/>
  <c r="L20" i="11"/>
  <c r="K20" i="11"/>
  <c r="J20" i="11"/>
  <c r="I20" i="11"/>
  <c r="H20" i="11"/>
  <c r="G20" i="11"/>
  <c r="F20" i="11"/>
  <c r="E20" i="11"/>
  <c r="D20" i="11"/>
  <c r="C20" i="11"/>
  <c r="L19" i="11"/>
  <c r="K19" i="11"/>
  <c r="J19" i="11"/>
  <c r="I19" i="11"/>
  <c r="H19" i="11"/>
  <c r="G19" i="11"/>
  <c r="F19" i="11"/>
  <c r="E19" i="11"/>
  <c r="D19" i="11"/>
  <c r="C19" i="11"/>
  <c r="L18" i="11"/>
  <c r="K18" i="11"/>
  <c r="J18" i="11"/>
  <c r="I18" i="11"/>
  <c r="H18" i="11"/>
  <c r="G18" i="11"/>
  <c r="F18" i="11"/>
  <c r="E18" i="11"/>
  <c r="D18" i="11"/>
  <c r="C18" i="11"/>
  <c r="L17" i="11"/>
  <c r="K17" i="11"/>
  <c r="J17" i="11"/>
  <c r="I17" i="11"/>
  <c r="H17" i="11"/>
  <c r="G17" i="11"/>
  <c r="F17" i="11"/>
  <c r="E17" i="11"/>
  <c r="D17" i="11"/>
  <c r="C17" i="11"/>
  <c r="L16" i="11"/>
  <c r="K16" i="11"/>
  <c r="J16" i="11"/>
  <c r="I16" i="11"/>
  <c r="H16" i="11"/>
  <c r="G16" i="11"/>
  <c r="F16" i="11"/>
  <c r="E16" i="11"/>
  <c r="D16" i="11"/>
  <c r="C16" i="11"/>
  <c r="L15" i="11"/>
  <c r="K15" i="11"/>
  <c r="J15" i="11"/>
  <c r="I15" i="11"/>
  <c r="H15" i="11"/>
  <c r="G15" i="11"/>
  <c r="F15" i="11"/>
  <c r="E15" i="11"/>
  <c r="D15" i="11"/>
  <c r="C15" i="11"/>
  <c r="L14" i="11"/>
  <c r="K14" i="11"/>
  <c r="J14" i="11"/>
  <c r="I14" i="11"/>
  <c r="H14" i="11"/>
  <c r="G14" i="11"/>
  <c r="F14" i="11"/>
  <c r="E14" i="11"/>
  <c r="D14" i="11"/>
  <c r="C14" i="11"/>
  <c r="L13" i="11"/>
  <c r="K13" i="11"/>
  <c r="J13" i="11"/>
  <c r="I13" i="11"/>
  <c r="H13" i="11"/>
  <c r="G13" i="11"/>
  <c r="F13" i="11"/>
  <c r="E13" i="11"/>
  <c r="D13" i="11"/>
  <c r="C13" i="11"/>
  <c r="L12" i="11"/>
  <c r="K12" i="11"/>
  <c r="J12" i="11"/>
  <c r="I12" i="11"/>
  <c r="H12" i="11"/>
  <c r="G12" i="11"/>
  <c r="F12" i="11"/>
  <c r="E12" i="11"/>
  <c r="D12" i="11"/>
  <c r="C12" i="11"/>
  <c r="L10" i="11"/>
  <c r="K10" i="11"/>
  <c r="J10" i="11"/>
  <c r="I10" i="11"/>
  <c r="H10" i="11"/>
  <c r="G10" i="11"/>
  <c r="F10" i="11"/>
  <c r="E10" i="11"/>
  <c r="D10" i="11"/>
  <c r="C10" i="11"/>
  <c r="L9" i="11"/>
  <c r="K9" i="11"/>
  <c r="J9" i="11"/>
  <c r="I9" i="11"/>
  <c r="H9" i="11"/>
  <c r="G9" i="11"/>
  <c r="F9" i="11"/>
  <c r="E9" i="11"/>
  <c r="D9" i="11"/>
  <c r="C9" i="11"/>
  <c r="L8" i="11"/>
  <c r="K8" i="11"/>
  <c r="J8" i="11"/>
  <c r="I8" i="11"/>
  <c r="H8" i="11"/>
  <c r="G8" i="11"/>
  <c r="F8" i="11"/>
  <c r="E8" i="11"/>
  <c r="D8" i="11"/>
  <c r="C8" i="11"/>
  <c r="L7" i="11"/>
  <c r="K7" i="11"/>
  <c r="J7" i="11"/>
  <c r="I7" i="11"/>
  <c r="H7" i="11"/>
  <c r="G7" i="11"/>
  <c r="F7" i="11"/>
  <c r="E7" i="11"/>
  <c r="D7" i="11"/>
  <c r="C7" i="11"/>
  <c r="L6" i="11"/>
  <c r="K6" i="11"/>
  <c r="J6" i="11"/>
  <c r="I6" i="11"/>
  <c r="H6" i="11"/>
  <c r="G6" i="11"/>
  <c r="F6" i="11"/>
  <c r="E6" i="11"/>
  <c r="D6" i="11"/>
  <c r="C6" i="11"/>
  <c r="L5" i="11"/>
  <c r="K5" i="11"/>
  <c r="J5" i="11"/>
  <c r="I5" i="11"/>
  <c r="H5" i="11"/>
  <c r="G5" i="11"/>
  <c r="F5" i="11"/>
  <c r="E5" i="11"/>
  <c r="D5" i="11"/>
  <c r="C5" i="11"/>
  <c r="L4" i="11"/>
  <c r="K4" i="11"/>
  <c r="J4" i="11"/>
  <c r="I4" i="11"/>
  <c r="H4" i="11"/>
  <c r="G4" i="11"/>
  <c r="F4" i="11"/>
  <c r="E4" i="11"/>
  <c r="D4" i="11"/>
  <c r="C4" i="11"/>
  <c r="E95" i="12" l="1"/>
  <c r="E95" i="11"/>
  <c r="E90" i="12"/>
  <c r="E108" i="13"/>
  <c r="I80" i="12"/>
  <c r="I81" i="12" s="1"/>
  <c r="E76" i="13"/>
  <c r="E95" i="13"/>
  <c r="E90" i="13"/>
  <c r="E108" i="12"/>
  <c r="I95" i="12"/>
  <c r="I96" i="12" s="1"/>
  <c r="E76" i="12"/>
  <c r="E110" i="14"/>
  <c r="E111" i="14" s="1"/>
  <c r="H103" i="14" s="1"/>
  <c r="I80" i="11"/>
  <c r="I81" i="11" s="1"/>
  <c r="E108" i="11"/>
  <c r="E90" i="11"/>
  <c r="E76" i="11"/>
  <c r="I80" i="13"/>
  <c r="I81" i="13" s="1"/>
  <c r="I69" i="13"/>
  <c r="I95" i="13"/>
  <c r="I96" i="13" s="1"/>
  <c r="I70" i="12"/>
  <c r="I95" i="11"/>
  <c r="I96" i="11" s="1"/>
  <c r="I69" i="11"/>
  <c r="E107" i="8"/>
  <c r="E105" i="8"/>
  <c r="E104" i="8"/>
  <c r="E103" i="8"/>
  <c r="E102" i="8"/>
  <c r="E100" i="8"/>
  <c r="E99" i="8"/>
  <c r="E98" i="8"/>
  <c r="E94" i="8"/>
  <c r="E93" i="8"/>
  <c r="E89" i="8"/>
  <c r="E88" i="8"/>
  <c r="E87" i="8"/>
  <c r="E86" i="8"/>
  <c r="E85" i="8"/>
  <c r="E84" i="8"/>
  <c r="E83" i="8"/>
  <c r="E82" i="8"/>
  <c r="E81" i="8"/>
  <c r="E80" i="8"/>
  <c r="E79" i="8"/>
  <c r="H94" i="8"/>
  <c r="H93" i="8"/>
  <c r="H92" i="8"/>
  <c r="I92" i="8" s="1"/>
  <c r="H91" i="8"/>
  <c r="I91" i="8" s="1"/>
  <c r="H90" i="8"/>
  <c r="H89" i="8"/>
  <c r="H88" i="8"/>
  <c r="I88" i="8" s="1"/>
  <c r="H87" i="8"/>
  <c r="I87" i="8" s="1"/>
  <c r="H86" i="8"/>
  <c r="H79" i="8"/>
  <c r="H78" i="8"/>
  <c r="I78" i="8" s="1"/>
  <c r="H77" i="8"/>
  <c r="I77" i="8" s="1"/>
  <c r="H76" i="8"/>
  <c r="I76" i="8" s="1"/>
  <c r="H75" i="8"/>
  <c r="I75" i="8" s="1"/>
  <c r="E75" i="8"/>
  <c r="H74" i="8"/>
  <c r="I74" i="8" s="1"/>
  <c r="E74" i="8"/>
  <c r="H73" i="8"/>
  <c r="I73" i="8" s="1"/>
  <c r="E73" i="8"/>
  <c r="H72" i="8"/>
  <c r="I72" i="8" s="1"/>
  <c r="E72" i="8"/>
  <c r="H71" i="8"/>
  <c r="I71" i="8" s="1"/>
  <c r="E71" i="8"/>
  <c r="H70" i="8"/>
  <c r="I70" i="8" s="1"/>
  <c r="E70" i="8"/>
  <c r="H69" i="8"/>
  <c r="I69" i="8" s="1"/>
  <c r="E69" i="8"/>
  <c r="L59" i="8"/>
  <c r="K59" i="8"/>
  <c r="J59" i="8"/>
  <c r="I59" i="8"/>
  <c r="H59" i="8"/>
  <c r="G59" i="8"/>
  <c r="F59" i="8"/>
  <c r="E59" i="8"/>
  <c r="D59" i="8"/>
  <c r="C59" i="8"/>
  <c r="L58" i="8"/>
  <c r="K58" i="8"/>
  <c r="J58" i="8"/>
  <c r="I58" i="8"/>
  <c r="H58" i="8"/>
  <c r="G58" i="8"/>
  <c r="F58" i="8"/>
  <c r="E58" i="8"/>
  <c r="D58" i="8"/>
  <c r="C58" i="8"/>
  <c r="L56" i="8"/>
  <c r="K56" i="8"/>
  <c r="J56" i="8"/>
  <c r="I56" i="8"/>
  <c r="H56" i="8"/>
  <c r="G56" i="8"/>
  <c r="F56" i="8"/>
  <c r="E56" i="8"/>
  <c r="D56" i="8"/>
  <c r="C56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46" i="8"/>
  <c r="K46" i="8"/>
  <c r="J46" i="8"/>
  <c r="I46" i="8"/>
  <c r="H46" i="8"/>
  <c r="G46" i="8"/>
  <c r="F46" i="8"/>
  <c r="E46" i="8"/>
  <c r="D46" i="8"/>
  <c r="C46" i="8"/>
  <c r="L44" i="8"/>
  <c r="K44" i="8"/>
  <c r="J44" i="8"/>
  <c r="I44" i="8"/>
  <c r="H44" i="8"/>
  <c r="G44" i="8"/>
  <c r="F44" i="8"/>
  <c r="E44" i="8"/>
  <c r="D44" i="8"/>
  <c r="C44" i="8"/>
  <c r="L43" i="8"/>
  <c r="K43" i="8"/>
  <c r="J43" i="8"/>
  <c r="I43" i="8"/>
  <c r="H43" i="8"/>
  <c r="G43" i="8"/>
  <c r="F43" i="8"/>
  <c r="E43" i="8"/>
  <c r="D43" i="8"/>
  <c r="C43" i="8"/>
  <c r="L42" i="8"/>
  <c r="K42" i="8"/>
  <c r="J42" i="8"/>
  <c r="I42" i="8"/>
  <c r="H42" i="8"/>
  <c r="G42" i="8"/>
  <c r="F42" i="8"/>
  <c r="E42" i="8"/>
  <c r="D42" i="8"/>
  <c r="C42" i="8"/>
  <c r="L41" i="8"/>
  <c r="K41" i="8"/>
  <c r="J41" i="8"/>
  <c r="I41" i="8"/>
  <c r="H41" i="8"/>
  <c r="G41" i="8"/>
  <c r="F41" i="8"/>
  <c r="E41" i="8"/>
  <c r="D41" i="8"/>
  <c r="C41" i="8"/>
  <c r="L40" i="8"/>
  <c r="K40" i="8"/>
  <c r="J40" i="8"/>
  <c r="I40" i="8"/>
  <c r="H40" i="8"/>
  <c r="G40" i="8"/>
  <c r="F40" i="8"/>
  <c r="E40" i="8"/>
  <c r="D40" i="8"/>
  <c r="C40" i="8"/>
  <c r="L39" i="8"/>
  <c r="K39" i="8"/>
  <c r="J39" i="8"/>
  <c r="I39" i="8"/>
  <c r="H39" i="8"/>
  <c r="G39" i="8"/>
  <c r="F39" i="8"/>
  <c r="E39" i="8"/>
  <c r="D39" i="8"/>
  <c r="C39" i="8"/>
  <c r="L38" i="8"/>
  <c r="K38" i="8"/>
  <c r="J38" i="8"/>
  <c r="I38" i="8"/>
  <c r="H38" i="8"/>
  <c r="G38" i="8"/>
  <c r="F38" i="8"/>
  <c r="E38" i="8"/>
  <c r="D38" i="8"/>
  <c r="C38" i="8"/>
  <c r="L37" i="8"/>
  <c r="K37" i="8"/>
  <c r="J37" i="8"/>
  <c r="I37" i="8"/>
  <c r="H37" i="8"/>
  <c r="G37" i="8"/>
  <c r="F37" i="8"/>
  <c r="E37" i="8"/>
  <c r="D37" i="8"/>
  <c r="C37" i="8"/>
  <c r="L36" i="8"/>
  <c r="K36" i="8"/>
  <c r="J36" i="8"/>
  <c r="I36" i="8"/>
  <c r="H36" i="8"/>
  <c r="G36" i="8"/>
  <c r="F36" i="8"/>
  <c r="E36" i="8"/>
  <c r="D36" i="8"/>
  <c r="C36" i="8"/>
  <c r="L34" i="8"/>
  <c r="K34" i="8"/>
  <c r="J34" i="8"/>
  <c r="I34" i="8"/>
  <c r="H34" i="8"/>
  <c r="G34" i="8"/>
  <c r="F34" i="8"/>
  <c r="E34" i="8"/>
  <c r="D34" i="8"/>
  <c r="C34" i="8"/>
  <c r="L33" i="8"/>
  <c r="K33" i="8"/>
  <c r="J33" i="8"/>
  <c r="I33" i="8"/>
  <c r="H33" i="8"/>
  <c r="G33" i="8"/>
  <c r="F33" i="8"/>
  <c r="E33" i="8"/>
  <c r="D33" i="8"/>
  <c r="C33" i="8"/>
  <c r="L32" i="8"/>
  <c r="K32" i="8"/>
  <c r="J32" i="8"/>
  <c r="I32" i="8"/>
  <c r="H32" i="8"/>
  <c r="G32" i="8"/>
  <c r="F32" i="8"/>
  <c r="E32" i="8"/>
  <c r="D32" i="8"/>
  <c r="C32" i="8"/>
  <c r="L31" i="8"/>
  <c r="K31" i="8"/>
  <c r="J31" i="8"/>
  <c r="I31" i="8"/>
  <c r="H31" i="8"/>
  <c r="G31" i="8"/>
  <c r="F31" i="8"/>
  <c r="E31" i="8"/>
  <c r="D31" i="8"/>
  <c r="C31" i="8"/>
  <c r="L30" i="8"/>
  <c r="K30" i="8"/>
  <c r="J30" i="8"/>
  <c r="I30" i="8"/>
  <c r="H30" i="8"/>
  <c r="G30" i="8"/>
  <c r="F30" i="8"/>
  <c r="E30" i="8"/>
  <c r="D30" i="8"/>
  <c r="C30" i="8"/>
  <c r="L29" i="8"/>
  <c r="K29" i="8"/>
  <c r="J29" i="8"/>
  <c r="I29" i="8"/>
  <c r="H29" i="8"/>
  <c r="G29" i="8"/>
  <c r="F29" i="8"/>
  <c r="E29" i="8"/>
  <c r="D29" i="8"/>
  <c r="C29" i="8"/>
  <c r="L28" i="8"/>
  <c r="K28" i="8"/>
  <c r="J28" i="8"/>
  <c r="I28" i="8"/>
  <c r="H28" i="8"/>
  <c r="G28" i="8"/>
  <c r="F28" i="8"/>
  <c r="E28" i="8"/>
  <c r="D28" i="8"/>
  <c r="C28" i="8"/>
  <c r="L27" i="8"/>
  <c r="K27" i="8"/>
  <c r="J27" i="8"/>
  <c r="I27" i="8"/>
  <c r="H27" i="8"/>
  <c r="G27" i="8"/>
  <c r="F27" i="8"/>
  <c r="E27" i="8"/>
  <c r="D27" i="8"/>
  <c r="C27" i="8"/>
  <c r="L25" i="8"/>
  <c r="K25" i="8"/>
  <c r="J25" i="8"/>
  <c r="I25" i="8"/>
  <c r="H25" i="8"/>
  <c r="G25" i="8"/>
  <c r="F25" i="8"/>
  <c r="E25" i="8"/>
  <c r="D25" i="8"/>
  <c r="C25" i="8"/>
  <c r="L24" i="8"/>
  <c r="K24" i="8"/>
  <c r="J24" i="8"/>
  <c r="I24" i="8"/>
  <c r="H24" i="8"/>
  <c r="G24" i="8"/>
  <c r="F24" i="8"/>
  <c r="E24" i="8"/>
  <c r="D24" i="8"/>
  <c r="C24" i="8"/>
  <c r="L22" i="8"/>
  <c r="K22" i="8"/>
  <c r="J22" i="8"/>
  <c r="I22" i="8"/>
  <c r="H22" i="8"/>
  <c r="G22" i="8"/>
  <c r="F22" i="8"/>
  <c r="E22" i="8"/>
  <c r="D22" i="8"/>
  <c r="C22" i="8"/>
  <c r="L21" i="8"/>
  <c r="K21" i="8"/>
  <c r="J21" i="8"/>
  <c r="I21" i="8"/>
  <c r="H21" i="8"/>
  <c r="G21" i="8"/>
  <c r="F21" i="8"/>
  <c r="E21" i="8"/>
  <c r="D21" i="8"/>
  <c r="C21" i="8"/>
  <c r="L20" i="8"/>
  <c r="K20" i="8"/>
  <c r="J20" i="8"/>
  <c r="I20" i="8"/>
  <c r="H20" i="8"/>
  <c r="G20" i="8"/>
  <c r="F20" i="8"/>
  <c r="E20" i="8"/>
  <c r="D20" i="8"/>
  <c r="C20" i="8"/>
  <c r="L19" i="8"/>
  <c r="K19" i="8"/>
  <c r="J19" i="8"/>
  <c r="I19" i="8"/>
  <c r="H19" i="8"/>
  <c r="G19" i="8"/>
  <c r="F19" i="8"/>
  <c r="E19" i="8"/>
  <c r="D19" i="8"/>
  <c r="C19" i="8"/>
  <c r="L18" i="8"/>
  <c r="K18" i="8"/>
  <c r="J18" i="8"/>
  <c r="I18" i="8"/>
  <c r="H18" i="8"/>
  <c r="G18" i="8"/>
  <c r="F18" i="8"/>
  <c r="E18" i="8"/>
  <c r="D18" i="8"/>
  <c r="C18" i="8"/>
  <c r="L17" i="8"/>
  <c r="K17" i="8"/>
  <c r="J17" i="8"/>
  <c r="I17" i="8"/>
  <c r="H17" i="8"/>
  <c r="G17" i="8"/>
  <c r="F17" i="8"/>
  <c r="E17" i="8"/>
  <c r="D17" i="8"/>
  <c r="C17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L14" i="8"/>
  <c r="K14" i="8"/>
  <c r="J14" i="8"/>
  <c r="I14" i="8"/>
  <c r="H14" i="8"/>
  <c r="G14" i="8"/>
  <c r="F14" i="8"/>
  <c r="E14" i="8"/>
  <c r="D14" i="8"/>
  <c r="C14" i="8"/>
  <c r="L13" i="8"/>
  <c r="K13" i="8"/>
  <c r="J13" i="8"/>
  <c r="I13" i="8"/>
  <c r="H13" i="8"/>
  <c r="G13" i="8"/>
  <c r="F13" i="8"/>
  <c r="E13" i="8"/>
  <c r="D13" i="8"/>
  <c r="C13" i="8"/>
  <c r="L12" i="8"/>
  <c r="K12" i="8"/>
  <c r="J12" i="8"/>
  <c r="I12" i="8"/>
  <c r="H12" i="8"/>
  <c r="G12" i="8"/>
  <c r="F12" i="8"/>
  <c r="E12" i="8"/>
  <c r="D12" i="8"/>
  <c r="C12" i="8"/>
  <c r="L10" i="8"/>
  <c r="K10" i="8"/>
  <c r="J10" i="8"/>
  <c r="I10" i="8"/>
  <c r="H10" i="8"/>
  <c r="G10" i="8"/>
  <c r="F10" i="8"/>
  <c r="E10" i="8"/>
  <c r="D10" i="8"/>
  <c r="C10" i="8"/>
  <c r="L9" i="8"/>
  <c r="K9" i="8"/>
  <c r="J9" i="8"/>
  <c r="I9" i="8"/>
  <c r="H9" i="8"/>
  <c r="G9" i="8"/>
  <c r="F9" i="8"/>
  <c r="E9" i="8"/>
  <c r="D9" i="8"/>
  <c r="C9" i="8"/>
  <c r="L8" i="8"/>
  <c r="K8" i="8"/>
  <c r="J8" i="8"/>
  <c r="I8" i="8"/>
  <c r="H8" i="8"/>
  <c r="G8" i="8"/>
  <c r="F8" i="8"/>
  <c r="E8" i="8"/>
  <c r="D8" i="8"/>
  <c r="C8" i="8"/>
  <c r="L7" i="8"/>
  <c r="K7" i="8"/>
  <c r="J7" i="8"/>
  <c r="I7" i="8"/>
  <c r="H7" i="8"/>
  <c r="G7" i="8"/>
  <c r="F7" i="8"/>
  <c r="E7" i="8"/>
  <c r="D7" i="8"/>
  <c r="C7" i="8"/>
  <c r="L6" i="8"/>
  <c r="K6" i="8"/>
  <c r="J6" i="8"/>
  <c r="I6" i="8"/>
  <c r="H6" i="8"/>
  <c r="G6" i="8"/>
  <c r="F6" i="8"/>
  <c r="E6" i="8"/>
  <c r="D6" i="8"/>
  <c r="C6" i="8"/>
  <c r="L5" i="8"/>
  <c r="K5" i="8"/>
  <c r="J5" i="8"/>
  <c r="I5" i="8"/>
  <c r="H5" i="8"/>
  <c r="G5" i="8"/>
  <c r="F5" i="8"/>
  <c r="E5" i="8"/>
  <c r="D5" i="8"/>
  <c r="C5" i="8"/>
  <c r="L4" i="8"/>
  <c r="K4" i="8"/>
  <c r="J4" i="8"/>
  <c r="I4" i="8"/>
  <c r="H4" i="8"/>
  <c r="G4" i="8"/>
  <c r="F4" i="8"/>
  <c r="E4" i="8"/>
  <c r="D4" i="8"/>
  <c r="C4" i="8"/>
  <c r="E110" i="13" l="1"/>
  <c r="E111" i="13" s="1"/>
  <c r="H103" i="13" s="1"/>
  <c r="E110" i="12"/>
  <c r="E111" i="12" s="1"/>
  <c r="H103" i="12" s="1"/>
  <c r="E110" i="11"/>
  <c r="E111" i="11" s="1"/>
  <c r="H103" i="11" s="1"/>
  <c r="E108" i="8"/>
  <c r="E95" i="8"/>
  <c r="E90" i="8"/>
  <c r="E76" i="8"/>
  <c r="I95" i="8"/>
  <c r="I96" i="8" s="1"/>
  <c r="I80" i="8"/>
  <c r="I81" i="8" s="1"/>
  <c r="E110" i="8" l="1"/>
  <c r="E111" i="8" s="1"/>
  <c r="H103" i="8" s="1"/>
</calcChain>
</file>

<file path=xl/sharedStrings.xml><?xml version="1.0" encoding="utf-8"?>
<sst xmlns="http://schemas.openxmlformats.org/spreadsheetml/2006/main" count="2873" uniqueCount="211">
  <si>
    <t>Putting</t>
  </si>
  <si>
    <t>2'</t>
  </si>
  <si>
    <t>3'</t>
  </si>
  <si>
    <t>4'</t>
  </si>
  <si>
    <t>6'</t>
  </si>
  <si>
    <t>10'</t>
  </si>
  <si>
    <t>20'</t>
  </si>
  <si>
    <t>30'</t>
  </si>
  <si>
    <t>Chipping/Pitching</t>
  </si>
  <si>
    <t>5 yard</t>
  </si>
  <si>
    <t>3 yard</t>
  </si>
  <si>
    <t>10 yard</t>
  </si>
  <si>
    <t>20 yard</t>
  </si>
  <si>
    <t>30 yard</t>
  </si>
  <si>
    <t>40 yard</t>
  </si>
  <si>
    <t>60 yard</t>
  </si>
  <si>
    <t>60 yard rough</t>
  </si>
  <si>
    <t>80 yard</t>
  </si>
  <si>
    <t>100 yard</t>
  </si>
  <si>
    <t xml:space="preserve">Bunker </t>
  </si>
  <si>
    <t>25 yard</t>
  </si>
  <si>
    <t>Proximity</t>
  </si>
  <si>
    <t>Make</t>
  </si>
  <si>
    <t>12'</t>
  </si>
  <si>
    <t>40'</t>
  </si>
  <si>
    <t>Full Swing</t>
  </si>
  <si>
    <t>Driver - Target</t>
  </si>
  <si>
    <t>5 wood/hyrbrid -Target</t>
  </si>
  <si>
    <t>6 Iron - Target</t>
  </si>
  <si>
    <t>Driver - Draw</t>
  </si>
  <si>
    <t>Driver - Fade</t>
  </si>
  <si>
    <t>6 Iron - Draw</t>
  </si>
  <si>
    <t>6 Iron - Fade</t>
  </si>
  <si>
    <t>Ball Flight Control - 6i</t>
  </si>
  <si>
    <t xml:space="preserve">Performance Statistics </t>
  </si>
  <si>
    <t>Scoring Average</t>
  </si>
  <si>
    <t>To Par</t>
  </si>
  <si>
    <t>Green in Regulation</t>
  </si>
  <si>
    <t>Fairway in Regulation</t>
  </si>
  <si>
    <t>Average</t>
  </si>
  <si>
    <t>Putts Per Round</t>
  </si>
  <si>
    <t>Putts Per GIR</t>
  </si>
  <si>
    <t>Scrambling</t>
  </si>
  <si>
    <t>SAM Puttlab Score</t>
  </si>
  <si>
    <t>&gt;70%</t>
  </si>
  <si>
    <t>Overall Score</t>
  </si>
  <si>
    <t>Short Game Test</t>
  </si>
  <si>
    <t>Score</t>
  </si>
  <si>
    <t>Short Course Test</t>
  </si>
  <si>
    <t>Physical Proficiency</t>
  </si>
  <si>
    <t>FMS Score</t>
  </si>
  <si>
    <t>&lt;16</t>
  </si>
  <si>
    <t>Push Ups</t>
  </si>
  <si>
    <t>Pull Ups</t>
  </si>
  <si>
    <t>Horizontal Pull Ups</t>
  </si>
  <si>
    <t>Seated Chest Pass</t>
  </si>
  <si>
    <t>Sit up &amp; Throw</t>
  </si>
  <si>
    <t>5,10,5</t>
  </si>
  <si>
    <t>24'</t>
  </si>
  <si>
    <t>History/Rules</t>
  </si>
  <si>
    <t>Major Champions 1980-Present</t>
  </si>
  <si>
    <t>Rules Test Score</t>
  </si>
  <si>
    <t>GPC Academy Hat System Scoring</t>
  </si>
  <si>
    <t>Plank</t>
  </si>
  <si>
    <t>Supine Bridge</t>
  </si>
  <si>
    <t>Vertical Jump</t>
  </si>
  <si>
    <t>Broad Jump</t>
  </si>
  <si>
    <t>24"</t>
  </si>
  <si>
    <t>22"</t>
  </si>
  <si>
    <t>22'</t>
  </si>
  <si>
    <t>19'</t>
  </si>
  <si>
    <t>17'</t>
  </si>
  <si>
    <t>5'</t>
  </si>
  <si>
    <t>14"</t>
  </si>
  <si>
    <t>14'</t>
  </si>
  <si>
    <t>12"</t>
  </si>
  <si>
    <t>10"</t>
  </si>
  <si>
    <t>7'</t>
  </si>
  <si>
    <t>&gt;16</t>
  </si>
  <si>
    <t>&lt;8</t>
  </si>
  <si>
    <t>&lt;4</t>
  </si>
  <si>
    <t>&gt;80%</t>
  </si>
  <si>
    <t>&gt;75%</t>
  </si>
  <si>
    <t>&lt;12</t>
  </si>
  <si>
    <t>Flop Shot</t>
  </si>
  <si>
    <t>&lt;10</t>
  </si>
  <si>
    <t>&gt;65%</t>
  </si>
  <si>
    <t>&lt;30</t>
  </si>
  <si>
    <t>&gt;60%</t>
  </si>
  <si>
    <t>&lt;32</t>
  </si>
  <si>
    <t>&lt;14</t>
  </si>
  <si>
    <t>&lt;34</t>
  </si>
  <si>
    <t>&lt;18</t>
  </si>
  <si>
    <t>N/A</t>
  </si>
  <si>
    <t>&lt;40</t>
  </si>
  <si>
    <t>0/4</t>
  </si>
  <si>
    <t>&gt;50%</t>
  </si>
  <si>
    <t>&lt;24</t>
  </si>
  <si>
    <t>&gt;40%</t>
  </si>
  <si>
    <t>0/9</t>
  </si>
  <si>
    <t>&gt;14</t>
  </si>
  <si>
    <t>&gt;18</t>
  </si>
  <si>
    <t>8"</t>
  </si>
  <si>
    <t>16"</t>
  </si>
  <si>
    <t>18"</t>
  </si>
  <si>
    <t>20"</t>
  </si>
  <si>
    <t>28"</t>
  </si>
  <si>
    <t>3'8"</t>
  </si>
  <si>
    <t>4'2"</t>
  </si>
  <si>
    <t>4'8"</t>
  </si>
  <si>
    <t>5'2"</t>
  </si>
  <si>
    <t>5'8"</t>
  </si>
  <si>
    <t>6'2"</t>
  </si>
  <si>
    <t>6'8"</t>
  </si>
  <si>
    <t>7'2"</t>
  </si>
  <si>
    <t>7'8"</t>
  </si>
  <si>
    <t>8'</t>
  </si>
  <si>
    <t>&lt;37</t>
  </si>
  <si>
    <t>&lt;38</t>
  </si>
  <si>
    <t>&lt;2</t>
  </si>
  <si>
    <t>&lt;43</t>
  </si>
  <si>
    <t>&lt;47</t>
  </si>
  <si>
    <t>&lt;59</t>
  </si>
  <si>
    <t>&lt;63</t>
  </si>
  <si>
    <t>&lt;61</t>
  </si>
  <si>
    <t>&lt;57</t>
  </si>
  <si>
    <t>&lt;55</t>
  </si>
  <si>
    <t>&lt;53</t>
  </si>
  <si>
    <t>&lt;51</t>
  </si>
  <si>
    <t>&lt;49</t>
  </si>
  <si>
    <t>&lt;45</t>
  </si>
  <si>
    <t>Red/White</t>
  </si>
  <si>
    <t>Red/Black</t>
  </si>
  <si>
    <t>White/White</t>
  </si>
  <si>
    <t>White/Black</t>
  </si>
  <si>
    <t>Green/White</t>
  </si>
  <si>
    <t>Green/Black</t>
  </si>
  <si>
    <t>Blue/White</t>
  </si>
  <si>
    <t>Blue/Black</t>
  </si>
  <si>
    <t>Black/White</t>
  </si>
  <si>
    <t>Black/Black</t>
  </si>
  <si>
    <t>Scoring</t>
  </si>
  <si>
    <t>.</t>
  </si>
  <si>
    <t>v</t>
  </si>
  <si>
    <t>*16'8" = 16.08</t>
  </si>
  <si>
    <t>Test 1: Total Strokes</t>
  </si>
  <si>
    <t>Test 2: Total Score</t>
  </si>
  <si>
    <t>Test 3: Total Score</t>
  </si>
  <si>
    <t>GPC PDS Testing Sheet</t>
  </si>
  <si>
    <t xml:space="preserve">Test 1: GPC Shot Making </t>
  </si>
  <si>
    <t xml:space="preserve">Test 2: GPC Physical Proficiency </t>
  </si>
  <si>
    <t xml:space="preserve">Putting </t>
  </si>
  <si>
    <t xml:space="preserve">Out of possible 4 </t>
  </si>
  <si>
    <t xml:space="preserve">Result </t>
  </si>
  <si>
    <t>PDS Score</t>
  </si>
  <si>
    <t>5 - 10 - 5</t>
  </si>
  <si>
    <t>Putts per Round</t>
  </si>
  <si>
    <t>Push - Ups</t>
  </si>
  <si>
    <t>Pull - Ups</t>
  </si>
  <si>
    <t>Horizontal Rows</t>
  </si>
  <si>
    <t>Seated Chest Pass (ft)</t>
  </si>
  <si>
    <t>Sit up &amp; Throw (ft)</t>
  </si>
  <si>
    <t>Plank (sec)</t>
  </si>
  <si>
    <t>Total</t>
  </si>
  <si>
    <t>Supine Bridge (sec)</t>
  </si>
  <si>
    <t>Vertical Jump (ft)</t>
  </si>
  <si>
    <t>Out of possible 4</t>
  </si>
  <si>
    <t>Broad Jump (ft)</t>
  </si>
  <si>
    <t>5-10-5</t>
  </si>
  <si>
    <t>Total Score</t>
  </si>
  <si>
    <t xml:space="preserve">Test 2: PDS Points </t>
  </si>
  <si>
    <t xml:space="preserve">Test 3: GPC Golf Performance </t>
  </si>
  <si>
    <t xml:space="preserve">Statistic </t>
  </si>
  <si>
    <t>60 yard (rough)</t>
  </si>
  <si>
    <t>Greens in Regulation %</t>
  </si>
  <si>
    <t>Fairways in Regulation %</t>
  </si>
  <si>
    <t xml:space="preserve">Flop Shot </t>
  </si>
  <si>
    <t>Putts per GIR</t>
  </si>
  <si>
    <t>GPC Short Game</t>
  </si>
  <si>
    <t>Bumpy Score</t>
  </si>
  <si>
    <t>Scrambling %</t>
  </si>
  <si>
    <t>Bunker</t>
  </si>
  <si>
    <t>SAM Putt Lab Score</t>
  </si>
  <si>
    <t xml:space="preserve">GPC Short Game Test </t>
  </si>
  <si>
    <t>Short Course (Bumpy) Score</t>
  </si>
  <si>
    <t xml:space="preserve">Total </t>
  </si>
  <si>
    <t xml:space="preserve">Test 3: PDS Points </t>
  </si>
  <si>
    <t>Target Area</t>
  </si>
  <si>
    <t>Out of possible 6</t>
  </si>
  <si>
    <t>Driver</t>
  </si>
  <si>
    <t>Hat Level</t>
  </si>
  <si>
    <t>5 wood/hybrid</t>
  </si>
  <si>
    <t>1: GPC Shot Making</t>
  </si>
  <si>
    <t>6 Iron</t>
  </si>
  <si>
    <t>2: GPC Physical Profiency</t>
  </si>
  <si>
    <t>3: GPC Golf Performance</t>
  </si>
  <si>
    <t>Overall Hat Level</t>
  </si>
  <si>
    <t>Player Development Score</t>
  </si>
  <si>
    <t>Out of possible 9</t>
  </si>
  <si>
    <t>Ball Flight Laws - 6 Iron</t>
  </si>
  <si>
    <t>Total Strokes</t>
  </si>
  <si>
    <t xml:space="preserve">Test 1: PDS Points </t>
  </si>
  <si>
    <t xml:space="preserve">Player Name: </t>
  </si>
  <si>
    <t>Player Name: Grant Mellinger</t>
  </si>
  <si>
    <t>White w/ White</t>
  </si>
  <si>
    <t>Player Name:  Grant Mellinger</t>
  </si>
  <si>
    <t>White w/ Black</t>
  </si>
  <si>
    <t>-</t>
  </si>
  <si>
    <t xml:space="preserve">Player Name: Grant Mellinger </t>
  </si>
  <si>
    <t>White W/white</t>
  </si>
  <si>
    <t>white w/white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</si>
</sst>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;@"/>
    <numFmt numFmtId="165" formatCode="m/d/yy;@"/>
    <numFmt numFmtId="166" formatCode="0&quot;Ft&quot;.00&quot;in.&quot;"/>
    <numFmt numFmtId="167" formatCode="0.0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9" fontId="0" fillId="0" borderId="0" xfId="1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7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6735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19" zoomScale="78" zoomScaleNormal="78" workbookViewId="0">
      <selection activeCell="D45" sqref="D45"/>
    </sheetView>
  </sheetViews>
  <sheetFormatPr defaultRowHeight="15" x14ac:dyDescent="0.25"/>
  <cols>
    <col min="1" max="1" width="42.42578125" customWidth="1"/>
    <col min="2" max="2" width="20.7109375" customWidth="1"/>
    <col min="3" max="12" width="15.7109375" customWidth="1"/>
  </cols>
  <sheetData>
    <row r="1" spans="1:12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 x14ac:dyDescent="0.25">
      <c r="B2" s="1" t="s">
        <v>21</v>
      </c>
      <c r="C2" s="5" t="s">
        <v>131</v>
      </c>
      <c r="D2" s="5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9" t="s">
        <v>140</v>
      </c>
    </row>
    <row r="3" spans="1:12" ht="18.75" x14ac:dyDescent="0.3">
      <c r="A3" s="3" t="s">
        <v>0</v>
      </c>
      <c r="B3" s="1"/>
      <c r="J3" s="10"/>
      <c r="K3" s="10"/>
      <c r="L3" s="10"/>
    </row>
    <row r="4" spans="1:12" x14ac:dyDescent="0.25">
      <c r="A4" s="2" t="s">
        <v>1</v>
      </c>
      <c r="B4" s="2" t="s">
        <v>22</v>
      </c>
      <c r="C4" s="11">
        <v>41702</v>
      </c>
      <c r="D4" s="11">
        <v>41702</v>
      </c>
      <c r="E4" s="11">
        <v>41733</v>
      </c>
      <c r="F4" s="11">
        <v>41733</v>
      </c>
      <c r="G4" s="11">
        <v>41733</v>
      </c>
      <c r="H4" s="11">
        <v>41733</v>
      </c>
      <c r="I4" s="11">
        <v>41733</v>
      </c>
      <c r="J4" s="11">
        <v>41733</v>
      </c>
      <c r="K4" s="11">
        <v>41733</v>
      </c>
      <c r="L4" s="11">
        <v>41733</v>
      </c>
    </row>
    <row r="5" spans="1:12" x14ac:dyDescent="0.25">
      <c r="A5" s="2" t="s">
        <v>2</v>
      </c>
      <c r="B5" s="2" t="s">
        <v>22</v>
      </c>
      <c r="C5" s="11">
        <v>41674</v>
      </c>
      <c r="D5" s="11">
        <v>41702</v>
      </c>
      <c r="E5" s="11">
        <v>41733</v>
      </c>
      <c r="F5" s="11">
        <v>41733</v>
      </c>
      <c r="G5" s="11">
        <v>41733</v>
      </c>
      <c r="H5" s="11">
        <v>41733</v>
      </c>
      <c r="I5" s="11">
        <v>41733</v>
      </c>
      <c r="J5" s="11">
        <v>41733</v>
      </c>
      <c r="K5" s="11">
        <v>41733</v>
      </c>
      <c r="L5" s="11">
        <v>41733</v>
      </c>
    </row>
    <row r="6" spans="1:12" x14ac:dyDescent="0.25">
      <c r="A6" s="2" t="s">
        <v>3</v>
      </c>
      <c r="B6" s="2" t="s">
        <v>22</v>
      </c>
      <c r="C6" s="11">
        <v>41674</v>
      </c>
      <c r="D6" s="11">
        <v>41674</v>
      </c>
      <c r="E6" s="11">
        <v>41702</v>
      </c>
      <c r="F6" s="11">
        <v>41733</v>
      </c>
      <c r="G6" s="11">
        <v>41733</v>
      </c>
      <c r="H6" s="11">
        <v>41733</v>
      </c>
      <c r="I6" s="11">
        <v>41733</v>
      </c>
      <c r="J6" s="11">
        <v>41733</v>
      </c>
      <c r="K6" s="11">
        <v>41733</v>
      </c>
      <c r="L6" s="11">
        <v>41733</v>
      </c>
    </row>
    <row r="7" spans="1:12" x14ac:dyDescent="0.25">
      <c r="A7" s="2" t="s">
        <v>4</v>
      </c>
      <c r="B7" s="2" t="s">
        <v>22</v>
      </c>
      <c r="C7" s="11">
        <v>41643</v>
      </c>
      <c r="D7" s="11">
        <v>41643</v>
      </c>
      <c r="E7" s="11">
        <v>41643</v>
      </c>
      <c r="F7" s="11">
        <v>41643</v>
      </c>
      <c r="G7" s="11">
        <v>41674</v>
      </c>
      <c r="H7" s="11">
        <v>41702</v>
      </c>
      <c r="I7" s="11">
        <v>41733</v>
      </c>
      <c r="J7" s="11">
        <v>41733</v>
      </c>
      <c r="K7" s="11">
        <v>41733</v>
      </c>
      <c r="L7" s="11">
        <v>41733</v>
      </c>
    </row>
    <row r="8" spans="1:12" x14ac:dyDescent="0.25">
      <c r="A8" s="2" t="s">
        <v>5</v>
      </c>
      <c r="B8" s="2" t="s">
        <v>22</v>
      </c>
      <c r="C8" s="12" t="s">
        <v>95</v>
      </c>
      <c r="D8" s="12" t="s">
        <v>95</v>
      </c>
      <c r="E8" s="11">
        <v>41643</v>
      </c>
      <c r="F8" s="11">
        <v>41643</v>
      </c>
      <c r="G8" s="11">
        <v>41643</v>
      </c>
      <c r="H8" s="11">
        <v>41643</v>
      </c>
      <c r="I8" s="11">
        <v>41643</v>
      </c>
      <c r="J8" s="11">
        <v>41674</v>
      </c>
      <c r="K8" s="11">
        <v>41674</v>
      </c>
      <c r="L8" s="11">
        <v>41674</v>
      </c>
    </row>
    <row r="9" spans="1:12" x14ac:dyDescent="0.25">
      <c r="A9" s="2" t="s">
        <v>6</v>
      </c>
      <c r="B9" s="2" t="s">
        <v>1</v>
      </c>
      <c r="C9" s="12" t="s">
        <v>95</v>
      </c>
      <c r="D9" s="11">
        <v>41643</v>
      </c>
      <c r="E9" s="11">
        <v>41643</v>
      </c>
      <c r="F9" s="11">
        <v>41643</v>
      </c>
      <c r="G9" s="11">
        <v>41674</v>
      </c>
      <c r="H9" s="11">
        <v>41674</v>
      </c>
      <c r="I9" s="11">
        <v>41674</v>
      </c>
      <c r="J9" s="11">
        <v>41702</v>
      </c>
      <c r="K9" s="11">
        <v>41702</v>
      </c>
      <c r="L9" s="11">
        <v>41702</v>
      </c>
    </row>
    <row r="10" spans="1:12" x14ac:dyDescent="0.25">
      <c r="A10" s="2" t="s">
        <v>7</v>
      </c>
      <c r="B10" s="2" t="s">
        <v>2</v>
      </c>
      <c r="C10" s="12" t="s">
        <v>95</v>
      </c>
      <c r="D10" s="11">
        <v>41643</v>
      </c>
      <c r="E10" s="11">
        <v>41643</v>
      </c>
      <c r="F10" s="11">
        <v>41643</v>
      </c>
      <c r="G10" s="11">
        <v>41674</v>
      </c>
      <c r="H10" s="11">
        <v>41674</v>
      </c>
      <c r="I10" s="11">
        <v>41674</v>
      </c>
      <c r="J10" s="11">
        <v>41702</v>
      </c>
      <c r="K10" s="11">
        <v>41702</v>
      </c>
      <c r="L10" s="11">
        <v>41702</v>
      </c>
    </row>
    <row r="11" spans="1:12" ht="18.75" x14ac:dyDescent="0.3">
      <c r="A11" s="3" t="s">
        <v>8</v>
      </c>
      <c r="B11" s="1"/>
      <c r="J11" s="11"/>
      <c r="K11" s="11"/>
      <c r="L11" s="11"/>
    </row>
    <row r="12" spans="1:12" x14ac:dyDescent="0.25">
      <c r="A12" s="2" t="s">
        <v>10</v>
      </c>
      <c r="B12" s="2" t="s">
        <v>2</v>
      </c>
      <c r="C12" s="11">
        <v>41643</v>
      </c>
      <c r="D12" s="11">
        <v>41643</v>
      </c>
      <c r="E12" s="11">
        <v>41674</v>
      </c>
      <c r="F12" s="11">
        <v>41702</v>
      </c>
      <c r="G12" s="11">
        <v>41733</v>
      </c>
      <c r="H12" s="11">
        <v>41733</v>
      </c>
      <c r="I12" s="11">
        <v>41733</v>
      </c>
      <c r="J12" s="11">
        <v>41733</v>
      </c>
      <c r="K12" s="11">
        <v>41733</v>
      </c>
      <c r="L12" s="11">
        <v>41733</v>
      </c>
    </row>
    <row r="13" spans="1:12" x14ac:dyDescent="0.25">
      <c r="A13" s="2" t="s">
        <v>9</v>
      </c>
      <c r="B13" s="2" t="s">
        <v>2</v>
      </c>
      <c r="C13" s="11">
        <v>41643</v>
      </c>
      <c r="D13" s="11">
        <v>41643</v>
      </c>
      <c r="E13" s="11">
        <v>41674</v>
      </c>
      <c r="F13" s="11">
        <v>41702</v>
      </c>
      <c r="G13" s="11">
        <v>41733</v>
      </c>
      <c r="H13" s="11">
        <v>41733</v>
      </c>
      <c r="I13" s="11">
        <v>41733</v>
      </c>
      <c r="J13" s="11">
        <v>41733</v>
      </c>
      <c r="K13" s="11">
        <v>41733</v>
      </c>
      <c r="L13" s="11">
        <v>41733</v>
      </c>
    </row>
    <row r="14" spans="1:12" x14ac:dyDescent="0.25">
      <c r="A14" s="2" t="s">
        <v>11</v>
      </c>
      <c r="B14" s="2" t="s">
        <v>72</v>
      </c>
      <c r="C14" s="12">
        <v>41643</v>
      </c>
      <c r="D14" s="12">
        <v>41643</v>
      </c>
      <c r="E14" s="11">
        <v>41643</v>
      </c>
      <c r="F14" s="11">
        <v>41643</v>
      </c>
      <c r="G14" s="11">
        <v>41674</v>
      </c>
      <c r="H14" s="11">
        <v>41674</v>
      </c>
      <c r="I14" s="11">
        <v>41674</v>
      </c>
      <c r="J14" s="11">
        <v>41702</v>
      </c>
      <c r="K14" s="11">
        <v>41733</v>
      </c>
      <c r="L14" s="11">
        <v>41733</v>
      </c>
    </row>
    <row r="15" spans="1:12" x14ac:dyDescent="0.25">
      <c r="A15" s="2" t="s">
        <v>12</v>
      </c>
      <c r="B15" s="2" t="s">
        <v>23</v>
      </c>
      <c r="C15" s="11">
        <v>41643</v>
      </c>
      <c r="D15" s="11">
        <v>41643</v>
      </c>
      <c r="E15" s="11">
        <v>41643</v>
      </c>
      <c r="F15" s="11">
        <v>41643</v>
      </c>
      <c r="G15" s="11">
        <v>41643</v>
      </c>
      <c r="H15" s="11">
        <v>41643</v>
      </c>
      <c r="I15" s="11">
        <v>41674</v>
      </c>
      <c r="J15" s="11">
        <v>41674</v>
      </c>
      <c r="K15" s="11">
        <v>41702</v>
      </c>
      <c r="L15" s="11">
        <v>41733</v>
      </c>
    </row>
    <row r="16" spans="1:12" x14ac:dyDescent="0.25">
      <c r="A16" s="2" t="s">
        <v>13</v>
      </c>
      <c r="B16" s="2" t="s">
        <v>23</v>
      </c>
      <c r="C16" s="11">
        <v>41643</v>
      </c>
      <c r="D16" s="11">
        <v>41643</v>
      </c>
      <c r="E16" s="11">
        <v>41643</v>
      </c>
      <c r="F16" s="11">
        <v>41643</v>
      </c>
      <c r="G16" s="11">
        <v>41643</v>
      </c>
      <c r="H16" s="11">
        <v>41643</v>
      </c>
      <c r="I16" s="11">
        <v>41674</v>
      </c>
      <c r="J16" s="11">
        <v>41674</v>
      </c>
      <c r="K16" s="11">
        <v>41674</v>
      </c>
      <c r="L16" s="11">
        <v>41702</v>
      </c>
    </row>
    <row r="17" spans="1:12" x14ac:dyDescent="0.25">
      <c r="A17" s="2" t="s">
        <v>14</v>
      </c>
      <c r="B17" s="2" t="s">
        <v>23</v>
      </c>
      <c r="C17" s="11">
        <v>41643</v>
      </c>
      <c r="D17" s="11">
        <v>41643</v>
      </c>
      <c r="E17" s="11">
        <v>41643</v>
      </c>
      <c r="F17" s="11">
        <v>41643</v>
      </c>
      <c r="G17" s="11">
        <v>41643</v>
      </c>
      <c r="H17" s="11">
        <v>41643</v>
      </c>
      <c r="I17" s="11">
        <v>41674</v>
      </c>
      <c r="J17" s="11">
        <v>41674</v>
      </c>
      <c r="K17" s="11">
        <v>41674</v>
      </c>
      <c r="L17" s="11">
        <v>41674</v>
      </c>
    </row>
    <row r="18" spans="1:12" x14ac:dyDescent="0.25">
      <c r="A18" s="2" t="s">
        <v>15</v>
      </c>
      <c r="B18" s="2" t="s">
        <v>6</v>
      </c>
      <c r="C18" s="12" t="s">
        <v>95</v>
      </c>
      <c r="D18" s="12" t="s">
        <v>95</v>
      </c>
      <c r="E18" s="11">
        <v>41643</v>
      </c>
      <c r="F18" s="11">
        <v>41643</v>
      </c>
      <c r="G18" s="11">
        <v>41643</v>
      </c>
      <c r="H18" s="11">
        <v>41643</v>
      </c>
      <c r="I18" s="11">
        <v>41674</v>
      </c>
      <c r="J18" s="11">
        <v>41674</v>
      </c>
      <c r="K18" s="11">
        <v>41674</v>
      </c>
      <c r="L18" s="11">
        <v>41702</v>
      </c>
    </row>
    <row r="19" spans="1:12" x14ac:dyDescent="0.25">
      <c r="A19" s="2" t="s">
        <v>16</v>
      </c>
      <c r="B19" s="2" t="s">
        <v>6</v>
      </c>
      <c r="C19" s="12" t="s">
        <v>95</v>
      </c>
      <c r="D19" s="12" t="s">
        <v>95</v>
      </c>
      <c r="E19" s="11">
        <v>41643</v>
      </c>
      <c r="F19" s="11">
        <v>41643</v>
      </c>
      <c r="G19" s="11">
        <v>41643</v>
      </c>
      <c r="H19" s="11">
        <v>41643</v>
      </c>
      <c r="I19" s="11">
        <v>41674</v>
      </c>
      <c r="J19" s="11">
        <v>41674</v>
      </c>
      <c r="K19" s="11">
        <v>41674</v>
      </c>
      <c r="L19" s="11">
        <v>41702</v>
      </c>
    </row>
    <row r="20" spans="1:12" x14ac:dyDescent="0.25">
      <c r="A20" s="2" t="s">
        <v>17</v>
      </c>
      <c r="B20" s="2" t="s">
        <v>6</v>
      </c>
      <c r="C20" s="12" t="s">
        <v>95</v>
      </c>
      <c r="D20" s="12" t="s">
        <v>95</v>
      </c>
      <c r="E20" s="12" t="s">
        <v>95</v>
      </c>
      <c r="F20" s="11">
        <v>41643</v>
      </c>
      <c r="G20" s="11">
        <v>41643</v>
      </c>
      <c r="H20" s="11">
        <v>41643</v>
      </c>
      <c r="I20" s="11">
        <v>41674</v>
      </c>
      <c r="J20" s="11">
        <v>41674</v>
      </c>
      <c r="K20" s="11">
        <v>41674</v>
      </c>
      <c r="L20" s="11">
        <v>41702</v>
      </c>
    </row>
    <row r="21" spans="1:12" x14ac:dyDescent="0.25">
      <c r="A21" s="2" t="s">
        <v>18</v>
      </c>
      <c r="B21" s="2" t="s">
        <v>24</v>
      </c>
      <c r="C21" s="12" t="s">
        <v>95</v>
      </c>
      <c r="D21" s="12" t="s">
        <v>95</v>
      </c>
      <c r="E21" s="12" t="s">
        <v>95</v>
      </c>
      <c r="F21" s="11">
        <v>41643</v>
      </c>
      <c r="G21" s="11">
        <v>41643</v>
      </c>
      <c r="H21" s="11">
        <v>41643</v>
      </c>
      <c r="I21" s="11">
        <v>41643</v>
      </c>
      <c r="J21" s="11">
        <v>41643</v>
      </c>
      <c r="K21" s="11">
        <v>41674</v>
      </c>
      <c r="L21" s="11">
        <v>41702</v>
      </c>
    </row>
    <row r="22" spans="1:12" x14ac:dyDescent="0.25">
      <c r="A22" s="2" t="s">
        <v>84</v>
      </c>
      <c r="B22" s="2" t="s">
        <v>23</v>
      </c>
      <c r="C22" s="12" t="s">
        <v>95</v>
      </c>
      <c r="D22" s="12" t="s">
        <v>95</v>
      </c>
      <c r="E22" s="12" t="s">
        <v>95</v>
      </c>
      <c r="F22" s="11">
        <v>41643</v>
      </c>
      <c r="G22" s="11">
        <v>41643</v>
      </c>
      <c r="H22" s="11">
        <v>41643</v>
      </c>
      <c r="I22" s="11">
        <v>41674</v>
      </c>
      <c r="J22" s="11">
        <v>41674</v>
      </c>
      <c r="K22" s="11">
        <v>41702</v>
      </c>
      <c r="L22" s="11">
        <v>41733</v>
      </c>
    </row>
    <row r="23" spans="1:12" ht="18.75" x14ac:dyDescent="0.3">
      <c r="A23" s="3" t="s">
        <v>19</v>
      </c>
      <c r="B23" s="1"/>
      <c r="J23" s="11"/>
      <c r="K23" s="11"/>
      <c r="L23" s="11"/>
    </row>
    <row r="24" spans="1:12" x14ac:dyDescent="0.25">
      <c r="A24" s="2" t="s">
        <v>11</v>
      </c>
      <c r="B24" s="2" t="s">
        <v>23</v>
      </c>
      <c r="C24" s="2" t="s">
        <v>95</v>
      </c>
      <c r="D24" s="12" t="s">
        <v>95</v>
      </c>
      <c r="E24" s="11">
        <v>41643</v>
      </c>
      <c r="F24" s="11">
        <v>41674</v>
      </c>
      <c r="G24" s="11">
        <v>41674</v>
      </c>
      <c r="H24" s="11">
        <v>41674</v>
      </c>
      <c r="I24" s="11">
        <v>41702</v>
      </c>
      <c r="J24" s="11">
        <v>41702</v>
      </c>
      <c r="K24" s="11">
        <v>41702</v>
      </c>
      <c r="L24" s="11">
        <v>41733</v>
      </c>
    </row>
    <row r="25" spans="1:12" x14ac:dyDescent="0.25">
      <c r="A25" s="2" t="s">
        <v>20</v>
      </c>
      <c r="B25" s="2" t="s">
        <v>6</v>
      </c>
      <c r="C25" s="2" t="s">
        <v>95</v>
      </c>
      <c r="D25" s="12" t="s">
        <v>95</v>
      </c>
      <c r="E25" s="12" t="s">
        <v>95</v>
      </c>
      <c r="F25" s="11">
        <v>41643</v>
      </c>
      <c r="G25" s="11">
        <v>41674</v>
      </c>
      <c r="H25" s="11">
        <v>41674</v>
      </c>
      <c r="I25" s="11">
        <v>41674</v>
      </c>
      <c r="J25" s="11">
        <v>41674</v>
      </c>
      <c r="K25" s="11">
        <v>41702</v>
      </c>
      <c r="L25" s="11">
        <v>41702</v>
      </c>
    </row>
    <row r="26" spans="1:12" ht="18.75" x14ac:dyDescent="0.3">
      <c r="A26" s="3" t="s">
        <v>25</v>
      </c>
      <c r="J26" s="11"/>
      <c r="K26" s="11"/>
      <c r="L26" s="11"/>
    </row>
    <row r="27" spans="1:12" x14ac:dyDescent="0.25">
      <c r="A27" s="2" t="s">
        <v>26</v>
      </c>
      <c r="B27" s="2" t="s">
        <v>14</v>
      </c>
      <c r="C27" s="11">
        <v>41645</v>
      </c>
      <c r="D27" s="11">
        <v>41645</v>
      </c>
      <c r="E27" s="11">
        <v>41645</v>
      </c>
      <c r="F27" s="11">
        <v>41645</v>
      </c>
      <c r="G27" s="11">
        <v>41676</v>
      </c>
      <c r="H27" s="11">
        <v>41676</v>
      </c>
      <c r="I27" s="11">
        <v>41704</v>
      </c>
      <c r="J27" s="11">
        <v>41704</v>
      </c>
      <c r="K27" s="11">
        <v>41735</v>
      </c>
      <c r="L27" s="11">
        <v>41765</v>
      </c>
    </row>
    <row r="28" spans="1:12" x14ac:dyDescent="0.25">
      <c r="A28" s="2" t="s">
        <v>27</v>
      </c>
      <c r="B28" s="2" t="s">
        <v>13</v>
      </c>
      <c r="C28" s="11">
        <v>41645</v>
      </c>
      <c r="D28" s="11">
        <v>41645</v>
      </c>
      <c r="E28" s="11">
        <v>41645</v>
      </c>
      <c r="F28" s="11">
        <v>41645</v>
      </c>
      <c r="G28" s="11">
        <v>41676</v>
      </c>
      <c r="H28" s="11">
        <v>41676</v>
      </c>
      <c r="I28" s="11">
        <v>41704</v>
      </c>
      <c r="J28" s="11">
        <v>41704</v>
      </c>
      <c r="K28" s="11">
        <v>41735</v>
      </c>
      <c r="L28" s="11">
        <v>41765</v>
      </c>
    </row>
    <row r="29" spans="1:12" x14ac:dyDescent="0.25">
      <c r="A29" s="2" t="s">
        <v>28</v>
      </c>
      <c r="B29" s="2" t="s">
        <v>12</v>
      </c>
      <c r="C29" s="11">
        <v>41645</v>
      </c>
      <c r="D29" s="11">
        <v>41645</v>
      </c>
      <c r="E29" s="11">
        <v>41645</v>
      </c>
      <c r="F29" s="11">
        <v>41645</v>
      </c>
      <c r="G29" s="11">
        <v>41676</v>
      </c>
      <c r="H29" s="11">
        <v>41676</v>
      </c>
      <c r="I29" s="11">
        <v>41704</v>
      </c>
      <c r="J29" s="11">
        <v>41704</v>
      </c>
      <c r="K29" s="11">
        <v>41735</v>
      </c>
      <c r="L29" s="11">
        <v>41765</v>
      </c>
    </row>
    <row r="30" spans="1:12" x14ac:dyDescent="0.25">
      <c r="A30" s="2" t="s">
        <v>29</v>
      </c>
      <c r="B30" s="2" t="s">
        <v>12</v>
      </c>
      <c r="C30" s="12" t="s">
        <v>95</v>
      </c>
      <c r="D30" s="12" t="s">
        <v>95</v>
      </c>
      <c r="E30" s="12" t="s">
        <v>95</v>
      </c>
      <c r="F30" s="11">
        <v>41643</v>
      </c>
      <c r="G30" s="11">
        <v>41674</v>
      </c>
      <c r="H30" s="11">
        <v>41674</v>
      </c>
      <c r="I30" s="11">
        <v>41674</v>
      </c>
      <c r="J30" s="11">
        <v>41674</v>
      </c>
      <c r="K30" s="11">
        <v>41702</v>
      </c>
      <c r="L30" s="11">
        <v>41702</v>
      </c>
    </row>
    <row r="31" spans="1:12" x14ac:dyDescent="0.25">
      <c r="A31" s="2" t="s">
        <v>30</v>
      </c>
      <c r="B31" s="2" t="s">
        <v>12</v>
      </c>
      <c r="C31" s="12" t="s">
        <v>95</v>
      </c>
      <c r="D31" s="12" t="s">
        <v>95</v>
      </c>
      <c r="E31" s="12" t="s">
        <v>95</v>
      </c>
      <c r="F31" s="11">
        <v>41643</v>
      </c>
      <c r="G31" s="11">
        <v>41674</v>
      </c>
      <c r="H31" s="11">
        <v>41674</v>
      </c>
      <c r="I31" s="11">
        <v>41674</v>
      </c>
      <c r="J31" s="11">
        <v>41674</v>
      </c>
      <c r="K31" s="11">
        <v>41702</v>
      </c>
      <c r="L31" s="11">
        <v>41702</v>
      </c>
    </row>
    <row r="32" spans="1:12" x14ac:dyDescent="0.25">
      <c r="A32" s="2" t="s">
        <v>31</v>
      </c>
      <c r="B32" s="2" t="s">
        <v>11</v>
      </c>
      <c r="C32" s="12" t="s">
        <v>95</v>
      </c>
      <c r="D32" s="12" t="s">
        <v>95</v>
      </c>
      <c r="E32" s="12" t="s">
        <v>95</v>
      </c>
      <c r="F32" s="11">
        <v>41643</v>
      </c>
      <c r="G32" s="11">
        <v>41674</v>
      </c>
      <c r="H32" s="11">
        <v>41674</v>
      </c>
      <c r="I32" s="11">
        <v>41674</v>
      </c>
      <c r="J32" s="11">
        <v>41674</v>
      </c>
      <c r="K32" s="11">
        <v>41702</v>
      </c>
      <c r="L32" s="11">
        <v>41702</v>
      </c>
    </row>
    <row r="33" spans="1:12" x14ac:dyDescent="0.25">
      <c r="A33" s="2" t="s">
        <v>32</v>
      </c>
      <c r="B33" s="2" t="s">
        <v>11</v>
      </c>
      <c r="C33" s="12" t="s">
        <v>95</v>
      </c>
      <c r="D33" s="12" t="s">
        <v>95</v>
      </c>
      <c r="E33" s="12" t="s">
        <v>95</v>
      </c>
      <c r="F33" s="11">
        <v>41643</v>
      </c>
      <c r="G33" s="11">
        <v>41674</v>
      </c>
      <c r="H33" s="11">
        <v>41674</v>
      </c>
      <c r="I33" s="11">
        <v>41674</v>
      </c>
      <c r="J33" s="11">
        <v>41674</v>
      </c>
      <c r="K33" s="11">
        <v>41702</v>
      </c>
      <c r="L33" s="11">
        <v>41702</v>
      </c>
    </row>
    <row r="34" spans="1:12" x14ac:dyDescent="0.25">
      <c r="A34" s="2" t="s">
        <v>33</v>
      </c>
      <c r="B34" s="2" t="s">
        <v>12</v>
      </c>
      <c r="C34" s="12" t="s">
        <v>99</v>
      </c>
      <c r="D34" s="12" t="s">
        <v>99</v>
      </c>
      <c r="E34" s="12" t="s">
        <v>99</v>
      </c>
      <c r="F34" s="11">
        <v>41648</v>
      </c>
      <c r="G34" s="11">
        <v>41707</v>
      </c>
      <c r="H34" s="11">
        <v>41738</v>
      </c>
      <c r="I34" s="11">
        <v>41768</v>
      </c>
      <c r="J34" s="11">
        <v>41799</v>
      </c>
      <c r="K34" s="11">
        <v>41829</v>
      </c>
      <c r="L34" s="11">
        <v>41829</v>
      </c>
    </row>
    <row r="35" spans="1:12" ht="18.75" x14ac:dyDescent="0.3">
      <c r="A35" s="3" t="s">
        <v>34</v>
      </c>
      <c r="J35" s="10"/>
      <c r="K35" s="11"/>
      <c r="L35" s="10"/>
    </row>
    <row r="36" spans="1:12" x14ac:dyDescent="0.25">
      <c r="A36" s="2" t="s">
        <v>35</v>
      </c>
      <c r="B36" s="2" t="s">
        <v>36</v>
      </c>
      <c r="C36" s="12" t="s">
        <v>97</v>
      </c>
      <c r="D36" s="12" t="s">
        <v>97</v>
      </c>
      <c r="E36" s="12" t="s">
        <v>92</v>
      </c>
      <c r="F36" s="12" t="s">
        <v>51</v>
      </c>
      <c r="G36" s="12" t="s">
        <v>90</v>
      </c>
      <c r="H36" s="12" t="s">
        <v>83</v>
      </c>
      <c r="I36" s="12" t="s">
        <v>85</v>
      </c>
      <c r="J36" s="12" t="s">
        <v>79</v>
      </c>
      <c r="K36" s="12" t="s">
        <v>80</v>
      </c>
      <c r="L36" s="13" t="s">
        <v>119</v>
      </c>
    </row>
    <row r="37" spans="1:12" x14ac:dyDescent="0.25">
      <c r="A37" s="2" t="s">
        <v>37</v>
      </c>
      <c r="B37" s="2" t="s">
        <v>39</v>
      </c>
      <c r="C37" s="17" t="s">
        <v>93</v>
      </c>
      <c r="D37" s="17" t="s">
        <v>93</v>
      </c>
      <c r="E37" s="17" t="s">
        <v>93</v>
      </c>
      <c r="F37" s="14">
        <v>0.25</v>
      </c>
      <c r="G37" s="14">
        <v>0.3</v>
      </c>
      <c r="H37" s="14">
        <v>0.35</v>
      </c>
      <c r="I37" s="14">
        <v>0.35</v>
      </c>
      <c r="J37" s="14">
        <v>0.4</v>
      </c>
      <c r="K37" s="14">
        <v>0.5</v>
      </c>
      <c r="L37" s="15">
        <v>0.6</v>
      </c>
    </row>
    <row r="38" spans="1:12" x14ac:dyDescent="0.25">
      <c r="A38" s="2" t="s">
        <v>38</v>
      </c>
      <c r="B38" s="2" t="s">
        <v>39</v>
      </c>
      <c r="C38" s="17" t="s">
        <v>93</v>
      </c>
      <c r="D38" s="17" t="s">
        <v>93</v>
      </c>
      <c r="E38" s="17" t="s">
        <v>93</v>
      </c>
      <c r="F38" s="14">
        <v>0.3</v>
      </c>
      <c r="G38" s="14">
        <v>0.35</v>
      </c>
      <c r="H38" s="14">
        <v>0.35</v>
      </c>
      <c r="I38" s="14">
        <v>0.4</v>
      </c>
      <c r="J38" s="14">
        <v>0.4</v>
      </c>
      <c r="K38" s="14">
        <v>0.45</v>
      </c>
      <c r="L38" s="15">
        <v>0.5</v>
      </c>
    </row>
    <row r="39" spans="1:12" x14ac:dyDescent="0.25">
      <c r="A39" s="2" t="s">
        <v>40</v>
      </c>
      <c r="B39" s="2" t="s">
        <v>39</v>
      </c>
      <c r="C39" s="17" t="s">
        <v>93</v>
      </c>
      <c r="D39" s="17" t="s">
        <v>93</v>
      </c>
      <c r="E39" s="17" t="s">
        <v>93</v>
      </c>
      <c r="F39" s="14" t="s">
        <v>94</v>
      </c>
      <c r="G39" s="14" t="s">
        <v>118</v>
      </c>
      <c r="H39" s="14" t="s">
        <v>118</v>
      </c>
      <c r="I39" s="14" t="s">
        <v>117</v>
      </c>
      <c r="J39" s="14" t="s">
        <v>91</v>
      </c>
      <c r="K39" s="14" t="s">
        <v>89</v>
      </c>
      <c r="L39" s="13" t="s">
        <v>87</v>
      </c>
    </row>
    <row r="40" spans="1:12" x14ac:dyDescent="0.25">
      <c r="A40" s="2" t="s">
        <v>41</v>
      </c>
      <c r="B40" s="2" t="s">
        <v>39</v>
      </c>
      <c r="C40" s="17" t="s">
        <v>93</v>
      </c>
      <c r="D40" s="17" t="s">
        <v>93</v>
      </c>
      <c r="E40" s="17" t="s">
        <v>93</v>
      </c>
      <c r="F40" s="17" t="s">
        <v>93</v>
      </c>
      <c r="G40" s="16">
        <v>2.0699999999999998</v>
      </c>
      <c r="H40" s="16">
        <v>2.0699999999999998</v>
      </c>
      <c r="I40" s="16">
        <v>2</v>
      </c>
      <c r="J40" s="16">
        <v>1.87</v>
      </c>
      <c r="K40" s="10">
        <v>1.77</v>
      </c>
      <c r="L40" s="10">
        <v>1.67</v>
      </c>
    </row>
    <row r="41" spans="1:12" x14ac:dyDescent="0.25">
      <c r="A41" s="2" t="s">
        <v>42</v>
      </c>
      <c r="B41" s="2" t="s">
        <v>39</v>
      </c>
      <c r="C41" s="17" t="s">
        <v>93</v>
      </c>
      <c r="D41" s="17" t="s">
        <v>93</v>
      </c>
      <c r="E41" s="17" t="s">
        <v>93</v>
      </c>
      <c r="F41" s="14">
        <v>0.15</v>
      </c>
      <c r="G41" s="14">
        <v>0.2</v>
      </c>
      <c r="H41" s="14">
        <v>0.2</v>
      </c>
      <c r="I41" s="14">
        <v>0.25</v>
      </c>
      <c r="J41" s="14">
        <v>0.3</v>
      </c>
      <c r="K41" s="14">
        <v>0.35</v>
      </c>
      <c r="L41" s="14">
        <v>0.4</v>
      </c>
    </row>
    <row r="42" spans="1:12" x14ac:dyDescent="0.25">
      <c r="A42" s="2" t="s">
        <v>43</v>
      </c>
      <c r="B42" s="2" t="s">
        <v>45</v>
      </c>
      <c r="C42" s="14" t="s">
        <v>98</v>
      </c>
      <c r="D42" s="14" t="s">
        <v>96</v>
      </c>
      <c r="E42" s="14" t="s">
        <v>96</v>
      </c>
      <c r="F42" s="14" t="s">
        <v>88</v>
      </c>
      <c r="G42" s="14" t="s">
        <v>88</v>
      </c>
      <c r="H42" s="14" t="s">
        <v>88</v>
      </c>
      <c r="I42" s="14" t="s">
        <v>86</v>
      </c>
      <c r="J42" s="14" t="s">
        <v>44</v>
      </c>
      <c r="K42" s="14" t="s">
        <v>82</v>
      </c>
      <c r="L42" s="13" t="s">
        <v>81</v>
      </c>
    </row>
    <row r="43" spans="1:12" x14ac:dyDescent="0.25">
      <c r="A43" s="2" t="s">
        <v>46</v>
      </c>
      <c r="B43" s="2" t="s">
        <v>47</v>
      </c>
      <c r="C43" s="14" t="s">
        <v>122</v>
      </c>
      <c r="D43" s="14" t="s">
        <v>125</v>
      </c>
      <c r="E43" s="14" t="s">
        <v>126</v>
      </c>
      <c r="F43" s="14" t="s">
        <v>127</v>
      </c>
      <c r="G43" s="14" t="s">
        <v>128</v>
      </c>
      <c r="H43" s="14" t="s">
        <v>129</v>
      </c>
      <c r="I43" s="14" t="s">
        <v>121</v>
      </c>
      <c r="J43" s="14" t="s">
        <v>130</v>
      </c>
      <c r="K43" s="14" t="s">
        <v>120</v>
      </c>
      <c r="L43" s="14" t="s">
        <v>120</v>
      </c>
    </row>
    <row r="44" spans="1:12" x14ac:dyDescent="0.25">
      <c r="A44" s="2" t="s">
        <v>48</v>
      </c>
      <c r="B44" s="2" t="s">
        <v>47</v>
      </c>
      <c r="C44" s="14" t="s">
        <v>123</v>
      </c>
      <c r="D44" s="14" t="s">
        <v>124</v>
      </c>
      <c r="E44" s="14" t="s">
        <v>122</v>
      </c>
      <c r="F44" s="14" t="s">
        <v>125</v>
      </c>
      <c r="G44" s="14" t="s">
        <v>126</v>
      </c>
      <c r="H44" s="14" t="s">
        <v>127</v>
      </c>
      <c r="I44" s="14" t="s">
        <v>128</v>
      </c>
      <c r="J44" s="14" t="s">
        <v>129</v>
      </c>
      <c r="K44" s="14" t="s">
        <v>121</v>
      </c>
      <c r="L44" s="14" t="s">
        <v>121</v>
      </c>
    </row>
    <row r="45" spans="1:12" ht="18.75" x14ac:dyDescent="0.3">
      <c r="A45" s="3" t="s">
        <v>49</v>
      </c>
      <c r="J45" s="10"/>
      <c r="K45" s="10"/>
      <c r="L45" s="10"/>
    </row>
    <row r="46" spans="1:12" x14ac:dyDescent="0.25">
      <c r="A46" s="2" t="s">
        <v>50</v>
      </c>
      <c r="B46" s="2"/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78</v>
      </c>
      <c r="J46" s="2" t="s">
        <v>78</v>
      </c>
      <c r="K46" s="2" t="s">
        <v>101</v>
      </c>
      <c r="L46" s="2" t="s">
        <v>101</v>
      </c>
    </row>
    <row r="47" spans="1:12" x14ac:dyDescent="0.25">
      <c r="A47" s="2" t="s">
        <v>52</v>
      </c>
      <c r="B47" s="2"/>
      <c r="C47" s="2">
        <v>1</v>
      </c>
      <c r="D47" s="2">
        <v>5</v>
      </c>
      <c r="E47" s="2">
        <v>10</v>
      </c>
      <c r="F47" s="2">
        <v>15</v>
      </c>
      <c r="G47" s="2">
        <v>20</v>
      </c>
      <c r="H47" s="2">
        <v>25</v>
      </c>
      <c r="I47" s="2">
        <v>30</v>
      </c>
      <c r="J47" s="2">
        <v>35</v>
      </c>
      <c r="K47" s="2">
        <v>40</v>
      </c>
      <c r="L47">
        <v>45</v>
      </c>
    </row>
    <row r="48" spans="1:12" x14ac:dyDescent="0.25">
      <c r="A48" s="2" t="s">
        <v>53</v>
      </c>
      <c r="B48" s="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10</v>
      </c>
      <c r="L48">
        <v>15</v>
      </c>
    </row>
    <row r="49" spans="1:12" x14ac:dyDescent="0.25">
      <c r="A49" s="2" t="s">
        <v>54</v>
      </c>
      <c r="C49" s="2">
        <v>1</v>
      </c>
      <c r="D49" s="2">
        <v>5</v>
      </c>
      <c r="E49" s="2">
        <v>10</v>
      </c>
      <c r="F49" s="2">
        <v>15</v>
      </c>
      <c r="G49" s="2">
        <v>20</v>
      </c>
      <c r="H49" s="2">
        <v>25</v>
      </c>
      <c r="I49" s="2">
        <v>30</v>
      </c>
      <c r="J49" s="2">
        <v>35</v>
      </c>
      <c r="K49" s="2">
        <v>40</v>
      </c>
      <c r="L49">
        <v>45</v>
      </c>
    </row>
    <row r="50" spans="1:12" x14ac:dyDescent="0.25">
      <c r="A50" s="2" t="s">
        <v>55</v>
      </c>
      <c r="C50" s="2" t="s">
        <v>72</v>
      </c>
      <c r="D50" s="2" t="s">
        <v>4</v>
      </c>
      <c r="E50" s="2" t="s">
        <v>77</v>
      </c>
      <c r="F50" s="2" t="s">
        <v>5</v>
      </c>
      <c r="G50" s="2" t="s">
        <v>23</v>
      </c>
      <c r="H50" s="2" t="s">
        <v>74</v>
      </c>
      <c r="I50" s="2" t="s">
        <v>71</v>
      </c>
      <c r="J50" s="2" t="s">
        <v>70</v>
      </c>
      <c r="K50" s="2" t="s">
        <v>69</v>
      </c>
      <c r="L50" s="2" t="s">
        <v>58</v>
      </c>
    </row>
    <row r="51" spans="1:12" x14ac:dyDescent="0.25">
      <c r="A51" s="2" t="s">
        <v>56</v>
      </c>
      <c r="C51" s="2" t="s">
        <v>72</v>
      </c>
      <c r="D51" s="2" t="s">
        <v>4</v>
      </c>
      <c r="E51" s="2" t="s">
        <v>77</v>
      </c>
      <c r="F51" s="2" t="s">
        <v>5</v>
      </c>
      <c r="G51" s="2" t="s">
        <v>23</v>
      </c>
      <c r="H51" s="2" t="s">
        <v>74</v>
      </c>
      <c r="I51" s="2" t="s">
        <v>71</v>
      </c>
      <c r="J51" s="2" t="s">
        <v>70</v>
      </c>
      <c r="K51" s="2" t="s">
        <v>69</v>
      </c>
      <c r="L51" s="2" t="s">
        <v>58</v>
      </c>
    </row>
    <row r="52" spans="1:12" x14ac:dyDescent="0.25">
      <c r="A52" s="2" t="s">
        <v>63</v>
      </c>
      <c r="C52" s="2">
        <v>24</v>
      </c>
      <c r="D52" s="2">
        <v>48</v>
      </c>
      <c r="E52" s="2">
        <v>72</v>
      </c>
      <c r="F52" s="2">
        <v>96</v>
      </c>
      <c r="G52" s="2">
        <v>120</v>
      </c>
      <c r="H52" s="2">
        <v>144</v>
      </c>
      <c r="I52" s="2">
        <v>168</v>
      </c>
      <c r="J52" s="2">
        <v>192</v>
      </c>
      <c r="K52" s="2">
        <v>216</v>
      </c>
      <c r="L52" s="2">
        <v>240</v>
      </c>
    </row>
    <row r="53" spans="1:12" x14ac:dyDescent="0.25">
      <c r="A53" s="2" t="s">
        <v>64</v>
      </c>
      <c r="C53" s="2">
        <v>24</v>
      </c>
      <c r="D53" s="2">
        <v>48</v>
      </c>
      <c r="E53" s="2">
        <v>72</v>
      </c>
      <c r="F53" s="2">
        <v>96</v>
      </c>
      <c r="G53" s="2">
        <v>120</v>
      </c>
      <c r="H53" s="2">
        <v>144</v>
      </c>
      <c r="I53" s="2">
        <v>168</v>
      </c>
      <c r="J53" s="2">
        <v>192</v>
      </c>
      <c r="K53" s="2">
        <v>216</v>
      </c>
      <c r="L53" s="2">
        <v>240</v>
      </c>
    </row>
    <row r="54" spans="1:12" x14ac:dyDescent="0.25">
      <c r="A54" s="2" t="s">
        <v>65</v>
      </c>
      <c r="C54" s="2" t="s">
        <v>102</v>
      </c>
      <c r="D54" s="2" t="s">
        <v>76</v>
      </c>
      <c r="E54" s="2" t="s">
        <v>75</v>
      </c>
      <c r="F54" s="2" t="s">
        <v>73</v>
      </c>
      <c r="G54" s="2" t="s">
        <v>103</v>
      </c>
      <c r="H54" s="2" t="s">
        <v>104</v>
      </c>
      <c r="I54" s="2" t="s">
        <v>105</v>
      </c>
      <c r="J54" s="2" t="s">
        <v>68</v>
      </c>
      <c r="K54" s="2" t="s">
        <v>67</v>
      </c>
      <c r="L54" s="2" t="s">
        <v>106</v>
      </c>
    </row>
    <row r="55" spans="1:12" x14ac:dyDescent="0.25">
      <c r="A55" s="2" t="s">
        <v>66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113</v>
      </c>
      <c r="J55" s="2" t="s">
        <v>114</v>
      </c>
      <c r="K55" s="2" t="s">
        <v>115</v>
      </c>
      <c r="L55" s="2" t="s">
        <v>116</v>
      </c>
    </row>
    <row r="56" spans="1:12" x14ac:dyDescent="0.25">
      <c r="A56" s="4" t="s">
        <v>57</v>
      </c>
      <c r="C56" s="2">
        <v>5.99</v>
      </c>
      <c r="D56" s="2">
        <v>5.75</v>
      </c>
      <c r="E56" s="2">
        <v>5.5</v>
      </c>
      <c r="F56" s="2">
        <v>5</v>
      </c>
      <c r="G56" s="2">
        <v>4.75</v>
      </c>
      <c r="H56" s="2">
        <v>4.59</v>
      </c>
      <c r="I56" s="2">
        <v>4.49</v>
      </c>
      <c r="J56" s="2">
        <v>4.3899999999999997</v>
      </c>
      <c r="K56" s="2">
        <v>4.29</v>
      </c>
      <c r="L56" s="2">
        <v>4.09</v>
      </c>
    </row>
    <row r="57" spans="1:12" ht="18.75" x14ac:dyDescent="0.3">
      <c r="A57" s="3" t="s">
        <v>59</v>
      </c>
      <c r="J57" s="10"/>
      <c r="K57" s="10"/>
      <c r="L57" s="10"/>
    </row>
    <row r="58" spans="1:12" x14ac:dyDescent="0.25">
      <c r="A58" s="2" t="s">
        <v>60</v>
      </c>
      <c r="C58" s="13" t="s">
        <v>96</v>
      </c>
      <c r="D58" s="13" t="s">
        <v>96</v>
      </c>
      <c r="E58" s="13" t="s">
        <v>88</v>
      </c>
      <c r="F58" s="13" t="s">
        <v>86</v>
      </c>
      <c r="G58" s="13" t="s">
        <v>86</v>
      </c>
      <c r="H58" s="13" t="s">
        <v>44</v>
      </c>
      <c r="I58" s="13" t="s">
        <v>44</v>
      </c>
      <c r="J58" s="13" t="s">
        <v>44</v>
      </c>
      <c r="K58" s="13" t="s">
        <v>82</v>
      </c>
      <c r="L58" s="13" t="s">
        <v>81</v>
      </c>
    </row>
    <row r="59" spans="1:12" x14ac:dyDescent="0.25">
      <c r="A59" s="2" t="s">
        <v>61</v>
      </c>
      <c r="C59" s="13" t="s">
        <v>96</v>
      </c>
      <c r="D59" s="13" t="s">
        <v>96</v>
      </c>
      <c r="E59" s="13" t="s">
        <v>88</v>
      </c>
      <c r="F59" s="13" t="s">
        <v>86</v>
      </c>
      <c r="G59" s="13" t="s">
        <v>86</v>
      </c>
      <c r="H59" s="13" t="s">
        <v>44</v>
      </c>
      <c r="I59" s="13" t="s">
        <v>44</v>
      </c>
      <c r="J59" s="13" t="s">
        <v>44</v>
      </c>
      <c r="K59" s="13" t="s">
        <v>82</v>
      </c>
      <c r="L59" s="13" t="s">
        <v>81</v>
      </c>
    </row>
  </sheetData>
  <mergeCells count="1">
    <mergeCell ref="A1:L1"/>
  </mergeCells>
  <printOptions gridLines="1"/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F70" zoomScale="78" zoomScaleNormal="78" workbookViewId="0">
      <selection activeCell="N57" sqref="N57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202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/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/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/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14</v>
      </c>
      <c r="D46" s="19">
        <f>N46</f>
        <v>14</v>
      </c>
      <c r="E46" s="19">
        <f>N46</f>
        <v>14</v>
      </c>
      <c r="F46" s="19">
        <f>N46</f>
        <v>14</v>
      </c>
      <c r="G46" s="19">
        <f>N46</f>
        <v>14</v>
      </c>
      <c r="H46" s="19">
        <f>N46</f>
        <v>14</v>
      </c>
      <c r="I46" s="19">
        <f>N46</f>
        <v>14</v>
      </c>
      <c r="J46" s="19">
        <f>N46</f>
        <v>14</v>
      </c>
      <c r="K46" s="19">
        <f>N46</f>
        <v>14</v>
      </c>
      <c r="L46" s="19">
        <f>N46</f>
        <v>14</v>
      </c>
      <c r="N46" s="19">
        <v>14</v>
      </c>
    </row>
    <row r="47" spans="1:14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6</v>
      </c>
      <c r="D49" s="19">
        <f>N49</f>
        <v>6</v>
      </c>
      <c r="E49" s="19">
        <f>N49</f>
        <v>6</v>
      </c>
      <c r="F49" s="19">
        <f>N49</f>
        <v>6</v>
      </c>
      <c r="G49" s="19">
        <f>N49</f>
        <v>6</v>
      </c>
      <c r="H49" s="19">
        <f>N49</f>
        <v>6</v>
      </c>
      <c r="I49" s="19">
        <f>N49</f>
        <v>6</v>
      </c>
      <c r="J49" s="19">
        <f>N49</f>
        <v>6</v>
      </c>
      <c r="K49" s="19">
        <f>N49</f>
        <v>6</v>
      </c>
      <c r="L49" s="19">
        <f>N49</f>
        <v>6</v>
      </c>
      <c r="N49" s="19">
        <v>6</v>
      </c>
    </row>
    <row r="50" spans="1:25 16384:16384" x14ac:dyDescent="0.25">
      <c r="A50" s="13" t="s">
        <v>55</v>
      </c>
      <c r="C50" s="31">
        <f t="shared" ref="C50:L50" si="40">$N$50</f>
        <v>14.06</v>
      </c>
      <c r="D50" s="31">
        <f t="shared" si="40"/>
        <v>14.06</v>
      </c>
      <c r="E50" s="31">
        <f t="shared" si="40"/>
        <v>14.06</v>
      </c>
      <c r="F50" s="31">
        <f t="shared" si="40"/>
        <v>14.06</v>
      </c>
      <c r="G50" s="31">
        <f t="shared" si="40"/>
        <v>14.06</v>
      </c>
      <c r="H50" s="31">
        <f t="shared" si="40"/>
        <v>14.06</v>
      </c>
      <c r="I50" s="31">
        <f t="shared" si="40"/>
        <v>14.06</v>
      </c>
      <c r="J50" s="31">
        <f t="shared" si="40"/>
        <v>14.06</v>
      </c>
      <c r="K50" s="31">
        <f t="shared" si="40"/>
        <v>14.06</v>
      </c>
      <c r="L50" s="31">
        <f t="shared" si="40"/>
        <v>14.06</v>
      </c>
      <c r="N50" s="31">
        <v>14.06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12.07</v>
      </c>
      <c r="D51" s="31">
        <f t="shared" si="41"/>
        <v>12.07</v>
      </c>
      <c r="E51" s="31">
        <f t="shared" si="41"/>
        <v>12.07</v>
      </c>
      <c r="F51" s="31">
        <f t="shared" si="41"/>
        <v>12.07</v>
      </c>
      <c r="G51" s="31">
        <f t="shared" si="41"/>
        <v>12.07</v>
      </c>
      <c r="H51" s="31">
        <f t="shared" si="41"/>
        <v>12.07</v>
      </c>
      <c r="I51" s="31">
        <f t="shared" si="41"/>
        <v>12.07</v>
      </c>
      <c r="J51" s="31">
        <f t="shared" si="41"/>
        <v>12.07</v>
      </c>
      <c r="K51" s="31">
        <f t="shared" si="41"/>
        <v>12.07</v>
      </c>
      <c r="L51" s="31">
        <f t="shared" si="41"/>
        <v>12.07</v>
      </c>
      <c r="N51" s="31">
        <v>12.07</v>
      </c>
    </row>
    <row r="52" spans="1:25 16384:16384" x14ac:dyDescent="0.25">
      <c r="A52" s="13" t="s">
        <v>63</v>
      </c>
      <c r="C52" s="19">
        <f>N52</f>
        <v>130</v>
      </c>
      <c r="D52" s="19">
        <f>N52</f>
        <v>130</v>
      </c>
      <c r="E52" s="19">
        <f>N52</f>
        <v>130</v>
      </c>
      <c r="F52" s="19">
        <f>N52</f>
        <v>130</v>
      </c>
      <c r="G52" s="19">
        <f>N52</f>
        <v>130</v>
      </c>
      <c r="H52" s="19">
        <f>N52</f>
        <v>130</v>
      </c>
      <c r="I52" s="19">
        <f>N52</f>
        <v>130</v>
      </c>
      <c r="J52" s="19">
        <f>N52</f>
        <v>130</v>
      </c>
      <c r="K52" s="19">
        <f>N52</f>
        <v>130</v>
      </c>
      <c r="L52" s="19">
        <f>N52</f>
        <v>130</v>
      </c>
      <c r="N52" s="19">
        <v>130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1.08</v>
      </c>
      <c r="D54" s="31">
        <f t="shared" si="42"/>
        <v>1.08</v>
      </c>
      <c r="E54" s="31">
        <f t="shared" si="42"/>
        <v>1.08</v>
      </c>
      <c r="F54" s="31">
        <f t="shared" si="42"/>
        <v>1.08</v>
      </c>
      <c r="G54" s="31">
        <f t="shared" si="42"/>
        <v>1.08</v>
      </c>
      <c r="H54" s="31">
        <f t="shared" si="42"/>
        <v>1.08</v>
      </c>
      <c r="I54" s="31">
        <f t="shared" si="42"/>
        <v>1.08</v>
      </c>
      <c r="J54" s="31">
        <f t="shared" si="42"/>
        <v>1.08</v>
      </c>
      <c r="K54" s="31">
        <f t="shared" si="42"/>
        <v>1.08</v>
      </c>
      <c r="L54" s="31">
        <f>$N$54</f>
        <v>1.08</v>
      </c>
      <c r="N54" s="31">
        <v>1.08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5.09</v>
      </c>
      <c r="D55" s="31">
        <f t="shared" ref="D55:L55" si="43">$N$55</f>
        <v>5.09</v>
      </c>
      <c r="E55" s="31">
        <f t="shared" si="43"/>
        <v>5.09</v>
      </c>
      <c r="F55" s="31">
        <f t="shared" si="43"/>
        <v>5.09</v>
      </c>
      <c r="G55" s="31">
        <f t="shared" si="43"/>
        <v>5.09</v>
      </c>
      <c r="H55" s="31">
        <f t="shared" si="43"/>
        <v>5.09</v>
      </c>
      <c r="I55" s="31">
        <f t="shared" si="43"/>
        <v>5.09</v>
      </c>
      <c r="J55" s="31">
        <f t="shared" si="43"/>
        <v>5.09</v>
      </c>
      <c r="K55" s="31">
        <f t="shared" si="43"/>
        <v>5.09</v>
      </c>
      <c r="L55" s="31">
        <f t="shared" si="43"/>
        <v>5.09</v>
      </c>
      <c r="N55" s="31">
        <v>5.09</v>
      </c>
    </row>
    <row r="56" spans="1:25 16384:16384" x14ac:dyDescent="0.25">
      <c r="A56" s="4" t="s">
        <v>57</v>
      </c>
      <c r="C56" s="19">
        <f>N56</f>
        <v>5.35</v>
      </c>
      <c r="D56" s="19">
        <f>N56</f>
        <v>5.35</v>
      </c>
      <c r="E56" s="19">
        <f>N56</f>
        <v>5.35</v>
      </c>
      <c r="F56" s="19">
        <f>N56</f>
        <v>5.35</v>
      </c>
      <c r="G56" s="19">
        <f>N56</f>
        <v>5.35</v>
      </c>
      <c r="H56" s="19">
        <f>N56</f>
        <v>5.35</v>
      </c>
      <c r="I56" s="19">
        <f>N56</f>
        <v>5.35</v>
      </c>
      <c r="J56" s="19">
        <f>N56</f>
        <v>5.35</v>
      </c>
      <c r="K56" s="19">
        <f>N56</f>
        <v>5.35</v>
      </c>
      <c r="L56" s="19">
        <f>N56</f>
        <v>5.35</v>
      </c>
      <c r="N56" s="19">
        <v>5.35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14</v>
      </c>
      <c r="I69" s="35">
        <f>(H69/21)*100</f>
        <v>66.666666666666657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6</v>
      </c>
      <c r="I72" s="35">
        <f>(H72/45)*100</f>
        <v>13.333333333333334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14.06</v>
      </c>
      <c r="I73" s="35">
        <f>(H73/24)*100</f>
        <v>58.583333333333329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12.07</v>
      </c>
      <c r="I74" s="35">
        <f>(H74/24)*100</f>
        <v>50.291666666666671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130</v>
      </c>
      <c r="I75" s="35">
        <f>(H75/240)*100</f>
        <v>54.166666666666664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1.08</v>
      </c>
      <c r="I77" s="35">
        <f>(H77/2.04)*100</f>
        <v>52.941176470588239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5.09</v>
      </c>
      <c r="I78" s="39">
        <f>(H78/8)*100</f>
        <v>63.625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5.35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484.29999999999995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20.230253164556959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39.490253164556961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734" priority="603" operator="greaterThan">
      <formula>3</formula>
    </cfRule>
    <cfRule type="cellIs" dxfId="6733" priority="604" operator="lessThan">
      <formula>3</formula>
    </cfRule>
    <cfRule type="cellIs" dxfId="6732" priority="612" operator="equal">
      <formula>3</formula>
    </cfRule>
  </conditionalFormatting>
  <conditionalFormatting sqref="C5">
    <cfRule type="cellIs" dxfId="6731" priority="602" operator="lessThan">
      <formula>2</formula>
    </cfRule>
    <cfRule type="cellIs" dxfId="6730" priority="610" operator="greaterThan">
      <formula>2</formula>
    </cfRule>
    <cfRule type="cellIs" dxfId="6729" priority="611" operator="equal">
      <formula>2</formula>
    </cfRule>
  </conditionalFormatting>
  <conditionalFormatting sqref="C6:D6">
    <cfRule type="cellIs" dxfId="6728" priority="601" operator="lessThan">
      <formula>2</formula>
    </cfRule>
    <cfRule type="cellIs" dxfId="6727" priority="609" operator="greaterThan">
      <formula>1.9</formula>
    </cfRule>
  </conditionalFormatting>
  <conditionalFormatting sqref="C7:D7">
    <cfRule type="cellIs" dxfId="6726" priority="600" operator="lessThan">
      <formula>1</formula>
    </cfRule>
    <cfRule type="cellIs" dxfId="6725" priority="608" operator="greaterThan">
      <formula>0.9</formula>
    </cfRule>
  </conditionalFormatting>
  <conditionalFormatting sqref="C8:D8">
    <cfRule type="cellIs" dxfId="6724" priority="597" operator="greaterThan">
      <formula>0.9</formula>
    </cfRule>
    <cfRule type="cellIs" dxfId="6723" priority="598" operator="greaterThan">
      <formula>1</formula>
    </cfRule>
    <cfRule type="cellIs" dxfId="6722" priority="607" operator="equal">
      <formula>0</formula>
    </cfRule>
  </conditionalFormatting>
  <conditionalFormatting sqref="C9">
    <cfRule type="cellIs" dxfId="6721" priority="606" operator="greaterThan">
      <formula>0</formula>
    </cfRule>
  </conditionalFormatting>
  <conditionalFormatting sqref="C10">
    <cfRule type="cellIs" dxfId="6720" priority="605" operator="greaterThan">
      <formula>0</formula>
    </cfRule>
  </conditionalFormatting>
  <conditionalFormatting sqref="C9:C10">
    <cfRule type="cellIs" dxfId="6719" priority="599" operator="equal">
      <formula>0</formula>
    </cfRule>
  </conditionalFormatting>
  <conditionalFormatting sqref="L4">
    <cfRule type="cellIs" dxfId="6718" priority="596" operator="lessThan">
      <formula>4</formula>
    </cfRule>
  </conditionalFormatting>
  <conditionalFormatting sqref="L5:L7">
    <cfRule type="cellIs" dxfId="6717" priority="595" operator="lessThan">
      <formula>4</formula>
    </cfRule>
  </conditionalFormatting>
  <conditionalFormatting sqref="L8">
    <cfRule type="cellIs" dxfId="6716" priority="591" operator="greaterThan">
      <formula>1.9</formula>
    </cfRule>
    <cfRule type="cellIs" dxfId="6715" priority="594" operator="lessThan">
      <formula>2</formula>
    </cfRule>
  </conditionalFormatting>
  <conditionalFormatting sqref="L9:L10">
    <cfRule type="cellIs" dxfId="6714" priority="590" operator="greaterThan">
      <formula>2.9</formula>
    </cfRule>
    <cfRule type="cellIs" dxfId="6713" priority="593" operator="lessThan">
      <formula>3</formula>
    </cfRule>
  </conditionalFormatting>
  <conditionalFormatting sqref="L4:L7">
    <cfRule type="cellIs" dxfId="6712" priority="592" operator="greaterThan">
      <formula>3.9</formula>
    </cfRule>
  </conditionalFormatting>
  <conditionalFormatting sqref="L12:L15">
    <cfRule type="cellIs" dxfId="6711" priority="588" operator="lessThan">
      <formula>3.9</formula>
    </cfRule>
    <cfRule type="cellIs" dxfId="6710" priority="589" operator="greaterThan">
      <formula>3.9</formula>
    </cfRule>
  </conditionalFormatting>
  <conditionalFormatting sqref="L18:L21">
    <cfRule type="cellIs" dxfId="6709" priority="586" operator="lessThan">
      <formula>2.9</formula>
    </cfRule>
    <cfRule type="cellIs" dxfId="6708" priority="587" operator="greaterThan">
      <formula>2.9</formula>
    </cfRule>
  </conditionalFormatting>
  <conditionalFormatting sqref="L16">
    <cfRule type="cellIs" dxfId="6707" priority="584" operator="lessThan">
      <formula>2.9</formula>
    </cfRule>
    <cfRule type="cellIs" dxfId="6706" priority="585" operator="greaterThan">
      <formula>2.9</formula>
    </cfRule>
  </conditionalFormatting>
  <conditionalFormatting sqref="L17">
    <cfRule type="cellIs" dxfId="6705" priority="582" operator="lessThan">
      <formula>1.9</formula>
    </cfRule>
    <cfRule type="cellIs" dxfId="6704" priority="583" operator="greaterThan">
      <formula>1.9</formula>
    </cfRule>
  </conditionalFormatting>
  <conditionalFormatting sqref="L22">
    <cfRule type="cellIs" dxfId="6703" priority="580" operator="lessThan">
      <formula>3.9</formula>
    </cfRule>
    <cfRule type="cellIs" dxfId="6702" priority="581" operator="greaterThan">
      <formula>3.9</formula>
    </cfRule>
  </conditionalFormatting>
  <conditionalFormatting sqref="K12:K14">
    <cfRule type="cellIs" dxfId="6701" priority="578" operator="lessThan">
      <formula>3.9</formula>
    </cfRule>
    <cfRule type="cellIs" dxfId="6700" priority="579" operator="greaterThan">
      <formula>3.9</formula>
    </cfRule>
  </conditionalFormatting>
  <conditionalFormatting sqref="J12:J13">
    <cfRule type="cellIs" dxfId="6699" priority="576" operator="lessThan">
      <formula>3.9</formula>
    </cfRule>
    <cfRule type="cellIs" dxfId="6698" priority="577" operator="greaterThan">
      <formula>3.9</formula>
    </cfRule>
  </conditionalFormatting>
  <conditionalFormatting sqref="I12:I13">
    <cfRule type="cellIs" dxfId="6697" priority="574" operator="lessThan">
      <formula>3.9</formula>
    </cfRule>
    <cfRule type="cellIs" dxfId="6696" priority="575" operator="greaterThan">
      <formula>3.9</formula>
    </cfRule>
  </conditionalFormatting>
  <conditionalFormatting sqref="H12:H13">
    <cfRule type="cellIs" dxfId="6695" priority="572" operator="lessThan">
      <formula>3.9</formula>
    </cfRule>
    <cfRule type="cellIs" dxfId="6694" priority="573" operator="greaterThan">
      <formula>3.9</formula>
    </cfRule>
  </conditionalFormatting>
  <conditionalFormatting sqref="G12:G13">
    <cfRule type="cellIs" dxfId="6693" priority="570" operator="lessThan">
      <formula>3.9</formula>
    </cfRule>
    <cfRule type="cellIs" dxfId="6692" priority="571" operator="greaterThan">
      <formula>3.9</formula>
    </cfRule>
  </conditionalFormatting>
  <conditionalFormatting sqref="L24">
    <cfRule type="cellIs" dxfId="6691" priority="568" operator="lessThan">
      <formula>3.9</formula>
    </cfRule>
    <cfRule type="cellIs" dxfId="6690" priority="569" operator="greaterThan">
      <formula>3.9</formula>
    </cfRule>
  </conditionalFormatting>
  <conditionalFormatting sqref="L25">
    <cfRule type="cellIs" dxfId="6689" priority="566" operator="lessThan">
      <formula>2.9</formula>
    </cfRule>
    <cfRule type="cellIs" dxfId="6688" priority="567" operator="greaterThan">
      <formula>2.9</formula>
    </cfRule>
  </conditionalFormatting>
  <conditionalFormatting sqref="L27:L29">
    <cfRule type="cellIs" dxfId="6687" priority="564" operator="lessThan">
      <formula>4.9</formula>
    </cfRule>
    <cfRule type="cellIs" dxfId="6686" priority="565" operator="greaterThan">
      <formula>4.9</formula>
    </cfRule>
  </conditionalFormatting>
  <conditionalFormatting sqref="L30">
    <cfRule type="cellIs" dxfId="6685" priority="562" operator="lessThan">
      <formula>2.9</formula>
    </cfRule>
    <cfRule type="cellIs" dxfId="6684" priority="563" operator="greaterThan">
      <formula>2.9</formula>
    </cfRule>
  </conditionalFormatting>
  <conditionalFormatting sqref="L31">
    <cfRule type="cellIs" dxfId="6683" priority="560" operator="lessThan">
      <formula>2.9</formula>
    </cfRule>
    <cfRule type="cellIs" dxfId="6682" priority="561" operator="greaterThan">
      <formula>2.9</formula>
    </cfRule>
  </conditionalFormatting>
  <conditionalFormatting sqref="L32">
    <cfRule type="cellIs" dxfId="6681" priority="558" operator="lessThan">
      <formula>2.9</formula>
    </cfRule>
    <cfRule type="cellIs" dxfId="6680" priority="559" operator="greaterThan">
      <formula>2.9</formula>
    </cfRule>
  </conditionalFormatting>
  <conditionalFormatting sqref="L33">
    <cfRule type="cellIs" dxfId="6679" priority="556" operator="lessThan">
      <formula>2.9</formula>
    </cfRule>
    <cfRule type="cellIs" dxfId="6678" priority="557" operator="greaterThan">
      <formula>2.9</formula>
    </cfRule>
  </conditionalFormatting>
  <conditionalFormatting sqref="L34">
    <cfRule type="cellIs" dxfId="6677" priority="554" operator="lessThan">
      <formula>6.9</formula>
    </cfRule>
    <cfRule type="cellIs" dxfId="6676" priority="555" operator="greaterThan">
      <formula>6.9</formula>
    </cfRule>
  </conditionalFormatting>
  <conditionalFormatting sqref="L36">
    <cfRule type="cellIs" dxfId="6675" priority="551" operator="equal">
      <formula>2</formula>
    </cfRule>
    <cfRule type="cellIs" dxfId="6674" priority="552" operator="lessThan">
      <formula>2</formula>
    </cfRule>
    <cfRule type="cellIs" dxfId="6673" priority="553" operator="greaterThan">
      <formula>2</formula>
    </cfRule>
  </conditionalFormatting>
  <conditionalFormatting sqref="L37">
    <cfRule type="cellIs" dxfId="6672" priority="549" operator="lessThan">
      <formula>0.599</formula>
    </cfRule>
    <cfRule type="cellIs" dxfId="6671" priority="550" operator="greaterThan">
      <formula>0.599</formula>
    </cfRule>
  </conditionalFormatting>
  <conditionalFormatting sqref="L38">
    <cfRule type="cellIs" dxfId="6670" priority="547" operator="lessThan">
      <formula>0.499</formula>
    </cfRule>
    <cfRule type="cellIs" dxfId="6669" priority="548" operator="greaterThan">
      <formula>0.499</formula>
    </cfRule>
  </conditionalFormatting>
  <conditionalFormatting sqref="L39">
    <cfRule type="cellIs" dxfId="6668" priority="544" operator="equal">
      <formula>30</formula>
    </cfRule>
    <cfRule type="cellIs" dxfId="6667" priority="545" operator="greaterThan">
      <formula>30</formula>
    </cfRule>
    <cfRule type="cellIs" dxfId="6666" priority="546" operator="lessThan">
      <formula>30</formula>
    </cfRule>
  </conditionalFormatting>
  <conditionalFormatting sqref="L40">
    <cfRule type="cellIs" dxfId="6665" priority="542" operator="greaterThan">
      <formula>1.67</formula>
    </cfRule>
    <cfRule type="cellIs" dxfId="6664" priority="543" operator="lessThan">
      <formula>1.68</formula>
    </cfRule>
  </conditionalFormatting>
  <conditionalFormatting sqref="L41">
    <cfRule type="cellIs" dxfId="6663" priority="540" operator="lessThan">
      <formula>0.4</formula>
    </cfRule>
    <cfRule type="cellIs" dxfId="6662" priority="541" operator="greaterThan">
      <formula>0.399</formula>
    </cfRule>
  </conditionalFormatting>
  <conditionalFormatting sqref="L42">
    <cfRule type="cellIs" dxfId="6661" priority="537" operator="equal">
      <formula>0.8</formula>
    </cfRule>
    <cfRule type="cellIs" dxfId="6660" priority="538" operator="lessThan">
      <formula>0.8</formula>
    </cfRule>
    <cfRule type="cellIs" dxfId="6659" priority="539" operator="greaterThan">
      <formula>0.8</formula>
    </cfRule>
  </conditionalFormatting>
  <conditionalFormatting sqref="K43:L43">
    <cfRule type="cellIs" dxfId="6658" priority="535" operator="greaterThan">
      <formula>42</formula>
    </cfRule>
    <cfRule type="cellIs" dxfId="6657" priority="536" operator="lessThan">
      <formula>43</formula>
    </cfRule>
  </conditionalFormatting>
  <conditionalFormatting sqref="K44:L44">
    <cfRule type="cellIs" dxfId="6656" priority="533" operator="greaterThan">
      <formula>46</formula>
    </cfRule>
    <cfRule type="cellIs" dxfId="6655" priority="534" operator="lessThan">
      <formula>47</formula>
    </cfRule>
  </conditionalFormatting>
  <conditionalFormatting sqref="L46">
    <cfRule type="cellIs" dxfId="6654" priority="531" operator="lessThan">
      <formula>19</formula>
    </cfRule>
    <cfRule type="cellIs" dxfId="6653" priority="532" operator="greaterThan">
      <formula>18</formula>
    </cfRule>
  </conditionalFormatting>
  <conditionalFormatting sqref="L47">
    <cfRule type="cellIs" dxfId="6652" priority="529" operator="lessThan">
      <formula>45</formula>
    </cfRule>
    <cfRule type="cellIs" dxfId="6651" priority="530" operator="greaterThan">
      <formula>44</formula>
    </cfRule>
  </conditionalFormatting>
  <conditionalFormatting sqref="L48">
    <cfRule type="cellIs" dxfId="6650" priority="527" operator="lessThan">
      <formula>15</formula>
    </cfRule>
    <cfRule type="cellIs" dxfId="6649" priority="528" operator="greaterThan">
      <formula>14</formula>
    </cfRule>
  </conditionalFormatting>
  <conditionalFormatting sqref="L49">
    <cfRule type="cellIs" dxfId="6648" priority="525" operator="lessThan">
      <formula>44</formula>
    </cfRule>
    <cfRule type="cellIs" dxfId="6647" priority="526" operator="greaterThan">
      <formula>44</formula>
    </cfRule>
  </conditionalFormatting>
  <conditionalFormatting sqref="L52:L53">
    <cfRule type="cellIs" dxfId="6646" priority="523" operator="lessThan">
      <formula>240</formula>
    </cfRule>
    <cfRule type="cellIs" dxfId="6645" priority="524" operator="greaterThan">
      <formula>239</formula>
    </cfRule>
  </conditionalFormatting>
  <conditionalFormatting sqref="L56">
    <cfRule type="cellIs" dxfId="6644" priority="521" operator="lessThan">
      <formula>4.1</formula>
    </cfRule>
    <cfRule type="cellIs" dxfId="6643" priority="522" operator="greaterThan">
      <formula>4.09</formula>
    </cfRule>
  </conditionalFormatting>
  <conditionalFormatting sqref="L58:L59">
    <cfRule type="cellIs" dxfId="6642" priority="519" operator="lessThan">
      <formula>0.81</formula>
    </cfRule>
    <cfRule type="cellIs" dxfId="6641" priority="520" operator="greaterThan">
      <formula>0.8</formula>
    </cfRule>
  </conditionalFormatting>
  <conditionalFormatting sqref="K4:K7">
    <cfRule type="cellIs" dxfId="6640" priority="518" operator="lessThan">
      <formula>4</formula>
    </cfRule>
  </conditionalFormatting>
  <conditionalFormatting sqref="K4:K7">
    <cfRule type="cellIs" dxfId="6639" priority="517" operator="greaterThan">
      <formula>3.9</formula>
    </cfRule>
  </conditionalFormatting>
  <conditionalFormatting sqref="K8">
    <cfRule type="cellIs" dxfId="6638" priority="514" operator="greaterThan">
      <formula>1.9</formula>
    </cfRule>
    <cfRule type="cellIs" dxfId="6637" priority="516" operator="lessThan">
      <formula>2</formula>
    </cfRule>
  </conditionalFormatting>
  <conditionalFormatting sqref="K9:K10">
    <cfRule type="cellIs" dxfId="6636" priority="513" operator="greaterThan">
      <formula>2.9</formula>
    </cfRule>
    <cfRule type="cellIs" dxfId="6635" priority="515" operator="lessThan">
      <formula>3</formula>
    </cfRule>
  </conditionalFormatting>
  <conditionalFormatting sqref="I4:J7 F4:H6 E4:E5">
    <cfRule type="cellIs" dxfId="6634" priority="512" operator="lessThan">
      <formula>4</formula>
    </cfRule>
  </conditionalFormatting>
  <conditionalFormatting sqref="I4:J7 F4:H6 E4:E5">
    <cfRule type="cellIs" dxfId="6633" priority="511" operator="greaterThan">
      <formula>3.9</formula>
    </cfRule>
  </conditionalFormatting>
  <conditionalFormatting sqref="J8">
    <cfRule type="cellIs" dxfId="6632" priority="508" operator="greaterThan">
      <formula>1.9</formula>
    </cfRule>
    <cfRule type="cellIs" dxfId="6631" priority="510" operator="lessThan">
      <formula>2</formula>
    </cfRule>
  </conditionalFormatting>
  <conditionalFormatting sqref="J9:J10">
    <cfRule type="cellIs" dxfId="6630" priority="507" operator="greaterThan">
      <formula>2.9</formula>
    </cfRule>
    <cfRule type="cellIs" dxfId="6629" priority="509" operator="lessThan">
      <formula>3</formula>
    </cfRule>
  </conditionalFormatting>
  <conditionalFormatting sqref="F12">
    <cfRule type="cellIs" dxfId="6628" priority="505" operator="lessThan">
      <formula>2.9</formula>
    </cfRule>
    <cfRule type="cellIs" dxfId="6627" priority="506" operator="greaterThan">
      <formula>2.9</formula>
    </cfRule>
  </conditionalFormatting>
  <conditionalFormatting sqref="F13">
    <cfRule type="cellIs" dxfId="6626" priority="503" operator="lessThan">
      <formula>2.9</formula>
    </cfRule>
    <cfRule type="cellIs" dxfId="6625" priority="504" operator="greaterThan">
      <formula>2.9</formula>
    </cfRule>
  </conditionalFormatting>
  <conditionalFormatting sqref="K15">
    <cfRule type="cellIs" dxfId="6624" priority="501" operator="lessThan">
      <formula>2.9</formula>
    </cfRule>
    <cfRule type="cellIs" dxfId="6623" priority="502" operator="greaterThan">
      <formula>2.9</formula>
    </cfRule>
  </conditionalFormatting>
  <conditionalFormatting sqref="J14">
    <cfRule type="cellIs" dxfId="6622" priority="499" operator="lessThan">
      <formula>2.9</formula>
    </cfRule>
    <cfRule type="cellIs" dxfId="6621" priority="500" operator="greaterThan">
      <formula>2.9</formula>
    </cfRule>
  </conditionalFormatting>
  <conditionalFormatting sqref="I16:K16 J15 I14:I15 I17:J20 K17:K21">
    <cfRule type="cellIs" dxfId="6620" priority="497" operator="lessThan">
      <formula>1.9</formula>
    </cfRule>
    <cfRule type="cellIs" dxfId="6619" priority="498" operator="greaterThan">
      <formula>1.9</formula>
    </cfRule>
  </conditionalFormatting>
  <conditionalFormatting sqref="G14:H14">
    <cfRule type="cellIs" dxfId="6618" priority="495" operator="lessThan">
      <formula>1.9</formula>
    </cfRule>
    <cfRule type="cellIs" dxfId="6617" priority="496" operator="greaterThan">
      <formula>1.9</formula>
    </cfRule>
  </conditionalFormatting>
  <conditionalFormatting sqref="E6">
    <cfRule type="cellIs" dxfId="6616" priority="493" operator="lessThan">
      <formula>2.9</formula>
    </cfRule>
    <cfRule type="cellIs" dxfId="6615" priority="494" operator="greaterThan">
      <formula>2.9</formula>
    </cfRule>
  </conditionalFormatting>
  <conditionalFormatting sqref="K22">
    <cfRule type="cellIs" dxfId="6614" priority="491" operator="lessThan">
      <formula>2.9</formula>
    </cfRule>
    <cfRule type="cellIs" dxfId="6613" priority="492" operator="greaterThan">
      <formula>2.9</formula>
    </cfRule>
  </conditionalFormatting>
  <conditionalFormatting sqref="H7">
    <cfRule type="cellIs" dxfId="6612" priority="489" operator="lessThan">
      <formula>2.9</formula>
    </cfRule>
    <cfRule type="cellIs" dxfId="6611" priority="490" operator="greaterThan">
      <formula>2.9</formula>
    </cfRule>
  </conditionalFormatting>
  <conditionalFormatting sqref="I22:J22">
    <cfRule type="cellIs" dxfId="6610" priority="487" operator="lessThan">
      <formula>1.9</formula>
    </cfRule>
    <cfRule type="cellIs" dxfId="6609" priority="488" operator="greaterThan">
      <formula>1.9</formula>
    </cfRule>
  </conditionalFormatting>
  <conditionalFormatting sqref="E12:E13">
    <cfRule type="cellIs" dxfId="6608" priority="485" operator="lessThan">
      <formula>1.9</formula>
    </cfRule>
    <cfRule type="cellIs" dxfId="6607" priority="486" operator="greaterThan">
      <formula>1.9</formula>
    </cfRule>
  </conditionalFormatting>
  <conditionalFormatting sqref="G9:I10">
    <cfRule type="cellIs" dxfId="6606" priority="483" operator="lessThan">
      <formula>1.9</formula>
    </cfRule>
    <cfRule type="cellIs" dxfId="6605" priority="484" operator="greaterThan">
      <formula>1.9</formula>
    </cfRule>
  </conditionalFormatting>
  <conditionalFormatting sqref="G7">
    <cfRule type="cellIs" dxfId="6604" priority="481" operator="lessThan">
      <formula>1.9</formula>
    </cfRule>
    <cfRule type="cellIs" dxfId="6603" priority="482" operator="greaterThan">
      <formula>1.9</formula>
    </cfRule>
  </conditionalFormatting>
  <conditionalFormatting sqref="E8:I8 E9:F10 E7:F7">
    <cfRule type="cellIs" dxfId="6602" priority="479" operator="lessThan">
      <formula>1</formula>
    </cfRule>
    <cfRule type="cellIs" dxfId="6601" priority="480" operator="greaterThan">
      <formula>0.9</formula>
    </cfRule>
  </conditionalFormatting>
  <conditionalFormatting sqref="D4:D5">
    <cfRule type="cellIs" dxfId="6600" priority="477" operator="lessThan">
      <formula>2.9</formula>
    </cfRule>
    <cfRule type="cellIs" dxfId="6599" priority="478" operator="greaterThan">
      <formula>2.9</formula>
    </cfRule>
  </conditionalFormatting>
  <conditionalFormatting sqref="C12:D17">
    <cfRule type="cellIs" dxfId="6598" priority="475" operator="lessThan">
      <formula>1</formula>
    </cfRule>
    <cfRule type="cellIs" dxfId="6597" priority="476" operator="greaterThan">
      <formula>0.9</formula>
    </cfRule>
  </conditionalFormatting>
  <conditionalFormatting sqref="E14:E19">
    <cfRule type="cellIs" dxfId="6596" priority="473" operator="lessThan">
      <formula>1</formula>
    </cfRule>
    <cfRule type="cellIs" dxfId="6595" priority="474" operator="greaterThan">
      <formula>0.9</formula>
    </cfRule>
  </conditionalFormatting>
  <conditionalFormatting sqref="F14:F22">
    <cfRule type="cellIs" dxfId="6594" priority="471" operator="lessThan">
      <formula>1</formula>
    </cfRule>
    <cfRule type="cellIs" dxfId="6593" priority="472" operator="greaterThan">
      <formula>0.9</formula>
    </cfRule>
  </conditionalFormatting>
  <conditionalFormatting sqref="G15:G22">
    <cfRule type="cellIs" dxfId="6592" priority="469" operator="lessThan">
      <formula>1</formula>
    </cfRule>
    <cfRule type="cellIs" dxfId="6591" priority="470" operator="greaterThan">
      <formula>0.9</formula>
    </cfRule>
  </conditionalFormatting>
  <conditionalFormatting sqref="H15:H22 I21:J21">
    <cfRule type="cellIs" dxfId="6590" priority="467" operator="lessThan">
      <formula>1</formula>
    </cfRule>
    <cfRule type="cellIs" dxfId="6589" priority="468" operator="greaterThan">
      <formula>0.9</formula>
    </cfRule>
  </conditionalFormatting>
  <conditionalFormatting sqref="E20:E22 D18:D22">
    <cfRule type="cellIs" dxfId="6588" priority="466" operator="greaterThan">
      <formula>0</formula>
    </cfRule>
  </conditionalFormatting>
  <conditionalFormatting sqref="E20:E22 D18:D22">
    <cfRule type="cellIs" dxfId="6587" priority="465" operator="equal">
      <formula>0</formula>
    </cfRule>
  </conditionalFormatting>
  <conditionalFormatting sqref="C18:C22">
    <cfRule type="cellIs" dxfId="6586" priority="464" operator="greaterThan">
      <formula>0</formula>
    </cfRule>
  </conditionalFormatting>
  <conditionalFormatting sqref="C18:C22">
    <cfRule type="cellIs" dxfId="6585" priority="463" operator="equal">
      <formula>0</formula>
    </cfRule>
  </conditionalFormatting>
  <conditionalFormatting sqref="D9:D10">
    <cfRule type="cellIs" dxfId="6584" priority="461" operator="lessThan">
      <formula>1</formula>
    </cfRule>
    <cfRule type="cellIs" dxfId="6583" priority="462" operator="greaterThan">
      <formula>0.9</formula>
    </cfRule>
  </conditionalFormatting>
  <conditionalFormatting sqref="D24:D25 E25">
    <cfRule type="cellIs" dxfId="6582" priority="460" operator="greaterThan">
      <formula>0</formula>
    </cfRule>
  </conditionalFormatting>
  <conditionalFormatting sqref="D24:D25 E25">
    <cfRule type="cellIs" dxfId="6581" priority="459" operator="equal">
      <formula>0</formula>
    </cfRule>
  </conditionalFormatting>
  <conditionalFormatting sqref="E24">
    <cfRule type="cellIs" dxfId="6580" priority="457" operator="lessThan">
      <formula>1</formula>
    </cfRule>
    <cfRule type="cellIs" dxfId="6579" priority="458" operator="greaterThan">
      <formula>0.9</formula>
    </cfRule>
  </conditionalFormatting>
  <conditionalFormatting sqref="F24">
    <cfRule type="cellIs" dxfId="6578" priority="455" operator="lessThan">
      <formula>1.9</formula>
    </cfRule>
    <cfRule type="cellIs" dxfId="6577" priority="456" operator="greaterThan">
      <formula>1.9</formula>
    </cfRule>
  </conditionalFormatting>
  <conditionalFormatting sqref="G24:H25 I25:J25">
    <cfRule type="cellIs" dxfId="6576" priority="453" operator="lessThan">
      <formula>1.9</formula>
    </cfRule>
    <cfRule type="cellIs" dxfId="6575" priority="454" operator="greaterThan">
      <formula>1.9</formula>
    </cfRule>
  </conditionalFormatting>
  <conditionalFormatting sqref="C24">
    <cfRule type="cellIs" dxfId="6574" priority="452" operator="greaterThan">
      <formula>0</formula>
    </cfRule>
  </conditionalFormatting>
  <conditionalFormatting sqref="C24">
    <cfRule type="cellIs" dxfId="6573" priority="451" operator="equal">
      <formula>0</formula>
    </cfRule>
  </conditionalFormatting>
  <conditionalFormatting sqref="C25">
    <cfRule type="cellIs" dxfId="6572" priority="450" operator="greaterThan">
      <formula>0</formula>
    </cfRule>
  </conditionalFormatting>
  <conditionalFormatting sqref="C25">
    <cfRule type="cellIs" dxfId="6571" priority="449" operator="equal">
      <formula>0</formula>
    </cfRule>
  </conditionalFormatting>
  <conditionalFormatting sqref="I24">
    <cfRule type="cellIs" dxfId="6570" priority="447" operator="lessThan">
      <formula>2.9</formula>
    </cfRule>
    <cfRule type="cellIs" dxfId="6569" priority="448" operator="greaterThan">
      <formula>2.9</formula>
    </cfRule>
  </conditionalFormatting>
  <conditionalFormatting sqref="J24">
    <cfRule type="cellIs" dxfId="6568" priority="445" operator="lessThan">
      <formula>2.9</formula>
    </cfRule>
    <cfRule type="cellIs" dxfId="6567" priority="446" operator="greaterThan">
      <formula>2.9</formula>
    </cfRule>
  </conditionalFormatting>
  <conditionalFormatting sqref="K24">
    <cfRule type="cellIs" dxfId="6566" priority="443" operator="lessThan">
      <formula>2.9</formula>
    </cfRule>
    <cfRule type="cellIs" dxfId="6565" priority="444" operator="greaterThan">
      <formula>2.9</formula>
    </cfRule>
  </conditionalFormatting>
  <conditionalFormatting sqref="F25">
    <cfRule type="cellIs" dxfId="6564" priority="441" operator="lessThan">
      <formula>1</formula>
    </cfRule>
    <cfRule type="cellIs" dxfId="6563" priority="442" operator="greaterThan">
      <formula>0.9</formula>
    </cfRule>
  </conditionalFormatting>
  <conditionalFormatting sqref="K25">
    <cfRule type="cellIs" dxfId="6562" priority="439" operator="lessThan">
      <formula>2.9</formula>
    </cfRule>
    <cfRule type="cellIs" dxfId="6561" priority="440" operator="greaterThan">
      <formula>2.9</formula>
    </cfRule>
  </conditionalFormatting>
  <conditionalFormatting sqref="D27">
    <cfRule type="cellIs" dxfId="6560" priority="437" operator="lessThan">
      <formula>1</formula>
    </cfRule>
    <cfRule type="cellIs" dxfId="6559" priority="438" operator="greaterThan">
      <formula>0.9</formula>
    </cfRule>
  </conditionalFormatting>
  <conditionalFormatting sqref="D28">
    <cfRule type="cellIs" dxfId="6558" priority="435" operator="lessThan">
      <formula>1</formula>
    </cfRule>
    <cfRule type="cellIs" dxfId="6557" priority="436" operator="greaterThan">
      <formula>0.9</formula>
    </cfRule>
  </conditionalFormatting>
  <conditionalFormatting sqref="D29">
    <cfRule type="cellIs" dxfId="6556" priority="433" operator="lessThan">
      <formula>1</formula>
    </cfRule>
    <cfRule type="cellIs" dxfId="6555" priority="434" operator="greaterThan">
      <formula>0.9</formula>
    </cfRule>
  </conditionalFormatting>
  <conditionalFormatting sqref="E29">
    <cfRule type="cellIs" dxfId="6554" priority="431" operator="lessThan">
      <formula>1</formula>
    </cfRule>
    <cfRule type="cellIs" dxfId="6553" priority="432" operator="greaterThan">
      <formula>0.9</formula>
    </cfRule>
  </conditionalFormatting>
  <conditionalFormatting sqref="E28">
    <cfRule type="cellIs" dxfId="6552" priority="429" operator="lessThan">
      <formula>1</formula>
    </cfRule>
    <cfRule type="cellIs" dxfId="6551" priority="430" operator="greaterThan">
      <formula>0.9</formula>
    </cfRule>
  </conditionalFormatting>
  <conditionalFormatting sqref="E27">
    <cfRule type="cellIs" dxfId="6550" priority="427" operator="lessThan">
      <formula>1</formula>
    </cfRule>
    <cfRule type="cellIs" dxfId="6549" priority="428" operator="greaterThan">
      <formula>0.9</formula>
    </cfRule>
  </conditionalFormatting>
  <conditionalFormatting sqref="F27">
    <cfRule type="cellIs" dxfId="6548" priority="425" operator="lessThan">
      <formula>1</formula>
    </cfRule>
    <cfRule type="cellIs" dxfId="6547" priority="426" operator="greaterThan">
      <formula>0.9</formula>
    </cfRule>
  </conditionalFormatting>
  <conditionalFormatting sqref="F28">
    <cfRule type="cellIs" dxfId="6546" priority="423" operator="lessThan">
      <formula>1</formula>
    </cfRule>
    <cfRule type="cellIs" dxfId="6545" priority="424" operator="greaterThan">
      <formula>0.9</formula>
    </cfRule>
  </conditionalFormatting>
  <conditionalFormatting sqref="F29">
    <cfRule type="cellIs" dxfId="6544" priority="421" operator="lessThan">
      <formula>1</formula>
    </cfRule>
    <cfRule type="cellIs" dxfId="6543" priority="422" operator="greaterThan">
      <formula>0.9</formula>
    </cfRule>
  </conditionalFormatting>
  <conditionalFormatting sqref="F30">
    <cfRule type="cellIs" dxfId="6542" priority="419" operator="lessThan">
      <formula>1</formula>
    </cfRule>
    <cfRule type="cellIs" dxfId="6541" priority="420" operator="greaterThan">
      <formula>0.9</formula>
    </cfRule>
  </conditionalFormatting>
  <conditionalFormatting sqref="F31">
    <cfRule type="cellIs" dxfId="6540" priority="417" operator="lessThan">
      <formula>1</formula>
    </cfRule>
    <cfRule type="cellIs" dxfId="6539" priority="418" operator="greaterThan">
      <formula>0.9</formula>
    </cfRule>
  </conditionalFormatting>
  <conditionalFormatting sqref="F32">
    <cfRule type="cellIs" dxfId="6538" priority="415" operator="lessThan">
      <formula>1</formula>
    </cfRule>
    <cfRule type="cellIs" dxfId="6537" priority="416" operator="greaterThan">
      <formula>0.9</formula>
    </cfRule>
  </conditionalFormatting>
  <conditionalFormatting sqref="F33:F34">
    <cfRule type="cellIs" dxfId="6536" priority="413" operator="lessThan">
      <formula>1</formula>
    </cfRule>
    <cfRule type="cellIs" dxfId="6535" priority="414" operator="greaterThan">
      <formula>0.9</formula>
    </cfRule>
  </conditionalFormatting>
  <conditionalFormatting sqref="C27">
    <cfRule type="cellIs" dxfId="6534" priority="411" operator="lessThan">
      <formula>1</formula>
    </cfRule>
    <cfRule type="cellIs" dxfId="6533" priority="412" operator="greaterThan">
      <formula>0.9</formula>
    </cfRule>
  </conditionalFormatting>
  <conditionalFormatting sqref="C28">
    <cfRule type="cellIs" dxfId="6532" priority="409" operator="lessThan">
      <formula>1</formula>
    </cfRule>
    <cfRule type="cellIs" dxfId="6531" priority="410" operator="greaterThan">
      <formula>0.9</formula>
    </cfRule>
  </conditionalFormatting>
  <conditionalFormatting sqref="C29">
    <cfRule type="cellIs" dxfId="6530" priority="407" operator="lessThan">
      <formula>1</formula>
    </cfRule>
    <cfRule type="cellIs" dxfId="6529" priority="408" operator="greaterThan">
      <formula>0.9</formula>
    </cfRule>
  </conditionalFormatting>
  <conditionalFormatting sqref="C30:C34">
    <cfRule type="cellIs" dxfId="6528" priority="406" operator="greaterThan">
      <formula>0</formula>
    </cfRule>
  </conditionalFormatting>
  <conditionalFormatting sqref="C30:C34">
    <cfRule type="cellIs" dxfId="6527" priority="405" operator="equal">
      <formula>0</formula>
    </cfRule>
  </conditionalFormatting>
  <conditionalFormatting sqref="D30">
    <cfRule type="cellIs" dxfId="6526" priority="404" operator="greaterThan">
      <formula>0</formula>
    </cfRule>
  </conditionalFormatting>
  <conditionalFormatting sqref="D30">
    <cfRule type="cellIs" dxfId="6525" priority="403" operator="equal">
      <formula>0</formula>
    </cfRule>
  </conditionalFormatting>
  <conditionalFormatting sqref="D31">
    <cfRule type="cellIs" dxfId="6524" priority="402" operator="greaterThan">
      <formula>0</formula>
    </cfRule>
  </conditionalFormatting>
  <conditionalFormatting sqref="D31">
    <cfRule type="cellIs" dxfId="6523" priority="401" operator="equal">
      <formula>0</formula>
    </cfRule>
  </conditionalFormatting>
  <conditionalFormatting sqref="D32">
    <cfRule type="cellIs" dxfId="6522" priority="400" operator="greaterThan">
      <formula>0</formula>
    </cfRule>
  </conditionalFormatting>
  <conditionalFormatting sqref="D32">
    <cfRule type="cellIs" dxfId="6521" priority="399" operator="equal">
      <formula>0</formula>
    </cfRule>
  </conditionalFormatting>
  <conditionalFormatting sqref="D33">
    <cfRule type="cellIs" dxfId="6520" priority="398" operator="greaterThan">
      <formula>0</formula>
    </cfRule>
  </conditionalFormatting>
  <conditionalFormatting sqref="D33">
    <cfRule type="cellIs" dxfId="6519" priority="397" operator="equal">
      <formula>0</formula>
    </cfRule>
  </conditionalFormatting>
  <conditionalFormatting sqref="D34">
    <cfRule type="cellIs" dxfId="6518" priority="396" operator="greaterThan">
      <formula>0</formula>
    </cfRule>
  </conditionalFormatting>
  <conditionalFormatting sqref="D34">
    <cfRule type="cellIs" dxfId="6517" priority="395" operator="equal">
      <formula>0</formula>
    </cfRule>
  </conditionalFormatting>
  <conditionalFormatting sqref="E30">
    <cfRule type="cellIs" dxfId="6516" priority="394" operator="greaterThan">
      <formula>0</formula>
    </cfRule>
  </conditionalFormatting>
  <conditionalFormatting sqref="E30">
    <cfRule type="cellIs" dxfId="6515" priority="393" operator="equal">
      <formula>0</formula>
    </cfRule>
  </conditionalFormatting>
  <conditionalFormatting sqref="E31">
    <cfRule type="cellIs" dxfId="6514" priority="392" operator="greaterThan">
      <formula>0</formula>
    </cfRule>
  </conditionalFormatting>
  <conditionalFormatting sqref="E31">
    <cfRule type="cellIs" dxfId="6513" priority="391" operator="equal">
      <formula>0</formula>
    </cfRule>
  </conditionalFormatting>
  <conditionalFormatting sqref="E32">
    <cfRule type="cellIs" dxfId="6512" priority="390" operator="greaterThan">
      <formula>0</formula>
    </cfRule>
  </conditionalFormatting>
  <conditionalFormatting sqref="E32">
    <cfRule type="cellIs" dxfId="6511" priority="389" operator="equal">
      <formula>0</formula>
    </cfRule>
  </conditionalFormatting>
  <conditionalFormatting sqref="E33">
    <cfRule type="cellIs" dxfId="6510" priority="388" operator="greaterThan">
      <formula>0</formula>
    </cfRule>
  </conditionalFormatting>
  <conditionalFormatting sqref="E33">
    <cfRule type="cellIs" dxfId="6509" priority="387" operator="equal">
      <formula>0</formula>
    </cfRule>
  </conditionalFormatting>
  <conditionalFormatting sqref="E34">
    <cfRule type="cellIs" dxfId="6508" priority="386" operator="greaterThan">
      <formula>0</formula>
    </cfRule>
  </conditionalFormatting>
  <conditionalFormatting sqref="E34">
    <cfRule type="cellIs" dxfId="6507" priority="385" operator="equal">
      <formula>0</formula>
    </cfRule>
  </conditionalFormatting>
  <conditionalFormatting sqref="G27">
    <cfRule type="cellIs" dxfId="6506" priority="383" operator="lessThan">
      <formula>1.9</formula>
    </cfRule>
    <cfRule type="cellIs" dxfId="6505" priority="384" operator="greaterThan">
      <formula>1.9</formula>
    </cfRule>
  </conditionalFormatting>
  <conditionalFormatting sqref="G28">
    <cfRule type="cellIs" dxfId="6504" priority="381" operator="lessThan">
      <formula>1.9</formula>
    </cfRule>
    <cfRule type="cellIs" dxfId="6503" priority="382" operator="greaterThan">
      <formula>1.9</formula>
    </cfRule>
  </conditionalFormatting>
  <conditionalFormatting sqref="G29">
    <cfRule type="cellIs" dxfId="6502" priority="379" operator="lessThan">
      <formula>1.9</formula>
    </cfRule>
    <cfRule type="cellIs" dxfId="6501" priority="380" operator="greaterThan">
      <formula>1.9</formula>
    </cfRule>
  </conditionalFormatting>
  <conditionalFormatting sqref="G30">
    <cfRule type="cellIs" dxfId="6500" priority="377" operator="lessThan">
      <formula>1.9</formula>
    </cfRule>
    <cfRule type="cellIs" dxfId="6499" priority="378" operator="greaterThan">
      <formula>1.9</formula>
    </cfRule>
  </conditionalFormatting>
  <conditionalFormatting sqref="G31">
    <cfRule type="cellIs" dxfId="6498" priority="375" operator="lessThan">
      <formula>1.9</formula>
    </cfRule>
    <cfRule type="cellIs" dxfId="6497" priority="376" operator="greaterThan">
      <formula>1.9</formula>
    </cfRule>
  </conditionalFormatting>
  <conditionalFormatting sqref="G32">
    <cfRule type="cellIs" dxfId="6496" priority="373" operator="lessThan">
      <formula>1.9</formula>
    </cfRule>
    <cfRule type="cellIs" dxfId="6495" priority="374" operator="greaterThan">
      <formula>1.9</formula>
    </cfRule>
  </conditionalFormatting>
  <conditionalFormatting sqref="G33:G34">
    <cfRule type="cellIs" dxfId="6494" priority="371" operator="lessThan">
      <formula>1.9</formula>
    </cfRule>
    <cfRule type="cellIs" dxfId="6493" priority="372" operator="greaterThan">
      <formula>1.9</formula>
    </cfRule>
  </conditionalFormatting>
  <conditionalFormatting sqref="H27:H33">
    <cfRule type="cellIs" dxfId="6492" priority="369" operator="lessThan">
      <formula>1.9</formula>
    </cfRule>
    <cfRule type="cellIs" dxfId="6491" priority="370" operator="greaterThan">
      <formula>1.9</formula>
    </cfRule>
  </conditionalFormatting>
  <conditionalFormatting sqref="I30">
    <cfRule type="cellIs" dxfId="6490" priority="367" operator="lessThan">
      <formula>1.9</formula>
    </cfRule>
    <cfRule type="cellIs" dxfId="6489" priority="368" operator="greaterThan">
      <formula>1.9</formula>
    </cfRule>
  </conditionalFormatting>
  <conditionalFormatting sqref="I31">
    <cfRule type="cellIs" dxfId="6488" priority="365" operator="lessThan">
      <formula>1.9</formula>
    </cfRule>
    <cfRule type="cellIs" dxfId="6487" priority="366" operator="greaterThan">
      <formula>1.9</formula>
    </cfRule>
  </conditionalFormatting>
  <conditionalFormatting sqref="I32">
    <cfRule type="cellIs" dxfId="6486" priority="363" operator="lessThan">
      <formula>1.9</formula>
    </cfRule>
    <cfRule type="cellIs" dxfId="6485" priority="364" operator="greaterThan">
      <formula>1.9</formula>
    </cfRule>
  </conditionalFormatting>
  <conditionalFormatting sqref="I33">
    <cfRule type="cellIs" dxfId="6484" priority="361" operator="lessThan">
      <formula>1.9</formula>
    </cfRule>
    <cfRule type="cellIs" dxfId="6483" priority="362" operator="greaterThan">
      <formula>1.9</formula>
    </cfRule>
  </conditionalFormatting>
  <conditionalFormatting sqref="J27:J29">
    <cfRule type="cellIs" dxfId="6482" priority="359" operator="lessThan">
      <formula>2.9</formula>
    </cfRule>
    <cfRule type="cellIs" dxfId="6481" priority="360" operator="greaterThan">
      <formula>2.9</formula>
    </cfRule>
  </conditionalFormatting>
  <conditionalFormatting sqref="J30">
    <cfRule type="cellIs" dxfId="6480" priority="357" operator="lessThan">
      <formula>1.9</formula>
    </cfRule>
    <cfRule type="cellIs" dxfId="6479" priority="358" operator="greaterThan">
      <formula>1.9</formula>
    </cfRule>
  </conditionalFormatting>
  <conditionalFormatting sqref="J31">
    <cfRule type="cellIs" dxfId="6478" priority="355" operator="lessThan">
      <formula>1.9</formula>
    </cfRule>
    <cfRule type="cellIs" dxfId="6477" priority="356" operator="greaterThan">
      <formula>1.9</formula>
    </cfRule>
  </conditionalFormatting>
  <conditionalFormatting sqref="J32">
    <cfRule type="cellIs" dxfId="6476" priority="353" operator="lessThan">
      <formula>1.9</formula>
    </cfRule>
    <cfRule type="cellIs" dxfId="6475" priority="354" operator="greaterThan">
      <formula>1.9</formula>
    </cfRule>
  </conditionalFormatting>
  <conditionalFormatting sqref="J33">
    <cfRule type="cellIs" dxfId="6474" priority="351" operator="lessThan">
      <formula>1.9</formula>
    </cfRule>
    <cfRule type="cellIs" dxfId="6473" priority="352" operator="greaterThan">
      <formula>1.9</formula>
    </cfRule>
  </conditionalFormatting>
  <conditionalFormatting sqref="K27">
    <cfRule type="cellIs" dxfId="6472" priority="349" operator="lessThan">
      <formula>3.9</formula>
    </cfRule>
    <cfRule type="cellIs" dxfId="6471" priority="350" operator="greaterThan">
      <formula>3.9</formula>
    </cfRule>
  </conditionalFormatting>
  <conditionalFormatting sqref="K28">
    <cfRule type="cellIs" dxfId="6470" priority="347" operator="lessThan">
      <formula>3.9</formula>
    </cfRule>
    <cfRule type="cellIs" dxfId="6469" priority="348" operator="greaterThan">
      <formula>3.9</formula>
    </cfRule>
  </conditionalFormatting>
  <conditionalFormatting sqref="K29">
    <cfRule type="cellIs" dxfId="6468" priority="345" operator="lessThan">
      <formula>3.9</formula>
    </cfRule>
    <cfRule type="cellIs" dxfId="6467" priority="346" operator="greaterThan">
      <formula>3.9</formula>
    </cfRule>
  </conditionalFormatting>
  <conditionalFormatting sqref="K30">
    <cfRule type="cellIs" dxfId="6466" priority="343" operator="lessThan">
      <formula>2.9</formula>
    </cfRule>
    <cfRule type="cellIs" dxfId="6465" priority="344" operator="greaterThan">
      <formula>2.9</formula>
    </cfRule>
  </conditionalFormatting>
  <conditionalFormatting sqref="K31">
    <cfRule type="cellIs" dxfId="6464" priority="341" operator="lessThan">
      <formula>2.9</formula>
    </cfRule>
    <cfRule type="cellIs" dxfId="6463" priority="342" operator="greaterThan">
      <formula>2.9</formula>
    </cfRule>
  </conditionalFormatting>
  <conditionalFormatting sqref="K32">
    <cfRule type="cellIs" dxfId="6462" priority="339" operator="lessThan">
      <formula>2.9</formula>
    </cfRule>
    <cfRule type="cellIs" dxfId="6461" priority="340" operator="greaterThan">
      <formula>2.9</formula>
    </cfRule>
  </conditionalFormatting>
  <conditionalFormatting sqref="K33">
    <cfRule type="cellIs" dxfId="6460" priority="337" operator="lessThan">
      <formula>2.9</formula>
    </cfRule>
    <cfRule type="cellIs" dxfId="6459" priority="338" operator="greaterThan">
      <formula>2.9</formula>
    </cfRule>
  </conditionalFormatting>
  <conditionalFormatting sqref="I27:I29">
    <cfRule type="cellIs" dxfId="6458" priority="335" operator="lessThan">
      <formula>2.9</formula>
    </cfRule>
    <cfRule type="cellIs" dxfId="6457" priority="336" operator="greaterThan">
      <formula>2.9</formula>
    </cfRule>
  </conditionalFormatting>
  <conditionalFormatting sqref="K34">
    <cfRule type="cellIs" dxfId="6456" priority="333" operator="lessThan">
      <formula>6.9</formula>
    </cfRule>
    <cfRule type="cellIs" dxfId="6455" priority="334" operator="greaterThan">
      <formula>6.9</formula>
    </cfRule>
  </conditionalFormatting>
  <conditionalFormatting sqref="H34">
    <cfRule type="cellIs" dxfId="6454" priority="331" operator="lessThan">
      <formula>3.9</formula>
    </cfRule>
    <cfRule type="cellIs" dxfId="6453" priority="332" operator="greaterThan">
      <formula>3.9</formula>
    </cfRule>
  </conditionalFormatting>
  <conditionalFormatting sqref="I34">
    <cfRule type="cellIs" dxfId="6452" priority="329" operator="lessThan">
      <formula>4.9</formula>
    </cfRule>
    <cfRule type="cellIs" dxfId="6451" priority="330" operator="greaterThan">
      <formula>4.9</formula>
    </cfRule>
  </conditionalFormatting>
  <conditionalFormatting sqref="J34">
    <cfRule type="cellIs" dxfId="6450" priority="327" operator="lessThan">
      <formula>6</formula>
    </cfRule>
    <cfRule type="cellIs" dxfId="6449" priority="328" operator="greaterThan">
      <formula>5.9</formula>
    </cfRule>
  </conditionalFormatting>
  <conditionalFormatting sqref="K58:K59">
    <cfRule type="cellIs" dxfId="6448" priority="324" operator="lessThan">
      <formula>0.76</formula>
    </cfRule>
    <cfRule type="cellIs" dxfId="6447" priority="325" operator="greaterThan">
      <formula>0.75</formula>
    </cfRule>
    <cfRule type="cellIs" dxfId="6446" priority="326" operator="greaterThan">
      <formula>75</formula>
    </cfRule>
  </conditionalFormatting>
  <conditionalFormatting sqref="H58:J59">
    <cfRule type="cellIs" dxfId="6445" priority="322" operator="lessThan">
      <formula>0.71</formula>
    </cfRule>
    <cfRule type="cellIs" dxfId="6444" priority="323" operator="greaterThan">
      <formula>0.7</formula>
    </cfRule>
  </conditionalFormatting>
  <conditionalFormatting sqref="F58:G59">
    <cfRule type="cellIs" dxfId="6443" priority="320" operator="lessThan">
      <formula>0.66</formula>
    </cfRule>
    <cfRule type="cellIs" dxfId="6442" priority="321" operator="greaterThan">
      <formula>0.65</formula>
    </cfRule>
  </conditionalFormatting>
  <conditionalFormatting sqref="E58:E59">
    <cfRule type="cellIs" dxfId="6441" priority="318" operator="lessThan">
      <formula>0.61</formula>
    </cfRule>
    <cfRule type="cellIs" dxfId="6440" priority="319" operator="greaterThan">
      <formula>0.6</formula>
    </cfRule>
  </conditionalFormatting>
  <conditionalFormatting sqref="C58:D59">
    <cfRule type="cellIs" dxfId="6439" priority="316" operator="lessThan">
      <formula>0.51</formula>
    </cfRule>
    <cfRule type="cellIs" dxfId="6438" priority="317" operator="greaterThan">
      <formula>0.5</formula>
    </cfRule>
  </conditionalFormatting>
  <conditionalFormatting sqref="K47">
    <cfRule type="cellIs" dxfId="6437" priority="313" operator="greaterThan">
      <formula>39.9</formula>
    </cfRule>
    <cfRule type="cellIs" dxfId="6436" priority="314" operator="lessThan">
      <formula>40</formula>
    </cfRule>
    <cfRule type="cellIs" dxfId="6435" priority="315" operator="greaterThan">
      <formula>40</formula>
    </cfRule>
  </conditionalFormatting>
  <conditionalFormatting sqref="K48">
    <cfRule type="cellIs" dxfId="6434" priority="311" operator="lessThan">
      <formula>9.9</formula>
    </cfRule>
    <cfRule type="cellIs" dxfId="6433" priority="312" operator="greaterThan">
      <formula>9.9</formula>
    </cfRule>
  </conditionalFormatting>
  <conditionalFormatting sqref="K46">
    <cfRule type="cellIs" dxfId="6432" priority="309" operator="lessThan">
      <formula>17.9</formula>
    </cfRule>
    <cfRule type="cellIs" dxfId="6431" priority="310" operator="greaterThan">
      <formula>17.9</formula>
    </cfRule>
  </conditionalFormatting>
  <conditionalFormatting sqref="K49">
    <cfRule type="cellIs" dxfId="6430" priority="307" operator="lessThan">
      <formula>39.9</formula>
    </cfRule>
    <cfRule type="cellIs" dxfId="6429" priority="308" operator="greaterThan">
      <formula>39.9</formula>
    </cfRule>
  </conditionalFormatting>
  <conditionalFormatting sqref="K52:K53">
    <cfRule type="cellIs" dxfId="6428" priority="305" operator="lessThan">
      <formula>215.9</formula>
    </cfRule>
    <cfRule type="cellIs" dxfId="6427" priority="306" operator="greaterThan">
      <formula>215.9</formula>
    </cfRule>
  </conditionalFormatting>
  <conditionalFormatting sqref="K56">
    <cfRule type="cellIs" dxfId="6426" priority="301" operator="lessThan">
      <formula>4.27</formula>
    </cfRule>
    <cfRule type="cellIs" dxfId="6425" priority="302" operator="greaterThan">
      <formula>4.27</formula>
    </cfRule>
    <cfRule type="cellIs" dxfId="6424" priority="303" operator="lessThan">
      <formula>4.28</formula>
    </cfRule>
    <cfRule type="cellIs" dxfId="6423" priority="304" operator="greaterThan">
      <formula>4.28</formula>
    </cfRule>
  </conditionalFormatting>
  <conditionalFormatting sqref="I46:J46">
    <cfRule type="cellIs" dxfId="6422" priority="297" operator="lessThan">
      <formula>16.9</formula>
    </cfRule>
    <cfRule type="cellIs" dxfId="6421" priority="298" operator="greaterThan">
      <formula>16.9</formula>
    </cfRule>
    <cfRule type="cellIs" dxfId="6420" priority="299" operator="greaterThan">
      <formula>16</formula>
    </cfRule>
    <cfRule type="cellIs" dxfId="6419" priority="300" operator="greaterThan">
      <formula>16</formula>
    </cfRule>
  </conditionalFormatting>
  <conditionalFormatting sqref="J47">
    <cfRule type="cellIs" dxfId="6418" priority="293" operator="lessThan">
      <formula>34.9</formula>
    </cfRule>
    <cfRule type="cellIs" dxfId="6417" priority="294" operator="greaterThan">
      <formula>34.9</formula>
    </cfRule>
    <cfRule type="cellIs" dxfId="6416" priority="295" operator="greaterThan">
      <formula>34.9</formula>
    </cfRule>
    <cfRule type="cellIs" dxfId="6415" priority="296" operator="greaterThan">
      <formula>34.9</formula>
    </cfRule>
  </conditionalFormatting>
  <conditionalFormatting sqref="J48">
    <cfRule type="cellIs" dxfId="6414" priority="291" operator="lessThan">
      <formula>7.9</formula>
    </cfRule>
    <cfRule type="cellIs" dxfId="6413" priority="292" operator="greaterThan">
      <formula>7.9</formula>
    </cfRule>
  </conditionalFormatting>
  <conditionalFormatting sqref="J49">
    <cfRule type="cellIs" dxfId="6412" priority="289" operator="lessThan">
      <formula>34.9</formula>
    </cfRule>
    <cfRule type="cellIs" dxfId="6411" priority="290" operator="greaterThan">
      <formula>34.9</formula>
    </cfRule>
  </conditionalFormatting>
  <conditionalFormatting sqref="J52:J53">
    <cfRule type="cellIs" dxfId="6410" priority="287" operator="lessThan">
      <formula>191.9</formula>
    </cfRule>
    <cfRule type="cellIs" dxfId="6409" priority="288" operator="greaterThan">
      <formula>191</formula>
    </cfRule>
  </conditionalFormatting>
  <conditionalFormatting sqref="J56">
    <cfRule type="cellIs" dxfId="6408" priority="283" operator="lessThan">
      <formula>4.391</formula>
    </cfRule>
    <cfRule type="cellIs" dxfId="6407" priority="284" operator="greaterThan">
      <formula>4.39</formula>
    </cfRule>
    <cfRule type="cellIs" dxfId="6406" priority="285" operator="lessThan">
      <formula>"4.39.1"</formula>
    </cfRule>
    <cfRule type="cellIs" dxfId="6405" priority="286" operator="greaterThan">
      <formula>4.39</formula>
    </cfRule>
  </conditionalFormatting>
  <conditionalFormatting sqref="I47">
    <cfRule type="cellIs" dxfId="6404" priority="281" operator="lessThan">
      <formula>30</formula>
    </cfRule>
    <cfRule type="cellIs" dxfId="6403" priority="282" operator="greaterThan">
      <formula>29.9</formula>
    </cfRule>
  </conditionalFormatting>
  <conditionalFormatting sqref="I48">
    <cfRule type="cellIs" dxfId="6402" priority="279" operator="lessThan">
      <formula>7</formula>
    </cfRule>
    <cfRule type="cellIs" dxfId="6401" priority="280" operator="greaterThan">
      <formula>6.9</formula>
    </cfRule>
  </conditionalFormatting>
  <conditionalFormatting sqref="I49">
    <cfRule type="cellIs" dxfId="6400" priority="277" operator="lessThan">
      <formula>30</formula>
    </cfRule>
    <cfRule type="cellIs" dxfId="6399" priority="278" operator="greaterThan">
      <formula>29.9</formula>
    </cfRule>
  </conditionalFormatting>
  <conditionalFormatting sqref="I52:I53">
    <cfRule type="cellIs" dxfId="6398" priority="275" operator="lessThan">
      <formula>168</formula>
    </cfRule>
    <cfRule type="cellIs" dxfId="6397" priority="276" operator="greaterThan">
      <formula>167.9</formula>
    </cfRule>
  </conditionalFormatting>
  <conditionalFormatting sqref="I56">
    <cfRule type="cellIs" dxfId="6396" priority="271" operator="greaterThan">
      <formula>4.49</formula>
    </cfRule>
    <cfRule type="cellIs" dxfId="6395" priority="272" operator="lessThan">
      <formula>4.5</formula>
    </cfRule>
    <cfRule type="cellIs" dxfId="6394" priority="273" operator="lessThan">
      <formula>4.49</formula>
    </cfRule>
    <cfRule type="cellIs" dxfId="6393" priority="274" operator="lessThan">
      <formula>4.48</formula>
    </cfRule>
  </conditionalFormatting>
  <conditionalFormatting sqref="C46:H46">
    <cfRule type="cellIs" dxfId="6392" priority="269" operator="lessThan">
      <formula>15</formula>
    </cfRule>
    <cfRule type="cellIs" dxfId="6391" priority="270" operator="greaterThan">
      <formula>14</formula>
    </cfRule>
  </conditionalFormatting>
  <conditionalFormatting sqref="H47">
    <cfRule type="cellIs" dxfId="6390" priority="267" operator="lessThan">
      <formula>25</formula>
    </cfRule>
    <cfRule type="cellIs" dxfId="6389" priority="268" operator="greaterThan">
      <formula>24</formula>
    </cfRule>
  </conditionalFormatting>
  <conditionalFormatting sqref="H48">
    <cfRule type="cellIs" dxfId="6388" priority="265" operator="lessThan">
      <formula>6</formula>
    </cfRule>
    <cfRule type="cellIs" dxfId="6387" priority="266" operator="greaterThan">
      <formula>5</formula>
    </cfRule>
  </conditionalFormatting>
  <conditionalFormatting sqref="H49">
    <cfRule type="cellIs" dxfId="6386" priority="263" operator="lessThan">
      <formula>25</formula>
    </cfRule>
    <cfRule type="cellIs" dxfId="6385" priority="264" operator="greaterThan">
      <formula>24</formula>
    </cfRule>
  </conditionalFormatting>
  <conditionalFormatting sqref="H52:H53">
    <cfRule type="cellIs" dxfId="6384" priority="261" operator="lessThan">
      <formula>144</formula>
    </cfRule>
    <cfRule type="cellIs" dxfId="6383" priority="262" operator="greaterThan">
      <formula>143</formula>
    </cfRule>
  </conditionalFormatting>
  <conditionalFormatting sqref="H56">
    <cfRule type="cellIs" dxfId="6382" priority="259" operator="greaterThan">
      <formula>4.59</formula>
    </cfRule>
    <cfRule type="cellIs" dxfId="6381" priority="260" operator="lessThan">
      <formula>4.6</formula>
    </cfRule>
  </conditionalFormatting>
  <conditionalFormatting sqref="G47">
    <cfRule type="cellIs" dxfId="6380" priority="257" operator="lessThan">
      <formula>20</formula>
    </cfRule>
    <cfRule type="cellIs" dxfId="6379" priority="258" operator="greaterThan">
      <formula>19</formula>
    </cfRule>
  </conditionalFormatting>
  <conditionalFormatting sqref="G48">
    <cfRule type="cellIs" dxfId="6378" priority="255" operator="lessThan">
      <formula>5</formula>
    </cfRule>
    <cfRule type="cellIs" dxfId="6377" priority="256" operator="greaterThan">
      <formula>4</formula>
    </cfRule>
  </conditionalFormatting>
  <conditionalFormatting sqref="G49">
    <cfRule type="cellIs" dxfId="6376" priority="253" operator="lessThan">
      <formula>20</formula>
    </cfRule>
    <cfRule type="cellIs" dxfId="6375" priority="254" operator="greaterThan">
      <formula>19</formula>
    </cfRule>
  </conditionalFormatting>
  <conditionalFormatting sqref="G52:G53">
    <cfRule type="cellIs" dxfId="6374" priority="251" operator="lessThan">
      <formula>120</formula>
    </cfRule>
    <cfRule type="cellIs" dxfId="6373" priority="252" operator="greaterThan">
      <formula>119</formula>
    </cfRule>
  </conditionalFormatting>
  <conditionalFormatting sqref="G56">
    <cfRule type="cellIs" dxfId="6372" priority="249" operator="greaterThan">
      <formula>4.75</formula>
    </cfRule>
    <cfRule type="cellIs" dxfId="6371" priority="250" operator="lessThan">
      <formula>4.76</formula>
    </cfRule>
  </conditionalFormatting>
  <conditionalFormatting sqref="F47">
    <cfRule type="cellIs" dxfId="6370" priority="247" operator="lessThan">
      <formula>15</formula>
    </cfRule>
    <cfRule type="cellIs" dxfId="6369" priority="248" operator="greaterThan">
      <formula>14</formula>
    </cfRule>
  </conditionalFormatting>
  <conditionalFormatting sqref="F48">
    <cfRule type="cellIs" dxfId="6368" priority="245" operator="lessThan">
      <formula>4</formula>
    </cfRule>
    <cfRule type="cellIs" dxfId="6367" priority="246" operator="greaterThan">
      <formula>3</formula>
    </cfRule>
  </conditionalFormatting>
  <conditionalFormatting sqref="F49">
    <cfRule type="cellIs" dxfId="6366" priority="243" operator="lessThan">
      <formula>15</formula>
    </cfRule>
    <cfRule type="cellIs" dxfId="6365" priority="244" operator="greaterThan">
      <formula>14</formula>
    </cfRule>
  </conditionalFormatting>
  <conditionalFormatting sqref="F52:F53">
    <cfRule type="cellIs" dxfId="6364" priority="241" operator="lessThan">
      <formula>96</formula>
    </cfRule>
    <cfRule type="cellIs" dxfId="6363" priority="242" operator="greaterThan">
      <formula>95</formula>
    </cfRule>
  </conditionalFormatting>
  <conditionalFormatting sqref="F56">
    <cfRule type="cellIs" dxfId="6362" priority="239" operator="greaterThan">
      <formula>5</formula>
    </cfRule>
    <cfRule type="cellIs" dxfId="6361" priority="240" operator="lessThan">
      <formula>5.1</formula>
    </cfRule>
  </conditionalFormatting>
  <conditionalFormatting sqref="E47">
    <cfRule type="cellIs" dxfId="6360" priority="237" operator="lessThan">
      <formula>10</formula>
    </cfRule>
    <cfRule type="cellIs" dxfId="6359" priority="238" operator="greaterThan">
      <formula>9</formula>
    </cfRule>
  </conditionalFormatting>
  <conditionalFormatting sqref="E48">
    <cfRule type="cellIs" dxfId="6358" priority="235" operator="lessThan">
      <formula>3</formula>
    </cfRule>
    <cfRule type="cellIs" dxfId="6357" priority="236" operator="greaterThan">
      <formula>2</formula>
    </cfRule>
  </conditionalFormatting>
  <conditionalFormatting sqref="E49">
    <cfRule type="cellIs" dxfId="6356" priority="233" operator="lessThan">
      <formula>10</formula>
    </cfRule>
    <cfRule type="cellIs" dxfId="6355" priority="234" operator="greaterThan">
      <formula>9</formula>
    </cfRule>
  </conditionalFormatting>
  <conditionalFormatting sqref="E52:E53">
    <cfRule type="cellIs" dxfId="6354" priority="231" operator="lessThan">
      <formula>72</formula>
    </cfRule>
    <cfRule type="cellIs" dxfId="6353" priority="232" operator="greaterThan">
      <formula>71</formula>
    </cfRule>
  </conditionalFormatting>
  <conditionalFormatting sqref="E56">
    <cfRule type="cellIs" dxfId="6352" priority="229" operator="greaterThan">
      <formula>5.5</formula>
    </cfRule>
    <cfRule type="cellIs" dxfId="6351" priority="230" operator="lessThan">
      <formula>5.6</formula>
    </cfRule>
  </conditionalFormatting>
  <conditionalFormatting sqref="D47">
    <cfRule type="cellIs" dxfId="6350" priority="227" operator="lessThan">
      <formula>5</formula>
    </cfRule>
    <cfRule type="cellIs" dxfId="6349" priority="228" operator="greaterThan">
      <formula>4</formula>
    </cfRule>
  </conditionalFormatting>
  <conditionalFormatting sqref="D48">
    <cfRule type="cellIs" dxfId="6348" priority="225" operator="lessThan">
      <formula>2</formula>
    </cfRule>
    <cfRule type="cellIs" dxfId="6347" priority="226" operator="greaterThan">
      <formula>1</formula>
    </cfRule>
  </conditionalFormatting>
  <conditionalFormatting sqref="D49">
    <cfRule type="cellIs" dxfId="6346" priority="223" operator="lessThan">
      <formula>5</formula>
    </cfRule>
    <cfRule type="cellIs" dxfId="6345" priority="224" operator="greaterThan">
      <formula>4</formula>
    </cfRule>
  </conditionalFormatting>
  <conditionalFormatting sqref="D52:D53">
    <cfRule type="cellIs" dxfId="6344" priority="221" operator="lessThan">
      <formula>48</formula>
    </cfRule>
    <cfRule type="cellIs" dxfId="6343" priority="222" operator="greaterThan">
      <formula>47</formula>
    </cfRule>
  </conditionalFormatting>
  <conditionalFormatting sqref="D56">
    <cfRule type="cellIs" dxfId="6342" priority="219" operator="greaterThan">
      <formula>5.75</formula>
    </cfRule>
    <cfRule type="cellIs" dxfId="6341" priority="220" operator="lessThan">
      <formula>5.76</formula>
    </cfRule>
  </conditionalFormatting>
  <conditionalFormatting sqref="K36">
    <cfRule type="cellIs" dxfId="6340" priority="215" operator="lessThan">
      <formula>4</formula>
    </cfRule>
    <cfRule type="cellIs" dxfId="6339" priority="216" operator="lessThan">
      <formula>4.1</formula>
    </cfRule>
    <cfRule type="cellIs" dxfId="6338" priority="217" operator="greaterThan">
      <formula>4</formula>
    </cfRule>
    <cfRule type="cellIs" dxfId="6337" priority="218" operator="lessThan">
      <formula>4</formula>
    </cfRule>
  </conditionalFormatting>
  <conditionalFormatting sqref="K37">
    <cfRule type="cellIs" dxfId="6336" priority="213" operator="lessThan">
      <formula>0.499</formula>
    </cfRule>
    <cfRule type="cellIs" dxfId="6335" priority="214" operator="greaterThan">
      <formula>0.499</formula>
    </cfRule>
  </conditionalFormatting>
  <conditionalFormatting sqref="K38">
    <cfRule type="cellIs" dxfId="6334" priority="211" operator="lessThan">
      <formula>0.449</formula>
    </cfRule>
    <cfRule type="cellIs" dxfId="6333" priority="212" operator="greaterThan">
      <formula>0.449</formula>
    </cfRule>
  </conditionalFormatting>
  <conditionalFormatting sqref="K39">
    <cfRule type="cellIs" dxfId="6332" priority="132" operator="greaterThan">
      <formula>31.99</formula>
    </cfRule>
    <cfRule type="cellIs" dxfId="6331" priority="209" operator="lessThan">
      <formula>32.1</formula>
    </cfRule>
    <cfRule type="cellIs" dxfId="6330" priority="210" operator="greaterThan">
      <formula>32</formula>
    </cfRule>
  </conditionalFormatting>
  <conditionalFormatting sqref="K40">
    <cfRule type="cellIs" dxfId="6329" priority="207" operator="lessThan">
      <formula>1.78</formula>
    </cfRule>
    <cfRule type="cellIs" dxfId="6328" priority="208" operator="greaterThan">
      <formula>1.77</formula>
    </cfRule>
  </conditionalFormatting>
  <conditionalFormatting sqref="K41">
    <cfRule type="cellIs" dxfId="6327" priority="205" operator="lessThan">
      <formula>0.3499</formula>
    </cfRule>
    <cfRule type="cellIs" dxfId="6326" priority="206" operator="greaterThan">
      <formula>0.3499</formula>
    </cfRule>
  </conditionalFormatting>
  <conditionalFormatting sqref="K42">
    <cfRule type="cellIs" dxfId="6325" priority="203" operator="lessThan">
      <formula>0.7499</formula>
    </cfRule>
    <cfRule type="cellIs" dxfId="6324" priority="204" operator="greaterThan">
      <formula>0.7499</formula>
    </cfRule>
  </conditionalFormatting>
  <conditionalFormatting sqref="J36">
    <cfRule type="cellIs" dxfId="6323" priority="200" operator="lessThan">
      <formula>8</formula>
    </cfRule>
    <cfRule type="cellIs" dxfId="6322" priority="201" operator="greaterThan">
      <formula>7.9</formula>
    </cfRule>
    <cfRule type="cellIs" dxfId="6321" priority="202" operator="greaterThan">
      <formula>8</formula>
    </cfRule>
  </conditionalFormatting>
  <conditionalFormatting sqref="J37:J38 I38">
    <cfRule type="cellIs" dxfId="6320" priority="198" operator="lessThan">
      <formula>0.4</formula>
    </cfRule>
    <cfRule type="cellIs" dxfId="6319" priority="199" operator="greaterThan">
      <formula>0.3999</formula>
    </cfRule>
  </conditionalFormatting>
  <conditionalFormatting sqref="J39">
    <cfRule type="cellIs" dxfId="6318" priority="130" operator="lessThan">
      <formula>34</formula>
    </cfRule>
    <cfRule type="cellIs" dxfId="6317" priority="131" operator="greaterThan">
      <formula>33.9</formula>
    </cfRule>
    <cfRule type="cellIs" dxfId="6316" priority="196" operator="lessThan">
      <formula>34.1</formula>
    </cfRule>
    <cfRule type="cellIs" dxfId="6315" priority="197" operator="greaterThan">
      <formula>34</formula>
    </cfRule>
  </conditionalFormatting>
  <conditionalFormatting sqref="J40">
    <cfRule type="cellIs" dxfId="6314" priority="193" operator="lessThan">
      <formula>1.88</formula>
    </cfRule>
    <cfRule type="cellIs" dxfId="6313" priority="194" operator="lessThan">
      <formula>1.88</formula>
    </cfRule>
    <cfRule type="cellIs" dxfId="6312" priority="195" operator="greaterThan">
      <formula>1.87</formula>
    </cfRule>
  </conditionalFormatting>
  <conditionalFormatting sqref="I40">
    <cfRule type="cellIs" dxfId="6311" priority="191" operator="lessThan">
      <formula>2.01</formula>
    </cfRule>
    <cfRule type="cellIs" dxfId="6310" priority="192" operator="greaterThan">
      <formula>2</formula>
    </cfRule>
  </conditionalFormatting>
  <conditionalFormatting sqref="C40:H40">
    <cfRule type="cellIs" dxfId="6309" priority="188" operator="lessThan">
      <formula>2.08</formula>
    </cfRule>
    <cfRule type="cellIs" dxfId="6308" priority="189" operator="lessThan">
      <formula>2.08</formula>
    </cfRule>
    <cfRule type="cellIs" dxfId="6307" priority="190" operator="greaterThan">
      <formula>2.07</formula>
    </cfRule>
  </conditionalFormatting>
  <conditionalFormatting sqref="J44">
    <cfRule type="cellIs" dxfId="6306" priority="186" operator="lessThan">
      <formula>49.1</formula>
    </cfRule>
    <cfRule type="cellIs" dxfId="6305" priority="187" operator="greaterThan">
      <formula>49</formula>
    </cfRule>
  </conditionalFormatting>
  <conditionalFormatting sqref="J43">
    <cfRule type="cellIs" dxfId="6304" priority="184" operator="lessThan">
      <formula>45.1</formula>
    </cfRule>
    <cfRule type="cellIs" dxfId="6303" priority="185" operator="greaterThan">
      <formula>45</formula>
    </cfRule>
  </conditionalFormatting>
  <conditionalFormatting sqref="J42">
    <cfRule type="cellIs" dxfId="6302" priority="181" operator="lessThan">
      <formula>0.6999</formula>
    </cfRule>
    <cfRule type="cellIs" dxfId="6301" priority="182" operator="greaterThan">
      <formula>0.699</formula>
    </cfRule>
    <cfRule type="cellIs" dxfId="6300" priority="183" operator="greaterThan">
      <formula>0.699</formula>
    </cfRule>
  </conditionalFormatting>
  <conditionalFormatting sqref="J41">
    <cfRule type="cellIs" dxfId="6299" priority="179" operator="lessThan">
      <formula>0.2999</formula>
    </cfRule>
    <cfRule type="cellIs" dxfId="6298" priority="180" operator="greaterThan">
      <formula>0.299</formula>
    </cfRule>
  </conditionalFormatting>
  <conditionalFormatting sqref="G37:I37 C38:H38">
    <cfRule type="cellIs" dxfId="6297" priority="177" operator="lessThan">
      <formula>0.35</formula>
    </cfRule>
    <cfRule type="cellIs" dxfId="6296" priority="178" operator="greaterThan">
      <formula>0.349</formula>
    </cfRule>
  </conditionalFormatting>
  <conditionalFormatting sqref="I36">
    <cfRule type="cellIs" dxfId="6295" priority="173" operator="lessThan">
      <formula>10.1</formula>
    </cfRule>
    <cfRule type="cellIs" dxfId="6294" priority="174" operator="greaterThan">
      <formula>10</formula>
    </cfRule>
    <cfRule type="cellIs" dxfId="6293" priority="175" operator="lessThan">
      <formula>10</formula>
    </cfRule>
    <cfRule type="cellIs" dxfId="6292" priority="176" operator="greaterThan">
      <formula>10</formula>
    </cfRule>
  </conditionalFormatting>
  <conditionalFormatting sqref="I39">
    <cfRule type="cellIs" dxfId="6291" priority="128" operator="lessThan">
      <formula>37</formula>
    </cfRule>
    <cfRule type="cellIs" dxfId="6290" priority="129" operator="greaterThan">
      <formula>36.9</formula>
    </cfRule>
    <cfRule type="cellIs" dxfId="6289" priority="171" operator="lessThan">
      <formula>37.01</formula>
    </cfRule>
    <cfRule type="cellIs" dxfId="6288" priority="172" operator="greaterThan">
      <formula>37.01</formula>
    </cfRule>
  </conditionalFormatting>
  <conditionalFormatting sqref="I41">
    <cfRule type="cellIs" dxfId="6287" priority="169" operator="lessThan">
      <formula>0.249</formula>
    </cfRule>
    <cfRule type="cellIs" dxfId="6286" priority="170" operator="greaterThan">
      <formula>0.249</formula>
    </cfRule>
  </conditionalFormatting>
  <conditionalFormatting sqref="I42">
    <cfRule type="cellIs" dxfId="6285" priority="167" operator="lessThan">
      <formula>0.65</formula>
    </cfRule>
    <cfRule type="cellIs" dxfId="6284" priority="168" operator="greaterThan">
      <formula>0.649</formula>
    </cfRule>
  </conditionalFormatting>
  <conditionalFormatting sqref="I43">
    <cfRule type="cellIs" dxfId="6283" priority="114" operator="greaterThan">
      <formula>48.9</formula>
    </cfRule>
    <cfRule type="cellIs" dxfId="6282" priority="115" operator="lessThan">
      <formula>49</formula>
    </cfRule>
    <cfRule type="cellIs" dxfId="6281" priority="116" operator="lessThan">
      <formula>49</formula>
    </cfRule>
    <cfRule type="cellIs" dxfId="6280" priority="117" operator="greaterThan">
      <formula>48.9</formula>
    </cfRule>
    <cfRule type="cellIs" dxfId="6279" priority="165" operator="lessThan">
      <formula>47.1</formula>
    </cfRule>
    <cfRule type="cellIs" dxfId="6278" priority="166" operator="greaterThan">
      <formula>47</formula>
    </cfRule>
  </conditionalFormatting>
  <conditionalFormatting sqref="I44">
    <cfRule type="cellIs" dxfId="6277" priority="163" operator="lessThan">
      <formula>51.1</formula>
    </cfRule>
    <cfRule type="cellIs" dxfId="6276" priority="164" operator="greaterThan">
      <formula>51</formula>
    </cfRule>
  </conditionalFormatting>
  <conditionalFormatting sqref="G39:H39">
    <cfRule type="cellIs" dxfId="6275" priority="126" operator="lessThan">
      <formula>38</formula>
    </cfRule>
    <cfRule type="cellIs" dxfId="6274" priority="127" operator="greaterThan">
      <formula>37.9</formula>
    </cfRule>
    <cfRule type="cellIs" dxfId="6273" priority="161" operator="lessThan">
      <formula>38</formula>
    </cfRule>
    <cfRule type="cellIs" dxfId="6272" priority="162" operator="greaterThan">
      <formula>37.9</formula>
    </cfRule>
  </conditionalFormatting>
  <conditionalFormatting sqref="G41:H41">
    <cfRule type="cellIs" dxfId="6271" priority="159" operator="lessThan">
      <formula>0.25</formula>
    </cfRule>
    <cfRule type="cellIs" dxfId="6270" priority="160" operator="greaterThan">
      <formula>0.249</formula>
    </cfRule>
  </conditionalFormatting>
  <conditionalFormatting sqref="F42:H42">
    <cfRule type="cellIs" dxfId="6269" priority="157" operator="lessThan">
      <formula>0.6</formula>
    </cfRule>
    <cfRule type="cellIs" dxfId="6268" priority="158" operator="greaterThan">
      <formula>0.599</formula>
    </cfRule>
  </conditionalFormatting>
  <conditionalFormatting sqref="G36">
    <cfRule type="cellIs" dxfId="6267" priority="154" operator="lessThan">
      <formula>14</formula>
    </cfRule>
    <cfRule type="cellIs" dxfId="6266" priority="155" operator="greaterThan">
      <formula>13.99</formula>
    </cfRule>
    <cfRule type="cellIs" dxfId="6265" priority="156" operator="greaterThan">
      <formula>14</formula>
    </cfRule>
  </conditionalFormatting>
  <conditionalFormatting sqref="F36">
    <cfRule type="cellIs" dxfId="6264" priority="152" operator="lessThan">
      <formula>16</formula>
    </cfRule>
    <cfRule type="cellIs" dxfId="6263" priority="153" operator="greaterThan">
      <formula>15.9</formula>
    </cfRule>
  </conditionalFormatting>
  <conditionalFormatting sqref="E36">
    <cfRule type="cellIs" dxfId="6262" priority="150" operator="lessThan">
      <formula>18</formula>
    </cfRule>
    <cfRule type="cellIs" dxfId="6261" priority="151" operator="greaterThan">
      <formula>17.9</formula>
    </cfRule>
  </conditionalFormatting>
  <conditionalFormatting sqref="C36:D36">
    <cfRule type="cellIs" dxfId="6260" priority="148" operator="lessThan">
      <formula>24</formula>
    </cfRule>
    <cfRule type="cellIs" dxfId="6259" priority="149" operator="greaterThan">
      <formula>23.99</formula>
    </cfRule>
  </conditionalFormatting>
  <conditionalFormatting sqref="C37:F37">
    <cfRule type="cellIs" dxfId="6258" priority="145" operator="greaterThan">
      <formula>0.249</formula>
    </cfRule>
    <cfRule type="cellIs" dxfId="6257" priority="146" operator="lessThan">
      <formula>0.25</formula>
    </cfRule>
    <cfRule type="cellIs" dxfId="6256" priority="147" operator="greaterThan">
      <formula>24.9</formula>
    </cfRule>
  </conditionalFormatting>
  <conditionalFormatting sqref="C39:F39">
    <cfRule type="cellIs" dxfId="6255" priority="124" operator="lessThan">
      <formula>39.99</formula>
    </cfRule>
    <cfRule type="cellIs" dxfId="6254" priority="125" operator="greaterThan">
      <formula>39.99</formula>
    </cfRule>
    <cfRule type="cellIs" dxfId="6253" priority="143" operator="lessThan">
      <formula>40.1</formula>
    </cfRule>
    <cfRule type="cellIs" dxfId="6252" priority="144" operator="greaterThan">
      <formula>40</formula>
    </cfRule>
  </conditionalFormatting>
  <conditionalFormatting sqref="C41:F41">
    <cfRule type="cellIs" dxfId="6251" priority="141" operator="lessThan">
      <formula>0.15</formula>
    </cfRule>
    <cfRule type="cellIs" dxfId="6250" priority="142" operator="greaterThan">
      <formula>0.149</formula>
    </cfRule>
  </conditionalFormatting>
  <conditionalFormatting sqref="D42:E42">
    <cfRule type="cellIs" dxfId="6249" priority="139" operator="lessThan">
      <formula>0.5</formula>
    </cfRule>
    <cfRule type="cellIs" dxfId="6248" priority="140" operator="greaterThan">
      <formula>0.499</formula>
    </cfRule>
  </conditionalFormatting>
  <conditionalFormatting sqref="C42">
    <cfRule type="cellIs" dxfId="6247" priority="135" operator="lessThan">
      <formula>0.4</formula>
    </cfRule>
    <cfRule type="cellIs" dxfId="6246" priority="136" operator="greaterThan">
      <formula>0.399</formula>
    </cfRule>
    <cfRule type="cellIs" dxfId="6245" priority="137" operator="lessThan">
      <formula>0.4</formula>
    </cfRule>
    <cfRule type="cellIs" dxfId="6244" priority="138" operator="greaterThan">
      <formula>0.499</formula>
    </cfRule>
  </conditionalFormatting>
  <conditionalFormatting sqref="C38:F38">
    <cfRule type="cellIs" dxfId="6243" priority="133" operator="lessThan">
      <formula>0.3</formula>
    </cfRule>
    <cfRule type="cellIs" dxfId="6242" priority="134" operator="greaterThan">
      <formula>0.299</formula>
    </cfRule>
  </conditionalFormatting>
  <conditionalFormatting sqref="C47:C49">
    <cfRule type="cellIs" dxfId="6241" priority="122" operator="lessThan">
      <formula>1</formula>
    </cfRule>
    <cfRule type="cellIs" dxfId="6240" priority="123" operator="greaterThan">
      <formula>0.9</formula>
    </cfRule>
  </conditionalFormatting>
  <conditionalFormatting sqref="C52:C53">
    <cfRule type="cellIs" dxfId="6239" priority="120" operator="lessThan">
      <formula>24</formula>
    </cfRule>
    <cfRule type="cellIs" dxfId="6238" priority="121" operator="greaterThan">
      <formula>23.9</formula>
    </cfRule>
  </conditionalFormatting>
  <conditionalFormatting sqref="C56">
    <cfRule type="cellIs" dxfId="6237" priority="118" operator="lessThan">
      <formula>6</formula>
    </cfRule>
    <cfRule type="cellIs" dxfId="6236" priority="119" operator="greaterThan">
      <formula>5.99</formula>
    </cfRule>
  </conditionalFormatting>
  <conditionalFormatting sqref="H43">
    <cfRule type="cellIs" dxfId="6235" priority="112" operator="lessThan">
      <formula>49</formula>
    </cfRule>
    <cfRule type="cellIs" dxfId="6234" priority="113" operator="greaterThan">
      <formula>48.9</formula>
    </cfRule>
  </conditionalFormatting>
  <conditionalFormatting sqref="G43">
    <cfRule type="cellIs" dxfId="6233" priority="110" operator="lessThan">
      <formula>51</formula>
    </cfRule>
    <cfRule type="cellIs" dxfId="6232" priority="111" operator="greaterThan">
      <formula>50.9</formula>
    </cfRule>
  </conditionalFormatting>
  <conditionalFormatting sqref="F43">
    <cfRule type="cellIs" dxfId="6231" priority="108" operator="lessThan">
      <formula>53</formula>
    </cfRule>
    <cfRule type="cellIs" dxfId="6230" priority="109" operator="greaterThan">
      <formula>52.9</formula>
    </cfRule>
  </conditionalFormatting>
  <conditionalFormatting sqref="E43">
    <cfRule type="cellIs" dxfId="6229" priority="106" operator="lessThan">
      <formula>55</formula>
    </cfRule>
    <cfRule type="cellIs" dxfId="6228" priority="107" operator="greaterThan">
      <formula>54.9</formula>
    </cfRule>
  </conditionalFormatting>
  <conditionalFormatting sqref="D43">
    <cfRule type="cellIs" dxfId="6227" priority="104" operator="lessThan">
      <formula>57</formula>
    </cfRule>
    <cfRule type="cellIs" dxfId="6226" priority="105" operator="greaterThan">
      <formula>56.9</formula>
    </cfRule>
  </conditionalFormatting>
  <conditionalFormatting sqref="C43">
    <cfRule type="cellIs" dxfId="6225" priority="102" operator="lessThan">
      <formula>57</formula>
    </cfRule>
    <cfRule type="cellIs" dxfId="6224" priority="103" operator="greaterThan">
      <formula>56.9</formula>
    </cfRule>
  </conditionalFormatting>
  <conditionalFormatting sqref="H44">
    <cfRule type="cellIs" dxfId="6223" priority="100" operator="lessThan">
      <formula>53</formula>
    </cfRule>
    <cfRule type="cellIs" dxfId="6222" priority="101" operator="greaterThan">
      <formula>52.9</formula>
    </cfRule>
  </conditionalFormatting>
  <conditionalFormatting sqref="G44">
    <cfRule type="cellIs" dxfId="6221" priority="98" operator="lessThan">
      <formula>55</formula>
    </cfRule>
    <cfRule type="cellIs" dxfId="6220" priority="99" operator="greaterThan">
      <formula>54.9</formula>
    </cfRule>
  </conditionalFormatting>
  <conditionalFormatting sqref="F44">
    <cfRule type="cellIs" dxfId="6219" priority="96" operator="lessThan">
      <formula>57</formula>
    </cfRule>
    <cfRule type="cellIs" dxfId="6218" priority="97" operator="greaterThan">
      <formula>56.9</formula>
    </cfRule>
  </conditionalFormatting>
  <conditionalFormatting sqref="E44">
    <cfRule type="cellIs" dxfId="6217" priority="94" operator="lessThan">
      <formula>59</formula>
    </cfRule>
    <cfRule type="cellIs" dxfId="6216" priority="95" operator="greaterThan">
      <formula>58.9</formula>
    </cfRule>
  </conditionalFormatting>
  <conditionalFormatting sqref="D44">
    <cfRule type="cellIs" dxfId="6215" priority="92" operator="lessThan">
      <formula>61</formula>
    </cfRule>
    <cfRule type="cellIs" dxfId="6214" priority="93" operator="greaterThan">
      <formula>60.9</formula>
    </cfRule>
  </conditionalFormatting>
  <conditionalFormatting sqref="C44">
    <cfRule type="cellIs" dxfId="6213" priority="90" operator="lessThan">
      <formula>63</formula>
    </cfRule>
    <cfRule type="cellIs" dxfId="6212" priority="91" operator="greaterThan">
      <formula>62.9</formula>
    </cfRule>
  </conditionalFormatting>
  <conditionalFormatting sqref="C50">
    <cfRule type="cellIs" dxfId="6211" priority="88" operator="lessThanOrEqual">
      <formula>5</formula>
    </cfRule>
    <cfRule type="cellIs" dxfId="6210" priority="89" operator="greaterThanOrEqual">
      <formula>5</formula>
    </cfRule>
  </conditionalFormatting>
  <conditionalFormatting sqref="D50">
    <cfRule type="cellIs" dxfId="6209" priority="86" operator="greaterThanOrEqual">
      <formula>6</formula>
    </cfRule>
    <cfRule type="cellIs" dxfId="6208" priority="87" operator="lessThan">
      <formula>6</formula>
    </cfRule>
  </conditionalFormatting>
  <conditionalFormatting sqref="E50">
    <cfRule type="cellIs" dxfId="6207" priority="84" operator="greaterThanOrEqual">
      <formula>7</formula>
    </cfRule>
    <cfRule type="cellIs" dxfId="6206" priority="85" operator="lessThan">
      <formula>7</formula>
    </cfRule>
  </conditionalFormatting>
  <conditionalFormatting sqref="F50">
    <cfRule type="cellIs" dxfId="6205" priority="82" operator="lessThan">
      <formula>10</formula>
    </cfRule>
    <cfRule type="cellIs" dxfId="6204" priority="83" operator="greaterThanOrEqual">
      <formula>10</formula>
    </cfRule>
  </conditionalFormatting>
  <conditionalFormatting sqref="G50">
    <cfRule type="cellIs" dxfId="6203" priority="80" operator="lessThan">
      <formula>12</formula>
    </cfRule>
    <cfRule type="cellIs" dxfId="6202" priority="81" operator="greaterThanOrEqual">
      <formula>12</formula>
    </cfRule>
  </conditionalFormatting>
  <conditionalFormatting sqref="H50">
    <cfRule type="cellIs" dxfId="6201" priority="78" operator="lessThan">
      <formula>14</formula>
    </cfRule>
    <cfRule type="cellIs" dxfId="6200" priority="79" operator="greaterThanOrEqual">
      <formula>14</formula>
    </cfRule>
  </conditionalFormatting>
  <conditionalFormatting sqref="I50">
    <cfRule type="cellIs" dxfId="6199" priority="76" operator="lessThan">
      <formula>17</formula>
    </cfRule>
    <cfRule type="cellIs" dxfId="6198" priority="77" operator="greaterThanOrEqual">
      <formula>17</formula>
    </cfRule>
  </conditionalFormatting>
  <conditionalFormatting sqref="J50">
    <cfRule type="cellIs" dxfId="6197" priority="74" operator="lessThan">
      <formula>19</formula>
    </cfRule>
    <cfRule type="cellIs" dxfId="6196" priority="75" operator="greaterThanOrEqual">
      <formula>19</formula>
    </cfRule>
  </conditionalFormatting>
  <conditionalFormatting sqref="K50">
    <cfRule type="cellIs" dxfId="6195" priority="72" operator="lessThan">
      <formula>22</formula>
    </cfRule>
    <cfRule type="cellIs" dxfId="6194" priority="73" operator="greaterThanOrEqual">
      <formula>22</formula>
    </cfRule>
  </conditionalFormatting>
  <conditionalFormatting sqref="L50">
    <cfRule type="cellIs" dxfId="6193" priority="70" operator="lessThan">
      <formula>24</formula>
    </cfRule>
    <cfRule type="cellIs" dxfId="6192" priority="71" operator="greaterThanOrEqual">
      <formula>24</formula>
    </cfRule>
  </conditionalFormatting>
  <conditionalFormatting sqref="C51">
    <cfRule type="cellIs" dxfId="6191" priority="68" operator="lessThanOrEqual">
      <formula>5</formula>
    </cfRule>
    <cfRule type="cellIs" dxfId="6190" priority="69" operator="greaterThanOrEqual">
      <formula>5</formula>
    </cfRule>
  </conditionalFormatting>
  <conditionalFormatting sqref="D51">
    <cfRule type="cellIs" dxfId="6189" priority="66" operator="greaterThanOrEqual">
      <formula>6</formula>
    </cfRule>
    <cfRule type="cellIs" dxfId="6188" priority="67" operator="lessThan">
      <formula>6</formula>
    </cfRule>
  </conditionalFormatting>
  <conditionalFormatting sqref="E51">
    <cfRule type="cellIs" dxfId="6187" priority="64" operator="greaterThanOrEqual">
      <formula>7</formula>
    </cfRule>
    <cfRule type="cellIs" dxfId="6186" priority="65" operator="lessThan">
      <formula>7</formula>
    </cfRule>
  </conditionalFormatting>
  <conditionalFormatting sqref="F51">
    <cfRule type="cellIs" dxfId="6185" priority="62" operator="lessThan">
      <formula>10</formula>
    </cfRule>
    <cfRule type="cellIs" dxfId="6184" priority="63" operator="greaterThanOrEqual">
      <formula>10</formula>
    </cfRule>
  </conditionalFormatting>
  <conditionalFormatting sqref="G51">
    <cfRule type="cellIs" dxfId="6183" priority="60" operator="lessThan">
      <formula>12</formula>
    </cfRule>
    <cfRule type="cellIs" dxfId="6182" priority="61" operator="greaterThanOrEqual">
      <formula>12</formula>
    </cfRule>
  </conditionalFormatting>
  <conditionalFormatting sqref="H51">
    <cfRule type="cellIs" dxfId="6181" priority="58" operator="lessThan">
      <formula>14</formula>
    </cfRule>
    <cfRule type="cellIs" dxfId="6180" priority="59" operator="greaterThanOrEqual">
      <formula>14</formula>
    </cfRule>
  </conditionalFormatting>
  <conditionalFormatting sqref="I51">
    <cfRule type="cellIs" dxfId="6179" priority="56" operator="lessThan">
      <formula>17</formula>
    </cfRule>
    <cfRule type="cellIs" dxfId="6178" priority="57" operator="greaterThanOrEqual">
      <formula>17</formula>
    </cfRule>
  </conditionalFormatting>
  <conditionalFormatting sqref="J51">
    <cfRule type="cellIs" dxfId="6177" priority="54" operator="lessThan">
      <formula>19</formula>
    </cfRule>
    <cfRule type="cellIs" dxfId="6176" priority="55" operator="greaterThanOrEqual">
      <formula>19</formula>
    </cfRule>
  </conditionalFormatting>
  <conditionalFormatting sqref="K51">
    <cfRule type="cellIs" dxfId="6175" priority="52" operator="lessThan">
      <formula>22</formula>
    </cfRule>
    <cfRule type="cellIs" dxfId="6174" priority="53" operator="greaterThanOrEqual">
      <formula>22</formula>
    </cfRule>
  </conditionalFormatting>
  <conditionalFormatting sqref="L51">
    <cfRule type="cellIs" dxfId="6173" priority="50" operator="lessThan">
      <formula>24</formula>
    </cfRule>
    <cfRule type="cellIs" dxfId="6172" priority="51" operator="greaterThanOrEqual">
      <formula>24</formula>
    </cfRule>
  </conditionalFormatting>
  <conditionalFormatting sqref="C54">
    <cfRule type="cellIs" dxfId="6171" priority="39" operator="greaterThanOrEqual">
      <formula>0.08</formula>
    </cfRule>
    <cfRule type="cellIs" dxfId="6170" priority="49" operator="lessThan">
      <formula>0.08</formula>
    </cfRule>
  </conditionalFormatting>
  <conditionalFormatting sqref="D54">
    <cfRule type="cellIs" dxfId="6169" priority="38" operator="greaterThanOrEqual">
      <formula>0.1</formula>
    </cfRule>
    <cfRule type="cellIs" dxfId="6168" priority="48" operator="lessThan">
      <formula>0.1</formula>
    </cfRule>
  </conditionalFormatting>
  <conditionalFormatting sqref="E54">
    <cfRule type="cellIs" dxfId="6167" priority="37" operator="greaterThanOrEqual">
      <formula>1</formula>
    </cfRule>
    <cfRule type="cellIs" dxfId="6166" priority="47" operator="lessThan">
      <formula>1</formula>
    </cfRule>
  </conditionalFormatting>
  <conditionalFormatting sqref="F54">
    <cfRule type="cellIs" dxfId="6165" priority="36" operator="greaterThanOrEqual">
      <formula>1.02</formula>
    </cfRule>
    <cfRule type="cellIs" dxfId="6164" priority="46" operator="lessThan">
      <formula>1.02</formula>
    </cfRule>
  </conditionalFormatting>
  <conditionalFormatting sqref="G54">
    <cfRule type="cellIs" dxfId="6163" priority="35" operator="greaterThanOrEqual">
      <formula>1.04</formula>
    </cfRule>
    <cfRule type="cellIs" dxfId="6162" priority="45" operator="lessThan">
      <formula>1.04</formula>
    </cfRule>
  </conditionalFormatting>
  <conditionalFormatting sqref="H54">
    <cfRule type="cellIs" dxfId="6161" priority="34" operator="greaterThanOrEqual">
      <formula>1.06</formula>
    </cfRule>
    <cfRule type="cellIs" dxfId="6160" priority="44" operator="lessThan">
      <formula>1.06</formula>
    </cfRule>
  </conditionalFormatting>
  <conditionalFormatting sqref="I54">
    <cfRule type="cellIs" dxfId="6159" priority="33" operator="greaterThanOrEqual">
      <formula>1.08</formula>
    </cfRule>
    <cfRule type="cellIs" dxfId="6158" priority="43" operator="lessThan">
      <formula>1.08</formula>
    </cfRule>
  </conditionalFormatting>
  <conditionalFormatting sqref="J54">
    <cfRule type="cellIs" dxfId="6157" priority="32" operator="greaterThanOrEqual">
      <formula>1.1</formula>
    </cfRule>
    <cfRule type="cellIs" dxfId="6156" priority="42" operator="lessThan">
      <formula>1.1</formula>
    </cfRule>
  </conditionalFormatting>
  <conditionalFormatting sqref="K54">
    <cfRule type="cellIs" dxfId="6155" priority="31" operator="greaterThanOrEqual">
      <formula>2</formula>
    </cfRule>
    <cfRule type="cellIs" dxfId="6154" priority="41" operator="lessThan">
      <formula>2</formula>
    </cfRule>
  </conditionalFormatting>
  <conditionalFormatting sqref="L54">
    <cfRule type="cellIs" dxfId="6153" priority="30" operator="greaterThanOrEqual">
      <formula>2.04</formula>
    </cfRule>
    <cfRule type="cellIs" dxfId="6152" priority="40" operator="lessThan">
      <formula>2.04</formula>
    </cfRule>
  </conditionalFormatting>
  <conditionalFormatting sqref="C55">
    <cfRule type="cellIs" dxfId="6151" priority="26" operator="lessThan">
      <formula>3.08</formula>
    </cfRule>
    <cfRule type="cellIs" dxfId="6150" priority="29" operator="greaterThanOrEqual">
      <formula>3.08</formula>
    </cfRule>
  </conditionalFormatting>
  <conditionalFormatting sqref="D55">
    <cfRule type="cellIs" dxfId="6149" priority="25" operator="lessThan">
      <formula>4.02</formula>
    </cfRule>
    <cfRule type="cellIs" dxfId="6148" priority="28" operator="greaterThanOrEqual">
      <formula>4.02</formula>
    </cfRule>
  </conditionalFormatting>
  <conditionalFormatting sqref="E55">
    <cfRule type="cellIs" dxfId="6147" priority="24" operator="lessThan">
      <formula>4.08</formula>
    </cfRule>
    <cfRule type="cellIs" dxfId="6146" priority="27" operator="greaterThanOrEqual">
      <formula>4.08</formula>
    </cfRule>
  </conditionalFormatting>
  <conditionalFormatting sqref="F55">
    <cfRule type="cellIs" dxfId="6145" priority="22" operator="lessThan">
      <formula>5.02</formula>
    </cfRule>
    <cfRule type="cellIs" dxfId="6144" priority="23" operator="greaterThanOrEqual">
      <formula>5.02</formula>
    </cfRule>
  </conditionalFormatting>
  <conditionalFormatting sqref="G55">
    <cfRule type="cellIs" dxfId="6143" priority="19" operator="lessThan">
      <formula>5.08</formula>
    </cfRule>
    <cfRule type="cellIs" dxfId="6142" priority="21" operator="greaterThanOrEqual">
      <formula>5.08</formula>
    </cfRule>
  </conditionalFormatting>
  <conditionalFormatting sqref="H55">
    <cfRule type="cellIs" dxfId="6141" priority="10" operator="greaterThanOrEqual">
      <formula>6.02</formula>
    </cfRule>
    <cfRule type="cellIs" dxfId="6140" priority="20" operator="lessThan">
      <formula>6.08</formula>
    </cfRule>
  </conditionalFormatting>
  <conditionalFormatting sqref="I55">
    <cfRule type="cellIs" dxfId="6139" priority="17" operator="lessThan">
      <formula>6.08</formula>
    </cfRule>
    <cfRule type="cellIs" dxfId="6138" priority="18" operator="greaterThanOrEqual">
      <formula>6.08</formula>
    </cfRule>
  </conditionalFormatting>
  <conditionalFormatting sqref="J55">
    <cfRule type="cellIs" dxfId="6137" priority="15" operator="lessThan">
      <formula>7.02</formula>
    </cfRule>
    <cfRule type="cellIs" dxfId="6136" priority="16" operator="greaterThanOrEqual">
      <formula>7.02</formula>
    </cfRule>
  </conditionalFormatting>
  <conditionalFormatting sqref="K55">
    <cfRule type="cellIs" dxfId="6135" priority="13" operator="lessThan">
      <formula>7.08</formula>
    </cfRule>
    <cfRule type="cellIs" dxfId="6134" priority="14" operator="greaterThanOrEqual">
      <formula>7.08</formula>
    </cfRule>
  </conditionalFormatting>
  <conditionalFormatting sqref="L55">
    <cfRule type="cellIs" dxfId="6133" priority="11" operator="lessThan">
      <formula>8</formula>
    </cfRule>
    <cfRule type="cellIs" dxfId="6132" priority="12" operator="greaterThanOrEqual">
      <formula>8</formula>
    </cfRule>
  </conditionalFormatting>
  <conditionalFormatting sqref="H36">
    <cfRule type="cellIs" dxfId="6131" priority="8" operator="greaterThan">
      <formula>11.9</formula>
    </cfRule>
    <cfRule type="cellIs" dxfId="6130" priority="9" operator="lessThan">
      <formula>12</formula>
    </cfRule>
  </conditionalFormatting>
  <conditionalFormatting sqref="I86">
    <cfRule type="cellIs" dxfId="6129" priority="1" operator="lessThan">
      <formula>1</formula>
    </cfRule>
    <cfRule type="cellIs" dxfId="6128" priority="2" operator="lessThan">
      <formula>0</formula>
    </cfRule>
    <cfRule type="cellIs" dxfId="6127" priority="3" operator="lessThan">
      <formula>0</formula>
    </cfRule>
  </conditionalFormatting>
  <conditionalFormatting sqref="I79">
    <cfRule type="cellIs" dxfId="6126" priority="5" operator="lessThan">
      <formula>1</formula>
    </cfRule>
    <cfRule type="cellIs" dxfId="6125" priority="6" operator="lessThan">
      <formula>0</formula>
    </cfRule>
    <cfRule type="cellIs" dxfId="6124" priority="7" operator="lessThan">
      <formula>0</formula>
    </cfRule>
  </conditionalFormatting>
  <conditionalFormatting sqref="I89:I90 I93:I94">
    <cfRule type="cellIs" dxfId="6123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72" zoomScale="78" zoomScaleNormal="78" workbookViewId="0">
      <selection activeCell="C20" sqref="C20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203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3</v>
      </c>
      <c r="D6" s="19">
        <f t="shared" si="1"/>
        <v>3</v>
      </c>
      <c r="E6" s="18">
        <f t="shared" si="2"/>
        <v>3</v>
      </c>
      <c r="F6" s="18">
        <f t="shared" si="3"/>
        <v>3</v>
      </c>
      <c r="G6" s="18">
        <f t="shared" si="4"/>
        <v>3</v>
      </c>
      <c r="H6" s="18">
        <f t="shared" si="5"/>
        <v>3</v>
      </c>
      <c r="I6" s="18">
        <f t="shared" si="6"/>
        <v>3</v>
      </c>
      <c r="J6" s="18">
        <f t="shared" si="7"/>
        <v>3</v>
      </c>
      <c r="K6" s="18">
        <f t="shared" si="8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0"/>
        <v>3</v>
      </c>
      <c r="D7" s="19">
        <f t="shared" si="1"/>
        <v>3</v>
      </c>
      <c r="E7" s="18">
        <f t="shared" si="2"/>
        <v>3</v>
      </c>
      <c r="F7" s="18">
        <f t="shared" si="3"/>
        <v>3</v>
      </c>
      <c r="G7" s="18">
        <f t="shared" si="4"/>
        <v>3</v>
      </c>
      <c r="H7" s="18">
        <f t="shared" si="5"/>
        <v>3</v>
      </c>
      <c r="I7" s="18">
        <f t="shared" si="6"/>
        <v>3</v>
      </c>
      <c r="J7" s="18">
        <f t="shared" si="7"/>
        <v>3</v>
      </c>
      <c r="K7" s="18">
        <f t="shared" si="8"/>
        <v>3</v>
      </c>
      <c r="L7" s="18">
        <f t="shared" si="9"/>
        <v>3</v>
      </c>
      <c r="N7" s="18">
        <v>3</v>
      </c>
    </row>
    <row r="8" spans="1:17" x14ac:dyDescent="0.25">
      <c r="A8" s="2" t="s">
        <v>5</v>
      </c>
      <c r="B8" s="2" t="s">
        <v>22</v>
      </c>
      <c r="C8" s="19">
        <f t="shared" si="0"/>
        <v>2</v>
      </c>
      <c r="D8" s="19">
        <f t="shared" si="1"/>
        <v>2</v>
      </c>
      <c r="E8" s="18">
        <f t="shared" si="2"/>
        <v>2</v>
      </c>
      <c r="F8" s="18">
        <f t="shared" si="3"/>
        <v>2</v>
      </c>
      <c r="G8" s="18">
        <f t="shared" si="4"/>
        <v>2</v>
      </c>
      <c r="H8" s="18">
        <f t="shared" si="5"/>
        <v>2</v>
      </c>
      <c r="I8" s="18">
        <f t="shared" si="6"/>
        <v>2</v>
      </c>
      <c r="J8" s="18">
        <f t="shared" si="7"/>
        <v>2</v>
      </c>
      <c r="K8" s="18">
        <f t="shared" si="8"/>
        <v>2</v>
      </c>
      <c r="L8" s="18">
        <f t="shared" si="9"/>
        <v>2</v>
      </c>
      <c r="N8" s="18">
        <v>2</v>
      </c>
    </row>
    <row r="9" spans="1:17" x14ac:dyDescent="0.25">
      <c r="A9" s="2" t="s">
        <v>6</v>
      </c>
      <c r="B9" s="2" t="s">
        <v>1</v>
      </c>
      <c r="C9" s="19">
        <f t="shared" si="0"/>
        <v>2</v>
      </c>
      <c r="D9" s="19">
        <f t="shared" si="1"/>
        <v>2</v>
      </c>
      <c r="E9" s="18">
        <f t="shared" si="2"/>
        <v>2</v>
      </c>
      <c r="F9" s="18">
        <f t="shared" si="3"/>
        <v>2</v>
      </c>
      <c r="G9" s="18">
        <f t="shared" si="4"/>
        <v>2</v>
      </c>
      <c r="H9" s="18">
        <f t="shared" si="5"/>
        <v>2</v>
      </c>
      <c r="I9" s="18">
        <f t="shared" si="6"/>
        <v>2</v>
      </c>
      <c r="J9" s="18">
        <f t="shared" si="7"/>
        <v>2</v>
      </c>
      <c r="K9" s="18">
        <f t="shared" si="8"/>
        <v>2</v>
      </c>
      <c r="L9" s="18">
        <f t="shared" si="9"/>
        <v>2</v>
      </c>
      <c r="N9" s="18">
        <v>2</v>
      </c>
    </row>
    <row r="10" spans="1:17" x14ac:dyDescent="0.25">
      <c r="A10" s="2" t="s">
        <v>7</v>
      </c>
      <c r="B10" s="2" t="s">
        <v>2</v>
      </c>
      <c r="C10" s="19">
        <f t="shared" si="0"/>
        <v>2</v>
      </c>
      <c r="D10" s="19">
        <f t="shared" si="1"/>
        <v>2</v>
      </c>
      <c r="E10" s="18">
        <f t="shared" si="2"/>
        <v>2</v>
      </c>
      <c r="F10" s="18">
        <f t="shared" si="3"/>
        <v>2</v>
      </c>
      <c r="G10" s="18">
        <f t="shared" si="4"/>
        <v>2</v>
      </c>
      <c r="H10" s="18">
        <f t="shared" si="5"/>
        <v>2</v>
      </c>
      <c r="I10" s="18">
        <f t="shared" si="6"/>
        <v>2</v>
      </c>
      <c r="J10" s="18">
        <f t="shared" si="7"/>
        <v>2</v>
      </c>
      <c r="K10" s="18">
        <f t="shared" si="8"/>
        <v>2</v>
      </c>
      <c r="L10" s="18">
        <f t="shared" si="9"/>
        <v>2</v>
      </c>
      <c r="N10" s="18">
        <v>2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2</v>
      </c>
      <c r="D12" s="18">
        <f t="shared" ref="D12:D22" si="11">N12</f>
        <v>2</v>
      </c>
      <c r="E12" s="18">
        <f t="shared" ref="E12:E22" si="12">N12</f>
        <v>2</v>
      </c>
      <c r="F12" s="18">
        <f t="shared" ref="F12:F22" si="13">N12</f>
        <v>2</v>
      </c>
      <c r="G12" s="18">
        <f t="shared" ref="G12:G22" si="14">N12</f>
        <v>2</v>
      </c>
      <c r="H12" s="18">
        <f t="shared" ref="H12:H22" si="15">N12</f>
        <v>2</v>
      </c>
      <c r="I12" s="18">
        <f t="shared" ref="I12:I22" si="16">N12</f>
        <v>2</v>
      </c>
      <c r="J12" s="18">
        <f t="shared" ref="J12:J22" si="17">N12</f>
        <v>2</v>
      </c>
      <c r="K12" s="18">
        <f t="shared" ref="K12:K22" si="18">N12</f>
        <v>2</v>
      </c>
      <c r="L12" s="18">
        <f t="shared" ref="L12:L22" si="19">N12</f>
        <v>2</v>
      </c>
      <c r="N12" s="18">
        <v>2</v>
      </c>
    </row>
    <row r="13" spans="1:17" x14ac:dyDescent="0.25">
      <c r="A13" s="2" t="s">
        <v>9</v>
      </c>
      <c r="B13" s="2" t="s">
        <v>2</v>
      </c>
      <c r="C13" s="18">
        <f t="shared" si="10"/>
        <v>1</v>
      </c>
      <c r="D13" s="18">
        <f t="shared" si="11"/>
        <v>1</v>
      </c>
      <c r="E13" s="18">
        <f t="shared" si="12"/>
        <v>1</v>
      </c>
      <c r="F13" s="18">
        <f t="shared" si="13"/>
        <v>1</v>
      </c>
      <c r="G13" s="18">
        <f t="shared" si="14"/>
        <v>1</v>
      </c>
      <c r="H13" s="18">
        <f t="shared" si="15"/>
        <v>1</v>
      </c>
      <c r="I13" s="18">
        <f t="shared" si="16"/>
        <v>1</v>
      </c>
      <c r="J13" s="18">
        <f t="shared" si="17"/>
        <v>1</v>
      </c>
      <c r="K13" s="18">
        <f t="shared" si="18"/>
        <v>1</v>
      </c>
      <c r="L13" s="18">
        <f t="shared" si="19"/>
        <v>1</v>
      </c>
      <c r="N13" s="18">
        <v>1</v>
      </c>
    </row>
    <row r="14" spans="1:17" x14ac:dyDescent="0.25">
      <c r="A14" s="2" t="s">
        <v>11</v>
      </c>
      <c r="B14" s="2" t="s">
        <v>72</v>
      </c>
      <c r="C14" s="18">
        <f t="shared" si="10"/>
        <v>2</v>
      </c>
      <c r="D14" s="18">
        <f t="shared" si="11"/>
        <v>2</v>
      </c>
      <c r="E14" s="18">
        <f t="shared" si="12"/>
        <v>2</v>
      </c>
      <c r="F14" s="18">
        <f t="shared" si="13"/>
        <v>2</v>
      </c>
      <c r="G14" s="18">
        <f t="shared" si="14"/>
        <v>2</v>
      </c>
      <c r="H14" s="18">
        <f t="shared" si="15"/>
        <v>2</v>
      </c>
      <c r="I14" s="18">
        <f t="shared" si="16"/>
        <v>2</v>
      </c>
      <c r="J14" s="18">
        <f t="shared" si="17"/>
        <v>2</v>
      </c>
      <c r="K14" s="18">
        <f t="shared" si="18"/>
        <v>2</v>
      </c>
      <c r="L14" s="18">
        <f t="shared" si="19"/>
        <v>2</v>
      </c>
      <c r="N14" s="18">
        <v>2</v>
      </c>
    </row>
    <row r="15" spans="1:17" x14ac:dyDescent="0.25">
      <c r="A15" s="2" t="s">
        <v>12</v>
      </c>
      <c r="B15" s="2" t="s">
        <v>23</v>
      </c>
      <c r="C15" s="18">
        <f t="shared" si="10"/>
        <v>2</v>
      </c>
      <c r="D15" s="18">
        <f t="shared" si="11"/>
        <v>2</v>
      </c>
      <c r="E15" s="18">
        <f t="shared" si="12"/>
        <v>2</v>
      </c>
      <c r="F15" s="18">
        <f t="shared" si="13"/>
        <v>2</v>
      </c>
      <c r="G15" s="18">
        <f t="shared" si="14"/>
        <v>2</v>
      </c>
      <c r="H15" s="18">
        <f t="shared" si="15"/>
        <v>2</v>
      </c>
      <c r="I15" s="18">
        <f t="shared" si="16"/>
        <v>2</v>
      </c>
      <c r="J15" s="18">
        <f t="shared" si="17"/>
        <v>2</v>
      </c>
      <c r="K15" s="18">
        <f t="shared" si="18"/>
        <v>2</v>
      </c>
      <c r="L15" s="18">
        <f t="shared" si="19"/>
        <v>2</v>
      </c>
      <c r="N15" s="18">
        <v>2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2</v>
      </c>
      <c r="D17" s="18">
        <f t="shared" si="11"/>
        <v>2</v>
      </c>
      <c r="E17" s="18">
        <f t="shared" si="12"/>
        <v>2</v>
      </c>
      <c r="F17" s="18">
        <f t="shared" si="13"/>
        <v>2</v>
      </c>
      <c r="G17" s="18">
        <f t="shared" si="14"/>
        <v>2</v>
      </c>
      <c r="H17" s="18">
        <f t="shared" si="15"/>
        <v>2</v>
      </c>
      <c r="I17" s="18">
        <f t="shared" si="16"/>
        <v>2</v>
      </c>
      <c r="J17" s="18">
        <f t="shared" si="17"/>
        <v>2</v>
      </c>
      <c r="K17" s="18">
        <f t="shared" si="18"/>
        <v>2</v>
      </c>
      <c r="L17" s="18">
        <f t="shared" si="19"/>
        <v>2</v>
      </c>
      <c r="N17" s="18">
        <v>2</v>
      </c>
    </row>
    <row r="18" spans="1:14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x14ac:dyDescent="0.25">
      <c r="A19" s="2" t="s">
        <v>16</v>
      </c>
      <c r="B19" s="2" t="s">
        <v>6</v>
      </c>
      <c r="C19" s="19">
        <f t="shared" si="10"/>
        <v>3</v>
      </c>
      <c r="D19" s="19">
        <f t="shared" si="11"/>
        <v>3</v>
      </c>
      <c r="E19" s="18">
        <f t="shared" si="12"/>
        <v>3</v>
      </c>
      <c r="F19" s="18">
        <f t="shared" si="13"/>
        <v>3</v>
      </c>
      <c r="G19" s="18">
        <f t="shared" si="14"/>
        <v>3</v>
      </c>
      <c r="H19" s="18">
        <f t="shared" si="15"/>
        <v>3</v>
      </c>
      <c r="I19" s="18">
        <f t="shared" si="16"/>
        <v>3</v>
      </c>
      <c r="J19" s="18">
        <f t="shared" si="17"/>
        <v>3</v>
      </c>
      <c r="K19" s="18">
        <f t="shared" si="18"/>
        <v>3</v>
      </c>
      <c r="L19" s="18">
        <f t="shared" si="19"/>
        <v>3</v>
      </c>
      <c r="N19" s="18">
        <v>3</v>
      </c>
    </row>
    <row r="20" spans="1:14" x14ac:dyDescent="0.25">
      <c r="A20" s="2" t="s">
        <v>17</v>
      </c>
      <c r="B20" s="2" t="s">
        <v>6</v>
      </c>
      <c r="C20" s="19">
        <f t="shared" si="10"/>
        <v>2</v>
      </c>
      <c r="D20" s="19">
        <f t="shared" si="11"/>
        <v>2</v>
      </c>
      <c r="E20" s="19">
        <f t="shared" si="12"/>
        <v>2</v>
      </c>
      <c r="F20" s="18">
        <f t="shared" si="13"/>
        <v>2</v>
      </c>
      <c r="G20" s="18">
        <f t="shared" si="14"/>
        <v>2</v>
      </c>
      <c r="H20" s="18">
        <f t="shared" si="15"/>
        <v>2</v>
      </c>
      <c r="I20" s="18">
        <f t="shared" si="16"/>
        <v>2</v>
      </c>
      <c r="J20" s="18">
        <f t="shared" si="17"/>
        <v>2</v>
      </c>
      <c r="K20" s="18">
        <f t="shared" si="18"/>
        <v>2</v>
      </c>
      <c r="L20" s="18">
        <f t="shared" si="19"/>
        <v>2</v>
      </c>
      <c r="N20" s="18">
        <v>2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2</v>
      </c>
      <c r="D24" s="19">
        <f>N24</f>
        <v>2</v>
      </c>
      <c r="E24" s="18">
        <f>N24</f>
        <v>2</v>
      </c>
      <c r="F24" s="18">
        <f>N24</f>
        <v>2</v>
      </c>
      <c r="G24" s="18">
        <f>N24</f>
        <v>2</v>
      </c>
      <c r="H24" s="18">
        <f>N24</f>
        <v>2</v>
      </c>
      <c r="I24" s="18">
        <f>N24</f>
        <v>2</v>
      </c>
      <c r="J24" s="18">
        <f>N24</f>
        <v>2</v>
      </c>
      <c r="K24" s="18">
        <f>N24</f>
        <v>2</v>
      </c>
      <c r="L24" s="18">
        <f>N24</f>
        <v>2</v>
      </c>
      <c r="N24" s="18">
        <v>2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1</v>
      </c>
      <c r="D27" s="18">
        <f t="shared" ref="D27:D34" si="21">N27</f>
        <v>1</v>
      </c>
      <c r="E27" s="18">
        <f t="shared" ref="E27:E34" si="22">N27</f>
        <v>1</v>
      </c>
      <c r="F27" s="18">
        <f t="shared" ref="F27:F34" si="23">N27</f>
        <v>1</v>
      </c>
      <c r="G27" s="18">
        <f t="shared" ref="G27:G34" si="24">N27</f>
        <v>1</v>
      </c>
      <c r="H27" s="18">
        <f t="shared" ref="H27:H34" si="25">N27</f>
        <v>1</v>
      </c>
      <c r="I27" s="18">
        <f t="shared" ref="I27:I34" si="26">N27</f>
        <v>1</v>
      </c>
      <c r="J27" s="18">
        <f t="shared" ref="J27:J34" si="27">N27</f>
        <v>1</v>
      </c>
      <c r="K27" s="18">
        <f t="shared" ref="K27:K34" si="28">N27</f>
        <v>1</v>
      </c>
      <c r="L27" s="18">
        <f t="shared" ref="L27:L34" si="29">N27</f>
        <v>1</v>
      </c>
      <c r="N27" s="18">
        <v>1</v>
      </c>
    </row>
    <row r="28" spans="1:14" x14ac:dyDescent="0.25">
      <c r="A28" s="2" t="s">
        <v>27</v>
      </c>
      <c r="B28" s="2" t="s">
        <v>13</v>
      </c>
      <c r="C28" s="18">
        <f t="shared" si="20"/>
        <v>2</v>
      </c>
      <c r="D28" s="18">
        <f t="shared" si="21"/>
        <v>2</v>
      </c>
      <c r="E28" s="18">
        <f t="shared" si="22"/>
        <v>2</v>
      </c>
      <c r="F28" s="18">
        <f t="shared" si="23"/>
        <v>2</v>
      </c>
      <c r="G28" s="18">
        <f t="shared" si="24"/>
        <v>2</v>
      </c>
      <c r="H28" s="18">
        <f t="shared" si="25"/>
        <v>2</v>
      </c>
      <c r="I28" s="18">
        <f t="shared" si="26"/>
        <v>2</v>
      </c>
      <c r="J28" s="18">
        <f t="shared" si="27"/>
        <v>2</v>
      </c>
      <c r="K28" s="18">
        <f t="shared" si="28"/>
        <v>2</v>
      </c>
      <c r="L28" s="18">
        <f t="shared" si="29"/>
        <v>2</v>
      </c>
      <c r="N28" s="18">
        <v>2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1</v>
      </c>
      <c r="D30" s="19">
        <f t="shared" si="21"/>
        <v>1</v>
      </c>
      <c r="E30" s="19">
        <f t="shared" si="22"/>
        <v>1</v>
      </c>
      <c r="F30" s="18">
        <f t="shared" si="23"/>
        <v>1</v>
      </c>
      <c r="G30" s="18">
        <f t="shared" si="24"/>
        <v>1</v>
      </c>
      <c r="H30" s="18">
        <f t="shared" si="25"/>
        <v>1</v>
      </c>
      <c r="I30" s="18">
        <f t="shared" si="26"/>
        <v>1</v>
      </c>
      <c r="J30" s="18">
        <f t="shared" si="27"/>
        <v>1</v>
      </c>
      <c r="K30" s="18">
        <f t="shared" si="28"/>
        <v>1</v>
      </c>
      <c r="L30" s="18">
        <f t="shared" si="29"/>
        <v>1</v>
      </c>
      <c r="N30" s="18">
        <v>1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1</v>
      </c>
      <c r="D32" s="19">
        <f t="shared" si="21"/>
        <v>1</v>
      </c>
      <c r="E32" s="19">
        <f t="shared" si="22"/>
        <v>1</v>
      </c>
      <c r="F32" s="18">
        <f t="shared" si="23"/>
        <v>1</v>
      </c>
      <c r="G32" s="18">
        <f t="shared" si="24"/>
        <v>1</v>
      </c>
      <c r="H32" s="18">
        <f t="shared" si="25"/>
        <v>1</v>
      </c>
      <c r="I32" s="18">
        <f t="shared" si="26"/>
        <v>1</v>
      </c>
      <c r="J32" s="18">
        <f t="shared" si="27"/>
        <v>1</v>
      </c>
      <c r="K32" s="18">
        <f t="shared" si="28"/>
        <v>1</v>
      </c>
      <c r="L32" s="18">
        <f t="shared" si="29"/>
        <v>1</v>
      </c>
      <c r="N32" s="18">
        <v>1</v>
      </c>
    </row>
    <row r="33" spans="1:14" x14ac:dyDescent="0.25">
      <c r="A33" s="2" t="s">
        <v>32</v>
      </c>
      <c r="B33" s="2" t="s">
        <v>11</v>
      </c>
      <c r="C33" s="19">
        <f t="shared" si="20"/>
        <v>1</v>
      </c>
      <c r="D33" s="19">
        <f t="shared" si="21"/>
        <v>1</v>
      </c>
      <c r="E33" s="19">
        <f t="shared" si="22"/>
        <v>1</v>
      </c>
      <c r="F33" s="18">
        <f t="shared" si="23"/>
        <v>1</v>
      </c>
      <c r="G33" s="18">
        <f t="shared" si="24"/>
        <v>1</v>
      </c>
      <c r="H33" s="18">
        <f t="shared" si="25"/>
        <v>1</v>
      </c>
      <c r="I33" s="18">
        <f t="shared" si="26"/>
        <v>1</v>
      </c>
      <c r="J33" s="18">
        <f t="shared" si="27"/>
        <v>1</v>
      </c>
      <c r="K33" s="18">
        <f t="shared" si="28"/>
        <v>1</v>
      </c>
      <c r="L33" s="18">
        <f t="shared" si="29"/>
        <v>1</v>
      </c>
      <c r="N33" s="18">
        <v>1</v>
      </c>
    </row>
    <row r="34" spans="1:14" x14ac:dyDescent="0.25">
      <c r="A34" s="2" t="s">
        <v>33</v>
      </c>
      <c r="B34" s="2" t="s">
        <v>12</v>
      </c>
      <c r="C34" s="19">
        <f t="shared" si="20"/>
        <v>2</v>
      </c>
      <c r="D34" s="19">
        <f t="shared" si="21"/>
        <v>2</v>
      </c>
      <c r="E34" s="19">
        <f t="shared" si="22"/>
        <v>2</v>
      </c>
      <c r="F34" s="18">
        <f t="shared" si="23"/>
        <v>2</v>
      </c>
      <c r="G34" s="18">
        <f t="shared" si="24"/>
        <v>2</v>
      </c>
      <c r="H34" s="18">
        <f t="shared" si="25"/>
        <v>2</v>
      </c>
      <c r="I34" s="18">
        <f t="shared" si="26"/>
        <v>2</v>
      </c>
      <c r="J34" s="18">
        <f t="shared" si="27"/>
        <v>2</v>
      </c>
      <c r="K34" s="18">
        <f t="shared" si="28"/>
        <v>2</v>
      </c>
      <c r="L34" s="18">
        <f t="shared" si="29"/>
        <v>2</v>
      </c>
      <c r="N34" s="18">
        <v>2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22</v>
      </c>
      <c r="D36" s="18">
        <f t="shared" ref="D36:D44" si="31">N36</f>
        <v>22</v>
      </c>
      <c r="E36" s="18">
        <f t="shared" ref="E36:E44" si="32">N36</f>
        <v>22</v>
      </c>
      <c r="F36" s="18">
        <f t="shared" ref="F36:F44" si="33">N36</f>
        <v>22</v>
      </c>
      <c r="G36" s="18">
        <f t="shared" ref="G36:G44" si="34">N36</f>
        <v>22</v>
      </c>
      <c r="H36" s="18">
        <f t="shared" ref="H36:H44" si="35">N36</f>
        <v>22</v>
      </c>
      <c r="I36" s="18">
        <f t="shared" ref="I36:I44" si="36">N36</f>
        <v>22</v>
      </c>
      <c r="J36" s="18">
        <f t="shared" ref="J36:J44" si="37">N36</f>
        <v>22</v>
      </c>
      <c r="K36" s="18">
        <f t="shared" ref="K36:K44" si="38">N36</f>
        <v>22</v>
      </c>
      <c r="L36" s="18">
        <f t="shared" ref="L36:L44" si="39">N36</f>
        <v>22</v>
      </c>
      <c r="N36" s="18">
        <v>22</v>
      </c>
    </row>
    <row r="37" spans="1:14" x14ac:dyDescent="0.25">
      <c r="A37" s="2" t="s">
        <v>37</v>
      </c>
      <c r="B37" s="2" t="s">
        <v>39</v>
      </c>
      <c r="C37" s="25">
        <f t="shared" si="30"/>
        <v>0.3</v>
      </c>
      <c r="D37" s="25">
        <f t="shared" si="31"/>
        <v>0.3</v>
      </c>
      <c r="E37" s="25">
        <f t="shared" si="32"/>
        <v>0.3</v>
      </c>
      <c r="F37" s="25">
        <f t="shared" si="33"/>
        <v>0.3</v>
      </c>
      <c r="G37" s="25">
        <f t="shared" si="34"/>
        <v>0.3</v>
      </c>
      <c r="H37" s="25">
        <f t="shared" si="35"/>
        <v>0.3</v>
      </c>
      <c r="I37" s="25">
        <f t="shared" si="36"/>
        <v>0.3</v>
      </c>
      <c r="J37" s="25">
        <f t="shared" si="37"/>
        <v>0.3</v>
      </c>
      <c r="K37" s="25">
        <f t="shared" si="38"/>
        <v>0.3</v>
      </c>
      <c r="L37" s="22">
        <f t="shared" si="39"/>
        <v>0.3</v>
      </c>
      <c r="N37" s="22">
        <v>0.3</v>
      </c>
    </row>
    <row r="38" spans="1:14" x14ac:dyDescent="0.25">
      <c r="A38" s="2" t="s">
        <v>38</v>
      </c>
      <c r="B38" s="2" t="s">
        <v>39</v>
      </c>
      <c r="C38" s="25">
        <f t="shared" si="30"/>
        <v>0.5</v>
      </c>
      <c r="D38" s="25">
        <f t="shared" si="31"/>
        <v>0.5</v>
      </c>
      <c r="E38" s="25">
        <f t="shared" si="32"/>
        <v>0.5</v>
      </c>
      <c r="F38" s="25">
        <f t="shared" si="33"/>
        <v>0.5</v>
      </c>
      <c r="G38" s="25">
        <f t="shared" si="34"/>
        <v>0.5</v>
      </c>
      <c r="H38" s="25">
        <f t="shared" si="35"/>
        <v>0.5</v>
      </c>
      <c r="I38" s="25">
        <f t="shared" si="36"/>
        <v>0.5</v>
      </c>
      <c r="J38" s="25">
        <f t="shared" si="37"/>
        <v>0.5</v>
      </c>
      <c r="K38" s="25">
        <f t="shared" si="38"/>
        <v>0.5</v>
      </c>
      <c r="L38" s="22">
        <f t="shared" si="39"/>
        <v>0.5</v>
      </c>
      <c r="N38" s="22">
        <v>0.5</v>
      </c>
    </row>
    <row r="39" spans="1:14" x14ac:dyDescent="0.25">
      <c r="A39" s="2" t="s">
        <v>40</v>
      </c>
      <c r="B39" s="2" t="s">
        <v>39</v>
      </c>
      <c r="C39" s="18">
        <f t="shared" si="30"/>
        <v>38</v>
      </c>
      <c r="D39" s="18">
        <f t="shared" si="31"/>
        <v>38</v>
      </c>
      <c r="E39" s="18">
        <f t="shared" si="32"/>
        <v>38</v>
      </c>
      <c r="F39" s="18">
        <f t="shared" si="33"/>
        <v>38</v>
      </c>
      <c r="G39" s="18">
        <f t="shared" si="34"/>
        <v>38</v>
      </c>
      <c r="H39" s="18">
        <f t="shared" si="35"/>
        <v>38</v>
      </c>
      <c r="I39" s="18">
        <f t="shared" si="36"/>
        <v>38</v>
      </c>
      <c r="J39" s="18">
        <f t="shared" si="37"/>
        <v>38</v>
      </c>
      <c r="K39" s="18">
        <f t="shared" si="38"/>
        <v>38</v>
      </c>
      <c r="L39" s="18">
        <f t="shared" si="39"/>
        <v>38</v>
      </c>
      <c r="N39" s="18">
        <v>38</v>
      </c>
    </row>
    <row r="40" spans="1:14" x14ac:dyDescent="0.25">
      <c r="A40" s="2" t="s">
        <v>41</v>
      </c>
      <c r="B40" s="2" t="s">
        <v>39</v>
      </c>
      <c r="C40" s="26">
        <f t="shared" si="30"/>
        <v>2</v>
      </c>
      <c r="D40" s="26">
        <f t="shared" si="31"/>
        <v>2</v>
      </c>
      <c r="E40" s="26">
        <f t="shared" si="32"/>
        <v>2</v>
      </c>
      <c r="F40" s="26">
        <f t="shared" si="33"/>
        <v>2</v>
      </c>
      <c r="G40" s="26">
        <f t="shared" si="34"/>
        <v>2</v>
      </c>
      <c r="H40" s="26">
        <f t="shared" si="35"/>
        <v>2</v>
      </c>
      <c r="I40" s="26">
        <f t="shared" si="36"/>
        <v>2</v>
      </c>
      <c r="J40" s="26">
        <f t="shared" si="37"/>
        <v>2</v>
      </c>
      <c r="K40" s="26">
        <f t="shared" si="38"/>
        <v>2</v>
      </c>
      <c r="L40" s="26">
        <f t="shared" si="39"/>
        <v>2</v>
      </c>
      <c r="N40" s="26">
        <v>2</v>
      </c>
    </row>
    <row r="41" spans="1:14" x14ac:dyDescent="0.25">
      <c r="A41" s="2" t="s">
        <v>42</v>
      </c>
      <c r="B41" s="2" t="s">
        <v>39</v>
      </c>
      <c r="C41" s="25">
        <f t="shared" si="30"/>
        <v>0.33</v>
      </c>
      <c r="D41" s="25">
        <f t="shared" si="31"/>
        <v>0.33</v>
      </c>
      <c r="E41" s="25">
        <f t="shared" si="32"/>
        <v>0.33</v>
      </c>
      <c r="F41" s="25">
        <f t="shared" si="33"/>
        <v>0.33</v>
      </c>
      <c r="G41" s="25">
        <f t="shared" si="34"/>
        <v>0.33</v>
      </c>
      <c r="H41" s="25">
        <f t="shared" si="35"/>
        <v>0.33</v>
      </c>
      <c r="I41" s="25">
        <f t="shared" si="36"/>
        <v>0.33</v>
      </c>
      <c r="J41" s="25">
        <f t="shared" si="37"/>
        <v>0.33</v>
      </c>
      <c r="K41" s="25">
        <f t="shared" si="38"/>
        <v>0.33</v>
      </c>
      <c r="L41" s="22">
        <f t="shared" si="39"/>
        <v>0.33</v>
      </c>
      <c r="N41" s="22">
        <v>0.33</v>
      </c>
    </row>
    <row r="42" spans="1:14" x14ac:dyDescent="0.25">
      <c r="A42" s="2" t="s">
        <v>43</v>
      </c>
      <c r="B42" s="2" t="s">
        <v>45</v>
      </c>
      <c r="C42" s="27">
        <f t="shared" si="30"/>
        <v>0.58799999999999997</v>
      </c>
      <c r="D42" s="25">
        <f t="shared" si="31"/>
        <v>0.58799999999999997</v>
      </c>
      <c r="E42" s="25">
        <f t="shared" si="32"/>
        <v>0.58799999999999997</v>
      </c>
      <c r="F42" s="25">
        <f t="shared" si="33"/>
        <v>0.58799999999999997</v>
      </c>
      <c r="G42" s="25">
        <f t="shared" si="34"/>
        <v>0.58799999999999997</v>
      </c>
      <c r="H42" s="25">
        <f t="shared" si="35"/>
        <v>0.58799999999999997</v>
      </c>
      <c r="I42" s="25">
        <f t="shared" si="36"/>
        <v>0.58799999999999997</v>
      </c>
      <c r="J42" s="25">
        <f t="shared" si="37"/>
        <v>0.58799999999999997</v>
      </c>
      <c r="K42" s="25">
        <f t="shared" si="38"/>
        <v>0.58799999999999997</v>
      </c>
      <c r="L42" s="22">
        <f t="shared" si="39"/>
        <v>0.58799999999999997</v>
      </c>
      <c r="N42" s="22">
        <v>0.58799999999999997</v>
      </c>
    </row>
    <row r="43" spans="1:14" x14ac:dyDescent="0.25">
      <c r="A43" s="2" t="s">
        <v>46</v>
      </c>
      <c r="B43" s="2" t="s">
        <v>47</v>
      </c>
      <c r="C43" s="28">
        <f t="shared" si="30"/>
        <v>54</v>
      </c>
      <c r="D43" s="18">
        <f t="shared" si="31"/>
        <v>54</v>
      </c>
      <c r="E43" s="18">
        <f t="shared" si="32"/>
        <v>54</v>
      </c>
      <c r="F43" s="18">
        <f t="shared" si="33"/>
        <v>54</v>
      </c>
      <c r="G43" s="18">
        <f t="shared" si="34"/>
        <v>54</v>
      </c>
      <c r="H43" s="18">
        <f t="shared" si="35"/>
        <v>54</v>
      </c>
      <c r="I43" s="18">
        <f t="shared" si="36"/>
        <v>54</v>
      </c>
      <c r="J43" s="18">
        <f t="shared" si="37"/>
        <v>54</v>
      </c>
      <c r="K43" s="18">
        <f t="shared" si="38"/>
        <v>54</v>
      </c>
      <c r="L43" s="18">
        <f t="shared" si="39"/>
        <v>54</v>
      </c>
      <c r="N43" s="18">
        <v>54</v>
      </c>
    </row>
    <row r="44" spans="1:14" x14ac:dyDescent="0.25">
      <c r="A44" s="2" t="s">
        <v>48</v>
      </c>
      <c r="B44" s="2" t="s">
        <v>47</v>
      </c>
      <c r="C44" s="28">
        <f t="shared" si="30"/>
        <v>29</v>
      </c>
      <c r="D44" s="18">
        <f t="shared" si="31"/>
        <v>29</v>
      </c>
      <c r="E44" s="18">
        <f t="shared" si="32"/>
        <v>29</v>
      </c>
      <c r="F44" s="18">
        <f t="shared" si="33"/>
        <v>29</v>
      </c>
      <c r="G44" s="18">
        <f t="shared" si="34"/>
        <v>29</v>
      </c>
      <c r="H44" s="18">
        <f t="shared" si="35"/>
        <v>29</v>
      </c>
      <c r="I44" s="18">
        <f t="shared" si="36"/>
        <v>29</v>
      </c>
      <c r="J44" s="18">
        <f t="shared" si="37"/>
        <v>29</v>
      </c>
      <c r="K44" s="18">
        <f t="shared" si="38"/>
        <v>29</v>
      </c>
      <c r="L44" s="18">
        <f t="shared" si="39"/>
        <v>29</v>
      </c>
      <c r="N44" s="18">
        <v>29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15</v>
      </c>
      <c r="D46" s="19">
        <f>N46</f>
        <v>15</v>
      </c>
      <c r="E46" s="19">
        <f>N46</f>
        <v>15</v>
      </c>
      <c r="F46" s="19">
        <f>N46</f>
        <v>15</v>
      </c>
      <c r="G46" s="19">
        <f>N46</f>
        <v>15</v>
      </c>
      <c r="H46" s="19">
        <f>N46</f>
        <v>15</v>
      </c>
      <c r="I46" s="19">
        <f>N46</f>
        <v>15</v>
      </c>
      <c r="J46" s="19">
        <f>N46</f>
        <v>15</v>
      </c>
      <c r="K46" s="19">
        <f>N46</f>
        <v>15</v>
      </c>
      <c r="L46" s="19">
        <f>N46</f>
        <v>15</v>
      </c>
      <c r="N46" s="19">
        <v>15</v>
      </c>
    </row>
    <row r="47" spans="1:14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3</v>
      </c>
      <c r="D48" s="19">
        <f>N48</f>
        <v>3</v>
      </c>
      <c r="E48" s="19">
        <f>N48</f>
        <v>3</v>
      </c>
      <c r="F48" s="19">
        <f>N48</f>
        <v>3</v>
      </c>
      <c r="G48" s="19">
        <f>N48</f>
        <v>3</v>
      </c>
      <c r="H48" s="19">
        <f>N48</f>
        <v>3</v>
      </c>
      <c r="I48" s="19">
        <f>N48</f>
        <v>3</v>
      </c>
      <c r="J48" s="19">
        <f>N48</f>
        <v>3</v>
      </c>
      <c r="K48" s="19">
        <f>N48</f>
        <v>3</v>
      </c>
      <c r="L48" s="19">
        <f>N48</f>
        <v>3</v>
      </c>
      <c r="N48" s="19">
        <v>3</v>
      </c>
    </row>
    <row r="49" spans="1:25 16384:16384" x14ac:dyDescent="0.25">
      <c r="A49" s="2" t="s">
        <v>54</v>
      </c>
      <c r="C49" s="19">
        <f>N49</f>
        <v>6</v>
      </c>
      <c r="D49" s="19">
        <f>N49</f>
        <v>6</v>
      </c>
      <c r="E49" s="19">
        <f>N49</f>
        <v>6</v>
      </c>
      <c r="F49" s="19">
        <f>N49</f>
        <v>6</v>
      </c>
      <c r="G49" s="19">
        <f>N49</f>
        <v>6</v>
      </c>
      <c r="H49" s="19">
        <f>N49</f>
        <v>6</v>
      </c>
      <c r="I49" s="19">
        <f>N49</f>
        <v>6</v>
      </c>
      <c r="J49" s="19">
        <f>N49</f>
        <v>6</v>
      </c>
      <c r="K49" s="19">
        <f>N49</f>
        <v>6</v>
      </c>
      <c r="L49" s="19">
        <f>N49</f>
        <v>6</v>
      </c>
      <c r="N49" s="19">
        <v>6</v>
      </c>
    </row>
    <row r="50" spans="1:25 16384:16384" x14ac:dyDescent="0.25">
      <c r="A50" s="13" t="s">
        <v>55</v>
      </c>
      <c r="C50" s="31">
        <f t="shared" ref="C50:L50" si="40">$N$50</f>
        <v>13.04</v>
      </c>
      <c r="D50" s="31">
        <f t="shared" si="40"/>
        <v>13.04</v>
      </c>
      <c r="E50" s="31">
        <f t="shared" si="40"/>
        <v>13.04</v>
      </c>
      <c r="F50" s="31">
        <f t="shared" si="40"/>
        <v>13.04</v>
      </c>
      <c r="G50" s="31">
        <f t="shared" si="40"/>
        <v>13.04</v>
      </c>
      <c r="H50" s="31">
        <f t="shared" si="40"/>
        <v>13.04</v>
      </c>
      <c r="I50" s="31">
        <f t="shared" si="40"/>
        <v>13.04</v>
      </c>
      <c r="J50" s="31">
        <f t="shared" si="40"/>
        <v>13.04</v>
      </c>
      <c r="K50" s="31">
        <f t="shared" si="40"/>
        <v>13.04</v>
      </c>
      <c r="L50" s="31">
        <f t="shared" si="40"/>
        <v>13.04</v>
      </c>
      <c r="N50" s="31">
        <v>13.04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11.08</v>
      </c>
      <c r="D51" s="31">
        <f t="shared" si="41"/>
        <v>11.08</v>
      </c>
      <c r="E51" s="31">
        <f t="shared" si="41"/>
        <v>11.08</v>
      </c>
      <c r="F51" s="31">
        <f t="shared" si="41"/>
        <v>11.08</v>
      </c>
      <c r="G51" s="31">
        <f t="shared" si="41"/>
        <v>11.08</v>
      </c>
      <c r="H51" s="31">
        <f t="shared" si="41"/>
        <v>11.08</v>
      </c>
      <c r="I51" s="31">
        <f t="shared" si="41"/>
        <v>11.08</v>
      </c>
      <c r="J51" s="31">
        <f t="shared" si="41"/>
        <v>11.08</v>
      </c>
      <c r="K51" s="31">
        <f t="shared" si="41"/>
        <v>11.08</v>
      </c>
      <c r="L51" s="31">
        <f t="shared" si="41"/>
        <v>11.08</v>
      </c>
      <c r="N51" s="31">
        <v>11.08</v>
      </c>
    </row>
    <row r="52" spans="1:25 16384:16384" x14ac:dyDescent="0.25">
      <c r="A52" s="13" t="s">
        <v>63</v>
      </c>
      <c r="C52" s="19">
        <f>N52</f>
        <v>120</v>
      </c>
      <c r="D52" s="19">
        <f>N52</f>
        <v>120</v>
      </c>
      <c r="E52" s="19">
        <f>N52</f>
        <v>120</v>
      </c>
      <c r="F52" s="19">
        <f>N52</f>
        <v>120</v>
      </c>
      <c r="G52" s="19">
        <f>N52</f>
        <v>120</v>
      </c>
      <c r="H52" s="19">
        <f>N52</f>
        <v>120</v>
      </c>
      <c r="I52" s="19">
        <f>N52</f>
        <v>120</v>
      </c>
      <c r="J52" s="19">
        <f>N52</f>
        <v>120</v>
      </c>
      <c r="K52" s="19">
        <f>N52</f>
        <v>120</v>
      </c>
      <c r="L52" s="19">
        <f>N52</f>
        <v>120</v>
      </c>
      <c r="N52" s="19">
        <v>120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1.1000000000000001</v>
      </c>
      <c r="D54" s="31">
        <f t="shared" si="42"/>
        <v>1.1000000000000001</v>
      </c>
      <c r="E54" s="31">
        <f t="shared" si="42"/>
        <v>1.1000000000000001</v>
      </c>
      <c r="F54" s="31">
        <f t="shared" si="42"/>
        <v>1.1000000000000001</v>
      </c>
      <c r="G54" s="31">
        <f t="shared" si="42"/>
        <v>1.1000000000000001</v>
      </c>
      <c r="H54" s="31">
        <f t="shared" si="42"/>
        <v>1.1000000000000001</v>
      </c>
      <c r="I54" s="31">
        <f t="shared" si="42"/>
        <v>1.1000000000000001</v>
      </c>
      <c r="J54" s="31">
        <f t="shared" si="42"/>
        <v>1.1000000000000001</v>
      </c>
      <c r="K54" s="31">
        <f t="shared" si="42"/>
        <v>1.1000000000000001</v>
      </c>
      <c r="L54" s="31">
        <f>$N$54</f>
        <v>1.1000000000000001</v>
      </c>
      <c r="N54" s="31">
        <v>1.1000000000000001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6.01</v>
      </c>
      <c r="D55" s="31">
        <f t="shared" ref="D55:L55" si="43">$N$55</f>
        <v>6.01</v>
      </c>
      <c r="E55" s="31">
        <f t="shared" si="43"/>
        <v>6.01</v>
      </c>
      <c r="F55" s="31">
        <f t="shared" si="43"/>
        <v>6.01</v>
      </c>
      <c r="G55" s="31">
        <f t="shared" si="43"/>
        <v>6.01</v>
      </c>
      <c r="H55" s="31">
        <f t="shared" si="43"/>
        <v>6.01</v>
      </c>
      <c r="I55" s="31">
        <f t="shared" si="43"/>
        <v>6.01</v>
      </c>
      <c r="J55" s="31">
        <f t="shared" si="43"/>
        <v>6.01</v>
      </c>
      <c r="K55" s="31">
        <f t="shared" si="43"/>
        <v>6.01</v>
      </c>
      <c r="L55" s="31">
        <f t="shared" si="43"/>
        <v>6.01</v>
      </c>
      <c r="N55" s="31">
        <v>6.01</v>
      </c>
    </row>
    <row r="56" spans="1:25 16384:16384" x14ac:dyDescent="0.25">
      <c r="A56" s="4" t="s">
        <v>57</v>
      </c>
      <c r="C56" s="19">
        <f>N56</f>
        <v>5.16</v>
      </c>
      <c r="D56" s="19">
        <f>N56</f>
        <v>5.16</v>
      </c>
      <c r="E56" s="19">
        <f>N56</f>
        <v>5.16</v>
      </c>
      <c r="F56" s="19">
        <f>N56</f>
        <v>5.16</v>
      </c>
      <c r="G56" s="19">
        <f>N56</f>
        <v>5.16</v>
      </c>
      <c r="H56" s="19">
        <f>N56</f>
        <v>5.16</v>
      </c>
      <c r="I56" s="19">
        <f>N56</f>
        <v>5.16</v>
      </c>
      <c r="J56" s="19">
        <f>N56</f>
        <v>5.16</v>
      </c>
      <c r="K56" s="19">
        <f>N56</f>
        <v>5.16</v>
      </c>
      <c r="L56" s="19">
        <f>N56</f>
        <v>5.16</v>
      </c>
      <c r="N56" s="19">
        <v>5.16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15</v>
      </c>
      <c r="I69" s="35">
        <f>(H69/21)*100</f>
        <v>71.428571428571431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3</v>
      </c>
      <c r="I71" s="35">
        <f>(H71/15)*100</f>
        <v>20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3</v>
      </c>
      <c r="G72" s="62" t="s">
        <v>159</v>
      </c>
      <c r="H72" s="34">
        <f t="shared" si="44"/>
        <v>6</v>
      </c>
      <c r="I72" s="35">
        <f>(H72/45)*100</f>
        <v>13.333333333333334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3</v>
      </c>
      <c r="G73" s="55" t="s">
        <v>160</v>
      </c>
      <c r="H73" s="56">
        <f t="shared" si="44"/>
        <v>13.04</v>
      </c>
      <c r="I73" s="35">
        <f>(H73/24)*100</f>
        <v>54.333333333333336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2</v>
      </c>
      <c r="G74" s="63" t="s">
        <v>161</v>
      </c>
      <c r="H74" s="56">
        <f t="shared" si="44"/>
        <v>11.08</v>
      </c>
      <c r="I74" s="35">
        <f>(H74/24)*100</f>
        <v>46.166666666666664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2</v>
      </c>
      <c r="G75" s="33" t="s">
        <v>162</v>
      </c>
      <c r="H75" s="34">
        <f t="shared" si="44"/>
        <v>120</v>
      </c>
      <c r="I75" s="35">
        <f>(H75/240)*100</f>
        <v>50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21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1.1000000000000001</v>
      </c>
      <c r="I77" s="35">
        <f>(H77/2.04)*100</f>
        <v>53.921568627450988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6.01</v>
      </c>
      <c r="I78" s="39">
        <f>(H78/8)*100</f>
        <v>75.125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2</v>
      </c>
      <c r="G79" s="40" t="s">
        <v>168</v>
      </c>
      <c r="H79" s="34">
        <f t="shared" si="44"/>
        <v>5.16</v>
      </c>
      <c r="I79" s="39">
        <v>47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1</v>
      </c>
      <c r="G80" s="10"/>
      <c r="H80" s="41" t="s">
        <v>169</v>
      </c>
      <c r="I80" s="42">
        <f>SUM(H69:H78)+(I79)</f>
        <v>482.23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2</v>
      </c>
      <c r="H81" s="43" t="s">
        <v>170</v>
      </c>
      <c r="I81" s="44">
        <f>(I80/790)*33</f>
        <v>20.143784810126583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2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2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3</v>
      </c>
      <c r="G86" s="37" t="s">
        <v>35</v>
      </c>
      <c r="H86" s="38">
        <f t="shared" ref="H86:H94" si="46">N36</f>
        <v>22</v>
      </c>
      <c r="I86" s="39">
        <v>1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2</v>
      </c>
      <c r="G87" s="61" t="s">
        <v>174</v>
      </c>
      <c r="H87" s="60">
        <f t="shared" si="46"/>
        <v>0.3</v>
      </c>
      <c r="I87" s="39">
        <f>(H87/60%)*100</f>
        <v>50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0.5</v>
      </c>
      <c r="I88" s="39">
        <f>(H88/50%)*100</f>
        <v>100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38</v>
      </c>
      <c r="I89" s="39">
        <v>55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19</v>
      </c>
      <c r="G90" s="37" t="s">
        <v>177</v>
      </c>
      <c r="H90" s="59">
        <f t="shared" si="46"/>
        <v>2</v>
      </c>
      <c r="I90" s="39">
        <v>85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0.33</v>
      </c>
      <c r="I91" s="39">
        <f>(H91/40%)*100</f>
        <v>82.5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0.58799999999999997</v>
      </c>
      <c r="I92" s="39">
        <f>(H92/81%)*100</f>
        <v>72.592592592592581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2</v>
      </c>
      <c r="G93" s="37" t="s">
        <v>183</v>
      </c>
      <c r="H93" s="38">
        <f t="shared" si="46"/>
        <v>54</v>
      </c>
      <c r="I93" s="39">
        <v>72.5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29</v>
      </c>
      <c r="I94" s="39">
        <v>72.5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2</v>
      </c>
      <c r="H95" s="48" t="s">
        <v>169</v>
      </c>
      <c r="I95" s="49">
        <f>SUM(I86:I94)</f>
        <v>591.09259259259261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21.673395061728396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1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2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1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56.500106701123272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1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1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2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9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51</v>
      </c>
    </row>
    <row r="111" spans="3:24" x14ac:dyDescent="0.25">
      <c r="D111" s="43" t="s">
        <v>201</v>
      </c>
      <c r="E111" s="44">
        <f>(E110/123)*33</f>
        <v>13.682926829268292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22" priority="603" operator="greaterThan">
      <formula>3</formula>
    </cfRule>
    <cfRule type="cellIs" dxfId="6121" priority="604" operator="lessThan">
      <formula>3</formula>
    </cfRule>
    <cfRule type="cellIs" dxfId="6120" priority="612" operator="equal">
      <formula>3</formula>
    </cfRule>
  </conditionalFormatting>
  <conditionalFormatting sqref="C5">
    <cfRule type="cellIs" dxfId="6119" priority="602" operator="lessThan">
      <formula>2</formula>
    </cfRule>
    <cfRule type="cellIs" dxfId="6118" priority="610" operator="greaterThan">
      <formula>2</formula>
    </cfRule>
    <cfRule type="cellIs" dxfId="6117" priority="611" operator="equal">
      <formula>2</formula>
    </cfRule>
  </conditionalFormatting>
  <conditionalFormatting sqref="C6:D6">
    <cfRule type="cellIs" dxfId="6116" priority="601" operator="lessThan">
      <formula>2</formula>
    </cfRule>
    <cfRule type="cellIs" dxfId="6115" priority="609" operator="greaterThan">
      <formula>1.9</formula>
    </cfRule>
  </conditionalFormatting>
  <conditionalFormatting sqref="C7:D7">
    <cfRule type="cellIs" dxfId="6114" priority="600" operator="lessThan">
      <formula>1</formula>
    </cfRule>
    <cfRule type="cellIs" dxfId="6113" priority="608" operator="greaterThan">
      <formula>0.9</formula>
    </cfRule>
  </conditionalFormatting>
  <conditionalFormatting sqref="C8:D8">
    <cfRule type="cellIs" dxfId="6112" priority="597" operator="greaterThan">
      <formula>0.9</formula>
    </cfRule>
    <cfRule type="cellIs" dxfId="6111" priority="598" operator="greaterThan">
      <formula>1</formula>
    </cfRule>
    <cfRule type="cellIs" dxfId="6110" priority="607" operator="equal">
      <formula>0</formula>
    </cfRule>
  </conditionalFormatting>
  <conditionalFormatting sqref="C9">
    <cfRule type="cellIs" dxfId="6109" priority="606" operator="greaterThan">
      <formula>0</formula>
    </cfRule>
  </conditionalFormatting>
  <conditionalFormatting sqref="C10">
    <cfRule type="cellIs" dxfId="6108" priority="605" operator="greaterThan">
      <formula>0</formula>
    </cfRule>
  </conditionalFormatting>
  <conditionalFormatting sqref="C9:C10">
    <cfRule type="cellIs" dxfId="6107" priority="599" operator="equal">
      <formula>0</formula>
    </cfRule>
  </conditionalFormatting>
  <conditionalFormatting sqref="L4">
    <cfRule type="cellIs" dxfId="6106" priority="596" operator="lessThan">
      <formula>4</formula>
    </cfRule>
  </conditionalFormatting>
  <conditionalFormatting sqref="L5:L7">
    <cfRule type="cellIs" dxfId="6105" priority="595" operator="lessThan">
      <formula>4</formula>
    </cfRule>
  </conditionalFormatting>
  <conditionalFormatting sqref="L8">
    <cfRule type="cellIs" dxfId="6104" priority="591" operator="greaterThan">
      <formula>1.9</formula>
    </cfRule>
    <cfRule type="cellIs" dxfId="6103" priority="594" operator="lessThan">
      <formula>2</formula>
    </cfRule>
  </conditionalFormatting>
  <conditionalFormatting sqref="L9:L10">
    <cfRule type="cellIs" dxfId="6102" priority="590" operator="greaterThan">
      <formula>2.9</formula>
    </cfRule>
    <cfRule type="cellIs" dxfId="6101" priority="593" operator="lessThan">
      <formula>3</formula>
    </cfRule>
  </conditionalFormatting>
  <conditionalFormatting sqref="L4:L7">
    <cfRule type="cellIs" dxfId="6100" priority="592" operator="greaterThan">
      <formula>3.9</formula>
    </cfRule>
  </conditionalFormatting>
  <conditionalFormatting sqref="L12:L15">
    <cfRule type="cellIs" dxfId="6099" priority="588" operator="lessThan">
      <formula>3.9</formula>
    </cfRule>
    <cfRule type="cellIs" dxfId="6098" priority="589" operator="greaterThan">
      <formula>3.9</formula>
    </cfRule>
  </conditionalFormatting>
  <conditionalFormatting sqref="L18:L21">
    <cfRule type="cellIs" dxfId="6097" priority="586" operator="lessThan">
      <formula>2.9</formula>
    </cfRule>
    <cfRule type="cellIs" dxfId="6096" priority="587" operator="greaterThan">
      <formula>2.9</formula>
    </cfRule>
  </conditionalFormatting>
  <conditionalFormatting sqref="L16">
    <cfRule type="cellIs" dxfId="6095" priority="584" operator="lessThan">
      <formula>2.9</formula>
    </cfRule>
    <cfRule type="cellIs" dxfId="6094" priority="585" operator="greaterThan">
      <formula>2.9</formula>
    </cfRule>
  </conditionalFormatting>
  <conditionalFormatting sqref="L17">
    <cfRule type="cellIs" dxfId="6093" priority="582" operator="lessThan">
      <formula>1.9</formula>
    </cfRule>
    <cfRule type="cellIs" dxfId="6092" priority="583" operator="greaterThan">
      <formula>1.9</formula>
    </cfRule>
  </conditionalFormatting>
  <conditionalFormatting sqref="L22">
    <cfRule type="cellIs" dxfId="6091" priority="580" operator="lessThan">
      <formula>3.9</formula>
    </cfRule>
    <cfRule type="cellIs" dxfId="6090" priority="581" operator="greaterThan">
      <formula>3.9</formula>
    </cfRule>
  </conditionalFormatting>
  <conditionalFormatting sqref="K12:K14">
    <cfRule type="cellIs" dxfId="6089" priority="578" operator="lessThan">
      <formula>3.9</formula>
    </cfRule>
    <cfRule type="cellIs" dxfId="6088" priority="579" operator="greaterThan">
      <formula>3.9</formula>
    </cfRule>
  </conditionalFormatting>
  <conditionalFormatting sqref="J12:J13">
    <cfRule type="cellIs" dxfId="6087" priority="576" operator="lessThan">
      <formula>3.9</formula>
    </cfRule>
    <cfRule type="cellIs" dxfId="6086" priority="577" operator="greaterThan">
      <formula>3.9</formula>
    </cfRule>
  </conditionalFormatting>
  <conditionalFormatting sqref="I12:I13">
    <cfRule type="cellIs" dxfId="6085" priority="574" operator="lessThan">
      <formula>3.9</formula>
    </cfRule>
    <cfRule type="cellIs" dxfId="6084" priority="575" operator="greaterThan">
      <formula>3.9</formula>
    </cfRule>
  </conditionalFormatting>
  <conditionalFormatting sqref="H12:H13">
    <cfRule type="cellIs" dxfId="6083" priority="572" operator="lessThan">
      <formula>3.9</formula>
    </cfRule>
    <cfRule type="cellIs" dxfId="6082" priority="573" operator="greaterThan">
      <formula>3.9</formula>
    </cfRule>
  </conditionalFormatting>
  <conditionalFormatting sqref="G12:G13">
    <cfRule type="cellIs" dxfId="6081" priority="570" operator="lessThan">
      <formula>3.9</formula>
    </cfRule>
    <cfRule type="cellIs" dxfId="6080" priority="571" operator="greaterThan">
      <formula>3.9</formula>
    </cfRule>
  </conditionalFormatting>
  <conditionalFormatting sqref="L24">
    <cfRule type="cellIs" dxfId="6079" priority="568" operator="lessThan">
      <formula>3.9</formula>
    </cfRule>
    <cfRule type="cellIs" dxfId="6078" priority="569" operator="greaterThan">
      <formula>3.9</formula>
    </cfRule>
  </conditionalFormatting>
  <conditionalFormatting sqref="L25">
    <cfRule type="cellIs" dxfId="6077" priority="566" operator="lessThan">
      <formula>2.9</formula>
    </cfRule>
    <cfRule type="cellIs" dxfId="6076" priority="567" operator="greaterThan">
      <formula>2.9</formula>
    </cfRule>
  </conditionalFormatting>
  <conditionalFormatting sqref="L27:L29">
    <cfRule type="cellIs" dxfId="6075" priority="564" operator="lessThan">
      <formula>4.9</formula>
    </cfRule>
    <cfRule type="cellIs" dxfId="6074" priority="565" operator="greaterThan">
      <formula>4.9</formula>
    </cfRule>
  </conditionalFormatting>
  <conditionalFormatting sqref="L30">
    <cfRule type="cellIs" dxfId="6073" priority="562" operator="lessThan">
      <formula>2.9</formula>
    </cfRule>
    <cfRule type="cellIs" dxfId="6072" priority="563" operator="greaterThan">
      <formula>2.9</formula>
    </cfRule>
  </conditionalFormatting>
  <conditionalFormatting sqref="L31">
    <cfRule type="cellIs" dxfId="6071" priority="560" operator="lessThan">
      <formula>2.9</formula>
    </cfRule>
    <cfRule type="cellIs" dxfId="6070" priority="561" operator="greaterThan">
      <formula>2.9</formula>
    </cfRule>
  </conditionalFormatting>
  <conditionalFormatting sqref="L32">
    <cfRule type="cellIs" dxfId="6069" priority="558" operator="lessThan">
      <formula>2.9</formula>
    </cfRule>
    <cfRule type="cellIs" dxfId="6068" priority="559" operator="greaterThan">
      <formula>2.9</formula>
    </cfRule>
  </conditionalFormatting>
  <conditionalFormatting sqref="L33">
    <cfRule type="cellIs" dxfId="6067" priority="556" operator="lessThan">
      <formula>2.9</formula>
    </cfRule>
    <cfRule type="cellIs" dxfId="6066" priority="557" operator="greaterThan">
      <formula>2.9</formula>
    </cfRule>
  </conditionalFormatting>
  <conditionalFormatting sqref="L34">
    <cfRule type="cellIs" dxfId="6065" priority="554" operator="lessThan">
      <formula>6.9</formula>
    </cfRule>
    <cfRule type="cellIs" dxfId="6064" priority="555" operator="greaterThan">
      <formula>6.9</formula>
    </cfRule>
  </conditionalFormatting>
  <conditionalFormatting sqref="L36">
    <cfRule type="cellIs" dxfId="6063" priority="551" operator="equal">
      <formula>2</formula>
    </cfRule>
    <cfRule type="cellIs" dxfId="6062" priority="552" operator="lessThan">
      <formula>2</formula>
    </cfRule>
    <cfRule type="cellIs" dxfId="6061" priority="553" operator="greaterThan">
      <formula>2</formula>
    </cfRule>
  </conditionalFormatting>
  <conditionalFormatting sqref="L37">
    <cfRule type="cellIs" dxfId="6060" priority="549" operator="lessThan">
      <formula>0.599</formula>
    </cfRule>
    <cfRule type="cellIs" dxfId="6059" priority="550" operator="greaterThan">
      <formula>0.599</formula>
    </cfRule>
  </conditionalFormatting>
  <conditionalFormatting sqref="L38">
    <cfRule type="cellIs" dxfId="6058" priority="547" operator="lessThan">
      <formula>0.499</formula>
    </cfRule>
    <cfRule type="cellIs" dxfId="6057" priority="548" operator="greaterThan">
      <formula>0.499</formula>
    </cfRule>
  </conditionalFormatting>
  <conditionalFormatting sqref="L39">
    <cfRule type="cellIs" dxfId="6056" priority="544" operator="equal">
      <formula>30</formula>
    </cfRule>
    <cfRule type="cellIs" dxfId="6055" priority="545" operator="greaterThan">
      <formula>30</formula>
    </cfRule>
    <cfRule type="cellIs" dxfId="6054" priority="546" operator="lessThan">
      <formula>30</formula>
    </cfRule>
  </conditionalFormatting>
  <conditionalFormatting sqref="L40">
    <cfRule type="cellIs" dxfId="6053" priority="542" operator="greaterThan">
      <formula>1.67</formula>
    </cfRule>
    <cfRule type="cellIs" dxfId="6052" priority="543" operator="lessThan">
      <formula>1.68</formula>
    </cfRule>
  </conditionalFormatting>
  <conditionalFormatting sqref="L41">
    <cfRule type="cellIs" dxfId="6051" priority="540" operator="lessThan">
      <formula>0.4</formula>
    </cfRule>
    <cfRule type="cellIs" dxfId="6050" priority="541" operator="greaterThan">
      <formula>0.399</formula>
    </cfRule>
  </conditionalFormatting>
  <conditionalFormatting sqref="L42">
    <cfRule type="cellIs" dxfId="6049" priority="537" operator="equal">
      <formula>0.8</formula>
    </cfRule>
    <cfRule type="cellIs" dxfId="6048" priority="538" operator="lessThan">
      <formula>0.8</formula>
    </cfRule>
    <cfRule type="cellIs" dxfId="6047" priority="539" operator="greaterThan">
      <formula>0.8</formula>
    </cfRule>
  </conditionalFormatting>
  <conditionalFormatting sqref="K43:L43">
    <cfRule type="cellIs" dxfId="6046" priority="535" operator="greaterThan">
      <formula>42</formula>
    </cfRule>
    <cfRule type="cellIs" dxfId="6045" priority="536" operator="lessThan">
      <formula>43</formula>
    </cfRule>
  </conditionalFormatting>
  <conditionalFormatting sqref="K44:L44">
    <cfRule type="cellIs" dxfId="6044" priority="533" operator="greaterThan">
      <formula>46</formula>
    </cfRule>
    <cfRule type="cellIs" dxfId="6043" priority="534" operator="lessThan">
      <formula>47</formula>
    </cfRule>
  </conditionalFormatting>
  <conditionalFormatting sqref="L46">
    <cfRule type="cellIs" dxfId="6042" priority="531" operator="lessThan">
      <formula>19</formula>
    </cfRule>
    <cfRule type="cellIs" dxfId="6041" priority="532" operator="greaterThan">
      <formula>18</formula>
    </cfRule>
  </conditionalFormatting>
  <conditionalFormatting sqref="L47">
    <cfRule type="cellIs" dxfId="6040" priority="529" operator="lessThan">
      <formula>45</formula>
    </cfRule>
    <cfRule type="cellIs" dxfId="6039" priority="530" operator="greaterThan">
      <formula>44</formula>
    </cfRule>
  </conditionalFormatting>
  <conditionalFormatting sqref="L48">
    <cfRule type="cellIs" dxfId="6038" priority="527" operator="lessThan">
      <formula>15</formula>
    </cfRule>
    <cfRule type="cellIs" dxfId="6037" priority="528" operator="greaterThan">
      <formula>14</formula>
    </cfRule>
  </conditionalFormatting>
  <conditionalFormatting sqref="L49">
    <cfRule type="cellIs" dxfId="6036" priority="525" operator="lessThan">
      <formula>44</formula>
    </cfRule>
    <cfRule type="cellIs" dxfId="6035" priority="526" operator="greaterThan">
      <formula>44</formula>
    </cfRule>
  </conditionalFormatting>
  <conditionalFormatting sqref="L52:L53">
    <cfRule type="cellIs" dxfId="6034" priority="523" operator="lessThan">
      <formula>240</formula>
    </cfRule>
    <cfRule type="cellIs" dxfId="6033" priority="524" operator="greaterThan">
      <formula>239</formula>
    </cfRule>
  </conditionalFormatting>
  <conditionalFormatting sqref="L56">
    <cfRule type="cellIs" dxfId="6032" priority="521" operator="lessThan">
      <formula>4.1</formula>
    </cfRule>
    <cfRule type="cellIs" dxfId="6031" priority="522" operator="greaterThan">
      <formula>4.09</formula>
    </cfRule>
  </conditionalFormatting>
  <conditionalFormatting sqref="L58:L59">
    <cfRule type="cellIs" dxfId="6030" priority="519" operator="lessThan">
      <formula>0.81</formula>
    </cfRule>
    <cfRule type="cellIs" dxfId="6029" priority="520" operator="greaterThan">
      <formula>0.8</formula>
    </cfRule>
  </conditionalFormatting>
  <conditionalFormatting sqref="K4:K7">
    <cfRule type="cellIs" dxfId="6028" priority="518" operator="lessThan">
      <formula>4</formula>
    </cfRule>
  </conditionalFormatting>
  <conditionalFormatting sqref="K4:K7">
    <cfRule type="cellIs" dxfId="6027" priority="517" operator="greaterThan">
      <formula>3.9</formula>
    </cfRule>
  </conditionalFormatting>
  <conditionalFormatting sqref="K8">
    <cfRule type="cellIs" dxfId="6026" priority="514" operator="greaterThan">
      <formula>1.9</formula>
    </cfRule>
    <cfRule type="cellIs" dxfId="6025" priority="516" operator="lessThan">
      <formula>2</formula>
    </cfRule>
  </conditionalFormatting>
  <conditionalFormatting sqref="K9:K10">
    <cfRule type="cellIs" dxfId="6024" priority="513" operator="greaterThan">
      <formula>2.9</formula>
    </cfRule>
    <cfRule type="cellIs" dxfId="6023" priority="515" operator="lessThan">
      <formula>3</formula>
    </cfRule>
  </conditionalFormatting>
  <conditionalFormatting sqref="I4:J7 F4:H6 E4:E5">
    <cfRule type="cellIs" dxfId="6022" priority="512" operator="lessThan">
      <formula>4</formula>
    </cfRule>
  </conditionalFormatting>
  <conditionalFormatting sqref="I4:J7 F4:H6 E4:E5">
    <cfRule type="cellIs" dxfId="6021" priority="511" operator="greaterThan">
      <formula>3.9</formula>
    </cfRule>
  </conditionalFormatting>
  <conditionalFormatting sqref="J8">
    <cfRule type="cellIs" dxfId="6020" priority="508" operator="greaterThan">
      <formula>1.9</formula>
    </cfRule>
    <cfRule type="cellIs" dxfId="6019" priority="510" operator="lessThan">
      <formula>2</formula>
    </cfRule>
  </conditionalFormatting>
  <conditionalFormatting sqref="J9:J10">
    <cfRule type="cellIs" dxfId="6018" priority="507" operator="greaterThan">
      <formula>2.9</formula>
    </cfRule>
    <cfRule type="cellIs" dxfId="6017" priority="509" operator="lessThan">
      <formula>3</formula>
    </cfRule>
  </conditionalFormatting>
  <conditionalFormatting sqref="F12">
    <cfRule type="cellIs" dxfId="6016" priority="505" operator="lessThan">
      <formula>2.9</formula>
    </cfRule>
    <cfRule type="cellIs" dxfId="6015" priority="506" operator="greaterThan">
      <formula>2.9</formula>
    </cfRule>
  </conditionalFormatting>
  <conditionalFormatting sqref="F13">
    <cfRule type="cellIs" dxfId="6014" priority="503" operator="lessThan">
      <formula>2.9</formula>
    </cfRule>
    <cfRule type="cellIs" dxfId="6013" priority="504" operator="greaterThan">
      <formula>2.9</formula>
    </cfRule>
  </conditionalFormatting>
  <conditionalFormatting sqref="K15">
    <cfRule type="cellIs" dxfId="6012" priority="501" operator="lessThan">
      <formula>2.9</formula>
    </cfRule>
    <cfRule type="cellIs" dxfId="6011" priority="502" operator="greaterThan">
      <formula>2.9</formula>
    </cfRule>
  </conditionalFormatting>
  <conditionalFormatting sqref="J14">
    <cfRule type="cellIs" dxfId="6010" priority="499" operator="lessThan">
      <formula>2.9</formula>
    </cfRule>
    <cfRule type="cellIs" dxfId="6009" priority="500" operator="greaterThan">
      <formula>2.9</formula>
    </cfRule>
  </conditionalFormatting>
  <conditionalFormatting sqref="I16:K16 J15 I14:I15 I17:J20 K17:K21">
    <cfRule type="cellIs" dxfId="6008" priority="497" operator="lessThan">
      <formula>1.9</formula>
    </cfRule>
    <cfRule type="cellIs" dxfId="6007" priority="498" operator="greaterThan">
      <formula>1.9</formula>
    </cfRule>
  </conditionalFormatting>
  <conditionalFormatting sqref="G14:H14">
    <cfRule type="cellIs" dxfId="6006" priority="495" operator="lessThan">
      <formula>1.9</formula>
    </cfRule>
    <cfRule type="cellIs" dxfId="6005" priority="496" operator="greaterThan">
      <formula>1.9</formula>
    </cfRule>
  </conditionalFormatting>
  <conditionalFormatting sqref="E6">
    <cfRule type="cellIs" dxfId="6004" priority="493" operator="lessThan">
      <formula>2.9</formula>
    </cfRule>
    <cfRule type="cellIs" dxfId="6003" priority="494" operator="greaterThan">
      <formula>2.9</formula>
    </cfRule>
  </conditionalFormatting>
  <conditionalFormatting sqref="K22">
    <cfRule type="cellIs" dxfId="6002" priority="491" operator="lessThan">
      <formula>2.9</formula>
    </cfRule>
    <cfRule type="cellIs" dxfId="6001" priority="492" operator="greaterThan">
      <formula>2.9</formula>
    </cfRule>
  </conditionalFormatting>
  <conditionalFormatting sqref="H7">
    <cfRule type="cellIs" dxfId="6000" priority="489" operator="lessThan">
      <formula>2.9</formula>
    </cfRule>
    <cfRule type="cellIs" dxfId="5999" priority="490" operator="greaterThan">
      <formula>2.9</formula>
    </cfRule>
  </conditionalFormatting>
  <conditionalFormatting sqref="I22:J22">
    <cfRule type="cellIs" dxfId="5998" priority="487" operator="lessThan">
      <formula>1.9</formula>
    </cfRule>
    <cfRule type="cellIs" dxfId="5997" priority="488" operator="greaterThan">
      <formula>1.9</formula>
    </cfRule>
  </conditionalFormatting>
  <conditionalFormatting sqref="E12:E13">
    <cfRule type="cellIs" dxfId="5996" priority="485" operator="lessThan">
      <formula>1.9</formula>
    </cfRule>
    <cfRule type="cellIs" dxfId="5995" priority="486" operator="greaterThan">
      <formula>1.9</formula>
    </cfRule>
  </conditionalFormatting>
  <conditionalFormatting sqref="G9:I10">
    <cfRule type="cellIs" dxfId="5994" priority="483" operator="lessThan">
      <formula>1.9</formula>
    </cfRule>
    <cfRule type="cellIs" dxfId="5993" priority="484" operator="greaterThan">
      <formula>1.9</formula>
    </cfRule>
  </conditionalFormatting>
  <conditionalFormatting sqref="G7">
    <cfRule type="cellIs" dxfId="5992" priority="481" operator="lessThan">
      <formula>1.9</formula>
    </cfRule>
    <cfRule type="cellIs" dxfId="5991" priority="482" operator="greaterThan">
      <formula>1.9</formula>
    </cfRule>
  </conditionalFormatting>
  <conditionalFormatting sqref="E8:I8 E9:F10 E7:F7">
    <cfRule type="cellIs" dxfId="5990" priority="479" operator="lessThan">
      <formula>1</formula>
    </cfRule>
    <cfRule type="cellIs" dxfId="5989" priority="480" operator="greaterThan">
      <formula>0.9</formula>
    </cfRule>
  </conditionalFormatting>
  <conditionalFormatting sqref="D4:D5">
    <cfRule type="cellIs" dxfId="5988" priority="477" operator="lessThan">
      <formula>2.9</formula>
    </cfRule>
    <cfRule type="cellIs" dxfId="5987" priority="478" operator="greaterThan">
      <formula>2.9</formula>
    </cfRule>
  </conditionalFormatting>
  <conditionalFormatting sqref="C12:D17">
    <cfRule type="cellIs" dxfId="5986" priority="475" operator="lessThan">
      <formula>1</formula>
    </cfRule>
    <cfRule type="cellIs" dxfId="5985" priority="476" operator="greaterThan">
      <formula>0.9</formula>
    </cfRule>
  </conditionalFormatting>
  <conditionalFormatting sqref="E14:E19">
    <cfRule type="cellIs" dxfId="5984" priority="473" operator="lessThan">
      <formula>1</formula>
    </cfRule>
    <cfRule type="cellIs" dxfId="5983" priority="474" operator="greaterThan">
      <formula>0.9</formula>
    </cfRule>
  </conditionalFormatting>
  <conditionalFormatting sqref="F14:F22">
    <cfRule type="cellIs" dxfId="5982" priority="471" operator="lessThan">
      <formula>1</formula>
    </cfRule>
    <cfRule type="cellIs" dxfId="5981" priority="472" operator="greaterThan">
      <formula>0.9</formula>
    </cfRule>
  </conditionalFormatting>
  <conditionalFormatting sqref="G15:G22">
    <cfRule type="cellIs" dxfId="5980" priority="469" operator="lessThan">
      <formula>1</formula>
    </cfRule>
    <cfRule type="cellIs" dxfId="5979" priority="470" operator="greaterThan">
      <formula>0.9</formula>
    </cfRule>
  </conditionalFormatting>
  <conditionalFormatting sqref="H15:H22 I21:J21">
    <cfRule type="cellIs" dxfId="5978" priority="467" operator="lessThan">
      <formula>1</formula>
    </cfRule>
    <cfRule type="cellIs" dxfId="5977" priority="468" operator="greaterThan">
      <formula>0.9</formula>
    </cfRule>
  </conditionalFormatting>
  <conditionalFormatting sqref="E20:E22 D18:D22">
    <cfRule type="cellIs" dxfId="5976" priority="466" operator="greaterThan">
      <formula>0</formula>
    </cfRule>
  </conditionalFormatting>
  <conditionalFormatting sqref="E20:E22 D18:D22">
    <cfRule type="cellIs" dxfId="5975" priority="465" operator="equal">
      <formula>0</formula>
    </cfRule>
  </conditionalFormatting>
  <conditionalFormatting sqref="C18:C22">
    <cfRule type="cellIs" dxfId="5974" priority="464" operator="greaterThan">
      <formula>0</formula>
    </cfRule>
  </conditionalFormatting>
  <conditionalFormatting sqref="C18:C22">
    <cfRule type="cellIs" dxfId="5973" priority="463" operator="equal">
      <formula>0</formula>
    </cfRule>
  </conditionalFormatting>
  <conditionalFormatting sqref="D9:D10">
    <cfRule type="cellIs" dxfId="5972" priority="461" operator="lessThan">
      <formula>1</formula>
    </cfRule>
    <cfRule type="cellIs" dxfId="5971" priority="462" operator="greaterThan">
      <formula>0.9</formula>
    </cfRule>
  </conditionalFormatting>
  <conditionalFormatting sqref="D24:D25 E25">
    <cfRule type="cellIs" dxfId="5970" priority="460" operator="greaterThan">
      <formula>0</formula>
    </cfRule>
  </conditionalFormatting>
  <conditionalFormatting sqref="D24:D25 E25">
    <cfRule type="cellIs" dxfId="5969" priority="459" operator="equal">
      <formula>0</formula>
    </cfRule>
  </conditionalFormatting>
  <conditionalFormatting sqref="E24">
    <cfRule type="cellIs" dxfId="5968" priority="457" operator="lessThan">
      <formula>1</formula>
    </cfRule>
    <cfRule type="cellIs" dxfId="5967" priority="458" operator="greaterThan">
      <formula>0.9</formula>
    </cfRule>
  </conditionalFormatting>
  <conditionalFormatting sqref="F24">
    <cfRule type="cellIs" dxfId="5966" priority="455" operator="lessThan">
      <formula>1.9</formula>
    </cfRule>
    <cfRule type="cellIs" dxfId="5965" priority="456" operator="greaterThan">
      <formula>1.9</formula>
    </cfRule>
  </conditionalFormatting>
  <conditionalFormatting sqref="G24:H25 I25:J25">
    <cfRule type="cellIs" dxfId="5964" priority="453" operator="lessThan">
      <formula>1.9</formula>
    </cfRule>
    <cfRule type="cellIs" dxfId="5963" priority="454" operator="greaterThan">
      <formula>1.9</formula>
    </cfRule>
  </conditionalFormatting>
  <conditionalFormatting sqref="C24">
    <cfRule type="cellIs" dxfId="5962" priority="452" operator="greaterThan">
      <formula>0</formula>
    </cfRule>
  </conditionalFormatting>
  <conditionalFormatting sqref="C24">
    <cfRule type="cellIs" dxfId="5961" priority="451" operator="equal">
      <formula>0</formula>
    </cfRule>
  </conditionalFormatting>
  <conditionalFormatting sqref="C25">
    <cfRule type="cellIs" dxfId="5960" priority="450" operator="greaterThan">
      <formula>0</formula>
    </cfRule>
  </conditionalFormatting>
  <conditionalFormatting sqref="C25">
    <cfRule type="cellIs" dxfId="5959" priority="449" operator="equal">
      <formula>0</formula>
    </cfRule>
  </conditionalFormatting>
  <conditionalFormatting sqref="I24">
    <cfRule type="cellIs" dxfId="5958" priority="447" operator="lessThan">
      <formula>2.9</formula>
    </cfRule>
    <cfRule type="cellIs" dxfId="5957" priority="448" operator="greaterThan">
      <formula>2.9</formula>
    </cfRule>
  </conditionalFormatting>
  <conditionalFormatting sqref="J24">
    <cfRule type="cellIs" dxfId="5956" priority="445" operator="lessThan">
      <formula>2.9</formula>
    </cfRule>
    <cfRule type="cellIs" dxfId="5955" priority="446" operator="greaterThan">
      <formula>2.9</formula>
    </cfRule>
  </conditionalFormatting>
  <conditionalFormatting sqref="K24">
    <cfRule type="cellIs" dxfId="5954" priority="443" operator="lessThan">
      <formula>2.9</formula>
    </cfRule>
    <cfRule type="cellIs" dxfId="5953" priority="444" operator="greaterThan">
      <formula>2.9</formula>
    </cfRule>
  </conditionalFormatting>
  <conditionalFormatting sqref="F25">
    <cfRule type="cellIs" dxfId="5952" priority="441" operator="lessThan">
      <formula>1</formula>
    </cfRule>
    <cfRule type="cellIs" dxfId="5951" priority="442" operator="greaterThan">
      <formula>0.9</formula>
    </cfRule>
  </conditionalFormatting>
  <conditionalFormatting sqref="K25">
    <cfRule type="cellIs" dxfId="5950" priority="439" operator="lessThan">
      <formula>2.9</formula>
    </cfRule>
    <cfRule type="cellIs" dxfId="5949" priority="440" operator="greaterThan">
      <formula>2.9</formula>
    </cfRule>
  </conditionalFormatting>
  <conditionalFormatting sqref="D27">
    <cfRule type="cellIs" dxfId="5948" priority="437" operator="lessThan">
      <formula>1</formula>
    </cfRule>
    <cfRule type="cellIs" dxfId="5947" priority="438" operator="greaterThan">
      <formula>0.9</formula>
    </cfRule>
  </conditionalFormatting>
  <conditionalFormatting sqref="D28">
    <cfRule type="cellIs" dxfId="5946" priority="435" operator="lessThan">
      <formula>1</formula>
    </cfRule>
    <cfRule type="cellIs" dxfId="5945" priority="436" operator="greaterThan">
      <formula>0.9</formula>
    </cfRule>
  </conditionalFormatting>
  <conditionalFormatting sqref="D29">
    <cfRule type="cellIs" dxfId="5944" priority="433" operator="lessThan">
      <formula>1</formula>
    </cfRule>
    <cfRule type="cellIs" dxfId="5943" priority="434" operator="greaterThan">
      <formula>0.9</formula>
    </cfRule>
  </conditionalFormatting>
  <conditionalFormatting sqref="E29">
    <cfRule type="cellIs" dxfId="5942" priority="431" operator="lessThan">
      <formula>1</formula>
    </cfRule>
    <cfRule type="cellIs" dxfId="5941" priority="432" operator="greaterThan">
      <formula>0.9</formula>
    </cfRule>
  </conditionalFormatting>
  <conditionalFormatting sqref="E28">
    <cfRule type="cellIs" dxfId="5940" priority="429" operator="lessThan">
      <formula>1</formula>
    </cfRule>
    <cfRule type="cellIs" dxfId="5939" priority="430" operator="greaterThan">
      <formula>0.9</formula>
    </cfRule>
  </conditionalFormatting>
  <conditionalFormatting sqref="E27">
    <cfRule type="cellIs" dxfId="5938" priority="427" operator="lessThan">
      <formula>1</formula>
    </cfRule>
    <cfRule type="cellIs" dxfId="5937" priority="428" operator="greaterThan">
      <formula>0.9</formula>
    </cfRule>
  </conditionalFormatting>
  <conditionalFormatting sqref="F27">
    <cfRule type="cellIs" dxfId="5936" priority="425" operator="lessThan">
      <formula>1</formula>
    </cfRule>
    <cfRule type="cellIs" dxfId="5935" priority="426" operator="greaterThan">
      <formula>0.9</formula>
    </cfRule>
  </conditionalFormatting>
  <conditionalFormatting sqref="F28">
    <cfRule type="cellIs" dxfId="5934" priority="423" operator="lessThan">
      <formula>1</formula>
    </cfRule>
    <cfRule type="cellIs" dxfId="5933" priority="424" operator="greaterThan">
      <formula>0.9</formula>
    </cfRule>
  </conditionalFormatting>
  <conditionalFormatting sqref="F29">
    <cfRule type="cellIs" dxfId="5932" priority="421" operator="lessThan">
      <formula>1</formula>
    </cfRule>
    <cfRule type="cellIs" dxfId="5931" priority="422" operator="greaterThan">
      <formula>0.9</formula>
    </cfRule>
  </conditionalFormatting>
  <conditionalFormatting sqref="F30">
    <cfRule type="cellIs" dxfId="5930" priority="419" operator="lessThan">
      <formula>1</formula>
    </cfRule>
    <cfRule type="cellIs" dxfId="5929" priority="420" operator="greaterThan">
      <formula>0.9</formula>
    </cfRule>
  </conditionalFormatting>
  <conditionalFormatting sqref="F31">
    <cfRule type="cellIs" dxfId="5928" priority="417" operator="lessThan">
      <formula>1</formula>
    </cfRule>
    <cfRule type="cellIs" dxfId="5927" priority="418" operator="greaterThan">
      <formula>0.9</formula>
    </cfRule>
  </conditionalFormatting>
  <conditionalFormatting sqref="F32">
    <cfRule type="cellIs" dxfId="5926" priority="415" operator="lessThan">
      <formula>1</formula>
    </cfRule>
    <cfRule type="cellIs" dxfId="5925" priority="416" operator="greaterThan">
      <formula>0.9</formula>
    </cfRule>
  </conditionalFormatting>
  <conditionalFormatting sqref="F33:F34">
    <cfRule type="cellIs" dxfId="5924" priority="413" operator="lessThan">
      <formula>1</formula>
    </cfRule>
    <cfRule type="cellIs" dxfId="5923" priority="414" operator="greaterThan">
      <formula>0.9</formula>
    </cfRule>
  </conditionalFormatting>
  <conditionalFormatting sqref="C27">
    <cfRule type="cellIs" dxfId="5922" priority="411" operator="lessThan">
      <formula>1</formula>
    </cfRule>
    <cfRule type="cellIs" dxfId="5921" priority="412" operator="greaterThan">
      <formula>0.9</formula>
    </cfRule>
  </conditionalFormatting>
  <conditionalFormatting sqref="C28">
    <cfRule type="cellIs" dxfId="5920" priority="409" operator="lessThan">
      <formula>1</formula>
    </cfRule>
    <cfRule type="cellIs" dxfId="5919" priority="410" operator="greaterThan">
      <formula>0.9</formula>
    </cfRule>
  </conditionalFormatting>
  <conditionalFormatting sqref="C29">
    <cfRule type="cellIs" dxfId="5918" priority="407" operator="lessThan">
      <formula>1</formula>
    </cfRule>
    <cfRule type="cellIs" dxfId="5917" priority="408" operator="greaterThan">
      <formula>0.9</formula>
    </cfRule>
  </conditionalFormatting>
  <conditionalFormatting sqref="C30:C34">
    <cfRule type="cellIs" dxfId="5916" priority="406" operator="greaterThan">
      <formula>0</formula>
    </cfRule>
  </conditionalFormatting>
  <conditionalFormatting sqref="C30:C34">
    <cfRule type="cellIs" dxfId="5915" priority="405" operator="equal">
      <formula>0</formula>
    </cfRule>
  </conditionalFormatting>
  <conditionalFormatting sqref="D30">
    <cfRule type="cellIs" dxfId="5914" priority="404" operator="greaterThan">
      <formula>0</formula>
    </cfRule>
  </conditionalFormatting>
  <conditionalFormatting sqref="D30">
    <cfRule type="cellIs" dxfId="5913" priority="403" operator="equal">
      <formula>0</formula>
    </cfRule>
  </conditionalFormatting>
  <conditionalFormatting sqref="D31">
    <cfRule type="cellIs" dxfId="5912" priority="402" operator="greaterThan">
      <formula>0</formula>
    </cfRule>
  </conditionalFormatting>
  <conditionalFormatting sqref="D31">
    <cfRule type="cellIs" dxfId="5911" priority="401" operator="equal">
      <formula>0</formula>
    </cfRule>
  </conditionalFormatting>
  <conditionalFormatting sqref="D32">
    <cfRule type="cellIs" dxfId="5910" priority="400" operator="greaterThan">
      <formula>0</formula>
    </cfRule>
  </conditionalFormatting>
  <conditionalFormatting sqref="D32">
    <cfRule type="cellIs" dxfId="5909" priority="399" operator="equal">
      <formula>0</formula>
    </cfRule>
  </conditionalFormatting>
  <conditionalFormatting sqref="D33">
    <cfRule type="cellIs" dxfId="5908" priority="398" operator="greaterThan">
      <formula>0</formula>
    </cfRule>
  </conditionalFormatting>
  <conditionalFormatting sqref="D33">
    <cfRule type="cellIs" dxfId="5907" priority="397" operator="equal">
      <formula>0</formula>
    </cfRule>
  </conditionalFormatting>
  <conditionalFormatting sqref="D34">
    <cfRule type="cellIs" dxfId="5906" priority="396" operator="greaterThan">
      <formula>0</formula>
    </cfRule>
  </conditionalFormatting>
  <conditionalFormatting sqref="D34">
    <cfRule type="cellIs" dxfId="5905" priority="395" operator="equal">
      <formula>0</formula>
    </cfRule>
  </conditionalFormatting>
  <conditionalFormatting sqref="E30">
    <cfRule type="cellIs" dxfId="5904" priority="394" operator="greaterThan">
      <formula>0</formula>
    </cfRule>
  </conditionalFormatting>
  <conditionalFormatting sqref="E30">
    <cfRule type="cellIs" dxfId="5903" priority="393" operator="equal">
      <formula>0</formula>
    </cfRule>
  </conditionalFormatting>
  <conditionalFormatting sqref="E31">
    <cfRule type="cellIs" dxfId="5902" priority="392" operator="greaterThan">
      <formula>0</formula>
    </cfRule>
  </conditionalFormatting>
  <conditionalFormatting sqref="E31">
    <cfRule type="cellIs" dxfId="5901" priority="391" operator="equal">
      <formula>0</formula>
    </cfRule>
  </conditionalFormatting>
  <conditionalFormatting sqref="E32">
    <cfRule type="cellIs" dxfId="5900" priority="390" operator="greaterThan">
      <formula>0</formula>
    </cfRule>
  </conditionalFormatting>
  <conditionalFormatting sqref="E32">
    <cfRule type="cellIs" dxfId="5899" priority="389" operator="equal">
      <formula>0</formula>
    </cfRule>
  </conditionalFormatting>
  <conditionalFormatting sqref="E33">
    <cfRule type="cellIs" dxfId="5898" priority="388" operator="greaterThan">
      <formula>0</formula>
    </cfRule>
  </conditionalFormatting>
  <conditionalFormatting sqref="E33">
    <cfRule type="cellIs" dxfId="5897" priority="387" operator="equal">
      <formula>0</formula>
    </cfRule>
  </conditionalFormatting>
  <conditionalFormatting sqref="E34">
    <cfRule type="cellIs" dxfId="5896" priority="386" operator="greaterThan">
      <formula>0</formula>
    </cfRule>
  </conditionalFormatting>
  <conditionalFormatting sqref="E34">
    <cfRule type="cellIs" dxfId="5895" priority="385" operator="equal">
      <formula>0</formula>
    </cfRule>
  </conditionalFormatting>
  <conditionalFormatting sqref="G27">
    <cfRule type="cellIs" dxfId="5894" priority="383" operator="lessThan">
      <formula>1.9</formula>
    </cfRule>
    <cfRule type="cellIs" dxfId="5893" priority="384" operator="greaterThan">
      <formula>1.9</formula>
    </cfRule>
  </conditionalFormatting>
  <conditionalFormatting sqref="G28">
    <cfRule type="cellIs" dxfId="5892" priority="381" operator="lessThan">
      <formula>1.9</formula>
    </cfRule>
    <cfRule type="cellIs" dxfId="5891" priority="382" operator="greaterThan">
      <formula>1.9</formula>
    </cfRule>
  </conditionalFormatting>
  <conditionalFormatting sqref="G29">
    <cfRule type="cellIs" dxfId="5890" priority="379" operator="lessThan">
      <formula>1.9</formula>
    </cfRule>
    <cfRule type="cellIs" dxfId="5889" priority="380" operator="greaterThan">
      <formula>1.9</formula>
    </cfRule>
  </conditionalFormatting>
  <conditionalFormatting sqref="G30">
    <cfRule type="cellIs" dxfId="5888" priority="377" operator="lessThan">
      <formula>1.9</formula>
    </cfRule>
    <cfRule type="cellIs" dxfId="5887" priority="378" operator="greaterThan">
      <formula>1.9</formula>
    </cfRule>
  </conditionalFormatting>
  <conditionalFormatting sqref="G31">
    <cfRule type="cellIs" dxfId="5886" priority="375" operator="lessThan">
      <formula>1.9</formula>
    </cfRule>
    <cfRule type="cellIs" dxfId="5885" priority="376" operator="greaterThan">
      <formula>1.9</formula>
    </cfRule>
  </conditionalFormatting>
  <conditionalFormatting sqref="G32">
    <cfRule type="cellIs" dxfId="5884" priority="373" operator="lessThan">
      <formula>1.9</formula>
    </cfRule>
    <cfRule type="cellIs" dxfId="5883" priority="374" operator="greaterThan">
      <formula>1.9</formula>
    </cfRule>
  </conditionalFormatting>
  <conditionalFormatting sqref="G33:G34">
    <cfRule type="cellIs" dxfId="5882" priority="371" operator="lessThan">
      <formula>1.9</formula>
    </cfRule>
    <cfRule type="cellIs" dxfId="5881" priority="372" operator="greaterThan">
      <formula>1.9</formula>
    </cfRule>
  </conditionalFormatting>
  <conditionalFormatting sqref="H27:H33">
    <cfRule type="cellIs" dxfId="5880" priority="369" operator="lessThan">
      <formula>1.9</formula>
    </cfRule>
    <cfRule type="cellIs" dxfId="5879" priority="370" operator="greaterThan">
      <formula>1.9</formula>
    </cfRule>
  </conditionalFormatting>
  <conditionalFormatting sqref="I30">
    <cfRule type="cellIs" dxfId="5878" priority="367" operator="lessThan">
      <formula>1.9</formula>
    </cfRule>
    <cfRule type="cellIs" dxfId="5877" priority="368" operator="greaterThan">
      <formula>1.9</formula>
    </cfRule>
  </conditionalFormatting>
  <conditionalFormatting sqref="I31">
    <cfRule type="cellIs" dxfId="5876" priority="365" operator="lessThan">
      <formula>1.9</formula>
    </cfRule>
    <cfRule type="cellIs" dxfId="5875" priority="366" operator="greaterThan">
      <formula>1.9</formula>
    </cfRule>
  </conditionalFormatting>
  <conditionalFormatting sqref="I32">
    <cfRule type="cellIs" dxfId="5874" priority="363" operator="lessThan">
      <formula>1.9</formula>
    </cfRule>
    <cfRule type="cellIs" dxfId="5873" priority="364" operator="greaterThan">
      <formula>1.9</formula>
    </cfRule>
  </conditionalFormatting>
  <conditionalFormatting sqref="I33">
    <cfRule type="cellIs" dxfId="5872" priority="361" operator="lessThan">
      <formula>1.9</formula>
    </cfRule>
    <cfRule type="cellIs" dxfId="5871" priority="362" operator="greaterThan">
      <formula>1.9</formula>
    </cfRule>
  </conditionalFormatting>
  <conditionalFormatting sqref="J27:J29">
    <cfRule type="cellIs" dxfId="5870" priority="359" operator="lessThan">
      <formula>2.9</formula>
    </cfRule>
    <cfRule type="cellIs" dxfId="5869" priority="360" operator="greaterThan">
      <formula>2.9</formula>
    </cfRule>
  </conditionalFormatting>
  <conditionalFormatting sqref="J30">
    <cfRule type="cellIs" dxfId="5868" priority="357" operator="lessThan">
      <formula>1.9</formula>
    </cfRule>
    <cfRule type="cellIs" dxfId="5867" priority="358" operator="greaterThan">
      <formula>1.9</formula>
    </cfRule>
  </conditionalFormatting>
  <conditionalFormatting sqref="J31">
    <cfRule type="cellIs" dxfId="5866" priority="355" operator="lessThan">
      <formula>1.9</formula>
    </cfRule>
    <cfRule type="cellIs" dxfId="5865" priority="356" operator="greaterThan">
      <formula>1.9</formula>
    </cfRule>
  </conditionalFormatting>
  <conditionalFormatting sqref="J32">
    <cfRule type="cellIs" dxfId="5864" priority="353" operator="lessThan">
      <formula>1.9</formula>
    </cfRule>
    <cfRule type="cellIs" dxfId="5863" priority="354" operator="greaterThan">
      <formula>1.9</formula>
    </cfRule>
  </conditionalFormatting>
  <conditionalFormatting sqref="J33">
    <cfRule type="cellIs" dxfId="5862" priority="351" operator="lessThan">
      <formula>1.9</formula>
    </cfRule>
    <cfRule type="cellIs" dxfId="5861" priority="352" operator="greaterThan">
      <formula>1.9</formula>
    </cfRule>
  </conditionalFormatting>
  <conditionalFormatting sqref="K27">
    <cfRule type="cellIs" dxfId="5860" priority="349" operator="lessThan">
      <formula>3.9</formula>
    </cfRule>
    <cfRule type="cellIs" dxfId="5859" priority="350" operator="greaterThan">
      <formula>3.9</formula>
    </cfRule>
  </conditionalFormatting>
  <conditionalFormatting sqref="K28">
    <cfRule type="cellIs" dxfId="5858" priority="347" operator="lessThan">
      <formula>3.9</formula>
    </cfRule>
    <cfRule type="cellIs" dxfId="5857" priority="348" operator="greaterThan">
      <formula>3.9</formula>
    </cfRule>
  </conditionalFormatting>
  <conditionalFormatting sqref="K29">
    <cfRule type="cellIs" dxfId="5856" priority="345" operator="lessThan">
      <formula>3.9</formula>
    </cfRule>
    <cfRule type="cellIs" dxfId="5855" priority="346" operator="greaterThan">
      <formula>3.9</formula>
    </cfRule>
  </conditionalFormatting>
  <conditionalFormatting sqref="K30">
    <cfRule type="cellIs" dxfId="5854" priority="343" operator="lessThan">
      <formula>2.9</formula>
    </cfRule>
    <cfRule type="cellIs" dxfId="5853" priority="344" operator="greaterThan">
      <formula>2.9</formula>
    </cfRule>
  </conditionalFormatting>
  <conditionalFormatting sqref="K31">
    <cfRule type="cellIs" dxfId="5852" priority="341" operator="lessThan">
      <formula>2.9</formula>
    </cfRule>
    <cfRule type="cellIs" dxfId="5851" priority="342" operator="greaterThan">
      <formula>2.9</formula>
    </cfRule>
  </conditionalFormatting>
  <conditionalFormatting sqref="K32">
    <cfRule type="cellIs" dxfId="5850" priority="339" operator="lessThan">
      <formula>2.9</formula>
    </cfRule>
    <cfRule type="cellIs" dxfId="5849" priority="340" operator="greaterThan">
      <formula>2.9</formula>
    </cfRule>
  </conditionalFormatting>
  <conditionalFormatting sqref="K33">
    <cfRule type="cellIs" dxfId="5848" priority="337" operator="lessThan">
      <formula>2.9</formula>
    </cfRule>
    <cfRule type="cellIs" dxfId="5847" priority="338" operator="greaterThan">
      <formula>2.9</formula>
    </cfRule>
  </conditionalFormatting>
  <conditionalFormatting sqref="I27:I29">
    <cfRule type="cellIs" dxfId="5846" priority="335" operator="lessThan">
      <formula>2.9</formula>
    </cfRule>
    <cfRule type="cellIs" dxfId="5845" priority="336" operator="greaterThan">
      <formula>2.9</formula>
    </cfRule>
  </conditionalFormatting>
  <conditionalFormatting sqref="K34">
    <cfRule type="cellIs" dxfId="5844" priority="333" operator="lessThan">
      <formula>6.9</formula>
    </cfRule>
    <cfRule type="cellIs" dxfId="5843" priority="334" operator="greaterThan">
      <formula>6.9</formula>
    </cfRule>
  </conditionalFormatting>
  <conditionalFormatting sqref="H34">
    <cfRule type="cellIs" dxfId="5842" priority="331" operator="lessThan">
      <formula>3.9</formula>
    </cfRule>
    <cfRule type="cellIs" dxfId="5841" priority="332" operator="greaterThan">
      <formula>3.9</formula>
    </cfRule>
  </conditionalFormatting>
  <conditionalFormatting sqref="I34">
    <cfRule type="cellIs" dxfId="5840" priority="329" operator="lessThan">
      <formula>4.9</formula>
    </cfRule>
    <cfRule type="cellIs" dxfId="5839" priority="330" operator="greaterThan">
      <formula>4.9</formula>
    </cfRule>
  </conditionalFormatting>
  <conditionalFormatting sqref="J34">
    <cfRule type="cellIs" dxfId="5838" priority="327" operator="lessThan">
      <formula>6</formula>
    </cfRule>
    <cfRule type="cellIs" dxfId="5837" priority="328" operator="greaterThan">
      <formula>5.9</formula>
    </cfRule>
  </conditionalFormatting>
  <conditionalFormatting sqref="K58:K59">
    <cfRule type="cellIs" dxfId="5836" priority="324" operator="lessThan">
      <formula>0.76</formula>
    </cfRule>
    <cfRule type="cellIs" dxfId="5835" priority="325" operator="greaterThan">
      <formula>0.75</formula>
    </cfRule>
    <cfRule type="cellIs" dxfId="5834" priority="326" operator="greaterThan">
      <formula>75</formula>
    </cfRule>
  </conditionalFormatting>
  <conditionalFormatting sqref="H58:J59">
    <cfRule type="cellIs" dxfId="5833" priority="322" operator="lessThan">
      <formula>0.71</formula>
    </cfRule>
    <cfRule type="cellIs" dxfId="5832" priority="323" operator="greaterThan">
      <formula>0.7</formula>
    </cfRule>
  </conditionalFormatting>
  <conditionalFormatting sqref="F58:G59">
    <cfRule type="cellIs" dxfId="5831" priority="320" operator="lessThan">
      <formula>0.66</formula>
    </cfRule>
    <cfRule type="cellIs" dxfId="5830" priority="321" operator="greaterThan">
      <formula>0.65</formula>
    </cfRule>
  </conditionalFormatting>
  <conditionalFormatting sqref="E58:E59">
    <cfRule type="cellIs" dxfId="5829" priority="318" operator="lessThan">
      <formula>0.61</formula>
    </cfRule>
    <cfRule type="cellIs" dxfId="5828" priority="319" operator="greaterThan">
      <formula>0.6</formula>
    </cfRule>
  </conditionalFormatting>
  <conditionalFormatting sqref="C58:D59">
    <cfRule type="cellIs" dxfId="5827" priority="316" operator="lessThan">
      <formula>0.51</formula>
    </cfRule>
    <cfRule type="cellIs" dxfId="5826" priority="317" operator="greaterThan">
      <formula>0.5</formula>
    </cfRule>
  </conditionalFormatting>
  <conditionalFormatting sqref="K47">
    <cfRule type="cellIs" dxfId="5825" priority="313" operator="greaterThan">
      <formula>39.9</formula>
    </cfRule>
    <cfRule type="cellIs" dxfId="5824" priority="314" operator="lessThan">
      <formula>40</formula>
    </cfRule>
    <cfRule type="cellIs" dxfId="5823" priority="315" operator="greaterThan">
      <formula>40</formula>
    </cfRule>
  </conditionalFormatting>
  <conditionalFormatting sqref="K48">
    <cfRule type="cellIs" dxfId="5822" priority="311" operator="lessThan">
      <formula>9.9</formula>
    </cfRule>
    <cfRule type="cellIs" dxfId="5821" priority="312" operator="greaterThan">
      <formula>9.9</formula>
    </cfRule>
  </conditionalFormatting>
  <conditionalFormatting sqref="K46">
    <cfRule type="cellIs" dxfId="5820" priority="309" operator="lessThan">
      <formula>17.9</formula>
    </cfRule>
    <cfRule type="cellIs" dxfId="5819" priority="310" operator="greaterThan">
      <formula>17.9</formula>
    </cfRule>
  </conditionalFormatting>
  <conditionalFormatting sqref="K49">
    <cfRule type="cellIs" dxfId="5818" priority="307" operator="lessThan">
      <formula>39.9</formula>
    </cfRule>
    <cfRule type="cellIs" dxfId="5817" priority="308" operator="greaterThan">
      <formula>39.9</formula>
    </cfRule>
  </conditionalFormatting>
  <conditionalFormatting sqref="K52:K53">
    <cfRule type="cellIs" dxfId="5816" priority="305" operator="lessThan">
      <formula>215.9</formula>
    </cfRule>
    <cfRule type="cellIs" dxfId="5815" priority="306" operator="greaterThan">
      <formula>215.9</formula>
    </cfRule>
  </conditionalFormatting>
  <conditionalFormatting sqref="K56">
    <cfRule type="cellIs" dxfId="5814" priority="301" operator="lessThan">
      <formula>4.27</formula>
    </cfRule>
    <cfRule type="cellIs" dxfId="5813" priority="302" operator="greaterThan">
      <formula>4.27</formula>
    </cfRule>
    <cfRule type="cellIs" dxfId="5812" priority="303" operator="lessThan">
      <formula>4.28</formula>
    </cfRule>
    <cfRule type="cellIs" dxfId="5811" priority="304" operator="greaterThan">
      <formula>4.28</formula>
    </cfRule>
  </conditionalFormatting>
  <conditionalFormatting sqref="I46:J46">
    <cfRule type="cellIs" dxfId="5810" priority="297" operator="lessThan">
      <formula>16.9</formula>
    </cfRule>
    <cfRule type="cellIs" dxfId="5809" priority="298" operator="greaterThan">
      <formula>16.9</formula>
    </cfRule>
    <cfRule type="cellIs" dxfId="5808" priority="299" operator="greaterThan">
      <formula>16</formula>
    </cfRule>
    <cfRule type="cellIs" dxfId="5807" priority="300" operator="greaterThan">
      <formula>16</formula>
    </cfRule>
  </conditionalFormatting>
  <conditionalFormatting sqref="J47">
    <cfRule type="cellIs" dxfId="5806" priority="293" operator="lessThan">
      <formula>34.9</formula>
    </cfRule>
    <cfRule type="cellIs" dxfId="5805" priority="294" operator="greaterThan">
      <formula>34.9</formula>
    </cfRule>
    <cfRule type="cellIs" dxfId="5804" priority="295" operator="greaterThan">
      <formula>34.9</formula>
    </cfRule>
    <cfRule type="cellIs" dxfId="5803" priority="296" operator="greaterThan">
      <formula>34.9</formula>
    </cfRule>
  </conditionalFormatting>
  <conditionalFormatting sqref="J48">
    <cfRule type="cellIs" dxfId="5802" priority="291" operator="lessThan">
      <formula>7.9</formula>
    </cfRule>
    <cfRule type="cellIs" dxfId="5801" priority="292" operator="greaterThan">
      <formula>7.9</formula>
    </cfRule>
  </conditionalFormatting>
  <conditionalFormatting sqref="J49">
    <cfRule type="cellIs" dxfId="5800" priority="289" operator="lessThan">
      <formula>34.9</formula>
    </cfRule>
    <cfRule type="cellIs" dxfId="5799" priority="290" operator="greaterThan">
      <formula>34.9</formula>
    </cfRule>
  </conditionalFormatting>
  <conditionalFormatting sqref="J52:J53">
    <cfRule type="cellIs" dxfId="5798" priority="287" operator="lessThan">
      <formula>191.9</formula>
    </cfRule>
    <cfRule type="cellIs" dxfId="5797" priority="288" operator="greaterThan">
      <formula>191</formula>
    </cfRule>
  </conditionalFormatting>
  <conditionalFormatting sqref="J56">
    <cfRule type="cellIs" dxfId="5796" priority="283" operator="lessThan">
      <formula>4.391</formula>
    </cfRule>
    <cfRule type="cellIs" dxfId="5795" priority="284" operator="greaterThan">
      <formula>4.39</formula>
    </cfRule>
    <cfRule type="cellIs" dxfId="5794" priority="285" operator="lessThan">
      <formula>"4.39.1"</formula>
    </cfRule>
    <cfRule type="cellIs" dxfId="5793" priority="286" operator="greaterThan">
      <formula>4.39</formula>
    </cfRule>
  </conditionalFormatting>
  <conditionalFormatting sqref="I47">
    <cfRule type="cellIs" dxfId="5792" priority="281" operator="lessThan">
      <formula>30</formula>
    </cfRule>
    <cfRule type="cellIs" dxfId="5791" priority="282" operator="greaterThan">
      <formula>29.9</formula>
    </cfRule>
  </conditionalFormatting>
  <conditionalFormatting sqref="I48">
    <cfRule type="cellIs" dxfId="5790" priority="279" operator="lessThan">
      <formula>7</formula>
    </cfRule>
    <cfRule type="cellIs" dxfId="5789" priority="280" operator="greaterThan">
      <formula>6.9</formula>
    </cfRule>
  </conditionalFormatting>
  <conditionalFormatting sqref="I49">
    <cfRule type="cellIs" dxfId="5788" priority="277" operator="lessThan">
      <formula>30</formula>
    </cfRule>
    <cfRule type="cellIs" dxfId="5787" priority="278" operator="greaterThan">
      <formula>29.9</formula>
    </cfRule>
  </conditionalFormatting>
  <conditionalFormatting sqref="I52:I53">
    <cfRule type="cellIs" dxfId="5786" priority="275" operator="lessThan">
      <formula>168</formula>
    </cfRule>
    <cfRule type="cellIs" dxfId="5785" priority="276" operator="greaterThan">
      <formula>167.9</formula>
    </cfRule>
  </conditionalFormatting>
  <conditionalFormatting sqref="I56">
    <cfRule type="cellIs" dxfId="5784" priority="271" operator="greaterThan">
      <formula>4.49</formula>
    </cfRule>
    <cfRule type="cellIs" dxfId="5783" priority="272" operator="lessThan">
      <formula>4.5</formula>
    </cfRule>
    <cfRule type="cellIs" dxfId="5782" priority="273" operator="lessThan">
      <formula>4.49</formula>
    </cfRule>
    <cfRule type="cellIs" dxfId="5781" priority="274" operator="lessThan">
      <formula>4.48</formula>
    </cfRule>
  </conditionalFormatting>
  <conditionalFormatting sqref="C46:H46">
    <cfRule type="cellIs" dxfId="5780" priority="269" operator="lessThan">
      <formula>15</formula>
    </cfRule>
    <cfRule type="cellIs" dxfId="5779" priority="270" operator="greaterThan">
      <formula>14</formula>
    </cfRule>
  </conditionalFormatting>
  <conditionalFormatting sqref="H47">
    <cfRule type="cellIs" dxfId="5778" priority="267" operator="lessThan">
      <formula>25</formula>
    </cfRule>
    <cfRule type="cellIs" dxfId="5777" priority="268" operator="greaterThan">
      <formula>24</formula>
    </cfRule>
  </conditionalFormatting>
  <conditionalFormatting sqref="H48">
    <cfRule type="cellIs" dxfId="5776" priority="265" operator="lessThan">
      <formula>6</formula>
    </cfRule>
    <cfRule type="cellIs" dxfId="5775" priority="266" operator="greaterThan">
      <formula>5</formula>
    </cfRule>
  </conditionalFormatting>
  <conditionalFormatting sqref="H49">
    <cfRule type="cellIs" dxfId="5774" priority="263" operator="lessThan">
      <formula>25</formula>
    </cfRule>
    <cfRule type="cellIs" dxfId="5773" priority="264" operator="greaterThan">
      <formula>24</formula>
    </cfRule>
  </conditionalFormatting>
  <conditionalFormatting sqref="H52:H53">
    <cfRule type="cellIs" dxfId="5772" priority="261" operator="lessThan">
      <formula>144</formula>
    </cfRule>
    <cfRule type="cellIs" dxfId="5771" priority="262" operator="greaterThan">
      <formula>143</formula>
    </cfRule>
  </conditionalFormatting>
  <conditionalFormatting sqref="H56">
    <cfRule type="cellIs" dxfId="5770" priority="259" operator="greaterThan">
      <formula>4.59</formula>
    </cfRule>
    <cfRule type="cellIs" dxfId="5769" priority="260" operator="lessThan">
      <formula>4.6</formula>
    </cfRule>
  </conditionalFormatting>
  <conditionalFormatting sqref="G47">
    <cfRule type="cellIs" dxfId="5768" priority="257" operator="lessThan">
      <formula>20</formula>
    </cfRule>
    <cfRule type="cellIs" dxfId="5767" priority="258" operator="greaterThan">
      <formula>19</formula>
    </cfRule>
  </conditionalFormatting>
  <conditionalFormatting sqref="G48">
    <cfRule type="cellIs" dxfId="5766" priority="255" operator="lessThan">
      <formula>5</formula>
    </cfRule>
    <cfRule type="cellIs" dxfId="5765" priority="256" operator="greaterThan">
      <formula>4</formula>
    </cfRule>
  </conditionalFormatting>
  <conditionalFormatting sqref="G49">
    <cfRule type="cellIs" dxfId="5764" priority="253" operator="lessThan">
      <formula>20</formula>
    </cfRule>
    <cfRule type="cellIs" dxfId="5763" priority="254" operator="greaterThan">
      <formula>19</formula>
    </cfRule>
  </conditionalFormatting>
  <conditionalFormatting sqref="G52:G53">
    <cfRule type="cellIs" dxfId="5762" priority="251" operator="lessThan">
      <formula>120</formula>
    </cfRule>
    <cfRule type="cellIs" dxfId="5761" priority="252" operator="greaterThan">
      <formula>119</formula>
    </cfRule>
  </conditionalFormatting>
  <conditionalFormatting sqref="G56">
    <cfRule type="cellIs" dxfId="5760" priority="249" operator="greaterThan">
      <formula>4.75</formula>
    </cfRule>
    <cfRule type="cellIs" dxfId="5759" priority="250" operator="lessThan">
      <formula>4.76</formula>
    </cfRule>
  </conditionalFormatting>
  <conditionalFormatting sqref="F47">
    <cfRule type="cellIs" dxfId="5758" priority="247" operator="lessThan">
      <formula>15</formula>
    </cfRule>
    <cfRule type="cellIs" dxfId="5757" priority="248" operator="greaterThan">
      <formula>14</formula>
    </cfRule>
  </conditionalFormatting>
  <conditionalFormatting sqref="F48">
    <cfRule type="cellIs" dxfId="5756" priority="245" operator="lessThan">
      <formula>4</formula>
    </cfRule>
    <cfRule type="cellIs" dxfId="5755" priority="246" operator="greaterThan">
      <formula>3</formula>
    </cfRule>
  </conditionalFormatting>
  <conditionalFormatting sqref="F49">
    <cfRule type="cellIs" dxfId="5754" priority="243" operator="lessThan">
      <formula>15</formula>
    </cfRule>
    <cfRule type="cellIs" dxfId="5753" priority="244" operator="greaterThan">
      <formula>14</formula>
    </cfRule>
  </conditionalFormatting>
  <conditionalFormatting sqref="F52:F53">
    <cfRule type="cellIs" dxfId="5752" priority="241" operator="lessThan">
      <formula>96</formula>
    </cfRule>
    <cfRule type="cellIs" dxfId="5751" priority="242" operator="greaterThan">
      <formula>95</formula>
    </cfRule>
  </conditionalFormatting>
  <conditionalFormatting sqref="F56">
    <cfRule type="cellIs" dxfId="5750" priority="239" operator="greaterThan">
      <formula>5</formula>
    </cfRule>
    <cfRule type="cellIs" dxfId="5749" priority="240" operator="lessThan">
      <formula>5.1</formula>
    </cfRule>
  </conditionalFormatting>
  <conditionalFormatting sqref="E47">
    <cfRule type="cellIs" dxfId="5748" priority="237" operator="lessThan">
      <formula>10</formula>
    </cfRule>
    <cfRule type="cellIs" dxfId="5747" priority="238" operator="greaterThan">
      <formula>9</formula>
    </cfRule>
  </conditionalFormatting>
  <conditionalFormatting sqref="E48">
    <cfRule type="cellIs" dxfId="5746" priority="235" operator="lessThan">
      <formula>3</formula>
    </cfRule>
    <cfRule type="cellIs" dxfId="5745" priority="236" operator="greaterThan">
      <formula>2</formula>
    </cfRule>
  </conditionalFormatting>
  <conditionalFormatting sqref="E49">
    <cfRule type="cellIs" dxfId="5744" priority="233" operator="lessThan">
      <formula>10</formula>
    </cfRule>
    <cfRule type="cellIs" dxfId="5743" priority="234" operator="greaterThan">
      <formula>9</formula>
    </cfRule>
  </conditionalFormatting>
  <conditionalFormatting sqref="E52:E53">
    <cfRule type="cellIs" dxfId="5742" priority="231" operator="lessThan">
      <formula>72</formula>
    </cfRule>
    <cfRule type="cellIs" dxfId="5741" priority="232" operator="greaterThan">
      <formula>71</formula>
    </cfRule>
  </conditionalFormatting>
  <conditionalFormatting sqref="E56">
    <cfRule type="cellIs" dxfId="5740" priority="229" operator="greaterThan">
      <formula>5.5</formula>
    </cfRule>
    <cfRule type="cellIs" dxfId="5739" priority="230" operator="lessThan">
      <formula>5.6</formula>
    </cfRule>
  </conditionalFormatting>
  <conditionalFormatting sqref="D47">
    <cfRule type="cellIs" dxfId="5738" priority="227" operator="lessThan">
      <formula>5</formula>
    </cfRule>
    <cfRule type="cellIs" dxfId="5737" priority="228" operator="greaterThan">
      <formula>4</formula>
    </cfRule>
  </conditionalFormatting>
  <conditionalFormatting sqref="D48">
    <cfRule type="cellIs" dxfId="5736" priority="225" operator="lessThan">
      <formula>2</formula>
    </cfRule>
    <cfRule type="cellIs" dxfId="5735" priority="226" operator="greaterThan">
      <formula>1</formula>
    </cfRule>
  </conditionalFormatting>
  <conditionalFormatting sqref="D49">
    <cfRule type="cellIs" dxfId="5734" priority="223" operator="lessThan">
      <formula>5</formula>
    </cfRule>
    <cfRule type="cellIs" dxfId="5733" priority="224" operator="greaterThan">
      <formula>4</formula>
    </cfRule>
  </conditionalFormatting>
  <conditionalFormatting sqref="D52:D53">
    <cfRule type="cellIs" dxfId="5732" priority="221" operator="lessThan">
      <formula>48</formula>
    </cfRule>
    <cfRule type="cellIs" dxfId="5731" priority="222" operator="greaterThan">
      <formula>47</formula>
    </cfRule>
  </conditionalFormatting>
  <conditionalFormatting sqref="D56">
    <cfRule type="cellIs" dxfId="5730" priority="219" operator="greaterThan">
      <formula>5.75</formula>
    </cfRule>
    <cfRule type="cellIs" dxfId="5729" priority="220" operator="lessThan">
      <formula>5.76</formula>
    </cfRule>
  </conditionalFormatting>
  <conditionalFormatting sqref="K36">
    <cfRule type="cellIs" dxfId="5728" priority="215" operator="lessThan">
      <formula>4</formula>
    </cfRule>
    <cfRule type="cellIs" dxfId="5727" priority="216" operator="lessThan">
      <formula>4.1</formula>
    </cfRule>
    <cfRule type="cellIs" dxfId="5726" priority="217" operator="greaterThan">
      <formula>4</formula>
    </cfRule>
    <cfRule type="cellIs" dxfId="5725" priority="218" operator="lessThan">
      <formula>4</formula>
    </cfRule>
  </conditionalFormatting>
  <conditionalFormatting sqref="K37">
    <cfRule type="cellIs" dxfId="5724" priority="213" operator="lessThan">
      <formula>0.499</formula>
    </cfRule>
    <cfRule type="cellIs" dxfId="5723" priority="214" operator="greaterThan">
      <formula>0.499</formula>
    </cfRule>
  </conditionalFormatting>
  <conditionalFormatting sqref="K38">
    <cfRule type="cellIs" dxfId="5722" priority="211" operator="lessThan">
      <formula>0.449</formula>
    </cfRule>
    <cfRule type="cellIs" dxfId="5721" priority="212" operator="greaterThan">
      <formula>0.449</formula>
    </cfRule>
  </conditionalFormatting>
  <conditionalFormatting sqref="K39">
    <cfRule type="cellIs" dxfId="5720" priority="132" operator="greaterThan">
      <formula>31.99</formula>
    </cfRule>
    <cfRule type="cellIs" dxfId="5719" priority="209" operator="lessThan">
      <formula>32.1</formula>
    </cfRule>
    <cfRule type="cellIs" dxfId="5718" priority="210" operator="greaterThan">
      <formula>32</formula>
    </cfRule>
  </conditionalFormatting>
  <conditionalFormatting sqref="K40">
    <cfRule type="cellIs" dxfId="5717" priority="207" operator="lessThan">
      <formula>1.78</formula>
    </cfRule>
    <cfRule type="cellIs" dxfId="5716" priority="208" operator="greaterThan">
      <formula>1.77</formula>
    </cfRule>
  </conditionalFormatting>
  <conditionalFormatting sqref="K41">
    <cfRule type="cellIs" dxfId="5715" priority="205" operator="lessThan">
      <formula>0.3499</formula>
    </cfRule>
    <cfRule type="cellIs" dxfId="5714" priority="206" operator="greaterThan">
      <formula>0.3499</formula>
    </cfRule>
  </conditionalFormatting>
  <conditionalFormatting sqref="K42">
    <cfRule type="cellIs" dxfId="5713" priority="203" operator="lessThan">
      <formula>0.7499</formula>
    </cfRule>
    <cfRule type="cellIs" dxfId="5712" priority="204" operator="greaterThan">
      <formula>0.7499</formula>
    </cfRule>
  </conditionalFormatting>
  <conditionalFormatting sqref="J36">
    <cfRule type="cellIs" dxfId="5711" priority="200" operator="lessThan">
      <formula>8</formula>
    </cfRule>
    <cfRule type="cellIs" dxfId="5710" priority="201" operator="greaterThan">
      <formula>7.9</formula>
    </cfRule>
    <cfRule type="cellIs" dxfId="5709" priority="202" operator="greaterThan">
      <formula>8</formula>
    </cfRule>
  </conditionalFormatting>
  <conditionalFormatting sqref="J37:J38 I38">
    <cfRule type="cellIs" dxfId="5708" priority="198" operator="lessThan">
      <formula>0.4</formula>
    </cfRule>
    <cfRule type="cellIs" dxfId="5707" priority="199" operator="greaterThan">
      <formula>0.3999</formula>
    </cfRule>
  </conditionalFormatting>
  <conditionalFormatting sqref="J39">
    <cfRule type="cellIs" dxfId="5706" priority="130" operator="lessThan">
      <formula>34</formula>
    </cfRule>
    <cfRule type="cellIs" dxfId="5705" priority="131" operator="greaterThan">
      <formula>33.9</formula>
    </cfRule>
    <cfRule type="cellIs" dxfId="5704" priority="196" operator="lessThan">
      <formula>34.1</formula>
    </cfRule>
    <cfRule type="cellIs" dxfId="5703" priority="197" operator="greaterThan">
      <formula>34</formula>
    </cfRule>
  </conditionalFormatting>
  <conditionalFormatting sqref="J40">
    <cfRule type="cellIs" dxfId="5702" priority="193" operator="lessThan">
      <formula>1.88</formula>
    </cfRule>
    <cfRule type="cellIs" dxfId="5701" priority="194" operator="lessThan">
      <formula>1.88</formula>
    </cfRule>
    <cfRule type="cellIs" dxfId="5700" priority="195" operator="greaterThan">
      <formula>1.87</formula>
    </cfRule>
  </conditionalFormatting>
  <conditionalFormatting sqref="I40">
    <cfRule type="cellIs" dxfId="5699" priority="191" operator="lessThan">
      <formula>2.01</formula>
    </cfRule>
    <cfRule type="cellIs" dxfId="5698" priority="192" operator="greaterThan">
      <formula>2</formula>
    </cfRule>
  </conditionalFormatting>
  <conditionalFormatting sqref="C40:H40">
    <cfRule type="cellIs" dxfId="5697" priority="188" operator="lessThan">
      <formula>2.08</formula>
    </cfRule>
    <cfRule type="cellIs" dxfId="5696" priority="189" operator="lessThan">
      <formula>2.08</formula>
    </cfRule>
    <cfRule type="cellIs" dxfId="5695" priority="190" operator="greaterThan">
      <formula>2.07</formula>
    </cfRule>
  </conditionalFormatting>
  <conditionalFormatting sqref="J44">
    <cfRule type="cellIs" dxfId="5694" priority="186" operator="lessThan">
      <formula>49.1</formula>
    </cfRule>
    <cfRule type="cellIs" dxfId="5693" priority="187" operator="greaterThan">
      <formula>49</formula>
    </cfRule>
  </conditionalFormatting>
  <conditionalFormatting sqref="J43">
    <cfRule type="cellIs" dxfId="5692" priority="184" operator="lessThan">
      <formula>45.1</formula>
    </cfRule>
    <cfRule type="cellIs" dxfId="5691" priority="185" operator="greaterThan">
      <formula>45</formula>
    </cfRule>
  </conditionalFormatting>
  <conditionalFormatting sqref="J42">
    <cfRule type="cellIs" dxfId="5690" priority="181" operator="lessThan">
      <formula>0.6999</formula>
    </cfRule>
    <cfRule type="cellIs" dxfId="5689" priority="182" operator="greaterThan">
      <formula>0.699</formula>
    </cfRule>
    <cfRule type="cellIs" dxfId="5688" priority="183" operator="greaterThan">
      <formula>0.699</formula>
    </cfRule>
  </conditionalFormatting>
  <conditionalFormatting sqref="J41">
    <cfRule type="cellIs" dxfId="5687" priority="179" operator="lessThan">
      <formula>0.2999</formula>
    </cfRule>
    <cfRule type="cellIs" dxfId="5686" priority="180" operator="greaterThan">
      <formula>0.299</formula>
    </cfRule>
  </conditionalFormatting>
  <conditionalFormatting sqref="G37:I37 C38:H38">
    <cfRule type="cellIs" dxfId="5685" priority="177" operator="lessThan">
      <formula>0.35</formula>
    </cfRule>
    <cfRule type="cellIs" dxfId="5684" priority="178" operator="greaterThan">
      <formula>0.349</formula>
    </cfRule>
  </conditionalFormatting>
  <conditionalFormatting sqref="I36">
    <cfRule type="cellIs" dxfId="5683" priority="173" operator="lessThan">
      <formula>10.1</formula>
    </cfRule>
    <cfRule type="cellIs" dxfId="5682" priority="174" operator="greaterThan">
      <formula>10</formula>
    </cfRule>
    <cfRule type="cellIs" dxfId="5681" priority="175" operator="lessThan">
      <formula>10</formula>
    </cfRule>
    <cfRule type="cellIs" dxfId="5680" priority="176" operator="greaterThan">
      <formula>10</formula>
    </cfRule>
  </conditionalFormatting>
  <conditionalFormatting sqref="I39">
    <cfRule type="cellIs" dxfId="5679" priority="128" operator="lessThan">
      <formula>37</formula>
    </cfRule>
    <cfRule type="cellIs" dxfId="5678" priority="129" operator="greaterThan">
      <formula>36.9</formula>
    </cfRule>
    <cfRule type="cellIs" dxfId="5677" priority="171" operator="lessThan">
      <formula>37.01</formula>
    </cfRule>
    <cfRule type="cellIs" dxfId="5676" priority="172" operator="greaterThan">
      <formula>37.01</formula>
    </cfRule>
  </conditionalFormatting>
  <conditionalFormatting sqref="I41">
    <cfRule type="cellIs" dxfId="5675" priority="169" operator="lessThan">
      <formula>0.249</formula>
    </cfRule>
    <cfRule type="cellIs" dxfId="5674" priority="170" operator="greaterThan">
      <formula>0.249</formula>
    </cfRule>
  </conditionalFormatting>
  <conditionalFormatting sqref="I42">
    <cfRule type="cellIs" dxfId="5673" priority="167" operator="lessThan">
      <formula>0.65</formula>
    </cfRule>
    <cfRule type="cellIs" dxfId="5672" priority="168" operator="greaterThan">
      <formula>0.649</formula>
    </cfRule>
  </conditionalFormatting>
  <conditionalFormatting sqref="I43">
    <cfRule type="cellIs" dxfId="5671" priority="114" operator="greaterThan">
      <formula>48.9</formula>
    </cfRule>
    <cfRule type="cellIs" dxfId="5670" priority="115" operator="lessThan">
      <formula>49</formula>
    </cfRule>
    <cfRule type="cellIs" dxfId="5669" priority="116" operator="lessThan">
      <formula>49</formula>
    </cfRule>
    <cfRule type="cellIs" dxfId="5668" priority="117" operator="greaterThan">
      <formula>48.9</formula>
    </cfRule>
    <cfRule type="cellIs" dxfId="5667" priority="165" operator="lessThan">
      <formula>47.1</formula>
    </cfRule>
    <cfRule type="cellIs" dxfId="5666" priority="166" operator="greaterThan">
      <formula>47</formula>
    </cfRule>
  </conditionalFormatting>
  <conditionalFormatting sqref="I44">
    <cfRule type="cellIs" dxfId="5665" priority="163" operator="lessThan">
      <formula>51.1</formula>
    </cfRule>
    <cfRule type="cellIs" dxfId="5664" priority="164" operator="greaterThan">
      <formula>51</formula>
    </cfRule>
  </conditionalFormatting>
  <conditionalFormatting sqref="G39:H39">
    <cfRule type="cellIs" dxfId="5663" priority="126" operator="lessThan">
      <formula>38</formula>
    </cfRule>
    <cfRule type="cellIs" dxfId="5662" priority="127" operator="greaterThan">
      <formula>37.9</formula>
    </cfRule>
    <cfRule type="cellIs" dxfId="5661" priority="161" operator="lessThan">
      <formula>38</formula>
    </cfRule>
    <cfRule type="cellIs" dxfId="5660" priority="162" operator="greaterThan">
      <formula>37.9</formula>
    </cfRule>
  </conditionalFormatting>
  <conditionalFormatting sqref="G41:H41">
    <cfRule type="cellIs" dxfId="5659" priority="159" operator="lessThan">
      <formula>0.25</formula>
    </cfRule>
    <cfRule type="cellIs" dxfId="5658" priority="160" operator="greaterThan">
      <formula>0.249</formula>
    </cfRule>
  </conditionalFormatting>
  <conditionalFormatting sqref="F42:H42">
    <cfRule type="cellIs" dxfId="5657" priority="157" operator="lessThan">
      <formula>0.6</formula>
    </cfRule>
    <cfRule type="cellIs" dxfId="5656" priority="158" operator="greaterThan">
      <formula>0.599</formula>
    </cfRule>
  </conditionalFormatting>
  <conditionalFormatting sqref="G36">
    <cfRule type="cellIs" dxfId="5655" priority="154" operator="lessThan">
      <formula>14</formula>
    </cfRule>
    <cfRule type="cellIs" dxfId="5654" priority="155" operator="greaterThan">
      <formula>13.99</formula>
    </cfRule>
    <cfRule type="cellIs" dxfId="5653" priority="156" operator="greaterThan">
      <formula>14</formula>
    </cfRule>
  </conditionalFormatting>
  <conditionalFormatting sqref="F36">
    <cfRule type="cellIs" dxfId="5652" priority="152" operator="lessThan">
      <formula>16</formula>
    </cfRule>
    <cfRule type="cellIs" dxfId="5651" priority="153" operator="greaterThan">
      <formula>15.9</formula>
    </cfRule>
  </conditionalFormatting>
  <conditionalFormatting sqref="E36">
    <cfRule type="cellIs" dxfId="5650" priority="150" operator="lessThan">
      <formula>18</formula>
    </cfRule>
    <cfRule type="cellIs" dxfId="5649" priority="151" operator="greaterThan">
      <formula>17.9</formula>
    </cfRule>
  </conditionalFormatting>
  <conditionalFormatting sqref="C36:D36">
    <cfRule type="cellIs" dxfId="5648" priority="148" operator="lessThan">
      <formula>24</formula>
    </cfRule>
    <cfRule type="cellIs" dxfId="5647" priority="149" operator="greaterThan">
      <formula>23.99</formula>
    </cfRule>
  </conditionalFormatting>
  <conditionalFormatting sqref="C37:F37">
    <cfRule type="cellIs" dxfId="5646" priority="145" operator="greaterThan">
      <formula>0.249</formula>
    </cfRule>
    <cfRule type="cellIs" dxfId="5645" priority="146" operator="lessThan">
      <formula>0.25</formula>
    </cfRule>
    <cfRule type="cellIs" dxfId="5644" priority="147" operator="greaterThan">
      <formula>24.9</formula>
    </cfRule>
  </conditionalFormatting>
  <conditionalFormatting sqref="C39:F39">
    <cfRule type="cellIs" dxfId="5643" priority="124" operator="lessThan">
      <formula>39.99</formula>
    </cfRule>
    <cfRule type="cellIs" dxfId="5642" priority="125" operator="greaterThan">
      <formula>39.99</formula>
    </cfRule>
    <cfRule type="cellIs" dxfId="5641" priority="143" operator="lessThan">
      <formula>40.1</formula>
    </cfRule>
    <cfRule type="cellIs" dxfId="5640" priority="144" operator="greaterThan">
      <formula>40</formula>
    </cfRule>
  </conditionalFormatting>
  <conditionalFormatting sqref="C41:F41">
    <cfRule type="cellIs" dxfId="5639" priority="141" operator="lessThan">
      <formula>0.15</formula>
    </cfRule>
    <cfRule type="cellIs" dxfId="5638" priority="142" operator="greaterThan">
      <formula>0.149</formula>
    </cfRule>
  </conditionalFormatting>
  <conditionalFormatting sqref="D42:E42">
    <cfRule type="cellIs" dxfId="5637" priority="139" operator="lessThan">
      <formula>0.5</formula>
    </cfRule>
    <cfRule type="cellIs" dxfId="5636" priority="140" operator="greaterThan">
      <formula>0.499</formula>
    </cfRule>
  </conditionalFormatting>
  <conditionalFormatting sqref="C42">
    <cfRule type="cellIs" dxfId="5635" priority="135" operator="lessThan">
      <formula>0.4</formula>
    </cfRule>
    <cfRule type="cellIs" dxfId="5634" priority="136" operator="greaterThan">
      <formula>0.399</formula>
    </cfRule>
    <cfRule type="cellIs" dxfId="5633" priority="137" operator="lessThan">
      <formula>0.4</formula>
    </cfRule>
    <cfRule type="cellIs" dxfId="5632" priority="138" operator="greaterThan">
      <formula>0.499</formula>
    </cfRule>
  </conditionalFormatting>
  <conditionalFormatting sqref="C38:F38">
    <cfRule type="cellIs" dxfId="5631" priority="133" operator="lessThan">
      <formula>0.3</formula>
    </cfRule>
    <cfRule type="cellIs" dxfId="5630" priority="134" operator="greaterThan">
      <formula>0.299</formula>
    </cfRule>
  </conditionalFormatting>
  <conditionalFormatting sqref="C47:C49">
    <cfRule type="cellIs" dxfId="5629" priority="122" operator="lessThan">
      <formula>1</formula>
    </cfRule>
    <cfRule type="cellIs" dxfId="5628" priority="123" operator="greaterThan">
      <formula>0.9</formula>
    </cfRule>
  </conditionalFormatting>
  <conditionalFormatting sqref="C52:C53">
    <cfRule type="cellIs" dxfId="5627" priority="120" operator="lessThan">
      <formula>24</formula>
    </cfRule>
    <cfRule type="cellIs" dxfId="5626" priority="121" operator="greaterThan">
      <formula>23.9</formula>
    </cfRule>
  </conditionalFormatting>
  <conditionalFormatting sqref="C56">
    <cfRule type="cellIs" dxfId="5625" priority="118" operator="lessThan">
      <formula>6</formula>
    </cfRule>
    <cfRule type="cellIs" dxfId="5624" priority="119" operator="greaterThan">
      <formula>5.99</formula>
    </cfRule>
  </conditionalFormatting>
  <conditionalFormatting sqref="H43">
    <cfRule type="cellIs" dxfId="5623" priority="112" operator="lessThan">
      <formula>49</formula>
    </cfRule>
    <cfRule type="cellIs" dxfId="5622" priority="113" operator="greaterThan">
      <formula>48.9</formula>
    </cfRule>
  </conditionalFormatting>
  <conditionalFormatting sqref="G43">
    <cfRule type="cellIs" dxfId="5621" priority="110" operator="lessThan">
      <formula>51</formula>
    </cfRule>
    <cfRule type="cellIs" dxfId="5620" priority="111" operator="greaterThan">
      <formula>50.9</formula>
    </cfRule>
  </conditionalFormatting>
  <conditionalFormatting sqref="F43">
    <cfRule type="cellIs" dxfId="5619" priority="108" operator="lessThan">
      <formula>53</formula>
    </cfRule>
    <cfRule type="cellIs" dxfId="5618" priority="109" operator="greaterThan">
      <formula>52.9</formula>
    </cfRule>
  </conditionalFormatting>
  <conditionalFormatting sqref="E43">
    <cfRule type="cellIs" dxfId="5617" priority="106" operator="lessThan">
      <formula>55</formula>
    </cfRule>
    <cfRule type="cellIs" dxfId="5616" priority="107" operator="greaterThan">
      <formula>54.9</formula>
    </cfRule>
  </conditionalFormatting>
  <conditionalFormatting sqref="D43">
    <cfRule type="cellIs" dxfId="5615" priority="104" operator="lessThan">
      <formula>57</formula>
    </cfRule>
    <cfRule type="cellIs" dxfId="5614" priority="105" operator="greaterThan">
      <formula>56.9</formula>
    </cfRule>
  </conditionalFormatting>
  <conditionalFormatting sqref="C43">
    <cfRule type="cellIs" dxfId="5613" priority="102" operator="lessThan">
      <formula>57</formula>
    </cfRule>
    <cfRule type="cellIs" dxfId="5612" priority="103" operator="greaterThan">
      <formula>56.9</formula>
    </cfRule>
  </conditionalFormatting>
  <conditionalFormatting sqref="H44">
    <cfRule type="cellIs" dxfId="5611" priority="100" operator="lessThan">
      <formula>53</formula>
    </cfRule>
    <cfRule type="cellIs" dxfId="5610" priority="101" operator="greaterThan">
      <formula>52.9</formula>
    </cfRule>
  </conditionalFormatting>
  <conditionalFormatting sqref="G44">
    <cfRule type="cellIs" dxfId="5609" priority="98" operator="lessThan">
      <formula>55</formula>
    </cfRule>
    <cfRule type="cellIs" dxfId="5608" priority="99" operator="greaterThan">
      <formula>54.9</formula>
    </cfRule>
  </conditionalFormatting>
  <conditionalFormatting sqref="F44">
    <cfRule type="cellIs" dxfId="5607" priority="96" operator="lessThan">
      <formula>57</formula>
    </cfRule>
    <cfRule type="cellIs" dxfId="5606" priority="97" operator="greaterThan">
      <formula>56.9</formula>
    </cfRule>
  </conditionalFormatting>
  <conditionalFormatting sqref="E44">
    <cfRule type="cellIs" dxfId="5605" priority="94" operator="lessThan">
      <formula>59</formula>
    </cfRule>
    <cfRule type="cellIs" dxfId="5604" priority="95" operator="greaterThan">
      <formula>58.9</formula>
    </cfRule>
  </conditionalFormatting>
  <conditionalFormatting sqref="D44">
    <cfRule type="cellIs" dxfId="5603" priority="92" operator="lessThan">
      <formula>61</formula>
    </cfRule>
    <cfRule type="cellIs" dxfId="5602" priority="93" operator="greaterThan">
      <formula>60.9</formula>
    </cfRule>
  </conditionalFormatting>
  <conditionalFormatting sqref="C44">
    <cfRule type="cellIs" dxfId="5601" priority="90" operator="lessThan">
      <formula>63</formula>
    </cfRule>
    <cfRule type="cellIs" dxfId="5600" priority="91" operator="greaterThan">
      <formula>62.9</formula>
    </cfRule>
  </conditionalFormatting>
  <conditionalFormatting sqref="C50">
    <cfRule type="cellIs" dxfId="5599" priority="88" operator="lessThanOrEqual">
      <formula>5</formula>
    </cfRule>
    <cfRule type="cellIs" dxfId="5598" priority="89" operator="greaterThanOrEqual">
      <formula>5</formula>
    </cfRule>
  </conditionalFormatting>
  <conditionalFormatting sqref="D50">
    <cfRule type="cellIs" dxfId="5597" priority="86" operator="greaterThanOrEqual">
      <formula>6</formula>
    </cfRule>
    <cfRule type="cellIs" dxfId="5596" priority="87" operator="lessThan">
      <formula>6</formula>
    </cfRule>
  </conditionalFormatting>
  <conditionalFormatting sqref="E50">
    <cfRule type="cellIs" dxfId="5595" priority="84" operator="greaterThanOrEqual">
      <formula>7</formula>
    </cfRule>
    <cfRule type="cellIs" dxfId="5594" priority="85" operator="lessThan">
      <formula>7</formula>
    </cfRule>
  </conditionalFormatting>
  <conditionalFormatting sqref="F50">
    <cfRule type="cellIs" dxfId="5593" priority="82" operator="lessThan">
      <formula>10</formula>
    </cfRule>
    <cfRule type="cellIs" dxfId="5592" priority="83" operator="greaterThanOrEqual">
      <formula>10</formula>
    </cfRule>
  </conditionalFormatting>
  <conditionalFormatting sqref="G50">
    <cfRule type="cellIs" dxfId="5591" priority="80" operator="lessThan">
      <formula>12</formula>
    </cfRule>
    <cfRule type="cellIs" dxfId="5590" priority="81" operator="greaterThanOrEqual">
      <formula>12</formula>
    </cfRule>
  </conditionalFormatting>
  <conditionalFormatting sqref="H50">
    <cfRule type="cellIs" dxfId="5589" priority="78" operator="lessThan">
      <formula>14</formula>
    </cfRule>
    <cfRule type="cellIs" dxfId="5588" priority="79" operator="greaterThanOrEqual">
      <formula>14</formula>
    </cfRule>
  </conditionalFormatting>
  <conditionalFormatting sqref="I50">
    <cfRule type="cellIs" dxfId="5587" priority="76" operator="lessThan">
      <formula>17</formula>
    </cfRule>
    <cfRule type="cellIs" dxfId="5586" priority="77" operator="greaterThanOrEqual">
      <formula>17</formula>
    </cfRule>
  </conditionalFormatting>
  <conditionalFormatting sqref="J50">
    <cfRule type="cellIs" dxfId="5585" priority="74" operator="lessThan">
      <formula>19</formula>
    </cfRule>
    <cfRule type="cellIs" dxfId="5584" priority="75" operator="greaterThanOrEqual">
      <formula>19</formula>
    </cfRule>
  </conditionalFormatting>
  <conditionalFormatting sqref="K50">
    <cfRule type="cellIs" dxfId="5583" priority="72" operator="lessThan">
      <formula>22</formula>
    </cfRule>
    <cfRule type="cellIs" dxfId="5582" priority="73" operator="greaterThanOrEqual">
      <formula>22</formula>
    </cfRule>
  </conditionalFormatting>
  <conditionalFormatting sqref="L50">
    <cfRule type="cellIs" dxfId="5581" priority="70" operator="lessThan">
      <formula>24</formula>
    </cfRule>
    <cfRule type="cellIs" dxfId="5580" priority="71" operator="greaterThanOrEqual">
      <formula>24</formula>
    </cfRule>
  </conditionalFormatting>
  <conditionalFormatting sqref="C51">
    <cfRule type="cellIs" dxfId="5579" priority="68" operator="lessThanOrEqual">
      <formula>5</formula>
    </cfRule>
    <cfRule type="cellIs" dxfId="5578" priority="69" operator="greaterThanOrEqual">
      <formula>5</formula>
    </cfRule>
  </conditionalFormatting>
  <conditionalFormatting sqref="D51">
    <cfRule type="cellIs" dxfId="5577" priority="66" operator="greaterThanOrEqual">
      <formula>6</formula>
    </cfRule>
    <cfRule type="cellIs" dxfId="5576" priority="67" operator="lessThan">
      <formula>6</formula>
    </cfRule>
  </conditionalFormatting>
  <conditionalFormatting sqref="E51">
    <cfRule type="cellIs" dxfId="5575" priority="64" operator="greaterThanOrEqual">
      <formula>7</formula>
    </cfRule>
    <cfRule type="cellIs" dxfId="5574" priority="65" operator="lessThan">
      <formula>7</formula>
    </cfRule>
  </conditionalFormatting>
  <conditionalFormatting sqref="F51">
    <cfRule type="cellIs" dxfId="5573" priority="62" operator="lessThan">
      <formula>10</formula>
    </cfRule>
    <cfRule type="cellIs" dxfId="5572" priority="63" operator="greaterThanOrEqual">
      <formula>10</formula>
    </cfRule>
  </conditionalFormatting>
  <conditionalFormatting sqref="G51">
    <cfRule type="cellIs" dxfId="5571" priority="60" operator="lessThan">
      <formula>12</formula>
    </cfRule>
    <cfRule type="cellIs" dxfId="5570" priority="61" operator="greaterThanOrEqual">
      <formula>12</formula>
    </cfRule>
  </conditionalFormatting>
  <conditionalFormatting sqref="H51">
    <cfRule type="cellIs" dxfId="5569" priority="58" operator="lessThan">
      <formula>14</formula>
    </cfRule>
    <cfRule type="cellIs" dxfId="5568" priority="59" operator="greaterThanOrEqual">
      <formula>14</formula>
    </cfRule>
  </conditionalFormatting>
  <conditionalFormatting sqref="I51">
    <cfRule type="cellIs" dxfId="5567" priority="56" operator="lessThan">
      <formula>17</formula>
    </cfRule>
    <cfRule type="cellIs" dxfId="5566" priority="57" operator="greaterThanOrEqual">
      <formula>17</formula>
    </cfRule>
  </conditionalFormatting>
  <conditionalFormatting sqref="J51">
    <cfRule type="cellIs" dxfId="5565" priority="54" operator="lessThan">
      <formula>19</formula>
    </cfRule>
    <cfRule type="cellIs" dxfId="5564" priority="55" operator="greaterThanOrEqual">
      <formula>19</formula>
    </cfRule>
  </conditionalFormatting>
  <conditionalFormatting sqref="K51">
    <cfRule type="cellIs" dxfId="5563" priority="52" operator="lessThan">
      <formula>22</formula>
    </cfRule>
    <cfRule type="cellIs" dxfId="5562" priority="53" operator="greaterThanOrEqual">
      <formula>22</formula>
    </cfRule>
  </conditionalFormatting>
  <conditionalFormatting sqref="L51">
    <cfRule type="cellIs" dxfId="5561" priority="50" operator="lessThan">
      <formula>24</formula>
    </cfRule>
    <cfRule type="cellIs" dxfId="5560" priority="51" operator="greaterThanOrEqual">
      <formula>24</formula>
    </cfRule>
  </conditionalFormatting>
  <conditionalFormatting sqref="C54">
    <cfRule type="cellIs" dxfId="5559" priority="39" operator="greaterThanOrEqual">
      <formula>0.08</formula>
    </cfRule>
    <cfRule type="cellIs" dxfId="5558" priority="49" operator="lessThan">
      <formula>0.08</formula>
    </cfRule>
  </conditionalFormatting>
  <conditionalFormatting sqref="D54">
    <cfRule type="cellIs" dxfId="5557" priority="38" operator="greaterThanOrEqual">
      <formula>0.1</formula>
    </cfRule>
    <cfRule type="cellIs" dxfId="5556" priority="48" operator="lessThan">
      <formula>0.1</formula>
    </cfRule>
  </conditionalFormatting>
  <conditionalFormatting sqref="E54">
    <cfRule type="cellIs" dxfId="5555" priority="37" operator="greaterThanOrEqual">
      <formula>1</formula>
    </cfRule>
    <cfRule type="cellIs" dxfId="5554" priority="47" operator="lessThan">
      <formula>1</formula>
    </cfRule>
  </conditionalFormatting>
  <conditionalFormatting sqref="F54">
    <cfRule type="cellIs" dxfId="5553" priority="36" operator="greaterThanOrEqual">
      <formula>1.02</formula>
    </cfRule>
    <cfRule type="cellIs" dxfId="5552" priority="46" operator="lessThan">
      <formula>1.02</formula>
    </cfRule>
  </conditionalFormatting>
  <conditionalFormatting sqref="G54">
    <cfRule type="cellIs" dxfId="5551" priority="35" operator="greaterThanOrEqual">
      <formula>1.04</formula>
    </cfRule>
    <cfRule type="cellIs" dxfId="5550" priority="45" operator="lessThan">
      <formula>1.04</formula>
    </cfRule>
  </conditionalFormatting>
  <conditionalFormatting sqref="H54">
    <cfRule type="cellIs" dxfId="5549" priority="34" operator="greaterThanOrEqual">
      <formula>1.06</formula>
    </cfRule>
    <cfRule type="cellIs" dxfId="5548" priority="44" operator="lessThan">
      <formula>1.06</formula>
    </cfRule>
  </conditionalFormatting>
  <conditionalFormatting sqref="I54">
    <cfRule type="cellIs" dxfId="5547" priority="33" operator="greaterThanOrEqual">
      <formula>1.08</formula>
    </cfRule>
    <cfRule type="cellIs" dxfId="5546" priority="43" operator="lessThan">
      <formula>1.08</formula>
    </cfRule>
  </conditionalFormatting>
  <conditionalFormatting sqref="J54">
    <cfRule type="cellIs" dxfId="5545" priority="32" operator="greaterThanOrEqual">
      <formula>1.1</formula>
    </cfRule>
    <cfRule type="cellIs" dxfId="5544" priority="42" operator="lessThan">
      <formula>1.1</formula>
    </cfRule>
  </conditionalFormatting>
  <conditionalFormatting sqref="K54">
    <cfRule type="cellIs" dxfId="5543" priority="31" operator="greaterThanOrEqual">
      <formula>2</formula>
    </cfRule>
    <cfRule type="cellIs" dxfId="5542" priority="41" operator="lessThan">
      <formula>2</formula>
    </cfRule>
  </conditionalFormatting>
  <conditionalFormatting sqref="L54">
    <cfRule type="cellIs" dxfId="5541" priority="30" operator="greaterThanOrEqual">
      <formula>2.04</formula>
    </cfRule>
    <cfRule type="cellIs" dxfId="5540" priority="40" operator="lessThan">
      <formula>2.04</formula>
    </cfRule>
  </conditionalFormatting>
  <conditionalFormatting sqref="C55">
    <cfRule type="cellIs" dxfId="5539" priority="26" operator="lessThan">
      <formula>3.08</formula>
    </cfRule>
    <cfRule type="cellIs" dxfId="5538" priority="29" operator="greaterThanOrEqual">
      <formula>3.08</formula>
    </cfRule>
  </conditionalFormatting>
  <conditionalFormatting sqref="D55">
    <cfRule type="cellIs" dxfId="5537" priority="25" operator="lessThan">
      <formula>4.02</formula>
    </cfRule>
    <cfRule type="cellIs" dxfId="5536" priority="28" operator="greaterThanOrEqual">
      <formula>4.02</formula>
    </cfRule>
  </conditionalFormatting>
  <conditionalFormatting sqref="E55">
    <cfRule type="cellIs" dxfId="5535" priority="24" operator="lessThan">
      <formula>4.08</formula>
    </cfRule>
    <cfRule type="cellIs" dxfId="5534" priority="27" operator="greaterThanOrEqual">
      <formula>4.08</formula>
    </cfRule>
  </conditionalFormatting>
  <conditionalFormatting sqref="F55">
    <cfRule type="cellIs" dxfId="5533" priority="22" operator="lessThan">
      <formula>5.02</formula>
    </cfRule>
    <cfRule type="cellIs" dxfId="5532" priority="23" operator="greaterThanOrEqual">
      <formula>5.02</formula>
    </cfRule>
  </conditionalFormatting>
  <conditionalFormatting sqref="G55">
    <cfRule type="cellIs" dxfId="5531" priority="19" operator="lessThan">
      <formula>5.08</formula>
    </cfRule>
    <cfRule type="cellIs" dxfId="5530" priority="21" operator="greaterThanOrEqual">
      <formula>5.08</formula>
    </cfRule>
  </conditionalFormatting>
  <conditionalFormatting sqref="H55">
    <cfRule type="cellIs" dxfId="5529" priority="10" operator="greaterThanOrEqual">
      <formula>6.02</formula>
    </cfRule>
    <cfRule type="cellIs" dxfId="5528" priority="20" operator="lessThan">
      <formula>6.08</formula>
    </cfRule>
  </conditionalFormatting>
  <conditionalFormatting sqref="I55">
    <cfRule type="cellIs" dxfId="5527" priority="17" operator="lessThan">
      <formula>6.08</formula>
    </cfRule>
    <cfRule type="cellIs" dxfId="5526" priority="18" operator="greaterThanOrEqual">
      <formula>6.08</formula>
    </cfRule>
  </conditionalFormatting>
  <conditionalFormatting sqref="J55">
    <cfRule type="cellIs" dxfId="5525" priority="15" operator="lessThan">
      <formula>7.02</formula>
    </cfRule>
    <cfRule type="cellIs" dxfId="5524" priority="16" operator="greaterThanOrEqual">
      <formula>7.02</formula>
    </cfRule>
  </conditionalFormatting>
  <conditionalFormatting sqref="K55">
    <cfRule type="cellIs" dxfId="5523" priority="13" operator="lessThan">
      <formula>7.08</formula>
    </cfRule>
    <cfRule type="cellIs" dxfId="5522" priority="14" operator="greaterThanOrEqual">
      <formula>7.08</formula>
    </cfRule>
  </conditionalFormatting>
  <conditionalFormatting sqref="L55">
    <cfRule type="cellIs" dxfId="5521" priority="11" operator="lessThan">
      <formula>8</formula>
    </cfRule>
    <cfRule type="cellIs" dxfId="5520" priority="12" operator="greaterThanOrEqual">
      <formula>8</formula>
    </cfRule>
  </conditionalFormatting>
  <conditionalFormatting sqref="H36">
    <cfRule type="cellIs" dxfId="5519" priority="8" operator="greaterThan">
      <formula>11.9</formula>
    </cfRule>
    <cfRule type="cellIs" dxfId="5518" priority="9" operator="lessThan">
      <formula>12</formula>
    </cfRule>
  </conditionalFormatting>
  <conditionalFormatting sqref="I86">
    <cfRule type="cellIs" dxfId="5517" priority="1" operator="lessThan">
      <formula>1</formula>
    </cfRule>
    <cfRule type="cellIs" dxfId="5516" priority="2" operator="lessThan">
      <formula>0</formula>
    </cfRule>
    <cfRule type="cellIs" dxfId="5515" priority="3" operator="lessThan">
      <formula>0</formula>
    </cfRule>
  </conditionalFormatting>
  <conditionalFormatting sqref="I79">
    <cfRule type="cellIs" dxfId="5514" priority="5" operator="lessThan">
      <formula>1</formula>
    </cfRule>
    <cfRule type="cellIs" dxfId="5513" priority="6" operator="lessThan">
      <formula>0</formula>
    </cfRule>
    <cfRule type="cellIs" dxfId="5512" priority="7" operator="lessThan">
      <formula>0</formula>
    </cfRule>
  </conditionalFormatting>
  <conditionalFormatting sqref="I89:I90 I93:I94">
    <cfRule type="cellIs" dxfId="5511" priority="4" operator="lessThan">
      <formula>1</formula>
    </cfRule>
  </conditionalFormatting>
  <printOptions gridLines="1"/>
  <pageMargins left="0.7" right="0.7" top="0.75" bottom="0.75" header="0.3" footer="0.3"/>
  <pageSetup scale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C63" zoomScale="78" zoomScaleNormal="78" workbookViewId="0">
      <selection activeCell="N60" sqref="N60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203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2</v>
      </c>
      <c r="D5" s="18">
        <f t="shared" si="1"/>
        <v>2</v>
      </c>
      <c r="E5" s="18">
        <f t="shared" si="2"/>
        <v>2</v>
      </c>
      <c r="F5" s="18">
        <f t="shared" si="3"/>
        <v>2</v>
      </c>
      <c r="G5" s="18">
        <f t="shared" si="4"/>
        <v>2</v>
      </c>
      <c r="H5" s="18">
        <f t="shared" si="5"/>
        <v>2</v>
      </c>
      <c r="I5" s="18">
        <f t="shared" si="6"/>
        <v>2</v>
      </c>
      <c r="J5" s="18">
        <f t="shared" si="7"/>
        <v>2</v>
      </c>
      <c r="K5" s="18">
        <f t="shared" si="8"/>
        <v>2</v>
      </c>
      <c r="L5" s="18">
        <f t="shared" ref="L5:L10" si="9">N5</f>
        <v>2</v>
      </c>
      <c r="N5" s="18">
        <v>2</v>
      </c>
    </row>
    <row r="6" spans="1:17" x14ac:dyDescent="0.25">
      <c r="A6" s="2" t="s">
        <v>3</v>
      </c>
      <c r="B6" s="2" t="s">
        <v>22</v>
      </c>
      <c r="C6" s="19">
        <f t="shared" si="0"/>
        <v>2</v>
      </c>
      <c r="D6" s="19">
        <f t="shared" si="1"/>
        <v>2</v>
      </c>
      <c r="E6" s="18">
        <f t="shared" si="2"/>
        <v>2</v>
      </c>
      <c r="F6" s="18">
        <f t="shared" si="3"/>
        <v>2</v>
      </c>
      <c r="G6" s="18">
        <f t="shared" si="4"/>
        <v>2</v>
      </c>
      <c r="H6" s="18">
        <f t="shared" si="5"/>
        <v>2</v>
      </c>
      <c r="I6" s="18">
        <f t="shared" si="6"/>
        <v>2</v>
      </c>
      <c r="J6" s="18">
        <f t="shared" si="7"/>
        <v>2</v>
      </c>
      <c r="K6" s="18">
        <f t="shared" si="8"/>
        <v>2</v>
      </c>
      <c r="L6" s="18">
        <f t="shared" si="9"/>
        <v>2</v>
      </c>
      <c r="N6" s="18">
        <v>2</v>
      </c>
    </row>
    <row r="7" spans="1:17" x14ac:dyDescent="0.25">
      <c r="A7" s="2" t="s">
        <v>4</v>
      </c>
      <c r="B7" s="2" t="s">
        <v>22</v>
      </c>
      <c r="C7" s="19">
        <f t="shared" si="0"/>
        <v>1</v>
      </c>
      <c r="D7" s="19">
        <f t="shared" si="1"/>
        <v>1</v>
      </c>
      <c r="E7" s="18">
        <f t="shared" si="2"/>
        <v>1</v>
      </c>
      <c r="F7" s="18">
        <f t="shared" si="3"/>
        <v>1</v>
      </c>
      <c r="G7" s="18">
        <f t="shared" si="4"/>
        <v>1</v>
      </c>
      <c r="H7" s="18">
        <f t="shared" si="5"/>
        <v>1</v>
      </c>
      <c r="I7" s="18">
        <f t="shared" si="6"/>
        <v>1</v>
      </c>
      <c r="J7" s="18">
        <f t="shared" si="7"/>
        <v>1</v>
      </c>
      <c r="K7" s="18">
        <f t="shared" si="8"/>
        <v>1</v>
      </c>
      <c r="L7" s="18">
        <f t="shared" si="9"/>
        <v>1</v>
      </c>
      <c r="N7" s="18">
        <v>1</v>
      </c>
    </row>
    <row r="8" spans="1:17" x14ac:dyDescent="0.25">
      <c r="A8" s="2" t="s">
        <v>5</v>
      </c>
      <c r="B8" s="2" t="s">
        <v>22</v>
      </c>
      <c r="C8" s="19">
        <f t="shared" si="0"/>
        <v>1</v>
      </c>
      <c r="D8" s="19">
        <f t="shared" si="1"/>
        <v>1</v>
      </c>
      <c r="E8" s="18">
        <f t="shared" si="2"/>
        <v>1</v>
      </c>
      <c r="F8" s="18">
        <f t="shared" si="3"/>
        <v>1</v>
      </c>
      <c r="G8" s="18">
        <f t="shared" si="4"/>
        <v>1</v>
      </c>
      <c r="H8" s="18">
        <f t="shared" si="5"/>
        <v>1</v>
      </c>
      <c r="I8" s="18">
        <f t="shared" si="6"/>
        <v>1</v>
      </c>
      <c r="J8" s="18">
        <f t="shared" si="7"/>
        <v>1</v>
      </c>
      <c r="K8" s="18">
        <f t="shared" si="8"/>
        <v>1</v>
      </c>
      <c r="L8" s="18">
        <f t="shared" si="9"/>
        <v>1</v>
      </c>
      <c r="N8" s="18">
        <v>1</v>
      </c>
    </row>
    <row r="9" spans="1:17" x14ac:dyDescent="0.25">
      <c r="A9" s="2" t="s">
        <v>6</v>
      </c>
      <c r="B9" s="2" t="s">
        <v>1</v>
      </c>
      <c r="C9" s="19">
        <f t="shared" si="0"/>
        <v>2</v>
      </c>
      <c r="D9" s="19">
        <f t="shared" si="1"/>
        <v>2</v>
      </c>
      <c r="E9" s="18">
        <f t="shared" si="2"/>
        <v>2</v>
      </c>
      <c r="F9" s="18">
        <f t="shared" si="3"/>
        <v>2</v>
      </c>
      <c r="G9" s="18">
        <f t="shared" si="4"/>
        <v>2</v>
      </c>
      <c r="H9" s="18">
        <f t="shared" si="5"/>
        <v>2</v>
      </c>
      <c r="I9" s="18">
        <f t="shared" si="6"/>
        <v>2</v>
      </c>
      <c r="J9" s="18">
        <f t="shared" si="7"/>
        <v>2</v>
      </c>
      <c r="K9" s="18">
        <f t="shared" si="8"/>
        <v>2</v>
      </c>
      <c r="L9" s="18">
        <f t="shared" si="9"/>
        <v>2</v>
      </c>
      <c r="N9" s="18">
        <v>2</v>
      </c>
    </row>
    <row r="10" spans="1:17" x14ac:dyDescent="0.25">
      <c r="A10" s="2" t="s">
        <v>7</v>
      </c>
      <c r="B10" s="2" t="s">
        <v>2</v>
      </c>
      <c r="C10" s="19">
        <f t="shared" si="0"/>
        <v>1</v>
      </c>
      <c r="D10" s="19">
        <f t="shared" si="1"/>
        <v>1</v>
      </c>
      <c r="E10" s="18">
        <f t="shared" si="2"/>
        <v>1</v>
      </c>
      <c r="F10" s="18">
        <f t="shared" si="3"/>
        <v>1</v>
      </c>
      <c r="G10" s="18">
        <f t="shared" si="4"/>
        <v>1</v>
      </c>
      <c r="H10" s="18">
        <f t="shared" si="5"/>
        <v>1</v>
      </c>
      <c r="I10" s="18">
        <f t="shared" si="6"/>
        <v>1</v>
      </c>
      <c r="J10" s="18">
        <f t="shared" si="7"/>
        <v>1</v>
      </c>
      <c r="K10" s="18">
        <f t="shared" si="8"/>
        <v>1</v>
      </c>
      <c r="L10" s="18">
        <f t="shared" si="9"/>
        <v>1</v>
      </c>
      <c r="N10" s="18">
        <v>1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2</v>
      </c>
      <c r="D12" s="18">
        <f t="shared" ref="D12:D22" si="11">N12</f>
        <v>2</v>
      </c>
      <c r="E12" s="18">
        <f t="shared" ref="E12:E22" si="12">N12</f>
        <v>2</v>
      </c>
      <c r="F12" s="18">
        <f t="shared" ref="F12:F22" si="13">N12</f>
        <v>2</v>
      </c>
      <c r="G12" s="18">
        <f t="shared" ref="G12:G22" si="14">N12</f>
        <v>2</v>
      </c>
      <c r="H12" s="18">
        <f t="shared" ref="H12:H22" si="15">N12</f>
        <v>2</v>
      </c>
      <c r="I12" s="18">
        <f t="shared" ref="I12:I22" si="16">N12</f>
        <v>2</v>
      </c>
      <c r="J12" s="18">
        <f t="shared" ref="J12:J22" si="17">N12</f>
        <v>2</v>
      </c>
      <c r="K12" s="18">
        <f t="shared" ref="K12:K22" si="18">N12</f>
        <v>2</v>
      </c>
      <c r="L12" s="18">
        <f t="shared" ref="L12:L22" si="19">N12</f>
        <v>2</v>
      </c>
      <c r="N12" s="18">
        <v>2</v>
      </c>
    </row>
    <row r="13" spans="1:17" x14ac:dyDescent="0.25">
      <c r="A13" s="2" t="s">
        <v>9</v>
      </c>
      <c r="B13" s="2" t="s">
        <v>2</v>
      </c>
      <c r="C13" s="18">
        <f t="shared" si="10"/>
        <v>3</v>
      </c>
      <c r="D13" s="18">
        <f t="shared" si="11"/>
        <v>3</v>
      </c>
      <c r="E13" s="18">
        <f t="shared" si="12"/>
        <v>3</v>
      </c>
      <c r="F13" s="18">
        <f t="shared" si="13"/>
        <v>3</v>
      </c>
      <c r="G13" s="18">
        <f t="shared" si="14"/>
        <v>3</v>
      </c>
      <c r="H13" s="18">
        <f t="shared" si="15"/>
        <v>3</v>
      </c>
      <c r="I13" s="18">
        <f t="shared" si="16"/>
        <v>3</v>
      </c>
      <c r="J13" s="18">
        <f t="shared" si="17"/>
        <v>3</v>
      </c>
      <c r="K13" s="18">
        <f t="shared" si="18"/>
        <v>3</v>
      </c>
      <c r="L13" s="18">
        <f t="shared" si="19"/>
        <v>3</v>
      </c>
      <c r="N13" s="18">
        <v>3</v>
      </c>
    </row>
    <row r="14" spans="1:17" x14ac:dyDescent="0.25">
      <c r="A14" s="2" t="s">
        <v>11</v>
      </c>
      <c r="B14" s="2" t="s">
        <v>72</v>
      </c>
      <c r="C14" s="18">
        <f t="shared" si="10"/>
        <v>2</v>
      </c>
      <c r="D14" s="18">
        <f t="shared" si="11"/>
        <v>2</v>
      </c>
      <c r="E14" s="18">
        <f t="shared" si="12"/>
        <v>2</v>
      </c>
      <c r="F14" s="18">
        <f t="shared" si="13"/>
        <v>2</v>
      </c>
      <c r="G14" s="18">
        <f t="shared" si="14"/>
        <v>2</v>
      </c>
      <c r="H14" s="18">
        <f t="shared" si="15"/>
        <v>2</v>
      </c>
      <c r="I14" s="18">
        <f t="shared" si="16"/>
        <v>2</v>
      </c>
      <c r="J14" s="18">
        <f t="shared" si="17"/>
        <v>2</v>
      </c>
      <c r="K14" s="18">
        <f t="shared" si="18"/>
        <v>2</v>
      </c>
      <c r="L14" s="18">
        <f t="shared" si="19"/>
        <v>2</v>
      </c>
      <c r="N14" s="18">
        <v>2</v>
      </c>
    </row>
    <row r="15" spans="1:17" x14ac:dyDescent="0.25">
      <c r="A15" s="2" t="s">
        <v>12</v>
      </c>
      <c r="B15" s="2" t="s">
        <v>23</v>
      </c>
      <c r="C15" s="18">
        <f t="shared" si="10"/>
        <v>4</v>
      </c>
      <c r="D15" s="18">
        <f t="shared" si="11"/>
        <v>4</v>
      </c>
      <c r="E15" s="18">
        <f t="shared" si="12"/>
        <v>4</v>
      </c>
      <c r="F15" s="18">
        <f t="shared" si="13"/>
        <v>4</v>
      </c>
      <c r="G15" s="18">
        <f t="shared" si="14"/>
        <v>4</v>
      </c>
      <c r="H15" s="18">
        <f t="shared" si="15"/>
        <v>4</v>
      </c>
      <c r="I15" s="18">
        <f t="shared" si="16"/>
        <v>4</v>
      </c>
      <c r="J15" s="18">
        <f t="shared" si="17"/>
        <v>4</v>
      </c>
      <c r="K15" s="18">
        <f t="shared" si="18"/>
        <v>4</v>
      </c>
      <c r="L15" s="18">
        <f t="shared" si="19"/>
        <v>4</v>
      </c>
      <c r="N15" s="18">
        <v>4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3</v>
      </c>
      <c r="D17" s="18">
        <f t="shared" si="11"/>
        <v>3</v>
      </c>
      <c r="E17" s="18">
        <f t="shared" si="12"/>
        <v>3</v>
      </c>
      <c r="F17" s="18">
        <f t="shared" si="13"/>
        <v>3</v>
      </c>
      <c r="G17" s="18">
        <f t="shared" si="14"/>
        <v>3</v>
      </c>
      <c r="H17" s="18">
        <f t="shared" si="15"/>
        <v>3</v>
      </c>
      <c r="I17" s="18">
        <f t="shared" si="16"/>
        <v>3</v>
      </c>
      <c r="J17" s="18">
        <f t="shared" si="17"/>
        <v>3</v>
      </c>
      <c r="K17" s="18">
        <f t="shared" si="18"/>
        <v>3</v>
      </c>
      <c r="L17" s="18">
        <f t="shared" si="19"/>
        <v>3</v>
      </c>
      <c r="N17" s="18">
        <v>3</v>
      </c>
    </row>
    <row r="18" spans="1:14" x14ac:dyDescent="0.25">
      <c r="A18" s="2" t="s">
        <v>15</v>
      </c>
      <c r="B18" s="2" t="s">
        <v>6</v>
      </c>
      <c r="C18" s="19">
        <f t="shared" si="10"/>
        <v>3</v>
      </c>
      <c r="D18" s="19">
        <f t="shared" si="11"/>
        <v>3</v>
      </c>
      <c r="E18" s="18">
        <f t="shared" si="12"/>
        <v>3</v>
      </c>
      <c r="F18" s="18">
        <f t="shared" si="13"/>
        <v>3</v>
      </c>
      <c r="G18" s="18">
        <f t="shared" si="14"/>
        <v>3</v>
      </c>
      <c r="H18" s="18">
        <f t="shared" si="15"/>
        <v>3</v>
      </c>
      <c r="I18" s="18">
        <f t="shared" si="16"/>
        <v>3</v>
      </c>
      <c r="J18" s="18">
        <f t="shared" si="17"/>
        <v>3</v>
      </c>
      <c r="K18" s="18">
        <f t="shared" si="18"/>
        <v>3</v>
      </c>
      <c r="L18" s="18">
        <f t="shared" si="19"/>
        <v>3</v>
      </c>
      <c r="N18" s="18">
        <v>3</v>
      </c>
    </row>
    <row r="19" spans="1:14" x14ac:dyDescent="0.25">
      <c r="A19" s="2" t="s">
        <v>16</v>
      </c>
      <c r="B19" s="2" t="s">
        <v>6</v>
      </c>
      <c r="C19" s="19">
        <f t="shared" si="10"/>
        <v>3</v>
      </c>
      <c r="D19" s="19">
        <f t="shared" si="11"/>
        <v>3</v>
      </c>
      <c r="E19" s="18">
        <f t="shared" si="12"/>
        <v>3</v>
      </c>
      <c r="F19" s="18">
        <f t="shared" si="13"/>
        <v>3</v>
      </c>
      <c r="G19" s="18">
        <f t="shared" si="14"/>
        <v>3</v>
      </c>
      <c r="H19" s="18">
        <f t="shared" si="15"/>
        <v>3</v>
      </c>
      <c r="I19" s="18">
        <f t="shared" si="16"/>
        <v>3</v>
      </c>
      <c r="J19" s="18">
        <f t="shared" si="17"/>
        <v>3</v>
      </c>
      <c r="K19" s="18">
        <f t="shared" si="18"/>
        <v>3</v>
      </c>
      <c r="L19" s="18">
        <f t="shared" si="19"/>
        <v>3</v>
      </c>
      <c r="N19" s="18">
        <v>3</v>
      </c>
    </row>
    <row r="20" spans="1:14" x14ac:dyDescent="0.25">
      <c r="A20" s="2" t="s">
        <v>17</v>
      </c>
      <c r="B20" s="2" t="s">
        <v>6</v>
      </c>
      <c r="C20" s="19">
        <f t="shared" si="10"/>
        <v>4</v>
      </c>
      <c r="D20" s="19">
        <f t="shared" si="11"/>
        <v>4</v>
      </c>
      <c r="E20" s="19">
        <f t="shared" si="12"/>
        <v>4</v>
      </c>
      <c r="F20" s="18">
        <f t="shared" si="13"/>
        <v>4</v>
      </c>
      <c r="G20" s="18">
        <f t="shared" si="14"/>
        <v>4</v>
      </c>
      <c r="H20" s="18">
        <f t="shared" si="15"/>
        <v>4</v>
      </c>
      <c r="I20" s="18">
        <f t="shared" si="16"/>
        <v>4</v>
      </c>
      <c r="J20" s="18">
        <f t="shared" si="17"/>
        <v>4</v>
      </c>
      <c r="K20" s="18">
        <f t="shared" si="18"/>
        <v>4</v>
      </c>
      <c r="L20" s="18">
        <f t="shared" si="19"/>
        <v>4</v>
      </c>
      <c r="N20" s="18">
        <v>4</v>
      </c>
    </row>
    <row r="21" spans="1:14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2</v>
      </c>
      <c r="D24" s="19">
        <f>N24</f>
        <v>2</v>
      </c>
      <c r="E24" s="18">
        <f>N24</f>
        <v>2</v>
      </c>
      <c r="F24" s="18">
        <f>N24</f>
        <v>2</v>
      </c>
      <c r="G24" s="18">
        <f>N24</f>
        <v>2</v>
      </c>
      <c r="H24" s="18">
        <f>N24</f>
        <v>2</v>
      </c>
      <c r="I24" s="18">
        <f>N24</f>
        <v>2</v>
      </c>
      <c r="J24" s="18">
        <f>N24</f>
        <v>2</v>
      </c>
      <c r="K24" s="18">
        <f>N24</f>
        <v>2</v>
      </c>
      <c r="L24" s="18">
        <f>N24</f>
        <v>2</v>
      </c>
      <c r="N24" s="18">
        <v>2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x14ac:dyDescent="0.25">
      <c r="A28" s="2" t="s">
        <v>27</v>
      </c>
      <c r="B28" s="2" t="s">
        <v>13</v>
      </c>
      <c r="C28" s="18">
        <f t="shared" si="20"/>
        <v>5</v>
      </c>
      <c r="D28" s="18">
        <f t="shared" si="21"/>
        <v>5</v>
      </c>
      <c r="E28" s="18">
        <f t="shared" si="22"/>
        <v>5</v>
      </c>
      <c r="F28" s="18">
        <f t="shared" si="23"/>
        <v>5</v>
      </c>
      <c r="G28" s="18">
        <f t="shared" si="24"/>
        <v>5</v>
      </c>
      <c r="H28" s="18">
        <f t="shared" si="25"/>
        <v>5</v>
      </c>
      <c r="I28" s="18">
        <f t="shared" si="26"/>
        <v>5</v>
      </c>
      <c r="J28" s="18">
        <f t="shared" si="27"/>
        <v>5</v>
      </c>
      <c r="K28" s="18">
        <f t="shared" si="28"/>
        <v>5</v>
      </c>
      <c r="L28" s="18">
        <f t="shared" si="29"/>
        <v>5</v>
      </c>
      <c r="N28" s="18">
        <v>5</v>
      </c>
    </row>
    <row r="29" spans="1:14" x14ac:dyDescent="0.25">
      <c r="A29" s="2" t="s">
        <v>28</v>
      </c>
      <c r="B29" s="2" t="s">
        <v>12</v>
      </c>
      <c r="C29" s="18">
        <f t="shared" si="20"/>
        <v>4</v>
      </c>
      <c r="D29" s="18">
        <f t="shared" si="21"/>
        <v>4</v>
      </c>
      <c r="E29" s="18">
        <f t="shared" si="22"/>
        <v>4</v>
      </c>
      <c r="F29" s="18">
        <f t="shared" si="23"/>
        <v>4</v>
      </c>
      <c r="G29" s="18">
        <f t="shared" si="24"/>
        <v>4</v>
      </c>
      <c r="H29" s="18">
        <f t="shared" si="25"/>
        <v>4</v>
      </c>
      <c r="I29" s="18">
        <f t="shared" si="26"/>
        <v>4</v>
      </c>
      <c r="J29" s="18">
        <f t="shared" si="27"/>
        <v>4</v>
      </c>
      <c r="K29" s="18">
        <f t="shared" si="28"/>
        <v>4</v>
      </c>
      <c r="L29" s="18">
        <f t="shared" si="29"/>
        <v>4</v>
      </c>
      <c r="N29" s="18">
        <v>4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2</v>
      </c>
      <c r="D33" s="19">
        <f t="shared" si="21"/>
        <v>2</v>
      </c>
      <c r="E33" s="19">
        <f t="shared" si="22"/>
        <v>2</v>
      </c>
      <c r="F33" s="18">
        <f t="shared" si="23"/>
        <v>2</v>
      </c>
      <c r="G33" s="18">
        <f t="shared" si="24"/>
        <v>2</v>
      </c>
      <c r="H33" s="18">
        <f t="shared" si="25"/>
        <v>2</v>
      </c>
      <c r="I33" s="18">
        <f t="shared" si="26"/>
        <v>2</v>
      </c>
      <c r="J33" s="18">
        <f t="shared" si="27"/>
        <v>2</v>
      </c>
      <c r="K33" s="18">
        <f t="shared" si="28"/>
        <v>2</v>
      </c>
      <c r="L33" s="18">
        <f t="shared" si="29"/>
        <v>2</v>
      </c>
      <c r="N33" s="18">
        <v>2</v>
      </c>
    </row>
    <row r="34" spans="1:14" x14ac:dyDescent="0.25">
      <c r="A34" s="2" t="s">
        <v>33</v>
      </c>
      <c r="B34" s="2" t="s">
        <v>12</v>
      </c>
      <c r="C34" s="19">
        <f t="shared" si="20"/>
        <v>4</v>
      </c>
      <c r="D34" s="19">
        <f t="shared" si="21"/>
        <v>4</v>
      </c>
      <c r="E34" s="19">
        <f t="shared" si="22"/>
        <v>4</v>
      </c>
      <c r="F34" s="18">
        <f t="shared" si="23"/>
        <v>4</v>
      </c>
      <c r="G34" s="18">
        <f t="shared" si="24"/>
        <v>4</v>
      </c>
      <c r="H34" s="18">
        <f t="shared" si="25"/>
        <v>4</v>
      </c>
      <c r="I34" s="18">
        <f t="shared" si="26"/>
        <v>4</v>
      </c>
      <c r="J34" s="18">
        <f t="shared" si="27"/>
        <v>4</v>
      </c>
      <c r="K34" s="18">
        <f t="shared" si="28"/>
        <v>4</v>
      </c>
      <c r="L34" s="18">
        <f t="shared" si="29"/>
        <v>4</v>
      </c>
      <c r="N34" s="18">
        <v>4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22</v>
      </c>
      <c r="D36" s="18">
        <f t="shared" ref="D36:D44" si="31">N36</f>
        <v>22</v>
      </c>
      <c r="E36" s="18">
        <f t="shared" ref="E36:E44" si="32">N36</f>
        <v>22</v>
      </c>
      <c r="F36" s="18">
        <f t="shared" ref="F36:F44" si="33">N36</f>
        <v>22</v>
      </c>
      <c r="G36" s="18">
        <f t="shared" ref="G36:G44" si="34">N36</f>
        <v>22</v>
      </c>
      <c r="H36" s="18">
        <f t="shared" ref="H36:H44" si="35">N36</f>
        <v>22</v>
      </c>
      <c r="I36" s="18">
        <f t="shared" ref="I36:I44" si="36">N36</f>
        <v>22</v>
      </c>
      <c r="J36" s="18">
        <f t="shared" ref="J36:J44" si="37">N36</f>
        <v>22</v>
      </c>
      <c r="K36" s="18">
        <f t="shared" ref="K36:K44" si="38">N36</f>
        <v>22</v>
      </c>
      <c r="L36" s="18">
        <f t="shared" ref="L36:L44" si="39">N36</f>
        <v>22</v>
      </c>
      <c r="N36" s="18">
        <v>22</v>
      </c>
    </row>
    <row r="37" spans="1:14" x14ac:dyDescent="0.25">
      <c r="A37" s="2" t="s">
        <v>37</v>
      </c>
      <c r="B37" s="2" t="s">
        <v>39</v>
      </c>
      <c r="C37" s="25">
        <f t="shared" si="30"/>
        <v>0.3</v>
      </c>
      <c r="D37" s="25">
        <f t="shared" si="31"/>
        <v>0.3</v>
      </c>
      <c r="E37" s="25">
        <f t="shared" si="32"/>
        <v>0.3</v>
      </c>
      <c r="F37" s="25">
        <f t="shared" si="33"/>
        <v>0.3</v>
      </c>
      <c r="G37" s="25">
        <f t="shared" si="34"/>
        <v>0.3</v>
      </c>
      <c r="H37" s="25">
        <f t="shared" si="35"/>
        <v>0.3</v>
      </c>
      <c r="I37" s="25">
        <f t="shared" si="36"/>
        <v>0.3</v>
      </c>
      <c r="J37" s="25">
        <f t="shared" si="37"/>
        <v>0.3</v>
      </c>
      <c r="K37" s="25">
        <f t="shared" si="38"/>
        <v>0.3</v>
      </c>
      <c r="L37" s="22">
        <f t="shared" si="39"/>
        <v>0.3</v>
      </c>
      <c r="N37" s="22">
        <v>0.3</v>
      </c>
    </row>
    <row r="38" spans="1:14" x14ac:dyDescent="0.25">
      <c r="A38" s="2" t="s">
        <v>38</v>
      </c>
      <c r="B38" s="2" t="s">
        <v>39</v>
      </c>
      <c r="C38" s="25">
        <f t="shared" si="30"/>
        <v>0.5</v>
      </c>
      <c r="D38" s="25">
        <f t="shared" si="31"/>
        <v>0.5</v>
      </c>
      <c r="E38" s="25">
        <f t="shared" si="32"/>
        <v>0.5</v>
      </c>
      <c r="F38" s="25">
        <f t="shared" si="33"/>
        <v>0.5</v>
      </c>
      <c r="G38" s="25">
        <f t="shared" si="34"/>
        <v>0.5</v>
      </c>
      <c r="H38" s="25">
        <f t="shared" si="35"/>
        <v>0.5</v>
      </c>
      <c r="I38" s="25">
        <f t="shared" si="36"/>
        <v>0.5</v>
      </c>
      <c r="J38" s="25">
        <f t="shared" si="37"/>
        <v>0.5</v>
      </c>
      <c r="K38" s="25">
        <f t="shared" si="38"/>
        <v>0.5</v>
      </c>
      <c r="L38" s="22">
        <f t="shared" si="39"/>
        <v>0.5</v>
      </c>
      <c r="N38" s="22">
        <v>0.5</v>
      </c>
    </row>
    <row r="39" spans="1:14" x14ac:dyDescent="0.25">
      <c r="A39" s="2" t="s">
        <v>40</v>
      </c>
      <c r="B39" s="2" t="s">
        <v>39</v>
      </c>
      <c r="C39" s="18">
        <f t="shared" si="30"/>
        <v>38</v>
      </c>
      <c r="D39" s="18">
        <f t="shared" si="31"/>
        <v>38</v>
      </c>
      <c r="E39" s="18">
        <f t="shared" si="32"/>
        <v>38</v>
      </c>
      <c r="F39" s="18">
        <f t="shared" si="33"/>
        <v>38</v>
      </c>
      <c r="G39" s="18">
        <f t="shared" si="34"/>
        <v>38</v>
      </c>
      <c r="H39" s="18">
        <f t="shared" si="35"/>
        <v>38</v>
      </c>
      <c r="I39" s="18">
        <f t="shared" si="36"/>
        <v>38</v>
      </c>
      <c r="J39" s="18">
        <f t="shared" si="37"/>
        <v>38</v>
      </c>
      <c r="K39" s="18">
        <f t="shared" si="38"/>
        <v>38</v>
      </c>
      <c r="L39" s="18">
        <f t="shared" si="39"/>
        <v>38</v>
      </c>
      <c r="N39" s="18">
        <v>38</v>
      </c>
    </row>
    <row r="40" spans="1:14" x14ac:dyDescent="0.25">
      <c r="A40" s="2" t="s">
        <v>41</v>
      </c>
      <c r="B40" s="2" t="s">
        <v>39</v>
      </c>
      <c r="C40" s="26">
        <f t="shared" si="30"/>
        <v>2</v>
      </c>
      <c r="D40" s="26">
        <f t="shared" si="31"/>
        <v>2</v>
      </c>
      <c r="E40" s="26">
        <f t="shared" si="32"/>
        <v>2</v>
      </c>
      <c r="F40" s="26">
        <f t="shared" si="33"/>
        <v>2</v>
      </c>
      <c r="G40" s="26">
        <f t="shared" si="34"/>
        <v>2</v>
      </c>
      <c r="H40" s="26">
        <f t="shared" si="35"/>
        <v>2</v>
      </c>
      <c r="I40" s="26">
        <f t="shared" si="36"/>
        <v>2</v>
      </c>
      <c r="J40" s="26">
        <f t="shared" si="37"/>
        <v>2</v>
      </c>
      <c r="K40" s="26">
        <f t="shared" si="38"/>
        <v>2</v>
      </c>
      <c r="L40" s="26">
        <f t="shared" si="39"/>
        <v>2</v>
      </c>
      <c r="N40" s="26">
        <v>2</v>
      </c>
    </row>
    <row r="41" spans="1:14" x14ac:dyDescent="0.25">
      <c r="A41" s="2" t="s">
        <v>42</v>
      </c>
      <c r="B41" s="2" t="s">
        <v>39</v>
      </c>
      <c r="C41" s="25">
        <f t="shared" si="30"/>
        <v>0.33</v>
      </c>
      <c r="D41" s="25">
        <f t="shared" si="31"/>
        <v>0.33</v>
      </c>
      <c r="E41" s="25">
        <f t="shared" si="32"/>
        <v>0.33</v>
      </c>
      <c r="F41" s="25">
        <f t="shared" si="33"/>
        <v>0.33</v>
      </c>
      <c r="G41" s="25">
        <f t="shared" si="34"/>
        <v>0.33</v>
      </c>
      <c r="H41" s="25">
        <f t="shared" si="35"/>
        <v>0.33</v>
      </c>
      <c r="I41" s="25">
        <f t="shared" si="36"/>
        <v>0.33</v>
      </c>
      <c r="J41" s="25">
        <f t="shared" si="37"/>
        <v>0.33</v>
      </c>
      <c r="K41" s="25">
        <f t="shared" si="38"/>
        <v>0.33</v>
      </c>
      <c r="L41" s="22">
        <f t="shared" si="39"/>
        <v>0.33</v>
      </c>
      <c r="N41" s="22">
        <v>0.33</v>
      </c>
    </row>
    <row r="42" spans="1:14" x14ac:dyDescent="0.25">
      <c r="A42" s="2" t="s">
        <v>43</v>
      </c>
      <c r="B42" s="2" t="s">
        <v>45</v>
      </c>
      <c r="C42" s="27">
        <f t="shared" si="30"/>
        <v>0.76100000000000001</v>
      </c>
      <c r="D42" s="25">
        <f t="shared" si="31"/>
        <v>0.76100000000000001</v>
      </c>
      <c r="E42" s="25">
        <f t="shared" si="32"/>
        <v>0.76100000000000001</v>
      </c>
      <c r="F42" s="25">
        <f t="shared" si="33"/>
        <v>0.76100000000000001</v>
      </c>
      <c r="G42" s="25">
        <f t="shared" si="34"/>
        <v>0.76100000000000001</v>
      </c>
      <c r="H42" s="25">
        <f t="shared" si="35"/>
        <v>0.76100000000000001</v>
      </c>
      <c r="I42" s="25">
        <f t="shared" si="36"/>
        <v>0.76100000000000001</v>
      </c>
      <c r="J42" s="25">
        <f t="shared" si="37"/>
        <v>0.76100000000000001</v>
      </c>
      <c r="K42" s="25">
        <f t="shared" si="38"/>
        <v>0.76100000000000001</v>
      </c>
      <c r="L42" s="22">
        <f t="shared" si="39"/>
        <v>0.76100000000000001</v>
      </c>
      <c r="N42" s="22">
        <v>0.76100000000000001</v>
      </c>
    </row>
    <row r="43" spans="1:14" x14ac:dyDescent="0.25">
      <c r="A43" s="2" t="s">
        <v>46</v>
      </c>
      <c r="B43" s="2" t="s">
        <v>47</v>
      </c>
      <c r="C43" s="28">
        <f t="shared" si="30"/>
        <v>54</v>
      </c>
      <c r="D43" s="18">
        <f t="shared" si="31"/>
        <v>54</v>
      </c>
      <c r="E43" s="18">
        <f t="shared" si="32"/>
        <v>54</v>
      </c>
      <c r="F43" s="18">
        <f t="shared" si="33"/>
        <v>54</v>
      </c>
      <c r="G43" s="18">
        <f t="shared" si="34"/>
        <v>54</v>
      </c>
      <c r="H43" s="18">
        <f t="shared" si="35"/>
        <v>54</v>
      </c>
      <c r="I43" s="18">
        <f t="shared" si="36"/>
        <v>54</v>
      </c>
      <c r="J43" s="18">
        <f t="shared" si="37"/>
        <v>54</v>
      </c>
      <c r="K43" s="18">
        <f t="shared" si="38"/>
        <v>54</v>
      </c>
      <c r="L43" s="18">
        <f t="shared" si="39"/>
        <v>54</v>
      </c>
      <c r="N43" s="18">
        <v>54</v>
      </c>
    </row>
    <row r="44" spans="1:14" x14ac:dyDescent="0.25">
      <c r="A44" s="2" t="s">
        <v>48</v>
      </c>
      <c r="B44" s="2" t="s">
        <v>47</v>
      </c>
      <c r="C44" s="28">
        <f t="shared" si="30"/>
        <v>29</v>
      </c>
      <c r="D44" s="18">
        <f t="shared" si="31"/>
        <v>29</v>
      </c>
      <c r="E44" s="18">
        <f t="shared" si="32"/>
        <v>29</v>
      </c>
      <c r="F44" s="18">
        <f t="shared" si="33"/>
        <v>29</v>
      </c>
      <c r="G44" s="18">
        <f t="shared" si="34"/>
        <v>29</v>
      </c>
      <c r="H44" s="18">
        <f t="shared" si="35"/>
        <v>29</v>
      </c>
      <c r="I44" s="18">
        <f t="shared" si="36"/>
        <v>29</v>
      </c>
      <c r="J44" s="18">
        <f t="shared" si="37"/>
        <v>29</v>
      </c>
      <c r="K44" s="18">
        <f t="shared" si="38"/>
        <v>29</v>
      </c>
      <c r="L44" s="18">
        <f t="shared" si="39"/>
        <v>29</v>
      </c>
      <c r="N44" s="18">
        <v>29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16</v>
      </c>
      <c r="D46" s="19">
        <f>N46</f>
        <v>16</v>
      </c>
      <c r="E46" s="19">
        <f>N46</f>
        <v>16</v>
      </c>
      <c r="F46" s="19">
        <f>N46</f>
        <v>16</v>
      </c>
      <c r="G46" s="19">
        <f>N46</f>
        <v>16</v>
      </c>
      <c r="H46" s="19">
        <f>N46</f>
        <v>16</v>
      </c>
      <c r="I46" s="19">
        <f>N46</f>
        <v>16</v>
      </c>
      <c r="J46" s="19">
        <f>N46</f>
        <v>16</v>
      </c>
      <c r="K46" s="19">
        <f>N46</f>
        <v>16</v>
      </c>
      <c r="L46" s="19">
        <f>N46</f>
        <v>16</v>
      </c>
      <c r="N46" s="19">
        <v>16</v>
      </c>
    </row>
    <row r="47" spans="1:14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2</v>
      </c>
      <c r="D48" s="19">
        <f>N48</f>
        <v>2</v>
      </c>
      <c r="E48" s="19">
        <f>N48</f>
        <v>2</v>
      </c>
      <c r="F48" s="19">
        <f>N48</f>
        <v>2</v>
      </c>
      <c r="G48" s="19">
        <f>N48</f>
        <v>2</v>
      </c>
      <c r="H48" s="19">
        <f>N48</f>
        <v>2</v>
      </c>
      <c r="I48" s="19">
        <f>N48</f>
        <v>2</v>
      </c>
      <c r="J48" s="19">
        <f>N48</f>
        <v>2</v>
      </c>
      <c r="K48" s="19">
        <f>N48</f>
        <v>2</v>
      </c>
      <c r="L48" s="19">
        <f>N48</f>
        <v>2</v>
      </c>
      <c r="N48" s="19">
        <v>2</v>
      </c>
    </row>
    <row r="49" spans="1:25 16384:16384" x14ac:dyDescent="0.25">
      <c r="A49" s="2" t="s">
        <v>54</v>
      </c>
      <c r="C49" s="19">
        <f>N49</f>
        <v>10</v>
      </c>
      <c r="D49" s="19">
        <f>N49</f>
        <v>10</v>
      </c>
      <c r="E49" s="19">
        <f>N49</f>
        <v>10</v>
      </c>
      <c r="F49" s="19">
        <f>N49</f>
        <v>10</v>
      </c>
      <c r="G49" s="19">
        <f>N49</f>
        <v>10</v>
      </c>
      <c r="H49" s="19">
        <f>N49</f>
        <v>10</v>
      </c>
      <c r="I49" s="19">
        <f>N49</f>
        <v>10</v>
      </c>
      <c r="J49" s="19">
        <f>N49</f>
        <v>10</v>
      </c>
      <c r="K49" s="19">
        <f>N49</f>
        <v>10</v>
      </c>
      <c r="L49" s="19">
        <f>N49</f>
        <v>10</v>
      </c>
      <c r="N49" s="19">
        <v>10</v>
      </c>
    </row>
    <row r="50" spans="1:25 16384:16384" x14ac:dyDescent="0.25">
      <c r="A50" s="13" t="s">
        <v>55</v>
      </c>
      <c r="C50" s="31">
        <f t="shared" ref="C50:L50" si="40">$N$50</f>
        <v>15.04</v>
      </c>
      <c r="D50" s="31">
        <f t="shared" si="40"/>
        <v>15.04</v>
      </c>
      <c r="E50" s="31">
        <f t="shared" si="40"/>
        <v>15.04</v>
      </c>
      <c r="F50" s="31">
        <f t="shared" si="40"/>
        <v>15.04</v>
      </c>
      <c r="G50" s="31">
        <f t="shared" si="40"/>
        <v>15.04</v>
      </c>
      <c r="H50" s="31">
        <f t="shared" si="40"/>
        <v>15.04</v>
      </c>
      <c r="I50" s="31">
        <f t="shared" si="40"/>
        <v>15.04</v>
      </c>
      <c r="J50" s="31">
        <f t="shared" si="40"/>
        <v>15.04</v>
      </c>
      <c r="K50" s="31">
        <f t="shared" si="40"/>
        <v>15.04</v>
      </c>
      <c r="L50" s="31">
        <f t="shared" si="40"/>
        <v>15.04</v>
      </c>
      <c r="N50" s="31">
        <v>15.04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15.06</v>
      </c>
      <c r="D51" s="31">
        <f t="shared" si="41"/>
        <v>15.06</v>
      </c>
      <c r="E51" s="31">
        <f t="shared" si="41"/>
        <v>15.06</v>
      </c>
      <c r="F51" s="31">
        <f t="shared" si="41"/>
        <v>15.06</v>
      </c>
      <c r="G51" s="31">
        <f t="shared" si="41"/>
        <v>15.06</v>
      </c>
      <c r="H51" s="31">
        <f t="shared" si="41"/>
        <v>15.06</v>
      </c>
      <c r="I51" s="31">
        <f t="shared" si="41"/>
        <v>15.06</v>
      </c>
      <c r="J51" s="31">
        <f t="shared" si="41"/>
        <v>15.06</v>
      </c>
      <c r="K51" s="31">
        <f t="shared" si="41"/>
        <v>15.06</v>
      </c>
      <c r="L51" s="31">
        <f t="shared" si="41"/>
        <v>15.06</v>
      </c>
      <c r="N51" s="31">
        <v>15.06</v>
      </c>
    </row>
    <row r="52" spans="1:25 16384:16384" x14ac:dyDescent="0.25">
      <c r="A52" s="13" t="s">
        <v>63</v>
      </c>
      <c r="C52" s="19">
        <f>N52</f>
        <v>125</v>
      </c>
      <c r="D52" s="19">
        <f>N52</f>
        <v>125</v>
      </c>
      <c r="E52" s="19">
        <f>N52</f>
        <v>125</v>
      </c>
      <c r="F52" s="19">
        <f>N52</f>
        <v>125</v>
      </c>
      <c r="G52" s="19">
        <f>N52</f>
        <v>125</v>
      </c>
      <c r="H52" s="19">
        <f>N52</f>
        <v>125</v>
      </c>
      <c r="I52" s="19">
        <f>N52</f>
        <v>125</v>
      </c>
      <c r="J52" s="19">
        <f>N52</f>
        <v>125</v>
      </c>
      <c r="K52" s="19">
        <f>N52</f>
        <v>125</v>
      </c>
      <c r="L52" s="19">
        <f>N52</f>
        <v>125</v>
      </c>
      <c r="N52" s="19">
        <v>125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1.08</v>
      </c>
      <c r="D54" s="31">
        <f t="shared" si="42"/>
        <v>1.08</v>
      </c>
      <c r="E54" s="31">
        <f t="shared" si="42"/>
        <v>1.08</v>
      </c>
      <c r="F54" s="31">
        <f t="shared" si="42"/>
        <v>1.08</v>
      </c>
      <c r="G54" s="31">
        <f t="shared" si="42"/>
        <v>1.08</v>
      </c>
      <c r="H54" s="31">
        <f t="shared" si="42"/>
        <v>1.08</v>
      </c>
      <c r="I54" s="31">
        <f t="shared" si="42"/>
        <v>1.08</v>
      </c>
      <c r="J54" s="31">
        <f t="shared" si="42"/>
        <v>1.08</v>
      </c>
      <c r="K54" s="31">
        <f t="shared" si="42"/>
        <v>1.08</v>
      </c>
      <c r="L54" s="31">
        <f>$N$54</f>
        <v>1.08</v>
      </c>
      <c r="N54" s="31">
        <v>1.08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7</v>
      </c>
      <c r="D55" s="31">
        <f t="shared" ref="D55:L55" si="43">$N$55</f>
        <v>7</v>
      </c>
      <c r="E55" s="31">
        <f t="shared" si="43"/>
        <v>7</v>
      </c>
      <c r="F55" s="31">
        <f t="shared" si="43"/>
        <v>7</v>
      </c>
      <c r="G55" s="31">
        <f t="shared" si="43"/>
        <v>7</v>
      </c>
      <c r="H55" s="31">
        <f t="shared" si="43"/>
        <v>7</v>
      </c>
      <c r="I55" s="31">
        <f t="shared" si="43"/>
        <v>7</v>
      </c>
      <c r="J55" s="31">
        <f t="shared" si="43"/>
        <v>7</v>
      </c>
      <c r="K55" s="31">
        <f t="shared" si="43"/>
        <v>7</v>
      </c>
      <c r="L55" s="31">
        <f t="shared" si="43"/>
        <v>7</v>
      </c>
      <c r="N55" s="31">
        <v>7</v>
      </c>
    </row>
    <row r="56" spans="1:25 16384:16384" x14ac:dyDescent="0.25">
      <c r="A56" s="4" t="s">
        <v>57</v>
      </c>
      <c r="C56" s="19">
        <f>N56</f>
        <v>5.28</v>
      </c>
      <c r="D56" s="19">
        <f>N56</f>
        <v>5.28</v>
      </c>
      <c r="E56" s="19">
        <f>N56</f>
        <v>5.28</v>
      </c>
      <c r="F56" s="19">
        <f>N56</f>
        <v>5.28</v>
      </c>
      <c r="G56" s="19">
        <f>N56</f>
        <v>5.28</v>
      </c>
      <c r="H56" s="19">
        <f>N56</f>
        <v>5.28</v>
      </c>
      <c r="I56" s="19">
        <f>N56</f>
        <v>5.28</v>
      </c>
      <c r="J56" s="19">
        <f>N56</f>
        <v>5.28</v>
      </c>
      <c r="K56" s="19">
        <f>N56</f>
        <v>5.28</v>
      </c>
      <c r="L56" s="19">
        <f>N56</f>
        <v>5.28</v>
      </c>
      <c r="N56" s="19">
        <v>5.28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16</v>
      </c>
      <c r="I69" s="35">
        <f>(H69/21)*100</f>
        <v>76.19047619047619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2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2</v>
      </c>
      <c r="G71" s="33" t="s">
        <v>158</v>
      </c>
      <c r="H71" s="34">
        <f t="shared" si="44"/>
        <v>2</v>
      </c>
      <c r="I71" s="35">
        <f>(H71/15)*100</f>
        <v>13.333333333333334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1</v>
      </c>
      <c r="G72" s="62" t="s">
        <v>159</v>
      </c>
      <c r="H72" s="34">
        <f t="shared" si="44"/>
        <v>10</v>
      </c>
      <c r="I72" s="35">
        <f>(H72/45)*100</f>
        <v>22.222222222222221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1</v>
      </c>
      <c r="G73" s="55" t="s">
        <v>160</v>
      </c>
      <c r="H73" s="56">
        <f t="shared" si="44"/>
        <v>15.04</v>
      </c>
      <c r="I73" s="35">
        <f>(H73/24)*100</f>
        <v>62.666666666666657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15.06</v>
      </c>
      <c r="I74" s="35">
        <f>(H74/24)*100</f>
        <v>62.750000000000007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2</v>
      </c>
      <c r="G75" s="33" t="s">
        <v>162</v>
      </c>
      <c r="H75" s="34">
        <f t="shared" si="44"/>
        <v>125</v>
      </c>
      <c r="I75" s="35">
        <f>(H75/240)*100</f>
        <v>52.083333333333336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13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1.08</v>
      </c>
      <c r="I77" s="35">
        <f>(H77/2.04)*100</f>
        <v>52.941176470588239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</v>
      </c>
      <c r="I78" s="39">
        <f>(H78/8)*100</f>
        <v>87.5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2</v>
      </c>
      <c r="G79" s="40" t="s">
        <v>168</v>
      </c>
      <c r="H79" s="34">
        <f t="shared" si="44"/>
        <v>5.28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3</v>
      </c>
      <c r="G80" s="10"/>
      <c r="H80" s="41" t="s">
        <v>169</v>
      </c>
      <c r="I80" s="42">
        <f>SUM(H69:H78)+(I79)</f>
        <v>493.18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2</v>
      </c>
      <c r="H81" s="43" t="s">
        <v>170</v>
      </c>
      <c r="I81" s="44">
        <f>(I80/790)*33</f>
        <v>20.601189873417724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4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3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3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3</v>
      </c>
      <c r="G86" s="37" t="s">
        <v>35</v>
      </c>
      <c r="H86" s="38">
        <f t="shared" ref="H86:H94" si="46">N36</f>
        <v>22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4</v>
      </c>
      <c r="G87" s="61" t="s">
        <v>174</v>
      </c>
      <c r="H87" s="60">
        <f t="shared" si="46"/>
        <v>0.3</v>
      </c>
      <c r="I87" s="39">
        <f>(H87/60%)*100</f>
        <v>50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0.5</v>
      </c>
      <c r="I88" s="39">
        <f>(H88/50%)*100</f>
        <v>100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38</v>
      </c>
      <c r="I89" s="39">
        <v>55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29</v>
      </c>
      <c r="G90" s="37" t="s">
        <v>177</v>
      </c>
      <c r="H90" s="59">
        <f t="shared" si="46"/>
        <v>2</v>
      </c>
      <c r="I90" s="39">
        <v>85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0.33</v>
      </c>
      <c r="I91" s="39">
        <f>(H91/40%)*100</f>
        <v>82.5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0.76100000000000001</v>
      </c>
      <c r="I92" s="39">
        <f>(H92/81%)*100</f>
        <v>93.950617283950606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2</v>
      </c>
      <c r="G93" s="37" t="s">
        <v>183</v>
      </c>
      <c r="H93" s="38">
        <f t="shared" si="46"/>
        <v>54</v>
      </c>
      <c r="I93" s="39">
        <v>72.5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29</v>
      </c>
      <c r="I94" s="39">
        <v>72.5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2</v>
      </c>
      <c r="H95" s="48" t="s">
        <v>169</v>
      </c>
      <c r="I95" s="49">
        <f>SUM(I86:I94)</f>
        <v>696.45061728395058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25.536522633744855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5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4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64.040151531552823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2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4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19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63</v>
      </c>
    </row>
    <row r="111" spans="3:24" x14ac:dyDescent="0.25">
      <c r="D111" s="43" t="s">
        <v>201</v>
      </c>
      <c r="E111" s="44">
        <f>(E110/123)*33</f>
        <v>16.902439024390244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5510" priority="603" operator="greaterThan">
      <formula>3</formula>
    </cfRule>
    <cfRule type="cellIs" dxfId="5509" priority="604" operator="lessThan">
      <formula>3</formula>
    </cfRule>
    <cfRule type="cellIs" dxfId="5508" priority="612" operator="equal">
      <formula>3</formula>
    </cfRule>
  </conditionalFormatting>
  <conditionalFormatting sqref="C5">
    <cfRule type="cellIs" dxfId="5507" priority="602" operator="lessThan">
      <formula>2</formula>
    </cfRule>
    <cfRule type="cellIs" dxfId="5506" priority="610" operator="greaterThan">
      <formula>2</formula>
    </cfRule>
    <cfRule type="cellIs" dxfId="5505" priority="611" operator="equal">
      <formula>2</formula>
    </cfRule>
  </conditionalFormatting>
  <conditionalFormatting sqref="C6:D6">
    <cfRule type="cellIs" dxfId="5504" priority="601" operator="lessThan">
      <formula>2</formula>
    </cfRule>
    <cfRule type="cellIs" dxfId="5503" priority="609" operator="greaterThan">
      <formula>1.9</formula>
    </cfRule>
  </conditionalFormatting>
  <conditionalFormatting sqref="C7:D7">
    <cfRule type="cellIs" dxfId="5502" priority="600" operator="lessThan">
      <formula>1</formula>
    </cfRule>
    <cfRule type="cellIs" dxfId="5501" priority="608" operator="greaterThan">
      <formula>0.9</formula>
    </cfRule>
  </conditionalFormatting>
  <conditionalFormatting sqref="C8:D8">
    <cfRule type="cellIs" dxfId="5500" priority="597" operator="greaterThan">
      <formula>0.9</formula>
    </cfRule>
    <cfRule type="cellIs" dxfId="5499" priority="598" operator="greaterThan">
      <formula>1</formula>
    </cfRule>
    <cfRule type="cellIs" dxfId="5498" priority="607" operator="equal">
      <formula>0</formula>
    </cfRule>
  </conditionalFormatting>
  <conditionalFormatting sqref="C9">
    <cfRule type="cellIs" dxfId="5497" priority="606" operator="greaterThan">
      <formula>0</formula>
    </cfRule>
  </conditionalFormatting>
  <conditionalFormatting sqref="C10">
    <cfRule type="cellIs" dxfId="5496" priority="605" operator="greaterThan">
      <formula>0</formula>
    </cfRule>
  </conditionalFormatting>
  <conditionalFormatting sqref="C9:C10">
    <cfRule type="cellIs" dxfId="5495" priority="599" operator="equal">
      <formula>0</formula>
    </cfRule>
  </conditionalFormatting>
  <conditionalFormatting sqref="L4">
    <cfRule type="cellIs" dxfId="5494" priority="596" operator="lessThan">
      <formula>4</formula>
    </cfRule>
  </conditionalFormatting>
  <conditionalFormatting sqref="L5:L7">
    <cfRule type="cellIs" dxfId="5493" priority="595" operator="lessThan">
      <formula>4</formula>
    </cfRule>
  </conditionalFormatting>
  <conditionalFormatting sqref="L8">
    <cfRule type="cellIs" dxfId="5492" priority="591" operator="greaterThan">
      <formula>1.9</formula>
    </cfRule>
    <cfRule type="cellIs" dxfId="5491" priority="594" operator="lessThan">
      <formula>2</formula>
    </cfRule>
  </conditionalFormatting>
  <conditionalFormatting sqref="L9:L10">
    <cfRule type="cellIs" dxfId="5490" priority="590" operator="greaterThan">
      <formula>2.9</formula>
    </cfRule>
    <cfRule type="cellIs" dxfId="5489" priority="593" operator="lessThan">
      <formula>3</formula>
    </cfRule>
  </conditionalFormatting>
  <conditionalFormatting sqref="L4:L7">
    <cfRule type="cellIs" dxfId="5488" priority="592" operator="greaterThan">
      <formula>3.9</formula>
    </cfRule>
  </conditionalFormatting>
  <conditionalFormatting sqref="L12:L15">
    <cfRule type="cellIs" dxfId="5487" priority="588" operator="lessThan">
      <formula>3.9</formula>
    </cfRule>
    <cfRule type="cellIs" dxfId="5486" priority="589" operator="greaterThan">
      <formula>3.9</formula>
    </cfRule>
  </conditionalFormatting>
  <conditionalFormatting sqref="L18:L21">
    <cfRule type="cellIs" dxfId="5485" priority="586" operator="lessThan">
      <formula>2.9</formula>
    </cfRule>
    <cfRule type="cellIs" dxfId="5484" priority="587" operator="greaterThan">
      <formula>2.9</formula>
    </cfRule>
  </conditionalFormatting>
  <conditionalFormatting sqref="L16">
    <cfRule type="cellIs" dxfId="5483" priority="584" operator="lessThan">
      <formula>2.9</formula>
    </cfRule>
    <cfRule type="cellIs" dxfId="5482" priority="585" operator="greaterThan">
      <formula>2.9</formula>
    </cfRule>
  </conditionalFormatting>
  <conditionalFormatting sqref="L17">
    <cfRule type="cellIs" dxfId="5481" priority="582" operator="lessThan">
      <formula>1.9</formula>
    </cfRule>
    <cfRule type="cellIs" dxfId="5480" priority="583" operator="greaterThan">
      <formula>1.9</formula>
    </cfRule>
  </conditionalFormatting>
  <conditionalFormatting sqref="L22">
    <cfRule type="cellIs" dxfId="5479" priority="580" operator="lessThan">
      <formula>3.9</formula>
    </cfRule>
    <cfRule type="cellIs" dxfId="5478" priority="581" operator="greaterThan">
      <formula>3.9</formula>
    </cfRule>
  </conditionalFormatting>
  <conditionalFormatting sqref="K12:K14">
    <cfRule type="cellIs" dxfId="5477" priority="578" operator="lessThan">
      <formula>3.9</formula>
    </cfRule>
    <cfRule type="cellIs" dxfId="5476" priority="579" operator="greaterThan">
      <formula>3.9</formula>
    </cfRule>
  </conditionalFormatting>
  <conditionalFormatting sqref="J12:J13">
    <cfRule type="cellIs" dxfId="5475" priority="576" operator="lessThan">
      <formula>3.9</formula>
    </cfRule>
    <cfRule type="cellIs" dxfId="5474" priority="577" operator="greaterThan">
      <formula>3.9</formula>
    </cfRule>
  </conditionalFormatting>
  <conditionalFormatting sqref="I12:I13">
    <cfRule type="cellIs" dxfId="5473" priority="574" operator="lessThan">
      <formula>3.9</formula>
    </cfRule>
    <cfRule type="cellIs" dxfId="5472" priority="575" operator="greaterThan">
      <formula>3.9</formula>
    </cfRule>
  </conditionalFormatting>
  <conditionalFormatting sqref="H12:H13">
    <cfRule type="cellIs" dxfId="5471" priority="572" operator="lessThan">
      <formula>3.9</formula>
    </cfRule>
    <cfRule type="cellIs" dxfId="5470" priority="573" operator="greaterThan">
      <formula>3.9</formula>
    </cfRule>
  </conditionalFormatting>
  <conditionalFormatting sqref="G12:G13">
    <cfRule type="cellIs" dxfId="5469" priority="570" operator="lessThan">
      <formula>3.9</formula>
    </cfRule>
    <cfRule type="cellIs" dxfId="5468" priority="571" operator="greaterThan">
      <formula>3.9</formula>
    </cfRule>
  </conditionalFormatting>
  <conditionalFormatting sqref="L24">
    <cfRule type="cellIs" dxfId="5467" priority="568" operator="lessThan">
      <formula>3.9</formula>
    </cfRule>
    <cfRule type="cellIs" dxfId="5466" priority="569" operator="greaterThan">
      <formula>3.9</formula>
    </cfRule>
  </conditionalFormatting>
  <conditionalFormatting sqref="L25">
    <cfRule type="cellIs" dxfId="5465" priority="566" operator="lessThan">
      <formula>2.9</formula>
    </cfRule>
    <cfRule type="cellIs" dxfId="5464" priority="567" operator="greaterThan">
      <formula>2.9</formula>
    </cfRule>
  </conditionalFormatting>
  <conditionalFormatting sqref="L27:L29">
    <cfRule type="cellIs" dxfId="5463" priority="564" operator="lessThan">
      <formula>4.9</formula>
    </cfRule>
    <cfRule type="cellIs" dxfId="5462" priority="565" operator="greaterThan">
      <formula>4.9</formula>
    </cfRule>
  </conditionalFormatting>
  <conditionalFormatting sqref="L30">
    <cfRule type="cellIs" dxfId="5461" priority="562" operator="lessThan">
      <formula>2.9</formula>
    </cfRule>
    <cfRule type="cellIs" dxfId="5460" priority="563" operator="greaterThan">
      <formula>2.9</formula>
    </cfRule>
  </conditionalFormatting>
  <conditionalFormatting sqref="L31">
    <cfRule type="cellIs" dxfId="5459" priority="560" operator="lessThan">
      <formula>2.9</formula>
    </cfRule>
    <cfRule type="cellIs" dxfId="5458" priority="561" operator="greaterThan">
      <formula>2.9</formula>
    </cfRule>
  </conditionalFormatting>
  <conditionalFormatting sqref="L32">
    <cfRule type="cellIs" dxfId="5457" priority="558" operator="lessThan">
      <formula>2.9</formula>
    </cfRule>
    <cfRule type="cellIs" dxfId="5456" priority="559" operator="greaterThan">
      <formula>2.9</formula>
    </cfRule>
  </conditionalFormatting>
  <conditionalFormatting sqref="L33">
    <cfRule type="cellIs" dxfId="5455" priority="556" operator="lessThan">
      <formula>2.9</formula>
    </cfRule>
    <cfRule type="cellIs" dxfId="5454" priority="557" operator="greaterThan">
      <formula>2.9</formula>
    </cfRule>
  </conditionalFormatting>
  <conditionalFormatting sqref="L34">
    <cfRule type="cellIs" dxfId="5453" priority="554" operator="lessThan">
      <formula>6.9</formula>
    </cfRule>
    <cfRule type="cellIs" dxfId="5452" priority="555" operator="greaterThan">
      <formula>6.9</formula>
    </cfRule>
  </conditionalFormatting>
  <conditionalFormatting sqref="L36">
    <cfRule type="cellIs" dxfId="5451" priority="551" operator="equal">
      <formula>2</formula>
    </cfRule>
    <cfRule type="cellIs" dxfId="5450" priority="552" operator="lessThan">
      <formula>2</formula>
    </cfRule>
    <cfRule type="cellIs" dxfId="5449" priority="553" operator="greaterThan">
      <formula>2</formula>
    </cfRule>
  </conditionalFormatting>
  <conditionalFormatting sqref="L37">
    <cfRule type="cellIs" dxfId="5448" priority="549" operator="lessThan">
      <formula>0.599</formula>
    </cfRule>
    <cfRule type="cellIs" dxfId="5447" priority="550" operator="greaterThan">
      <formula>0.599</formula>
    </cfRule>
  </conditionalFormatting>
  <conditionalFormatting sqref="L38">
    <cfRule type="cellIs" dxfId="5446" priority="547" operator="lessThan">
      <formula>0.499</formula>
    </cfRule>
    <cfRule type="cellIs" dxfId="5445" priority="548" operator="greaterThan">
      <formula>0.499</formula>
    </cfRule>
  </conditionalFormatting>
  <conditionalFormatting sqref="L39">
    <cfRule type="cellIs" dxfId="5444" priority="544" operator="equal">
      <formula>30</formula>
    </cfRule>
    <cfRule type="cellIs" dxfId="5443" priority="545" operator="greaterThan">
      <formula>30</formula>
    </cfRule>
    <cfRule type="cellIs" dxfId="5442" priority="546" operator="lessThan">
      <formula>30</formula>
    </cfRule>
  </conditionalFormatting>
  <conditionalFormatting sqref="L40">
    <cfRule type="cellIs" dxfId="5441" priority="542" operator="greaterThan">
      <formula>1.67</formula>
    </cfRule>
    <cfRule type="cellIs" dxfId="5440" priority="543" operator="lessThan">
      <formula>1.68</formula>
    </cfRule>
  </conditionalFormatting>
  <conditionalFormatting sqref="L41">
    <cfRule type="cellIs" dxfId="5439" priority="540" operator="lessThan">
      <formula>0.4</formula>
    </cfRule>
    <cfRule type="cellIs" dxfId="5438" priority="541" operator="greaterThan">
      <formula>0.399</formula>
    </cfRule>
  </conditionalFormatting>
  <conditionalFormatting sqref="L42">
    <cfRule type="cellIs" dxfId="5437" priority="537" operator="equal">
      <formula>0.8</formula>
    </cfRule>
    <cfRule type="cellIs" dxfId="5436" priority="538" operator="lessThan">
      <formula>0.8</formula>
    </cfRule>
    <cfRule type="cellIs" dxfId="5435" priority="539" operator="greaterThan">
      <formula>0.8</formula>
    </cfRule>
  </conditionalFormatting>
  <conditionalFormatting sqref="K43:L43">
    <cfRule type="cellIs" dxfId="5434" priority="535" operator="greaterThan">
      <formula>42</formula>
    </cfRule>
    <cfRule type="cellIs" dxfId="5433" priority="536" operator="lessThan">
      <formula>43</formula>
    </cfRule>
  </conditionalFormatting>
  <conditionalFormatting sqref="K44:L44">
    <cfRule type="cellIs" dxfId="5432" priority="533" operator="greaterThan">
      <formula>46</formula>
    </cfRule>
    <cfRule type="cellIs" dxfId="5431" priority="534" operator="lessThan">
      <formula>47</formula>
    </cfRule>
  </conditionalFormatting>
  <conditionalFormatting sqref="L46">
    <cfRule type="cellIs" dxfId="5430" priority="531" operator="lessThan">
      <formula>19</formula>
    </cfRule>
    <cfRule type="cellIs" dxfId="5429" priority="532" operator="greaterThan">
      <formula>18</formula>
    </cfRule>
  </conditionalFormatting>
  <conditionalFormatting sqref="L47">
    <cfRule type="cellIs" dxfId="5428" priority="529" operator="lessThan">
      <formula>45</formula>
    </cfRule>
    <cfRule type="cellIs" dxfId="5427" priority="530" operator="greaterThan">
      <formula>44</formula>
    </cfRule>
  </conditionalFormatting>
  <conditionalFormatting sqref="L48">
    <cfRule type="cellIs" dxfId="5426" priority="527" operator="lessThan">
      <formula>15</formula>
    </cfRule>
    <cfRule type="cellIs" dxfId="5425" priority="528" operator="greaterThan">
      <formula>14</formula>
    </cfRule>
  </conditionalFormatting>
  <conditionalFormatting sqref="L49">
    <cfRule type="cellIs" dxfId="5424" priority="525" operator="lessThan">
      <formula>44</formula>
    </cfRule>
    <cfRule type="cellIs" dxfId="5423" priority="526" operator="greaterThan">
      <formula>44</formula>
    </cfRule>
  </conditionalFormatting>
  <conditionalFormatting sqref="L52:L53">
    <cfRule type="cellIs" dxfId="5422" priority="523" operator="lessThan">
      <formula>240</formula>
    </cfRule>
    <cfRule type="cellIs" dxfId="5421" priority="524" operator="greaterThan">
      <formula>239</formula>
    </cfRule>
  </conditionalFormatting>
  <conditionalFormatting sqref="L56">
    <cfRule type="cellIs" dxfId="5420" priority="521" operator="lessThan">
      <formula>4.1</formula>
    </cfRule>
    <cfRule type="cellIs" dxfId="5419" priority="522" operator="greaterThan">
      <formula>4.09</formula>
    </cfRule>
  </conditionalFormatting>
  <conditionalFormatting sqref="L58:L59">
    <cfRule type="cellIs" dxfId="5418" priority="519" operator="lessThan">
      <formula>0.81</formula>
    </cfRule>
    <cfRule type="cellIs" dxfId="5417" priority="520" operator="greaterThan">
      <formula>0.8</formula>
    </cfRule>
  </conditionalFormatting>
  <conditionalFormatting sqref="K4:K7">
    <cfRule type="cellIs" dxfId="5416" priority="518" operator="lessThan">
      <formula>4</formula>
    </cfRule>
  </conditionalFormatting>
  <conditionalFormatting sqref="K4:K7">
    <cfRule type="cellIs" dxfId="5415" priority="517" operator="greaterThan">
      <formula>3.9</formula>
    </cfRule>
  </conditionalFormatting>
  <conditionalFormatting sqref="K8">
    <cfRule type="cellIs" dxfId="5414" priority="514" operator="greaterThan">
      <formula>1.9</formula>
    </cfRule>
    <cfRule type="cellIs" dxfId="5413" priority="516" operator="lessThan">
      <formula>2</formula>
    </cfRule>
  </conditionalFormatting>
  <conditionalFormatting sqref="K9:K10">
    <cfRule type="cellIs" dxfId="5412" priority="513" operator="greaterThan">
      <formula>2.9</formula>
    </cfRule>
    <cfRule type="cellIs" dxfId="5411" priority="515" operator="lessThan">
      <formula>3</formula>
    </cfRule>
  </conditionalFormatting>
  <conditionalFormatting sqref="I4:J7 F4:H6 E4:E5">
    <cfRule type="cellIs" dxfId="5410" priority="512" operator="lessThan">
      <formula>4</formula>
    </cfRule>
  </conditionalFormatting>
  <conditionalFormatting sqref="I4:J7 F4:H6 E4:E5">
    <cfRule type="cellIs" dxfId="5409" priority="511" operator="greaterThan">
      <formula>3.9</formula>
    </cfRule>
  </conditionalFormatting>
  <conditionalFormatting sqref="J8">
    <cfRule type="cellIs" dxfId="5408" priority="508" operator="greaterThan">
      <formula>1.9</formula>
    </cfRule>
    <cfRule type="cellIs" dxfId="5407" priority="510" operator="lessThan">
      <formula>2</formula>
    </cfRule>
  </conditionalFormatting>
  <conditionalFormatting sqref="J9:J10">
    <cfRule type="cellIs" dxfId="5406" priority="507" operator="greaterThan">
      <formula>2.9</formula>
    </cfRule>
    <cfRule type="cellIs" dxfId="5405" priority="509" operator="lessThan">
      <formula>3</formula>
    </cfRule>
  </conditionalFormatting>
  <conditionalFormatting sqref="F12">
    <cfRule type="cellIs" dxfId="5404" priority="505" operator="lessThan">
      <formula>2.9</formula>
    </cfRule>
    <cfRule type="cellIs" dxfId="5403" priority="506" operator="greaterThan">
      <formula>2.9</formula>
    </cfRule>
  </conditionalFormatting>
  <conditionalFormatting sqref="F13">
    <cfRule type="cellIs" dxfId="5402" priority="503" operator="lessThan">
      <formula>2.9</formula>
    </cfRule>
    <cfRule type="cellIs" dxfId="5401" priority="504" operator="greaterThan">
      <formula>2.9</formula>
    </cfRule>
  </conditionalFormatting>
  <conditionalFormatting sqref="K15">
    <cfRule type="cellIs" dxfId="5400" priority="501" operator="lessThan">
      <formula>2.9</formula>
    </cfRule>
    <cfRule type="cellIs" dxfId="5399" priority="502" operator="greaterThan">
      <formula>2.9</formula>
    </cfRule>
  </conditionalFormatting>
  <conditionalFormatting sqref="J14">
    <cfRule type="cellIs" dxfId="5398" priority="499" operator="lessThan">
      <formula>2.9</formula>
    </cfRule>
    <cfRule type="cellIs" dxfId="5397" priority="500" operator="greaterThan">
      <formula>2.9</formula>
    </cfRule>
  </conditionalFormatting>
  <conditionalFormatting sqref="I16:K16 J15 I14:I15 I17:J20 K17:K21">
    <cfRule type="cellIs" dxfId="5396" priority="497" operator="lessThan">
      <formula>1.9</formula>
    </cfRule>
    <cfRule type="cellIs" dxfId="5395" priority="498" operator="greaterThan">
      <formula>1.9</formula>
    </cfRule>
  </conditionalFormatting>
  <conditionalFormatting sqref="G14:H14">
    <cfRule type="cellIs" dxfId="5394" priority="495" operator="lessThan">
      <formula>1.9</formula>
    </cfRule>
    <cfRule type="cellIs" dxfId="5393" priority="496" operator="greaterThan">
      <formula>1.9</formula>
    </cfRule>
  </conditionalFormatting>
  <conditionalFormatting sqref="E6">
    <cfRule type="cellIs" dxfId="5392" priority="493" operator="lessThan">
      <formula>2.9</formula>
    </cfRule>
    <cfRule type="cellIs" dxfId="5391" priority="494" operator="greaterThan">
      <formula>2.9</formula>
    </cfRule>
  </conditionalFormatting>
  <conditionalFormatting sqref="K22">
    <cfRule type="cellIs" dxfId="5390" priority="491" operator="lessThan">
      <formula>2.9</formula>
    </cfRule>
    <cfRule type="cellIs" dxfId="5389" priority="492" operator="greaterThan">
      <formula>2.9</formula>
    </cfRule>
  </conditionalFormatting>
  <conditionalFormatting sqref="H7">
    <cfRule type="cellIs" dxfId="5388" priority="489" operator="lessThan">
      <formula>2.9</formula>
    </cfRule>
    <cfRule type="cellIs" dxfId="5387" priority="490" operator="greaterThan">
      <formula>2.9</formula>
    </cfRule>
  </conditionalFormatting>
  <conditionalFormatting sqref="I22:J22">
    <cfRule type="cellIs" dxfId="5386" priority="487" operator="lessThan">
      <formula>1.9</formula>
    </cfRule>
    <cfRule type="cellIs" dxfId="5385" priority="488" operator="greaterThan">
      <formula>1.9</formula>
    </cfRule>
  </conditionalFormatting>
  <conditionalFormatting sqref="E12:E13">
    <cfRule type="cellIs" dxfId="5384" priority="485" operator="lessThan">
      <formula>1.9</formula>
    </cfRule>
    <cfRule type="cellIs" dxfId="5383" priority="486" operator="greaterThan">
      <formula>1.9</formula>
    </cfRule>
  </conditionalFormatting>
  <conditionalFormatting sqref="G9:I10">
    <cfRule type="cellIs" dxfId="5382" priority="483" operator="lessThan">
      <formula>1.9</formula>
    </cfRule>
    <cfRule type="cellIs" dxfId="5381" priority="484" operator="greaterThan">
      <formula>1.9</formula>
    </cfRule>
  </conditionalFormatting>
  <conditionalFormatting sqref="G7">
    <cfRule type="cellIs" dxfId="5380" priority="481" operator="lessThan">
      <formula>1.9</formula>
    </cfRule>
    <cfRule type="cellIs" dxfId="5379" priority="482" operator="greaterThan">
      <formula>1.9</formula>
    </cfRule>
  </conditionalFormatting>
  <conditionalFormatting sqref="E8:I8 E9:F10 E7:F7">
    <cfRule type="cellIs" dxfId="5378" priority="479" operator="lessThan">
      <formula>1</formula>
    </cfRule>
    <cfRule type="cellIs" dxfId="5377" priority="480" operator="greaterThan">
      <formula>0.9</formula>
    </cfRule>
  </conditionalFormatting>
  <conditionalFormatting sqref="D4:D5">
    <cfRule type="cellIs" dxfId="5376" priority="477" operator="lessThan">
      <formula>2.9</formula>
    </cfRule>
    <cfRule type="cellIs" dxfId="5375" priority="478" operator="greaterThan">
      <formula>2.9</formula>
    </cfRule>
  </conditionalFormatting>
  <conditionalFormatting sqref="C12:D17">
    <cfRule type="cellIs" dxfId="5374" priority="475" operator="lessThan">
      <formula>1</formula>
    </cfRule>
    <cfRule type="cellIs" dxfId="5373" priority="476" operator="greaterThan">
      <formula>0.9</formula>
    </cfRule>
  </conditionalFormatting>
  <conditionalFormatting sqref="E14:E19">
    <cfRule type="cellIs" dxfId="5372" priority="473" operator="lessThan">
      <formula>1</formula>
    </cfRule>
    <cfRule type="cellIs" dxfId="5371" priority="474" operator="greaterThan">
      <formula>0.9</formula>
    </cfRule>
  </conditionalFormatting>
  <conditionalFormatting sqref="F14:F22">
    <cfRule type="cellIs" dxfId="5370" priority="471" operator="lessThan">
      <formula>1</formula>
    </cfRule>
    <cfRule type="cellIs" dxfId="5369" priority="472" operator="greaterThan">
      <formula>0.9</formula>
    </cfRule>
  </conditionalFormatting>
  <conditionalFormatting sqref="G15:G22">
    <cfRule type="cellIs" dxfId="5368" priority="469" operator="lessThan">
      <formula>1</formula>
    </cfRule>
    <cfRule type="cellIs" dxfId="5367" priority="470" operator="greaterThan">
      <formula>0.9</formula>
    </cfRule>
  </conditionalFormatting>
  <conditionalFormatting sqref="H15:H22 I21:J21">
    <cfRule type="cellIs" dxfId="5366" priority="467" operator="lessThan">
      <formula>1</formula>
    </cfRule>
    <cfRule type="cellIs" dxfId="5365" priority="468" operator="greaterThan">
      <formula>0.9</formula>
    </cfRule>
  </conditionalFormatting>
  <conditionalFormatting sqref="E20:E22 D18:D22">
    <cfRule type="cellIs" dxfId="5364" priority="466" operator="greaterThan">
      <formula>0</formula>
    </cfRule>
  </conditionalFormatting>
  <conditionalFormatting sqref="E20:E22 D18:D22">
    <cfRule type="cellIs" dxfId="5363" priority="465" operator="equal">
      <formula>0</formula>
    </cfRule>
  </conditionalFormatting>
  <conditionalFormatting sqref="C18:C22">
    <cfRule type="cellIs" dxfId="5362" priority="464" operator="greaterThan">
      <formula>0</formula>
    </cfRule>
  </conditionalFormatting>
  <conditionalFormatting sqref="C18:C22">
    <cfRule type="cellIs" dxfId="5361" priority="463" operator="equal">
      <formula>0</formula>
    </cfRule>
  </conditionalFormatting>
  <conditionalFormatting sqref="D9:D10">
    <cfRule type="cellIs" dxfId="5360" priority="461" operator="lessThan">
      <formula>1</formula>
    </cfRule>
    <cfRule type="cellIs" dxfId="5359" priority="462" operator="greaterThan">
      <formula>0.9</formula>
    </cfRule>
  </conditionalFormatting>
  <conditionalFormatting sqref="D24:D25 E25">
    <cfRule type="cellIs" dxfId="5358" priority="460" operator="greaterThan">
      <formula>0</formula>
    </cfRule>
  </conditionalFormatting>
  <conditionalFormatting sqref="D24:D25 E25">
    <cfRule type="cellIs" dxfId="5357" priority="459" operator="equal">
      <formula>0</formula>
    </cfRule>
  </conditionalFormatting>
  <conditionalFormatting sqref="E24">
    <cfRule type="cellIs" dxfId="5356" priority="457" operator="lessThan">
      <formula>1</formula>
    </cfRule>
    <cfRule type="cellIs" dxfId="5355" priority="458" operator="greaterThan">
      <formula>0.9</formula>
    </cfRule>
  </conditionalFormatting>
  <conditionalFormatting sqref="F24">
    <cfRule type="cellIs" dxfId="5354" priority="455" operator="lessThan">
      <formula>1.9</formula>
    </cfRule>
    <cfRule type="cellIs" dxfId="5353" priority="456" operator="greaterThan">
      <formula>1.9</formula>
    </cfRule>
  </conditionalFormatting>
  <conditionalFormatting sqref="G24:H25 I25:J25">
    <cfRule type="cellIs" dxfId="5352" priority="453" operator="lessThan">
      <formula>1.9</formula>
    </cfRule>
    <cfRule type="cellIs" dxfId="5351" priority="454" operator="greaterThan">
      <formula>1.9</formula>
    </cfRule>
  </conditionalFormatting>
  <conditionalFormatting sqref="C24">
    <cfRule type="cellIs" dxfId="5350" priority="452" operator="greaterThan">
      <formula>0</formula>
    </cfRule>
  </conditionalFormatting>
  <conditionalFormatting sqref="C24">
    <cfRule type="cellIs" dxfId="5349" priority="451" operator="equal">
      <formula>0</formula>
    </cfRule>
  </conditionalFormatting>
  <conditionalFormatting sqref="C25">
    <cfRule type="cellIs" dxfId="5348" priority="450" operator="greaterThan">
      <formula>0</formula>
    </cfRule>
  </conditionalFormatting>
  <conditionalFormatting sqref="C25">
    <cfRule type="cellIs" dxfId="5347" priority="449" operator="equal">
      <formula>0</formula>
    </cfRule>
  </conditionalFormatting>
  <conditionalFormatting sqref="I24">
    <cfRule type="cellIs" dxfId="5346" priority="447" operator="lessThan">
      <formula>2.9</formula>
    </cfRule>
    <cfRule type="cellIs" dxfId="5345" priority="448" operator="greaterThan">
      <formula>2.9</formula>
    </cfRule>
  </conditionalFormatting>
  <conditionalFormatting sqref="J24">
    <cfRule type="cellIs" dxfId="5344" priority="445" operator="lessThan">
      <formula>2.9</formula>
    </cfRule>
    <cfRule type="cellIs" dxfId="5343" priority="446" operator="greaterThan">
      <formula>2.9</formula>
    </cfRule>
  </conditionalFormatting>
  <conditionalFormatting sqref="K24">
    <cfRule type="cellIs" dxfId="5342" priority="443" operator="lessThan">
      <formula>2.9</formula>
    </cfRule>
    <cfRule type="cellIs" dxfId="5341" priority="444" operator="greaterThan">
      <formula>2.9</formula>
    </cfRule>
  </conditionalFormatting>
  <conditionalFormatting sqref="F25">
    <cfRule type="cellIs" dxfId="5340" priority="441" operator="lessThan">
      <formula>1</formula>
    </cfRule>
    <cfRule type="cellIs" dxfId="5339" priority="442" operator="greaterThan">
      <formula>0.9</formula>
    </cfRule>
  </conditionalFormatting>
  <conditionalFormatting sqref="K25">
    <cfRule type="cellIs" dxfId="5338" priority="439" operator="lessThan">
      <formula>2.9</formula>
    </cfRule>
    <cfRule type="cellIs" dxfId="5337" priority="440" operator="greaterThan">
      <formula>2.9</formula>
    </cfRule>
  </conditionalFormatting>
  <conditionalFormatting sqref="D27">
    <cfRule type="cellIs" dxfId="5336" priority="437" operator="lessThan">
      <formula>1</formula>
    </cfRule>
    <cfRule type="cellIs" dxfId="5335" priority="438" operator="greaterThan">
      <formula>0.9</formula>
    </cfRule>
  </conditionalFormatting>
  <conditionalFormatting sqref="D28">
    <cfRule type="cellIs" dxfId="5334" priority="435" operator="lessThan">
      <formula>1</formula>
    </cfRule>
    <cfRule type="cellIs" dxfId="5333" priority="436" operator="greaterThan">
      <formula>0.9</formula>
    </cfRule>
  </conditionalFormatting>
  <conditionalFormatting sqref="D29">
    <cfRule type="cellIs" dxfId="5332" priority="433" operator="lessThan">
      <formula>1</formula>
    </cfRule>
    <cfRule type="cellIs" dxfId="5331" priority="434" operator="greaterThan">
      <formula>0.9</formula>
    </cfRule>
  </conditionalFormatting>
  <conditionalFormatting sqref="E29">
    <cfRule type="cellIs" dxfId="5330" priority="431" operator="lessThan">
      <formula>1</formula>
    </cfRule>
    <cfRule type="cellIs" dxfId="5329" priority="432" operator="greaterThan">
      <formula>0.9</formula>
    </cfRule>
  </conditionalFormatting>
  <conditionalFormatting sqref="E28">
    <cfRule type="cellIs" dxfId="5328" priority="429" operator="lessThan">
      <formula>1</formula>
    </cfRule>
    <cfRule type="cellIs" dxfId="5327" priority="430" operator="greaterThan">
      <formula>0.9</formula>
    </cfRule>
  </conditionalFormatting>
  <conditionalFormatting sqref="E27">
    <cfRule type="cellIs" dxfId="5326" priority="427" operator="lessThan">
      <formula>1</formula>
    </cfRule>
    <cfRule type="cellIs" dxfId="5325" priority="428" operator="greaterThan">
      <formula>0.9</formula>
    </cfRule>
  </conditionalFormatting>
  <conditionalFormatting sqref="F27">
    <cfRule type="cellIs" dxfId="5324" priority="425" operator="lessThan">
      <formula>1</formula>
    </cfRule>
    <cfRule type="cellIs" dxfId="5323" priority="426" operator="greaterThan">
      <formula>0.9</formula>
    </cfRule>
  </conditionalFormatting>
  <conditionalFormatting sqref="F28">
    <cfRule type="cellIs" dxfId="5322" priority="423" operator="lessThan">
      <formula>1</formula>
    </cfRule>
    <cfRule type="cellIs" dxfId="5321" priority="424" operator="greaterThan">
      <formula>0.9</formula>
    </cfRule>
  </conditionalFormatting>
  <conditionalFormatting sqref="F29">
    <cfRule type="cellIs" dxfId="5320" priority="421" operator="lessThan">
      <formula>1</formula>
    </cfRule>
    <cfRule type="cellIs" dxfId="5319" priority="422" operator="greaterThan">
      <formula>0.9</formula>
    </cfRule>
  </conditionalFormatting>
  <conditionalFormatting sqref="F30">
    <cfRule type="cellIs" dxfId="5318" priority="419" operator="lessThan">
      <formula>1</formula>
    </cfRule>
    <cfRule type="cellIs" dxfId="5317" priority="420" operator="greaterThan">
      <formula>0.9</formula>
    </cfRule>
  </conditionalFormatting>
  <conditionalFormatting sqref="F31">
    <cfRule type="cellIs" dxfId="5316" priority="417" operator="lessThan">
      <formula>1</formula>
    </cfRule>
    <cfRule type="cellIs" dxfId="5315" priority="418" operator="greaterThan">
      <formula>0.9</formula>
    </cfRule>
  </conditionalFormatting>
  <conditionalFormatting sqref="F32">
    <cfRule type="cellIs" dxfId="5314" priority="415" operator="lessThan">
      <formula>1</formula>
    </cfRule>
    <cfRule type="cellIs" dxfId="5313" priority="416" operator="greaterThan">
      <formula>0.9</formula>
    </cfRule>
  </conditionalFormatting>
  <conditionalFormatting sqref="F33:F34">
    <cfRule type="cellIs" dxfId="5312" priority="413" operator="lessThan">
      <formula>1</formula>
    </cfRule>
    <cfRule type="cellIs" dxfId="5311" priority="414" operator="greaterThan">
      <formula>0.9</formula>
    </cfRule>
  </conditionalFormatting>
  <conditionalFormatting sqref="C27">
    <cfRule type="cellIs" dxfId="5310" priority="411" operator="lessThan">
      <formula>1</formula>
    </cfRule>
    <cfRule type="cellIs" dxfId="5309" priority="412" operator="greaterThan">
      <formula>0.9</formula>
    </cfRule>
  </conditionalFormatting>
  <conditionalFormatting sqref="C28">
    <cfRule type="cellIs" dxfId="5308" priority="409" operator="lessThan">
      <formula>1</formula>
    </cfRule>
    <cfRule type="cellIs" dxfId="5307" priority="410" operator="greaterThan">
      <formula>0.9</formula>
    </cfRule>
  </conditionalFormatting>
  <conditionalFormatting sqref="C29">
    <cfRule type="cellIs" dxfId="5306" priority="407" operator="lessThan">
      <formula>1</formula>
    </cfRule>
    <cfRule type="cellIs" dxfId="5305" priority="408" operator="greaterThan">
      <formula>0.9</formula>
    </cfRule>
  </conditionalFormatting>
  <conditionalFormatting sqref="C30:C34">
    <cfRule type="cellIs" dxfId="5304" priority="406" operator="greaterThan">
      <formula>0</formula>
    </cfRule>
  </conditionalFormatting>
  <conditionalFormatting sqref="C30:C34">
    <cfRule type="cellIs" dxfId="5303" priority="405" operator="equal">
      <formula>0</formula>
    </cfRule>
  </conditionalFormatting>
  <conditionalFormatting sqref="D30">
    <cfRule type="cellIs" dxfId="5302" priority="404" operator="greaterThan">
      <formula>0</formula>
    </cfRule>
  </conditionalFormatting>
  <conditionalFormatting sqref="D30">
    <cfRule type="cellIs" dxfId="5301" priority="403" operator="equal">
      <formula>0</formula>
    </cfRule>
  </conditionalFormatting>
  <conditionalFormatting sqref="D31">
    <cfRule type="cellIs" dxfId="5300" priority="402" operator="greaterThan">
      <formula>0</formula>
    </cfRule>
  </conditionalFormatting>
  <conditionalFormatting sqref="D31">
    <cfRule type="cellIs" dxfId="5299" priority="401" operator="equal">
      <formula>0</formula>
    </cfRule>
  </conditionalFormatting>
  <conditionalFormatting sqref="D32">
    <cfRule type="cellIs" dxfId="5298" priority="400" operator="greaterThan">
      <formula>0</formula>
    </cfRule>
  </conditionalFormatting>
  <conditionalFormatting sqref="D32">
    <cfRule type="cellIs" dxfId="5297" priority="399" operator="equal">
      <formula>0</formula>
    </cfRule>
  </conditionalFormatting>
  <conditionalFormatting sqref="D33">
    <cfRule type="cellIs" dxfId="5296" priority="398" operator="greaterThan">
      <formula>0</formula>
    </cfRule>
  </conditionalFormatting>
  <conditionalFormatting sqref="D33">
    <cfRule type="cellIs" dxfId="5295" priority="397" operator="equal">
      <formula>0</formula>
    </cfRule>
  </conditionalFormatting>
  <conditionalFormatting sqref="D34">
    <cfRule type="cellIs" dxfId="5294" priority="396" operator="greaterThan">
      <formula>0</formula>
    </cfRule>
  </conditionalFormatting>
  <conditionalFormatting sqref="D34">
    <cfRule type="cellIs" dxfId="5293" priority="395" operator="equal">
      <formula>0</formula>
    </cfRule>
  </conditionalFormatting>
  <conditionalFormatting sqref="E30">
    <cfRule type="cellIs" dxfId="5292" priority="394" operator="greaterThan">
      <formula>0</formula>
    </cfRule>
  </conditionalFormatting>
  <conditionalFormatting sqref="E30">
    <cfRule type="cellIs" dxfId="5291" priority="393" operator="equal">
      <formula>0</formula>
    </cfRule>
  </conditionalFormatting>
  <conditionalFormatting sqref="E31">
    <cfRule type="cellIs" dxfId="5290" priority="392" operator="greaterThan">
      <formula>0</formula>
    </cfRule>
  </conditionalFormatting>
  <conditionalFormatting sqref="E31">
    <cfRule type="cellIs" dxfId="5289" priority="391" operator="equal">
      <formula>0</formula>
    </cfRule>
  </conditionalFormatting>
  <conditionalFormatting sqref="E32">
    <cfRule type="cellIs" dxfId="5288" priority="390" operator="greaterThan">
      <formula>0</formula>
    </cfRule>
  </conditionalFormatting>
  <conditionalFormatting sqref="E32">
    <cfRule type="cellIs" dxfId="5287" priority="389" operator="equal">
      <formula>0</formula>
    </cfRule>
  </conditionalFormatting>
  <conditionalFormatting sqref="E33">
    <cfRule type="cellIs" dxfId="5286" priority="388" operator="greaterThan">
      <formula>0</formula>
    </cfRule>
  </conditionalFormatting>
  <conditionalFormatting sqref="E33">
    <cfRule type="cellIs" dxfId="5285" priority="387" operator="equal">
      <formula>0</formula>
    </cfRule>
  </conditionalFormatting>
  <conditionalFormatting sqref="E34">
    <cfRule type="cellIs" dxfId="5284" priority="386" operator="greaterThan">
      <formula>0</formula>
    </cfRule>
  </conditionalFormatting>
  <conditionalFormatting sqref="E34">
    <cfRule type="cellIs" dxfId="5283" priority="385" operator="equal">
      <formula>0</formula>
    </cfRule>
  </conditionalFormatting>
  <conditionalFormatting sqref="G27">
    <cfRule type="cellIs" dxfId="5282" priority="383" operator="lessThan">
      <formula>1.9</formula>
    </cfRule>
    <cfRule type="cellIs" dxfId="5281" priority="384" operator="greaterThan">
      <formula>1.9</formula>
    </cfRule>
  </conditionalFormatting>
  <conditionalFormatting sqref="G28">
    <cfRule type="cellIs" dxfId="5280" priority="381" operator="lessThan">
      <formula>1.9</formula>
    </cfRule>
    <cfRule type="cellIs" dxfId="5279" priority="382" operator="greaterThan">
      <formula>1.9</formula>
    </cfRule>
  </conditionalFormatting>
  <conditionalFormatting sqref="G29">
    <cfRule type="cellIs" dxfId="5278" priority="379" operator="lessThan">
      <formula>1.9</formula>
    </cfRule>
    <cfRule type="cellIs" dxfId="5277" priority="380" operator="greaterThan">
      <formula>1.9</formula>
    </cfRule>
  </conditionalFormatting>
  <conditionalFormatting sqref="G30">
    <cfRule type="cellIs" dxfId="5276" priority="377" operator="lessThan">
      <formula>1.9</formula>
    </cfRule>
    <cfRule type="cellIs" dxfId="5275" priority="378" operator="greaterThan">
      <formula>1.9</formula>
    </cfRule>
  </conditionalFormatting>
  <conditionalFormatting sqref="G31">
    <cfRule type="cellIs" dxfId="5274" priority="375" operator="lessThan">
      <formula>1.9</formula>
    </cfRule>
    <cfRule type="cellIs" dxfId="5273" priority="376" operator="greaterThan">
      <formula>1.9</formula>
    </cfRule>
  </conditionalFormatting>
  <conditionalFormatting sqref="G32">
    <cfRule type="cellIs" dxfId="5272" priority="373" operator="lessThan">
      <formula>1.9</formula>
    </cfRule>
    <cfRule type="cellIs" dxfId="5271" priority="374" operator="greaterThan">
      <formula>1.9</formula>
    </cfRule>
  </conditionalFormatting>
  <conditionalFormatting sqref="G33:G34">
    <cfRule type="cellIs" dxfId="5270" priority="371" operator="lessThan">
      <formula>1.9</formula>
    </cfRule>
    <cfRule type="cellIs" dxfId="5269" priority="372" operator="greaterThan">
      <formula>1.9</formula>
    </cfRule>
  </conditionalFormatting>
  <conditionalFormatting sqref="H27:H33">
    <cfRule type="cellIs" dxfId="5268" priority="369" operator="lessThan">
      <formula>1.9</formula>
    </cfRule>
    <cfRule type="cellIs" dxfId="5267" priority="370" operator="greaterThan">
      <formula>1.9</formula>
    </cfRule>
  </conditionalFormatting>
  <conditionalFormatting sqref="I30">
    <cfRule type="cellIs" dxfId="5266" priority="367" operator="lessThan">
      <formula>1.9</formula>
    </cfRule>
    <cfRule type="cellIs" dxfId="5265" priority="368" operator="greaterThan">
      <formula>1.9</formula>
    </cfRule>
  </conditionalFormatting>
  <conditionalFormatting sqref="I31">
    <cfRule type="cellIs" dxfId="5264" priority="365" operator="lessThan">
      <formula>1.9</formula>
    </cfRule>
    <cfRule type="cellIs" dxfId="5263" priority="366" operator="greaterThan">
      <formula>1.9</formula>
    </cfRule>
  </conditionalFormatting>
  <conditionalFormatting sqref="I32">
    <cfRule type="cellIs" dxfId="5262" priority="363" operator="lessThan">
      <formula>1.9</formula>
    </cfRule>
    <cfRule type="cellIs" dxfId="5261" priority="364" operator="greaterThan">
      <formula>1.9</formula>
    </cfRule>
  </conditionalFormatting>
  <conditionalFormatting sqref="I33">
    <cfRule type="cellIs" dxfId="5260" priority="361" operator="lessThan">
      <formula>1.9</formula>
    </cfRule>
    <cfRule type="cellIs" dxfId="5259" priority="362" operator="greaterThan">
      <formula>1.9</formula>
    </cfRule>
  </conditionalFormatting>
  <conditionalFormatting sqref="J27:J29">
    <cfRule type="cellIs" dxfId="5258" priority="359" operator="lessThan">
      <formula>2.9</formula>
    </cfRule>
    <cfRule type="cellIs" dxfId="5257" priority="360" operator="greaterThan">
      <formula>2.9</formula>
    </cfRule>
  </conditionalFormatting>
  <conditionalFormatting sqref="J30">
    <cfRule type="cellIs" dxfId="5256" priority="357" operator="lessThan">
      <formula>1.9</formula>
    </cfRule>
    <cfRule type="cellIs" dxfId="5255" priority="358" operator="greaterThan">
      <formula>1.9</formula>
    </cfRule>
  </conditionalFormatting>
  <conditionalFormatting sqref="J31">
    <cfRule type="cellIs" dxfId="5254" priority="355" operator="lessThan">
      <formula>1.9</formula>
    </cfRule>
    <cfRule type="cellIs" dxfId="5253" priority="356" operator="greaterThan">
      <formula>1.9</formula>
    </cfRule>
  </conditionalFormatting>
  <conditionalFormatting sqref="J32">
    <cfRule type="cellIs" dxfId="5252" priority="353" operator="lessThan">
      <formula>1.9</formula>
    </cfRule>
    <cfRule type="cellIs" dxfId="5251" priority="354" operator="greaterThan">
      <formula>1.9</formula>
    </cfRule>
  </conditionalFormatting>
  <conditionalFormatting sqref="J33">
    <cfRule type="cellIs" dxfId="5250" priority="351" operator="lessThan">
      <formula>1.9</formula>
    </cfRule>
    <cfRule type="cellIs" dxfId="5249" priority="352" operator="greaterThan">
      <formula>1.9</formula>
    </cfRule>
  </conditionalFormatting>
  <conditionalFormatting sqref="K27">
    <cfRule type="cellIs" dxfId="5248" priority="349" operator="lessThan">
      <formula>3.9</formula>
    </cfRule>
    <cfRule type="cellIs" dxfId="5247" priority="350" operator="greaterThan">
      <formula>3.9</formula>
    </cfRule>
  </conditionalFormatting>
  <conditionalFormatting sqref="K28">
    <cfRule type="cellIs" dxfId="5246" priority="347" operator="lessThan">
      <formula>3.9</formula>
    </cfRule>
    <cfRule type="cellIs" dxfId="5245" priority="348" operator="greaterThan">
      <formula>3.9</formula>
    </cfRule>
  </conditionalFormatting>
  <conditionalFormatting sqref="K29">
    <cfRule type="cellIs" dxfId="5244" priority="345" operator="lessThan">
      <formula>3.9</formula>
    </cfRule>
    <cfRule type="cellIs" dxfId="5243" priority="346" operator="greaterThan">
      <formula>3.9</formula>
    </cfRule>
  </conditionalFormatting>
  <conditionalFormatting sqref="K30">
    <cfRule type="cellIs" dxfId="5242" priority="343" operator="lessThan">
      <formula>2.9</formula>
    </cfRule>
    <cfRule type="cellIs" dxfId="5241" priority="344" operator="greaterThan">
      <formula>2.9</formula>
    </cfRule>
  </conditionalFormatting>
  <conditionalFormatting sqref="K31">
    <cfRule type="cellIs" dxfId="5240" priority="341" operator="lessThan">
      <formula>2.9</formula>
    </cfRule>
    <cfRule type="cellIs" dxfId="5239" priority="342" operator="greaterThan">
      <formula>2.9</formula>
    </cfRule>
  </conditionalFormatting>
  <conditionalFormatting sqref="K32">
    <cfRule type="cellIs" dxfId="5238" priority="339" operator="lessThan">
      <formula>2.9</formula>
    </cfRule>
    <cfRule type="cellIs" dxfId="5237" priority="340" operator="greaterThan">
      <formula>2.9</formula>
    </cfRule>
  </conditionalFormatting>
  <conditionalFormatting sqref="K33">
    <cfRule type="cellIs" dxfId="5236" priority="337" operator="lessThan">
      <formula>2.9</formula>
    </cfRule>
    <cfRule type="cellIs" dxfId="5235" priority="338" operator="greaterThan">
      <formula>2.9</formula>
    </cfRule>
  </conditionalFormatting>
  <conditionalFormatting sqref="I27:I29">
    <cfRule type="cellIs" dxfId="5234" priority="335" operator="lessThan">
      <formula>2.9</formula>
    </cfRule>
    <cfRule type="cellIs" dxfId="5233" priority="336" operator="greaterThan">
      <formula>2.9</formula>
    </cfRule>
  </conditionalFormatting>
  <conditionalFormatting sqref="K34">
    <cfRule type="cellIs" dxfId="5232" priority="333" operator="lessThan">
      <formula>6.9</formula>
    </cfRule>
    <cfRule type="cellIs" dxfId="5231" priority="334" operator="greaterThan">
      <formula>6.9</formula>
    </cfRule>
  </conditionalFormatting>
  <conditionalFormatting sqref="H34">
    <cfRule type="cellIs" dxfId="5230" priority="331" operator="lessThan">
      <formula>3.9</formula>
    </cfRule>
    <cfRule type="cellIs" dxfId="5229" priority="332" operator="greaterThan">
      <formula>3.9</formula>
    </cfRule>
  </conditionalFormatting>
  <conditionalFormatting sqref="I34">
    <cfRule type="cellIs" dxfId="5228" priority="329" operator="lessThan">
      <formula>4.9</formula>
    </cfRule>
    <cfRule type="cellIs" dxfId="5227" priority="330" operator="greaterThan">
      <formula>4.9</formula>
    </cfRule>
  </conditionalFormatting>
  <conditionalFormatting sqref="J34">
    <cfRule type="cellIs" dxfId="5226" priority="327" operator="lessThan">
      <formula>6</formula>
    </cfRule>
    <cfRule type="cellIs" dxfId="5225" priority="328" operator="greaterThan">
      <formula>5.9</formula>
    </cfRule>
  </conditionalFormatting>
  <conditionalFormatting sqref="K58:K59">
    <cfRule type="cellIs" dxfId="5224" priority="324" operator="lessThan">
      <formula>0.76</formula>
    </cfRule>
    <cfRule type="cellIs" dxfId="5223" priority="325" operator="greaterThan">
      <formula>0.75</formula>
    </cfRule>
    <cfRule type="cellIs" dxfId="5222" priority="326" operator="greaterThan">
      <formula>75</formula>
    </cfRule>
  </conditionalFormatting>
  <conditionalFormatting sqref="H58:J59">
    <cfRule type="cellIs" dxfId="5221" priority="322" operator="lessThan">
      <formula>0.71</formula>
    </cfRule>
    <cfRule type="cellIs" dxfId="5220" priority="323" operator="greaterThan">
      <formula>0.7</formula>
    </cfRule>
  </conditionalFormatting>
  <conditionalFormatting sqref="F58:G59">
    <cfRule type="cellIs" dxfId="5219" priority="320" operator="lessThan">
      <formula>0.66</formula>
    </cfRule>
    <cfRule type="cellIs" dxfId="5218" priority="321" operator="greaterThan">
      <formula>0.65</formula>
    </cfRule>
  </conditionalFormatting>
  <conditionalFormatting sqref="E58:E59">
    <cfRule type="cellIs" dxfId="5217" priority="318" operator="lessThan">
      <formula>0.61</formula>
    </cfRule>
    <cfRule type="cellIs" dxfId="5216" priority="319" operator="greaterThan">
      <formula>0.6</formula>
    </cfRule>
  </conditionalFormatting>
  <conditionalFormatting sqref="C58:D59">
    <cfRule type="cellIs" dxfId="5215" priority="316" operator="lessThan">
      <formula>0.51</formula>
    </cfRule>
    <cfRule type="cellIs" dxfId="5214" priority="317" operator="greaterThan">
      <formula>0.5</formula>
    </cfRule>
  </conditionalFormatting>
  <conditionalFormatting sqref="K47">
    <cfRule type="cellIs" dxfId="5213" priority="313" operator="greaterThan">
      <formula>39.9</formula>
    </cfRule>
    <cfRule type="cellIs" dxfId="5212" priority="314" operator="lessThan">
      <formula>40</formula>
    </cfRule>
    <cfRule type="cellIs" dxfId="5211" priority="315" operator="greaterThan">
      <formula>40</formula>
    </cfRule>
  </conditionalFormatting>
  <conditionalFormatting sqref="K48">
    <cfRule type="cellIs" dxfId="5210" priority="311" operator="lessThan">
      <formula>9.9</formula>
    </cfRule>
    <cfRule type="cellIs" dxfId="5209" priority="312" operator="greaterThan">
      <formula>9.9</formula>
    </cfRule>
  </conditionalFormatting>
  <conditionalFormatting sqref="K46">
    <cfRule type="cellIs" dxfId="5208" priority="309" operator="lessThan">
      <formula>17.9</formula>
    </cfRule>
    <cfRule type="cellIs" dxfId="5207" priority="310" operator="greaterThan">
      <formula>17.9</formula>
    </cfRule>
  </conditionalFormatting>
  <conditionalFormatting sqref="K49">
    <cfRule type="cellIs" dxfId="5206" priority="307" operator="lessThan">
      <formula>39.9</formula>
    </cfRule>
    <cfRule type="cellIs" dxfId="5205" priority="308" operator="greaterThan">
      <formula>39.9</formula>
    </cfRule>
  </conditionalFormatting>
  <conditionalFormatting sqref="K52:K53">
    <cfRule type="cellIs" dxfId="5204" priority="305" operator="lessThan">
      <formula>215.9</formula>
    </cfRule>
    <cfRule type="cellIs" dxfId="5203" priority="306" operator="greaterThan">
      <formula>215.9</formula>
    </cfRule>
  </conditionalFormatting>
  <conditionalFormatting sqref="K56">
    <cfRule type="cellIs" dxfId="5202" priority="301" operator="lessThan">
      <formula>4.27</formula>
    </cfRule>
    <cfRule type="cellIs" dxfId="5201" priority="302" operator="greaterThan">
      <formula>4.27</formula>
    </cfRule>
    <cfRule type="cellIs" dxfId="5200" priority="303" operator="lessThan">
      <formula>4.28</formula>
    </cfRule>
    <cfRule type="cellIs" dxfId="5199" priority="304" operator="greaterThan">
      <formula>4.28</formula>
    </cfRule>
  </conditionalFormatting>
  <conditionalFormatting sqref="I46:J46">
    <cfRule type="cellIs" dxfId="5198" priority="297" operator="lessThan">
      <formula>16.9</formula>
    </cfRule>
    <cfRule type="cellIs" dxfId="5197" priority="298" operator="greaterThan">
      <formula>16.9</formula>
    </cfRule>
    <cfRule type="cellIs" dxfId="5196" priority="299" operator="greaterThan">
      <formula>16</formula>
    </cfRule>
    <cfRule type="cellIs" dxfId="5195" priority="300" operator="greaterThan">
      <formula>16</formula>
    </cfRule>
  </conditionalFormatting>
  <conditionalFormatting sqref="J47">
    <cfRule type="cellIs" dxfId="5194" priority="293" operator="lessThan">
      <formula>34.9</formula>
    </cfRule>
    <cfRule type="cellIs" dxfId="5193" priority="294" operator="greaterThan">
      <formula>34.9</formula>
    </cfRule>
    <cfRule type="cellIs" dxfId="5192" priority="295" operator="greaterThan">
      <formula>34.9</formula>
    </cfRule>
    <cfRule type="cellIs" dxfId="5191" priority="296" operator="greaterThan">
      <formula>34.9</formula>
    </cfRule>
  </conditionalFormatting>
  <conditionalFormatting sqref="J48">
    <cfRule type="cellIs" dxfId="5190" priority="291" operator="lessThan">
      <formula>7.9</formula>
    </cfRule>
    <cfRule type="cellIs" dxfId="5189" priority="292" operator="greaterThan">
      <formula>7.9</formula>
    </cfRule>
  </conditionalFormatting>
  <conditionalFormatting sqref="J49">
    <cfRule type="cellIs" dxfId="5188" priority="289" operator="lessThan">
      <formula>34.9</formula>
    </cfRule>
    <cfRule type="cellIs" dxfId="5187" priority="290" operator="greaterThan">
      <formula>34.9</formula>
    </cfRule>
  </conditionalFormatting>
  <conditionalFormatting sqref="J52:J53">
    <cfRule type="cellIs" dxfId="5186" priority="287" operator="lessThan">
      <formula>191.9</formula>
    </cfRule>
    <cfRule type="cellIs" dxfId="5185" priority="288" operator="greaterThan">
      <formula>191</formula>
    </cfRule>
  </conditionalFormatting>
  <conditionalFormatting sqref="J56">
    <cfRule type="cellIs" dxfId="5184" priority="283" operator="lessThan">
      <formula>4.391</formula>
    </cfRule>
    <cfRule type="cellIs" dxfId="5183" priority="284" operator="greaterThan">
      <formula>4.39</formula>
    </cfRule>
    <cfRule type="cellIs" dxfId="5182" priority="285" operator="lessThan">
      <formula>"4.39.1"</formula>
    </cfRule>
    <cfRule type="cellIs" dxfId="5181" priority="286" operator="greaterThan">
      <formula>4.39</formula>
    </cfRule>
  </conditionalFormatting>
  <conditionalFormatting sqref="I47">
    <cfRule type="cellIs" dxfId="5180" priority="281" operator="lessThan">
      <formula>30</formula>
    </cfRule>
    <cfRule type="cellIs" dxfId="5179" priority="282" operator="greaterThan">
      <formula>29.9</formula>
    </cfRule>
  </conditionalFormatting>
  <conditionalFormatting sqref="I48">
    <cfRule type="cellIs" dxfId="5178" priority="279" operator="lessThan">
      <formula>7</formula>
    </cfRule>
    <cfRule type="cellIs" dxfId="5177" priority="280" operator="greaterThan">
      <formula>6.9</formula>
    </cfRule>
  </conditionalFormatting>
  <conditionalFormatting sqref="I49">
    <cfRule type="cellIs" dxfId="5176" priority="277" operator="lessThan">
      <formula>30</formula>
    </cfRule>
    <cfRule type="cellIs" dxfId="5175" priority="278" operator="greaterThan">
      <formula>29.9</formula>
    </cfRule>
  </conditionalFormatting>
  <conditionalFormatting sqref="I52:I53">
    <cfRule type="cellIs" dxfId="5174" priority="275" operator="lessThan">
      <formula>168</formula>
    </cfRule>
    <cfRule type="cellIs" dxfId="5173" priority="276" operator="greaterThan">
      <formula>167.9</formula>
    </cfRule>
  </conditionalFormatting>
  <conditionalFormatting sqref="I56">
    <cfRule type="cellIs" dxfId="5172" priority="271" operator="greaterThan">
      <formula>4.49</formula>
    </cfRule>
    <cfRule type="cellIs" dxfId="5171" priority="272" operator="lessThan">
      <formula>4.5</formula>
    </cfRule>
    <cfRule type="cellIs" dxfId="5170" priority="273" operator="lessThan">
      <formula>4.49</formula>
    </cfRule>
    <cfRule type="cellIs" dxfId="5169" priority="274" operator="lessThan">
      <formula>4.48</formula>
    </cfRule>
  </conditionalFormatting>
  <conditionalFormatting sqref="C46:H46">
    <cfRule type="cellIs" dxfId="5168" priority="269" operator="lessThan">
      <formula>15</formula>
    </cfRule>
    <cfRule type="cellIs" dxfId="5167" priority="270" operator="greaterThan">
      <formula>14</formula>
    </cfRule>
  </conditionalFormatting>
  <conditionalFormatting sqref="H47">
    <cfRule type="cellIs" dxfId="5166" priority="267" operator="lessThan">
      <formula>25</formula>
    </cfRule>
    <cfRule type="cellIs" dxfId="5165" priority="268" operator="greaterThan">
      <formula>24</formula>
    </cfRule>
  </conditionalFormatting>
  <conditionalFormatting sqref="H48">
    <cfRule type="cellIs" dxfId="5164" priority="265" operator="lessThan">
      <formula>6</formula>
    </cfRule>
    <cfRule type="cellIs" dxfId="5163" priority="266" operator="greaterThan">
      <formula>5</formula>
    </cfRule>
  </conditionalFormatting>
  <conditionalFormatting sqref="H49">
    <cfRule type="cellIs" dxfId="5162" priority="263" operator="lessThan">
      <formula>25</formula>
    </cfRule>
    <cfRule type="cellIs" dxfId="5161" priority="264" operator="greaterThan">
      <formula>24</formula>
    </cfRule>
  </conditionalFormatting>
  <conditionalFormatting sqref="H52:H53">
    <cfRule type="cellIs" dxfId="5160" priority="261" operator="lessThan">
      <formula>144</formula>
    </cfRule>
    <cfRule type="cellIs" dxfId="5159" priority="262" operator="greaterThan">
      <formula>143</formula>
    </cfRule>
  </conditionalFormatting>
  <conditionalFormatting sqref="H56">
    <cfRule type="cellIs" dxfId="5158" priority="259" operator="greaterThan">
      <formula>4.59</formula>
    </cfRule>
    <cfRule type="cellIs" dxfId="5157" priority="260" operator="lessThan">
      <formula>4.6</formula>
    </cfRule>
  </conditionalFormatting>
  <conditionalFormatting sqref="G47">
    <cfRule type="cellIs" dxfId="5156" priority="257" operator="lessThan">
      <formula>20</formula>
    </cfRule>
    <cfRule type="cellIs" dxfId="5155" priority="258" operator="greaterThan">
      <formula>19</formula>
    </cfRule>
  </conditionalFormatting>
  <conditionalFormatting sqref="G48">
    <cfRule type="cellIs" dxfId="5154" priority="255" operator="lessThan">
      <formula>5</formula>
    </cfRule>
    <cfRule type="cellIs" dxfId="5153" priority="256" operator="greaterThan">
      <formula>4</formula>
    </cfRule>
  </conditionalFormatting>
  <conditionalFormatting sqref="G49">
    <cfRule type="cellIs" dxfId="5152" priority="253" operator="lessThan">
      <formula>20</formula>
    </cfRule>
    <cfRule type="cellIs" dxfId="5151" priority="254" operator="greaterThan">
      <formula>19</formula>
    </cfRule>
  </conditionalFormatting>
  <conditionalFormatting sqref="G52:G53">
    <cfRule type="cellIs" dxfId="5150" priority="251" operator="lessThan">
      <formula>120</formula>
    </cfRule>
    <cfRule type="cellIs" dxfId="5149" priority="252" operator="greaterThan">
      <formula>119</formula>
    </cfRule>
  </conditionalFormatting>
  <conditionalFormatting sqref="G56">
    <cfRule type="cellIs" dxfId="5148" priority="249" operator="greaterThan">
      <formula>4.75</formula>
    </cfRule>
    <cfRule type="cellIs" dxfId="5147" priority="250" operator="lessThan">
      <formula>4.76</formula>
    </cfRule>
  </conditionalFormatting>
  <conditionalFormatting sqref="F47">
    <cfRule type="cellIs" dxfId="5146" priority="247" operator="lessThan">
      <formula>15</formula>
    </cfRule>
    <cfRule type="cellIs" dxfId="5145" priority="248" operator="greaterThan">
      <formula>14</formula>
    </cfRule>
  </conditionalFormatting>
  <conditionalFormatting sqref="F48">
    <cfRule type="cellIs" dxfId="5144" priority="245" operator="lessThan">
      <formula>4</formula>
    </cfRule>
    <cfRule type="cellIs" dxfId="5143" priority="246" operator="greaterThan">
      <formula>3</formula>
    </cfRule>
  </conditionalFormatting>
  <conditionalFormatting sqref="F49">
    <cfRule type="cellIs" dxfId="5142" priority="243" operator="lessThan">
      <formula>15</formula>
    </cfRule>
    <cfRule type="cellIs" dxfId="5141" priority="244" operator="greaterThan">
      <formula>14</formula>
    </cfRule>
  </conditionalFormatting>
  <conditionalFormatting sqref="F52:F53">
    <cfRule type="cellIs" dxfId="5140" priority="241" operator="lessThan">
      <formula>96</formula>
    </cfRule>
    <cfRule type="cellIs" dxfId="5139" priority="242" operator="greaterThan">
      <formula>95</formula>
    </cfRule>
  </conditionalFormatting>
  <conditionalFormatting sqref="F56">
    <cfRule type="cellIs" dxfId="5138" priority="239" operator="greaterThan">
      <formula>5</formula>
    </cfRule>
    <cfRule type="cellIs" dxfId="5137" priority="240" operator="lessThan">
      <formula>5.1</formula>
    </cfRule>
  </conditionalFormatting>
  <conditionalFormatting sqref="E47">
    <cfRule type="cellIs" dxfId="5136" priority="237" operator="lessThan">
      <formula>10</formula>
    </cfRule>
    <cfRule type="cellIs" dxfId="5135" priority="238" operator="greaterThan">
      <formula>9</formula>
    </cfRule>
  </conditionalFormatting>
  <conditionalFormatting sqref="E48">
    <cfRule type="cellIs" dxfId="5134" priority="235" operator="lessThan">
      <formula>3</formula>
    </cfRule>
    <cfRule type="cellIs" dxfId="5133" priority="236" operator="greaterThan">
      <formula>2</formula>
    </cfRule>
  </conditionalFormatting>
  <conditionalFormatting sqref="E49">
    <cfRule type="cellIs" dxfId="5132" priority="233" operator="lessThan">
      <formula>10</formula>
    </cfRule>
    <cfRule type="cellIs" dxfId="5131" priority="234" operator="greaterThan">
      <formula>9</formula>
    </cfRule>
  </conditionalFormatting>
  <conditionalFormatting sqref="E52:E53">
    <cfRule type="cellIs" dxfId="5130" priority="231" operator="lessThan">
      <formula>72</formula>
    </cfRule>
    <cfRule type="cellIs" dxfId="5129" priority="232" operator="greaterThan">
      <formula>71</formula>
    </cfRule>
  </conditionalFormatting>
  <conditionalFormatting sqref="E56">
    <cfRule type="cellIs" dxfId="5128" priority="229" operator="greaterThan">
      <formula>5.5</formula>
    </cfRule>
    <cfRule type="cellIs" dxfId="5127" priority="230" operator="lessThan">
      <formula>5.6</formula>
    </cfRule>
  </conditionalFormatting>
  <conditionalFormatting sqref="D47">
    <cfRule type="cellIs" dxfId="5126" priority="227" operator="lessThan">
      <formula>5</formula>
    </cfRule>
    <cfRule type="cellIs" dxfId="5125" priority="228" operator="greaterThan">
      <formula>4</formula>
    </cfRule>
  </conditionalFormatting>
  <conditionalFormatting sqref="D48">
    <cfRule type="cellIs" dxfId="5124" priority="225" operator="lessThan">
      <formula>2</formula>
    </cfRule>
    <cfRule type="cellIs" dxfId="5123" priority="226" operator="greaterThan">
      <formula>1</formula>
    </cfRule>
  </conditionalFormatting>
  <conditionalFormatting sqref="D49">
    <cfRule type="cellIs" dxfId="5122" priority="223" operator="lessThan">
      <formula>5</formula>
    </cfRule>
    <cfRule type="cellIs" dxfId="5121" priority="224" operator="greaterThan">
      <formula>4</formula>
    </cfRule>
  </conditionalFormatting>
  <conditionalFormatting sqref="D52:D53">
    <cfRule type="cellIs" dxfId="5120" priority="221" operator="lessThan">
      <formula>48</formula>
    </cfRule>
    <cfRule type="cellIs" dxfId="5119" priority="222" operator="greaterThan">
      <formula>47</formula>
    </cfRule>
  </conditionalFormatting>
  <conditionalFormatting sqref="D56">
    <cfRule type="cellIs" dxfId="5118" priority="219" operator="greaterThan">
      <formula>5.75</formula>
    </cfRule>
    <cfRule type="cellIs" dxfId="5117" priority="220" operator="lessThan">
      <formula>5.76</formula>
    </cfRule>
  </conditionalFormatting>
  <conditionalFormatting sqref="K36">
    <cfRule type="cellIs" dxfId="5116" priority="215" operator="lessThan">
      <formula>4</formula>
    </cfRule>
    <cfRule type="cellIs" dxfId="5115" priority="216" operator="lessThan">
      <formula>4.1</formula>
    </cfRule>
    <cfRule type="cellIs" dxfId="5114" priority="217" operator="greaterThan">
      <formula>4</formula>
    </cfRule>
    <cfRule type="cellIs" dxfId="5113" priority="218" operator="lessThan">
      <formula>4</formula>
    </cfRule>
  </conditionalFormatting>
  <conditionalFormatting sqref="K37">
    <cfRule type="cellIs" dxfId="5112" priority="213" operator="lessThan">
      <formula>0.499</formula>
    </cfRule>
    <cfRule type="cellIs" dxfId="5111" priority="214" operator="greaterThan">
      <formula>0.499</formula>
    </cfRule>
  </conditionalFormatting>
  <conditionalFormatting sqref="K38">
    <cfRule type="cellIs" dxfId="5110" priority="211" operator="lessThan">
      <formula>0.449</formula>
    </cfRule>
    <cfRule type="cellIs" dxfId="5109" priority="212" operator="greaterThan">
      <formula>0.449</formula>
    </cfRule>
  </conditionalFormatting>
  <conditionalFormatting sqref="K39">
    <cfRule type="cellIs" dxfId="5108" priority="132" operator="greaterThan">
      <formula>31.99</formula>
    </cfRule>
    <cfRule type="cellIs" dxfId="5107" priority="209" operator="lessThan">
      <formula>32.1</formula>
    </cfRule>
    <cfRule type="cellIs" dxfId="5106" priority="210" operator="greaterThan">
      <formula>32</formula>
    </cfRule>
  </conditionalFormatting>
  <conditionalFormatting sqref="K40">
    <cfRule type="cellIs" dxfId="5105" priority="207" operator="lessThan">
      <formula>1.78</formula>
    </cfRule>
    <cfRule type="cellIs" dxfId="5104" priority="208" operator="greaterThan">
      <formula>1.77</formula>
    </cfRule>
  </conditionalFormatting>
  <conditionalFormatting sqref="K41">
    <cfRule type="cellIs" dxfId="5103" priority="205" operator="lessThan">
      <formula>0.3499</formula>
    </cfRule>
    <cfRule type="cellIs" dxfId="5102" priority="206" operator="greaterThan">
      <formula>0.3499</formula>
    </cfRule>
  </conditionalFormatting>
  <conditionalFormatting sqref="K42">
    <cfRule type="cellIs" dxfId="5101" priority="203" operator="lessThan">
      <formula>0.7499</formula>
    </cfRule>
    <cfRule type="cellIs" dxfId="5100" priority="204" operator="greaterThan">
      <formula>0.7499</formula>
    </cfRule>
  </conditionalFormatting>
  <conditionalFormatting sqref="J36">
    <cfRule type="cellIs" dxfId="5099" priority="200" operator="lessThan">
      <formula>8</formula>
    </cfRule>
    <cfRule type="cellIs" dxfId="5098" priority="201" operator="greaterThan">
      <formula>7.9</formula>
    </cfRule>
    <cfRule type="cellIs" dxfId="5097" priority="202" operator="greaterThan">
      <formula>8</formula>
    </cfRule>
  </conditionalFormatting>
  <conditionalFormatting sqref="J37:J38 I38">
    <cfRule type="cellIs" dxfId="5096" priority="198" operator="lessThan">
      <formula>0.4</formula>
    </cfRule>
    <cfRule type="cellIs" dxfId="5095" priority="199" operator="greaterThan">
      <formula>0.3999</formula>
    </cfRule>
  </conditionalFormatting>
  <conditionalFormatting sqref="J39">
    <cfRule type="cellIs" dxfId="5094" priority="130" operator="lessThan">
      <formula>34</formula>
    </cfRule>
    <cfRule type="cellIs" dxfId="5093" priority="131" operator="greaterThan">
      <formula>33.9</formula>
    </cfRule>
    <cfRule type="cellIs" dxfId="5092" priority="196" operator="lessThan">
      <formula>34.1</formula>
    </cfRule>
    <cfRule type="cellIs" dxfId="5091" priority="197" operator="greaterThan">
      <formula>34</formula>
    </cfRule>
  </conditionalFormatting>
  <conditionalFormatting sqref="J40">
    <cfRule type="cellIs" dxfId="5090" priority="193" operator="lessThan">
      <formula>1.88</formula>
    </cfRule>
    <cfRule type="cellIs" dxfId="5089" priority="194" operator="lessThan">
      <formula>1.88</formula>
    </cfRule>
    <cfRule type="cellIs" dxfId="5088" priority="195" operator="greaterThan">
      <formula>1.87</formula>
    </cfRule>
  </conditionalFormatting>
  <conditionalFormatting sqref="I40">
    <cfRule type="cellIs" dxfId="5087" priority="191" operator="lessThan">
      <formula>2.01</formula>
    </cfRule>
    <cfRule type="cellIs" dxfId="5086" priority="192" operator="greaterThan">
      <formula>2</formula>
    </cfRule>
  </conditionalFormatting>
  <conditionalFormatting sqref="C40:H40">
    <cfRule type="cellIs" dxfId="5085" priority="188" operator="lessThan">
      <formula>2.08</formula>
    </cfRule>
    <cfRule type="cellIs" dxfId="5084" priority="189" operator="lessThan">
      <formula>2.08</formula>
    </cfRule>
    <cfRule type="cellIs" dxfId="5083" priority="190" operator="greaterThan">
      <formula>2.07</formula>
    </cfRule>
  </conditionalFormatting>
  <conditionalFormatting sqref="J44">
    <cfRule type="cellIs" dxfId="5082" priority="186" operator="lessThan">
      <formula>49.1</formula>
    </cfRule>
    <cfRule type="cellIs" dxfId="5081" priority="187" operator="greaterThan">
      <formula>49</formula>
    </cfRule>
  </conditionalFormatting>
  <conditionalFormatting sqref="J43">
    <cfRule type="cellIs" dxfId="5080" priority="184" operator="lessThan">
      <formula>45.1</formula>
    </cfRule>
    <cfRule type="cellIs" dxfId="5079" priority="185" operator="greaterThan">
      <formula>45</formula>
    </cfRule>
  </conditionalFormatting>
  <conditionalFormatting sqref="J42">
    <cfRule type="cellIs" dxfId="5078" priority="181" operator="lessThan">
      <formula>0.6999</formula>
    </cfRule>
    <cfRule type="cellIs" dxfId="5077" priority="182" operator="greaterThan">
      <formula>0.699</formula>
    </cfRule>
    <cfRule type="cellIs" dxfId="5076" priority="183" operator="greaterThan">
      <formula>0.699</formula>
    </cfRule>
  </conditionalFormatting>
  <conditionalFormatting sqref="J41">
    <cfRule type="cellIs" dxfId="5075" priority="179" operator="lessThan">
      <formula>0.2999</formula>
    </cfRule>
    <cfRule type="cellIs" dxfId="5074" priority="180" operator="greaterThan">
      <formula>0.299</formula>
    </cfRule>
  </conditionalFormatting>
  <conditionalFormatting sqref="G37:I37 C38:H38">
    <cfRule type="cellIs" dxfId="5073" priority="177" operator="lessThan">
      <formula>0.35</formula>
    </cfRule>
    <cfRule type="cellIs" dxfId="5072" priority="178" operator="greaterThan">
      <formula>0.349</formula>
    </cfRule>
  </conditionalFormatting>
  <conditionalFormatting sqref="I36">
    <cfRule type="cellIs" dxfId="5071" priority="173" operator="lessThan">
      <formula>10.1</formula>
    </cfRule>
    <cfRule type="cellIs" dxfId="5070" priority="174" operator="greaterThan">
      <formula>10</formula>
    </cfRule>
    <cfRule type="cellIs" dxfId="5069" priority="175" operator="lessThan">
      <formula>10</formula>
    </cfRule>
    <cfRule type="cellIs" dxfId="5068" priority="176" operator="greaterThan">
      <formula>10</formula>
    </cfRule>
  </conditionalFormatting>
  <conditionalFormatting sqref="I39">
    <cfRule type="cellIs" dxfId="5067" priority="128" operator="lessThan">
      <formula>37</formula>
    </cfRule>
    <cfRule type="cellIs" dxfId="5066" priority="129" operator="greaterThan">
      <formula>36.9</formula>
    </cfRule>
    <cfRule type="cellIs" dxfId="5065" priority="171" operator="lessThan">
      <formula>37.01</formula>
    </cfRule>
    <cfRule type="cellIs" dxfId="5064" priority="172" operator="greaterThan">
      <formula>37.01</formula>
    </cfRule>
  </conditionalFormatting>
  <conditionalFormatting sqref="I41">
    <cfRule type="cellIs" dxfId="5063" priority="169" operator="lessThan">
      <formula>0.249</formula>
    </cfRule>
    <cfRule type="cellIs" dxfId="5062" priority="170" operator="greaterThan">
      <formula>0.249</formula>
    </cfRule>
  </conditionalFormatting>
  <conditionalFormatting sqref="I42">
    <cfRule type="cellIs" dxfId="5061" priority="167" operator="lessThan">
      <formula>0.65</formula>
    </cfRule>
    <cfRule type="cellIs" dxfId="5060" priority="168" operator="greaterThan">
      <formula>0.649</formula>
    </cfRule>
  </conditionalFormatting>
  <conditionalFormatting sqref="I43">
    <cfRule type="cellIs" dxfId="5059" priority="114" operator="greaterThan">
      <formula>48.9</formula>
    </cfRule>
    <cfRule type="cellIs" dxfId="5058" priority="115" operator="lessThan">
      <formula>49</formula>
    </cfRule>
    <cfRule type="cellIs" dxfId="5057" priority="116" operator="lessThan">
      <formula>49</formula>
    </cfRule>
    <cfRule type="cellIs" dxfId="5056" priority="117" operator="greaterThan">
      <formula>48.9</formula>
    </cfRule>
    <cfRule type="cellIs" dxfId="5055" priority="165" operator="lessThan">
      <formula>47.1</formula>
    </cfRule>
    <cfRule type="cellIs" dxfId="5054" priority="166" operator="greaterThan">
      <formula>47</formula>
    </cfRule>
  </conditionalFormatting>
  <conditionalFormatting sqref="I44">
    <cfRule type="cellIs" dxfId="5053" priority="163" operator="lessThan">
      <formula>51.1</formula>
    </cfRule>
    <cfRule type="cellIs" dxfId="5052" priority="164" operator="greaterThan">
      <formula>51</formula>
    </cfRule>
  </conditionalFormatting>
  <conditionalFormatting sqref="G39:H39">
    <cfRule type="cellIs" dxfId="5051" priority="126" operator="lessThan">
      <formula>38</formula>
    </cfRule>
    <cfRule type="cellIs" dxfId="5050" priority="127" operator="greaterThan">
      <formula>37.9</formula>
    </cfRule>
    <cfRule type="cellIs" dxfId="5049" priority="161" operator="lessThan">
      <formula>38</formula>
    </cfRule>
    <cfRule type="cellIs" dxfId="5048" priority="162" operator="greaterThan">
      <formula>37.9</formula>
    </cfRule>
  </conditionalFormatting>
  <conditionalFormatting sqref="G41:H41">
    <cfRule type="cellIs" dxfId="5047" priority="159" operator="lessThan">
      <formula>0.25</formula>
    </cfRule>
    <cfRule type="cellIs" dxfId="5046" priority="160" operator="greaterThan">
      <formula>0.249</formula>
    </cfRule>
  </conditionalFormatting>
  <conditionalFormatting sqref="F42:H42">
    <cfRule type="cellIs" dxfId="5045" priority="157" operator="lessThan">
      <formula>0.6</formula>
    </cfRule>
    <cfRule type="cellIs" dxfId="5044" priority="158" operator="greaterThan">
      <formula>0.599</formula>
    </cfRule>
  </conditionalFormatting>
  <conditionalFormatting sqref="G36">
    <cfRule type="cellIs" dxfId="5043" priority="154" operator="lessThan">
      <formula>14</formula>
    </cfRule>
    <cfRule type="cellIs" dxfId="5042" priority="155" operator="greaterThan">
      <formula>13.99</formula>
    </cfRule>
    <cfRule type="cellIs" dxfId="5041" priority="156" operator="greaterThan">
      <formula>14</formula>
    </cfRule>
  </conditionalFormatting>
  <conditionalFormatting sqref="F36">
    <cfRule type="cellIs" dxfId="5040" priority="152" operator="lessThan">
      <formula>16</formula>
    </cfRule>
    <cfRule type="cellIs" dxfId="5039" priority="153" operator="greaterThan">
      <formula>15.9</formula>
    </cfRule>
  </conditionalFormatting>
  <conditionalFormatting sqref="E36">
    <cfRule type="cellIs" dxfId="5038" priority="150" operator="lessThan">
      <formula>18</formula>
    </cfRule>
    <cfRule type="cellIs" dxfId="5037" priority="151" operator="greaterThan">
      <formula>17.9</formula>
    </cfRule>
  </conditionalFormatting>
  <conditionalFormatting sqref="C36:D36">
    <cfRule type="cellIs" dxfId="5036" priority="148" operator="lessThan">
      <formula>24</formula>
    </cfRule>
    <cfRule type="cellIs" dxfId="5035" priority="149" operator="greaterThan">
      <formula>23.99</formula>
    </cfRule>
  </conditionalFormatting>
  <conditionalFormatting sqref="C37:F37">
    <cfRule type="cellIs" dxfId="5034" priority="145" operator="greaterThan">
      <formula>0.249</formula>
    </cfRule>
    <cfRule type="cellIs" dxfId="5033" priority="146" operator="lessThan">
      <formula>0.25</formula>
    </cfRule>
    <cfRule type="cellIs" dxfId="5032" priority="147" operator="greaterThan">
      <formula>24.9</formula>
    </cfRule>
  </conditionalFormatting>
  <conditionalFormatting sqref="C39:F39">
    <cfRule type="cellIs" dxfId="5031" priority="124" operator="lessThan">
      <formula>39.99</formula>
    </cfRule>
    <cfRule type="cellIs" dxfId="5030" priority="125" operator="greaterThan">
      <formula>39.99</formula>
    </cfRule>
    <cfRule type="cellIs" dxfId="5029" priority="143" operator="lessThan">
      <formula>40.1</formula>
    </cfRule>
    <cfRule type="cellIs" dxfId="5028" priority="144" operator="greaterThan">
      <formula>40</formula>
    </cfRule>
  </conditionalFormatting>
  <conditionalFormatting sqref="C41:F41">
    <cfRule type="cellIs" dxfId="5027" priority="141" operator="lessThan">
      <formula>0.15</formula>
    </cfRule>
    <cfRule type="cellIs" dxfId="5026" priority="142" operator="greaterThan">
      <formula>0.149</formula>
    </cfRule>
  </conditionalFormatting>
  <conditionalFormatting sqref="D42:E42">
    <cfRule type="cellIs" dxfId="5025" priority="139" operator="lessThan">
      <formula>0.5</formula>
    </cfRule>
    <cfRule type="cellIs" dxfId="5024" priority="140" operator="greaterThan">
      <formula>0.499</formula>
    </cfRule>
  </conditionalFormatting>
  <conditionalFormatting sqref="C42">
    <cfRule type="cellIs" dxfId="5023" priority="135" operator="lessThan">
      <formula>0.4</formula>
    </cfRule>
    <cfRule type="cellIs" dxfId="5022" priority="136" operator="greaterThan">
      <formula>0.399</formula>
    </cfRule>
    <cfRule type="cellIs" dxfId="5021" priority="137" operator="lessThan">
      <formula>0.4</formula>
    </cfRule>
    <cfRule type="cellIs" dxfId="5020" priority="138" operator="greaterThan">
      <formula>0.499</formula>
    </cfRule>
  </conditionalFormatting>
  <conditionalFormatting sqref="C38:F38">
    <cfRule type="cellIs" dxfId="5019" priority="133" operator="lessThan">
      <formula>0.3</formula>
    </cfRule>
    <cfRule type="cellIs" dxfId="5018" priority="134" operator="greaterThan">
      <formula>0.299</formula>
    </cfRule>
  </conditionalFormatting>
  <conditionalFormatting sqref="C47:C49">
    <cfRule type="cellIs" dxfId="5017" priority="122" operator="lessThan">
      <formula>1</formula>
    </cfRule>
    <cfRule type="cellIs" dxfId="5016" priority="123" operator="greaterThan">
      <formula>0.9</formula>
    </cfRule>
  </conditionalFormatting>
  <conditionalFormatting sqref="C52:C53">
    <cfRule type="cellIs" dxfId="5015" priority="120" operator="lessThan">
      <formula>24</formula>
    </cfRule>
    <cfRule type="cellIs" dxfId="5014" priority="121" operator="greaterThan">
      <formula>23.9</formula>
    </cfRule>
  </conditionalFormatting>
  <conditionalFormatting sqref="C56">
    <cfRule type="cellIs" dxfId="5013" priority="118" operator="lessThan">
      <formula>6</formula>
    </cfRule>
    <cfRule type="cellIs" dxfId="5012" priority="119" operator="greaterThan">
      <formula>5.99</formula>
    </cfRule>
  </conditionalFormatting>
  <conditionalFormatting sqref="H43">
    <cfRule type="cellIs" dxfId="5011" priority="112" operator="lessThan">
      <formula>49</formula>
    </cfRule>
    <cfRule type="cellIs" dxfId="5010" priority="113" operator="greaterThan">
      <formula>48.9</formula>
    </cfRule>
  </conditionalFormatting>
  <conditionalFormatting sqref="G43">
    <cfRule type="cellIs" dxfId="5009" priority="110" operator="lessThan">
      <formula>51</formula>
    </cfRule>
    <cfRule type="cellIs" dxfId="5008" priority="111" operator="greaterThan">
      <formula>50.9</formula>
    </cfRule>
  </conditionalFormatting>
  <conditionalFormatting sqref="F43">
    <cfRule type="cellIs" dxfId="5007" priority="108" operator="lessThan">
      <formula>53</formula>
    </cfRule>
    <cfRule type="cellIs" dxfId="5006" priority="109" operator="greaterThan">
      <formula>52.9</formula>
    </cfRule>
  </conditionalFormatting>
  <conditionalFormatting sqref="E43">
    <cfRule type="cellIs" dxfId="5005" priority="106" operator="lessThan">
      <formula>55</formula>
    </cfRule>
    <cfRule type="cellIs" dxfId="5004" priority="107" operator="greaterThan">
      <formula>54.9</formula>
    </cfRule>
  </conditionalFormatting>
  <conditionalFormatting sqref="D43">
    <cfRule type="cellIs" dxfId="5003" priority="104" operator="lessThan">
      <formula>57</formula>
    </cfRule>
    <cfRule type="cellIs" dxfId="5002" priority="105" operator="greaterThan">
      <formula>56.9</formula>
    </cfRule>
  </conditionalFormatting>
  <conditionalFormatting sqref="C43">
    <cfRule type="cellIs" dxfId="5001" priority="102" operator="lessThan">
      <formula>57</formula>
    </cfRule>
    <cfRule type="cellIs" dxfId="5000" priority="103" operator="greaterThan">
      <formula>56.9</formula>
    </cfRule>
  </conditionalFormatting>
  <conditionalFormatting sqref="H44">
    <cfRule type="cellIs" dxfId="4999" priority="100" operator="lessThan">
      <formula>53</formula>
    </cfRule>
    <cfRule type="cellIs" dxfId="4998" priority="101" operator="greaterThan">
      <formula>52.9</formula>
    </cfRule>
  </conditionalFormatting>
  <conditionalFormatting sqref="G44">
    <cfRule type="cellIs" dxfId="4997" priority="98" operator="lessThan">
      <formula>55</formula>
    </cfRule>
    <cfRule type="cellIs" dxfId="4996" priority="99" operator="greaterThan">
      <formula>54.9</formula>
    </cfRule>
  </conditionalFormatting>
  <conditionalFormatting sqref="F44">
    <cfRule type="cellIs" dxfId="4995" priority="96" operator="lessThan">
      <formula>57</formula>
    </cfRule>
    <cfRule type="cellIs" dxfId="4994" priority="97" operator="greaterThan">
      <formula>56.9</formula>
    </cfRule>
  </conditionalFormatting>
  <conditionalFormatting sqref="E44">
    <cfRule type="cellIs" dxfId="4993" priority="94" operator="lessThan">
      <formula>59</formula>
    </cfRule>
    <cfRule type="cellIs" dxfId="4992" priority="95" operator="greaterThan">
      <formula>58.9</formula>
    </cfRule>
  </conditionalFormatting>
  <conditionalFormatting sqref="D44">
    <cfRule type="cellIs" dxfId="4991" priority="92" operator="lessThan">
      <formula>61</formula>
    </cfRule>
    <cfRule type="cellIs" dxfId="4990" priority="93" operator="greaterThan">
      <formula>60.9</formula>
    </cfRule>
  </conditionalFormatting>
  <conditionalFormatting sqref="C44">
    <cfRule type="cellIs" dxfId="4989" priority="90" operator="lessThan">
      <formula>63</formula>
    </cfRule>
    <cfRule type="cellIs" dxfId="4988" priority="91" operator="greaterThan">
      <formula>62.9</formula>
    </cfRule>
  </conditionalFormatting>
  <conditionalFormatting sqref="C50">
    <cfRule type="cellIs" dxfId="4987" priority="88" operator="lessThanOrEqual">
      <formula>5</formula>
    </cfRule>
    <cfRule type="cellIs" dxfId="4986" priority="89" operator="greaterThanOrEqual">
      <formula>5</formula>
    </cfRule>
  </conditionalFormatting>
  <conditionalFormatting sqref="D50">
    <cfRule type="cellIs" dxfId="4985" priority="86" operator="greaterThanOrEqual">
      <formula>6</formula>
    </cfRule>
    <cfRule type="cellIs" dxfId="4984" priority="87" operator="lessThan">
      <formula>6</formula>
    </cfRule>
  </conditionalFormatting>
  <conditionalFormatting sqref="E50">
    <cfRule type="cellIs" dxfId="4983" priority="84" operator="greaterThanOrEqual">
      <formula>7</formula>
    </cfRule>
    <cfRule type="cellIs" dxfId="4982" priority="85" operator="lessThan">
      <formula>7</formula>
    </cfRule>
  </conditionalFormatting>
  <conditionalFormatting sqref="F50">
    <cfRule type="cellIs" dxfId="4981" priority="82" operator="lessThan">
      <formula>10</formula>
    </cfRule>
    <cfRule type="cellIs" dxfId="4980" priority="83" operator="greaterThanOrEqual">
      <formula>10</formula>
    </cfRule>
  </conditionalFormatting>
  <conditionalFormatting sqref="G50">
    <cfRule type="cellIs" dxfId="4979" priority="80" operator="lessThan">
      <formula>12</formula>
    </cfRule>
    <cfRule type="cellIs" dxfId="4978" priority="81" operator="greaterThanOrEqual">
      <formula>12</formula>
    </cfRule>
  </conditionalFormatting>
  <conditionalFormatting sqref="H50">
    <cfRule type="cellIs" dxfId="4977" priority="78" operator="lessThan">
      <formula>14</formula>
    </cfRule>
    <cfRule type="cellIs" dxfId="4976" priority="79" operator="greaterThanOrEqual">
      <formula>14</formula>
    </cfRule>
  </conditionalFormatting>
  <conditionalFormatting sqref="I50">
    <cfRule type="cellIs" dxfId="4975" priority="76" operator="lessThan">
      <formula>17</formula>
    </cfRule>
    <cfRule type="cellIs" dxfId="4974" priority="77" operator="greaterThanOrEqual">
      <formula>17</formula>
    </cfRule>
  </conditionalFormatting>
  <conditionalFormatting sqref="J50">
    <cfRule type="cellIs" dxfId="4973" priority="74" operator="lessThan">
      <formula>19</formula>
    </cfRule>
    <cfRule type="cellIs" dxfId="4972" priority="75" operator="greaterThanOrEqual">
      <formula>19</formula>
    </cfRule>
  </conditionalFormatting>
  <conditionalFormatting sqref="K50">
    <cfRule type="cellIs" dxfId="4971" priority="72" operator="lessThan">
      <formula>22</formula>
    </cfRule>
    <cfRule type="cellIs" dxfId="4970" priority="73" operator="greaterThanOrEqual">
      <formula>22</formula>
    </cfRule>
  </conditionalFormatting>
  <conditionalFormatting sqref="L50">
    <cfRule type="cellIs" dxfId="4969" priority="70" operator="lessThan">
      <formula>24</formula>
    </cfRule>
    <cfRule type="cellIs" dxfId="4968" priority="71" operator="greaterThanOrEqual">
      <formula>24</formula>
    </cfRule>
  </conditionalFormatting>
  <conditionalFormatting sqref="C51">
    <cfRule type="cellIs" dxfId="4967" priority="68" operator="lessThanOrEqual">
      <formula>5</formula>
    </cfRule>
    <cfRule type="cellIs" dxfId="4966" priority="69" operator="greaterThanOrEqual">
      <formula>5</formula>
    </cfRule>
  </conditionalFormatting>
  <conditionalFormatting sqref="D51">
    <cfRule type="cellIs" dxfId="4965" priority="66" operator="greaterThanOrEqual">
      <formula>6</formula>
    </cfRule>
    <cfRule type="cellIs" dxfId="4964" priority="67" operator="lessThan">
      <formula>6</formula>
    </cfRule>
  </conditionalFormatting>
  <conditionalFormatting sqref="E51">
    <cfRule type="cellIs" dxfId="4963" priority="64" operator="greaterThanOrEqual">
      <formula>7</formula>
    </cfRule>
    <cfRule type="cellIs" dxfId="4962" priority="65" operator="lessThan">
      <formula>7</formula>
    </cfRule>
  </conditionalFormatting>
  <conditionalFormatting sqref="F51">
    <cfRule type="cellIs" dxfId="4961" priority="62" operator="lessThan">
      <formula>10</formula>
    </cfRule>
    <cfRule type="cellIs" dxfId="4960" priority="63" operator="greaterThanOrEqual">
      <formula>10</formula>
    </cfRule>
  </conditionalFormatting>
  <conditionalFormatting sqref="G51">
    <cfRule type="cellIs" dxfId="4959" priority="60" operator="lessThan">
      <formula>12</formula>
    </cfRule>
    <cfRule type="cellIs" dxfId="4958" priority="61" operator="greaterThanOrEqual">
      <formula>12</formula>
    </cfRule>
  </conditionalFormatting>
  <conditionalFormatting sqref="H51">
    <cfRule type="cellIs" dxfId="4957" priority="58" operator="lessThan">
      <formula>14</formula>
    </cfRule>
    <cfRule type="cellIs" dxfId="4956" priority="59" operator="greaterThanOrEqual">
      <formula>14</formula>
    </cfRule>
  </conditionalFormatting>
  <conditionalFormatting sqref="I51">
    <cfRule type="cellIs" dxfId="4955" priority="56" operator="lessThan">
      <formula>17</formula>
    </cfRule>
    <cfRule type="cellIs" dxfId="4954" priority="57" operator="greaterThanOrEqual">
      <formula>17</formula>
    </cfRule>
  </conditionalFormatting>
  <conditionalFormatting sqref="J51">
    <cfRule type="cellIs" dxfId="4953" priority="54" operator="lessThan">
      <formula>19</formula>
    </cfRule>
    <cfRule type="cellIs" dxfId="4952" priority="55" operator="greaterThanOrEqual">
      <formula>19</formula>
    </cfRule>
  </conditionalFormatting>
  <conditionalFormatting sqref="K51">
    <cfRule type="cellIs" dxfId="4951" priority="52" operator="lessThan">
      <formula>22</formula>
    </cfRule>
    <cfRule type="cellIs" dxfId="4950" priority="53" operator="greaterThanOrEqual">
      <formula>22</formula>
    </cfRule>
  </conditionalFormatting>
  <conditionalFormatting sqref="L51">
    <cfRule type="cellIs" dxfId="4949" priority="50" operator="lessThan">
      <formula>24</formula>
    </cfRule>
    <cfRule type="cellIs" dxfId="4948" priority="51" operator="greaterThanOrEqual">
      <formula>24</formula>
    </cfRule>
  </conditionalFormatting>
  <conditionalFormatting sqref="C54">
    <cfRule type="cellIs" dxfId="4947" priority="39" operator="greaterThanOrEqual">
      <formula>0.08</formula>
    </cfRule>
    <cfRule type="cellIs" dxfId="4946" priority="49" operator="lessThan">
      <formula>0.08</formula>
    </cfRule>
  </conditionalFormatting>
  <conditionalFormatting sqref="D54">
    <cfRule type="cellIs" dxfId="4945" priority="38" operator="greaterThanOrEqual">
      <formula>0.1</formula>
    </cfRule>
    <cfRule type="cellIs" dxfId="4944" priority="48" operator="lessThan">
      <formula>0.1</formula>
    </cfRule>
  </conditionalFormatting>
  <conditionalFormatting sqref="E54">
    <cfRule type="cellIs" dxfId="4943" priority="37" operator="greaterThanOrEqual">
      <formula>1</formula>
    </cfRule>
    <cfRule type="cellIs" dxfId="4942" priority="47" operator="lessThan">
      <formula>1</formula>
    </cfRule>
  </conditionalFormatting>
  <conditionalFormatting sqref="F54">
    <cfRule type="cellIs" dxfId="4941" priority="36" operator="greaterThanOrEqual">
      <formula>1.02</formula>
    </cfRule>
    <cfRule type="cellIs" dxfId="4940" priority="46" operator="lessThan">
      <formula>1.02</formula>
    </cfRule>
  </conditionalFormatting>
  <conditionalFormatting sqref="G54">
    <cfRule type="cellIs" dxfId="4939" priority="35" operator="greaterThanOrEqual">
      <formula>1.04</formula>
    </cfRule>
    <cfRule type="cellIs" dxfId="4938" priority="45" operator="lessThan">
      <formula>1.04</formula>
    </cfRule>
  </conditionalFormatting>
  <conditionalFormatting sqref="H54">
    <cfRule type="cellIs" dxfId="4937" priority="34" operator="greaterThanOrEqual">
      <formula>1.06</formula>
    </cfRule>
    <cfRule type="cellIs" dxfId="4936" priority="44" operator="lessThan">
      <formula>1.06</formula>
    </cfRule>
  </conditionalFormatting>
  <conditionalFormatting sqref="I54">
    <cfRule type="cellIs" dxfId="4935" priority="33" operator="greaterThanOrEqual">
      <formula>1.08</formula>
    </cfRule>
    <cfRule type="cellIs" dxfId="4934" priority="43" operator="lessThan">
      <formula>1.08</formula>
    </cfRule>
  </conditionalFormatting>
  <conditionalFormatting sqref="J54">
    <cfRule type="cellIs" dxfId="4933" priority="32" operator="greaterThanOrEqual">
      <formula>1.1</formula>
    </cfRule>
    <cfRule type="cellIs" dxfId="4932" priority="42" operator="lessThan">
      <formula>1.1</formula>
    </cfRule>
  </conditionalFormatting>
  <conditionalFormatting sqref="K54">
    <cfRule type="cellIs" dxfId="4931" priority="31" operator="greaterThanOrEqual">
      <formula>2</formula>
    </cfRule>
    <cfRule type="cellIs" dxfId="4930" priority="41" operator="lessThan">
      <formula>2</formula>
    </cfRule>
  </conditionalFormatting>
  <conditionalFormatting sqref="L54">
    <cfRule type="cellIs" dxfId="4929" priority="30" operator="greaterThanOrEqual">
      <formula>2.04</formula>
    </cfRule>
    <cfRule type="cellIs" dxfId="4928" priority="40" operator="lessThan">
      <formula>2.04</formula>
    </cfRule>
  </conditionalFormatting>
  <conditionalFormatting sqref="C55">
    <cfRule type="cellIs" dxfId="4927" priority="26" operator="lessThan">
      <formula>3.08</formula>
    </cfRule>
    <cfRule type="cellIs" dxfId="4926" priority="29" operator="greaterThanOrEqual">
      <formula>3.08</formula>
    </cfRule>
  </conditionalFormatting>
  <conditionalFormatting sqref="D55">
    <cfRule type="cellIs" dxfId="4925" priority="25" operator="lessThan">
      <formula>4.02</formula>
    </cfRule>
    <cfRule type="cellIs" dxfId="4924" priority="28" operator="greaterThanOrEqual">
      <formula>4.02</formula>
    </cfRule>
  </conditionalFormatting>
  <conditionalFormatting sqref="E55">
    <cfRule type="cellIs" dxfId="4923" priority="24" operator="lessThan">
      <formula>4.08</formula>
    </cfRule>
    <cfRule type="cellIs" dxfId="4922" priority="27" operator="greaterThanOrEqual">
      <formula>4.08</formula>
    </cfRule>
  </conditionalFormatting>
  <conditionalFormatting sqref="F55">
    <cfRule type="cellIs" dxfId="4921" priority="22" operator="lessThan">
      <formula>5.02</formula>
    </cfRule>
    <cfRule type="cellIs" dxfId="4920" priority="23" operator="greaterThanOrEqual">
      <formula>5.02</formula>
    </cfRule>
  </conditionalFormatting>
  <conditionalFormatting sqref="G55">
    <cfRule type="cellIs" dxfId="4919" priority="19" operator="lessThan">
      <formula>5.08</formula>
    </cfRule>
    <cfRule type="cellIs" dxfId="4918" priority="21" operator="greaterThanOrEqual">
      <formula>5.08</formula>
    </cfRule>
  </conditionalFormatting>
  <conditionalFormatting sqref="H55">
    <cfRule type="cellIs" dxfId="4917" priority="10" operator="greaterThanOrEqual">
      <formula>6.02</formula>
    </cfRule>
    <cfRule type="cellIs" dxfId="4916" priority="20" operator="lessThan">
      <formula>6.08</formula>
    </cfRule>
  </conditionalFormatting>
  <conditionalFormatting sqref="I55">
    <cfRule type="cellIs" dxfId="4915" priority="17" operator="lessThan">
      <formula>6.08</formula>
    </cfRule>
    <cfRule type="cellIs" dxfId="4914" priority="18" operator="greaterThanOrEqual">
      <formula>6.08</formula>
    </cfRule>
  </conditionalFormatting>
  <conditionalFormatting sqref="J55">
    <cfRule type="cellIs" dxfId="4913" priority="15" operator="lessThan">
      <formula>7.02</formula>
    </cfRule>
    <cfRule type="cellIs" dxfId="4912" priority="16" operator="greaterThanOrEqual">
      <formula>7.02</formula>
    </cfRule>
  </conditionalFormatting>
  <conditionalFormatting sqref="K55">
    <cfRule type="cellIs" dxfId="4911" priority="13" operator="lessThan">
      <formula>7.08</formula>
    </cfRule>
    <cfRule type="cellIs" dxfId="4910" priority="14" operator="greaterThanOrEqual">
      <formula>7.08</formula>
    </cfRule>
  </conditionalFormatting>
  <conditionalFormatting sqref="L55">
    <cfRule type="cellIs" dxfId="4909" priority="11" operator="lessThan">
      <formula>8</formula>
    </cfRule>
    <cfRule type="cellIs" dxfId="4908" priority="12" operator="greaterThanOrEqual">
      <formula>8</formula>
    </cfRule>
  </conditionalFormatting>
  <conditionalFormatting sqref="H36">
    <cfRule type="cellIs" dxfId="4907" priority="8" operator="greaterThan">
      <formula>11.9</formula>
    </cfRule>
    <cfRule type="cellIs" dxfId="4906" priority="9" operator="lessThan">
      <formula>12</formula>
    </cfRule>
  </conditionalFormatting>
  <conditionalFormatting sqref="I86">
    <cfRule type="cellIs" dxfId="4905" priority="1" operator="lessThan">
      <formula>1</formula>
    </cfRule>
    <cfRule type="cellIs" dxfId="4904" priority="2" operator="lessThan">
      <formula>0</formula>
    </cfRule>
    <cfRule type="cellIs" dxfId="4903" priority="3" operator="lessThan">
      <formula>0</formula>
    </cfRule>
  </conditionalFormatting>
  <conditionalFormatting sqref="I79">
    <cfRule type="cellIs" dxfId="4902" priority="5" operator="lessThan">
      <formula>1</formula>
    </cfRule>
    <cfRule type="cellIs" dxfId="4901" priority="6" operator="lessThan">
      <formula>0</formula>
    </cfRule>
    <cfRule type="cellIs" dxfId="4900" priority="7" operator="lessThan">
      <formula>0</formula>
    </cfRule>
  </conditionalFormatting>
  <conditionalFormatting sqref="I89:I90 I93:I94">
    <cfRule type="cellIs" dxfId="4899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FD111"/>
  <sheetViews>
    <sheetView topLeftCell="A72" zoomScale="78" zoomScaleNormal="78" workbookViewId="0">
      <selection activeCell="F40" sqref="F40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205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hidden="1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hidden="1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hidden="1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hidden="1" x14ac:dyDescent="0.25">
      <c r="A7" s="2" t="s">
        <v>4</v>
      </c>
      <c r="B7" s="2" t="s">
        <v>22</v>
      </c>
      <c r="C7" s="19">
        <f t="shared" si="0"/>
        <v>3</v>
      </c>
      <c r="D7" s="19">
        <f t="shared" si="1"/>
        <v>3</v>
      </c>
      <c r="E7" s="18">
        <f t="shared" si="2"/>
        <v>3</v>
      </c>
      <c r="F7" s="18">
        <f t="shared" si="3"/>
        <v>3</v>
      </c>
      <c r="G7" s="18">
        <f t="shared" si="4"/>
        <v>3</v>
      </c>
      <c r="H7" s="18">
        <f t="shared" si="5"/>
        <v>3</v>
      </c>
      <c r="I7" s="18">
        <f t="shared" si="6"/>
        <v>3</v>
      </c>
      <c r="J7" s="18">
        <f t="shared" si="7"/>
        <v>3</v>
      </c>
      <c r="K7" s="18">
        <f t="shared" si="8"/>
        <v>3</v>
      </c>
      <c r="L7" s="18">
        <f t="shared" si="9"/>
        <v>3</v>
      </c>
      <c r="N7" s="18">
        <v>3</v>
      </c>
    </row>
    <row r="8" spans="1:17" hidden="1" x14ac:dyDescent="0.25">
      <c r="A8" s="2" t="s">
        <v>5</v>
      </c>
      <c r="B8" s="2" t="s">
        <v>22</v>
      </c>
      <c r="C8" s="19">
        <f t="shared" si="0"/>
        <v>1</v>
      </c>
      <c r="D8" s="19">
        <f t="shared" si="1"/>
        <v>1</v>
      </c>
      <c r="E8" s="18">
        <f t="shared" si="2"/>
        <v>1</v>
      </c>
      <c r="F8" s="18">
        <f t="shared" si="3"/>
        <v>1</v>
      </c>
      <c r="G8" s="18">
        <f t="shared" si="4"/>
        <v>1</v>
      </c>
      <c r="H8" s="18">
        <f t="shared" si="5"/>
        <v>1</v>
      </c>
      <c r="I8" s="18">
        <f t="shared" si="6"/>
        <v>1</v>
      </c>
      <c r="J8" s="18">
        <f t="shared" si="7"/>
        <v>1</v>
      </c>
      <c r="K8" s="18">
        <f t="shared" si="8"/>
        <v>1</v>
      </c>
      <c r="L8" s="18">
        <f t="shared" si="9"/>
        <v>1</v>
      </c>
      <c r="N8" s="18">
        <v>1</v>
      </c>
    </row>
    <row r="9" spans="1:17" hidden="1" x14ac:dyDescent="0.25">
      <c r="A9" s="2" t="s">
        <v>6</v>
      </c>
      <c r="B9" s="2" t="s">
        <v>1</v>
      </c>
      <c r="C9" s="19">
        <f t="shared" si="0"/>
        <v>3</v>
      </c>
      <c r="D9" s="19">
        <f t="shared" si="1"/>
        <v>3</v>
      </c>
      <c r="E9" s="18">
        <f t="shared" si="2"/>
        <v>3</v>
      </c>
      <c r="F9" s="18">
        <f t="shared" si="3"/>
        <v>3</v>
      </c>
      <c r="G9" s="18">
        <f t="shared" si="4"/>
        <v>3</v>
      </c>
      <c r="H9" s="18">
        <f t="shared" si="5"/>
        <v>3</v>
      </c>
      <c r="I9" s="18">
        <f t="shared" si="6"/>
        <v>3</v>
      </c>
      <c r="J9" s="18">
        <f t="shared" si="7"/>
        <v>3</v>
      </c>
      <c r="K9" s="18">
        <f t="shared" si="8"/>
        <v>3</v>
      </c>
      <c r="L9" s="18">
        <f t="shared" si="9"/>
        <v>3</v>
      </c>
      <c r="N9" s="18">
        <v>3</v>
      </c>
    </row>
    <row r="10" spans="1:17" x14ac:dyDescent="0.25">
      <c r="A10" s="2" t="s">
        <v>7</v>
      </c>
      <c r="B10" s="2" t="s">
        <v>2</v>
      </c>
      <c r="C10" s="19">
        <f t="shared" si="0"/>
        <v>1</v>
      </c>
      <c r="D10" s="19">
        <f t="shared" si="1"/>
        <v>1</v>
      </c>
      <c r="E10" s="18">
        <f t="shared" si="2"/>
        <v>1</v>
      </c>
      <c r="F10" s="18">
        <f t="shared" si="3"/>
        <v>1</v>
      </c>
      <c r="G10" s="18">
        <f t="shared" si="4"/>
        <v>1</v>
      </c>
      <c r="H10" s="18">
        <f t="shared" si="5"/>
        <v>1</v>
      </c>
      <c r="I10" s="18">
        <f t="shared" si="6"/>
        <v>1</v>
      </c>
      <c r="J10" s="18">
        <f t="shared" si="7"/>
        <v>1</v>
      </c>
      <c r="K10" s="18">
        <f t="shared" si="8"/>
        <v>1</v>
      </c>
      <c r="L10" s="18">
        <f t="shared" si="9"/>
        <v>1</v>
      </c>
      <c r="N10" s="18">
        <v>1</v>
      </c>
    </row>
    <row r="11" spans="1:17" ht="18.75" hidden="1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hidden="1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3</v>
      </c>
      <c r="D13" s="18">
        <f t="shared" si="11"/>
        <v>3</v>
      </c>
      <c r="E13" s="18">
        <f t="shared" si="12"/>
        <v>3</v>
      </c>
      <c r="F13" s="18">
        <f t="shared" si="13"/>
        <v>3</v>
      </c>
      <c r="G13" s="18">
        <f t="shared" si="14"/>
        <v>3</v>
      </c>
      <c r="H13" s="18">
        <f t="shared" si="15"/>
        <v>3</v>
      </c>
      <c r="I13" s="18">
        <f t="shared" si="16"/>
        <v>3</v>
      </c>
      <c r="J13" s="18">
        <f t="shared" si="17"/>
        <v>3</v>
      </c>
      <c r="K13" s="18">
        <f t="shared" si="18"/>
        <v>3</v>
      </c>
      <c r="L13" s="18">
        <f t="shared" si="19"/>
        <v>3</v>
      </c>
      <c r="N13" s="18">
        <v>3</v>
      </c>
    </row>
    <row r="14" spans="1:17" hidden="1" x14ac:dyDescent="0.25">
      <c r="A14" s="2" t="s">
        <v>11</v>
      </c>
      <c r="B14" s="2" t="s">
        <v>72</v>
      </c>
      <c r="C14" s="18">
        <f t="shared" si="10"/>
        <v>4</v>
      </c>
      <c r="D14" s="18">
        <f t="shared" si="11"/>
        <v>4</v>
      </c>
      <c r="E14" s="18">
        <f t="shared" si="12"/>
        <v>4</v>
      </c>
      <c r="F14" s="18">
        <f t="shared" si="13"/>
        <v>4</v>
      </c>
      <c r="G14" s="18">
        <f t="shared" si="14"/>
        <v>4</v>
      </c>
      <c r="H14" s="18">
        <f t="shared" si="15"/>
        <v>4</v>
      </c>
      <c r="I14" s="18">
        <f t="shared" si="16"/>
        <v>4</v>
      </c>
      <c r="J14" s="18">
        <f t="shared" si="17"/>
        <v>4</v>
      </c>
      <c r="K14" s="18">
        <f t="shared" si="18"/>
        <v>4</v>
      </c>
      <c r="L14" s="18">
        <f t="shared" si="19"/>
        <v>4</v>
      </c>
      <c r="N14" s="18">
        <v>4</v>
      </c>
    </row>
    <row r="15" spans="1:17" hidden="1" x14ac:dyDescent="0.25">
      <c r="A15" s="2" t="s">
        <v>12</v>
      </c>
      <c r="B15" s="2" t="s">
        <v>23</v>
      </c>
      <c r="C15" s="18">
        <f t="shared" si="10"/>
        <v>4</v>
      </c>
      <c r="D15" s="18">
        <f t="shared" si="11"/>
        <v>4</v>
      </c>
      <c r="E15" s="18">
        <f t="shared" si="12"/>
        <v>4</v>
      </c>
      <c r="F15" s="18">
        <f t="shared" si="13"/>
        <v>4</v>
      </c>
      <c r="G15" s="18">
        <f t="shared" si="14"/>
        <v>4</v>
      </c>
      <c r="H15" s="18">
        <f t="shared" si="15"/>
        <v>4</v>
      </c>
      <c r="I15" s="18">
        <f t="shared" si="16"/>
        <v>4</v>
      </c>
      <c r="J15" s="18">
        <f t="shared" si="17"/>
        <v>4</v>
      </c>
      <c r="K15" s="18">
        <f t="shared" si="18"/>
        <v>4</v>
      </c>
      <c r="L15" s="18">
        <f t="shared" si="19"/>
        <v>4</v>
      </c>
      <c r="N15" s="18">
        <v>4</v>
      </c>
    </row>
    <row r="16" spans="1:17" hidden="1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hidden="1" x14ac:dyDescent="0.25">
      <c r="A18" s="2" t="s">
        <v>15</v>
      </c>
      <c r="B18" s="2" t="s">
        <v>6</v>
      </c>
      <c r="C18" s="19">
        <f t="shared" si="10"/>
        <v>1</v>
      </c>
      <c r="D18" s="19">
        <f t="shared" si="11"/>
        <v>1</v>
      </c>
      <c r="E18" s="18">
        <f t="shared" si="12"/>
        <v>1</v>
      </c>
      <c r="F18" s="18">
        <f t="shared" si="13"/>
        <v>1</v>
      </c>
      <c r="G18" s="18">
        <f t="shared" si="14"/>
        <v>1</v>
      </c>
      <c r="H18" s="18">
        <f t="shared" si="15"/>
        <v>1</v>
      </c>
      <c r="I18" s="18">
        <f t="shared" si="16"/>
        <v>1</v>
      </c>
      <c r="J18" s="18">
        <f t="shared" si="17"/>
        <v>1</v>
      </c>
      <c r="K18" s="18">
        <f t="shared" si="18"/>
        <v>1</v>
      </c>
      <c r="L18" s="18">
        <f t="shared" si="19"/>
        <v>1</v>
      </c>
      <c r="N18" s="18">
        <v>1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hidden="1" x14ac:dyDescent="0.25">
      <c r="A20" s="2" t="s">
        <v>17</v>
      </c>
      <c r="B20" s="2" t="s">
        <v>6</v>
      </c>
      <c r="C20" s="19">
        <f t="shared" si="10"/>
        <v>1</v>
      </c>
      <c r="D20" s="19">
        <f t="shared" si="11"/>
        <v>1</v>
      </c>
      <c r="E20" s="19">
        <f t="shared" si="12"/>
        <v>1</v>
      </c>
      <c r="F20" s="18">
        <f t="shared" si="13"/>
        <v>1</v>
      </c>
      <c r="G20" s="18">
        <f t="shared" si="14"/>
        <v>1</v>
      </c>
      <c r="H20" s="18">
        <f t="shared" si="15"/>
        <v>1</v>
      </c>
      <c r="I20" s="18">
        <f t="shared" si="16"/>
        <v>1</v>
      </c>
      <c r="J20" s="18">
        <f t="shared" si="17"/>
        <v>1</v>
      </c>
      <c r="K20" s="18">
        <f t="shared" si="18"/>
        <v>1</v>
      </c>
      <c r="L20" s="18">
        <f t="shared" si="19"/>
        <v>1</v>
      </c>
      <c r="N20" s="18">
        <v>1</v>
      </c>
    </row>
    <row r="21" spans="1:14" hidden="1" x14ac:dyDescent="0.25">
      <c r="A21" s="2" t="s">
        <v>18</v>
      </c>
      <c r="B21" s="2" t="s">
        <v>24</v>
      </c>
      <c r="C21" s="19">
        <f t="shared" si="10"/>
        <v>1</v>
      </c>
      <c r="D21" s="19">
        <f t="shared" si="11"/>
        <v>1</v>
      </c>
      <c r="E21" s="19">
        <f t="shared" si="12"/>
        <v>1</v>
      </c>
      <c r="F21" s="18">
        <f t="shared" si="13"/>
        <v>1</v>
      </c>
      <c r="G21" s="18">
        <f t="shared" si="14"/>
        <v>1</v>
      </c>
      <c r="H21" s="18">
        <f t="shared" si="15"/>
        <v>1</v>
      </c>
      <c r="I21" s="18">
        <f t="shared" si="16"/>
        <v>1</v>
      </c>
      <c r="J21" s="18">
        <f t="shared" si="17"/>
        <v>1</v>
      </c>
      <c r="K21" s="18">
        <f t="shared" si="18"/>
        <v>1</v>
      </c>
      <c r="L21" s="18">
        <f t="shared" si="19"/>
        <v>1</v>
      </c>
      <c r="N21" s="18">
        <v>1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hidden="1" x14ac:dyDescent="0.3">
      <c r="A23" s="3" t="s">
        <v>19</v>
      </c>
      <c r="B23" s="1"/>
      <c r="C23" s="1"/>
      <c r="J23" s="11"/>
      <c r="K23" s="11"/>
      <c r="L23" s="11"/>
    </row>
    <row r="24" spans="1:14" hidden="1" x14ac:dyDescent="0.25">
      <c r="A24" s="2" t="s">
        <v>11</v>
      </c>
      <c r="B24" s="2" t="s">
        <v>23</v>
      </c>
      <c r="C24" s="19">
        <f>N24</f>
        <v>4</v>
      </c>
      <c r="D24" s="19">
        <f>N24</f>
        <v>4</v>
      </c>
      <c r="E24" s="18">
        <f>N24</f>
        <v>4</v>
      </c>
      <c r="F24" s="18">
        <f>N24</f>
        <v>4</v>
      </c>
      <c r="G24" s="18">
        <f>N24</f>
        <v>4</v>
      </c>
      <c r="H24" s="18">
        <f>N24</f>
        <v>4</v>
      </c>
      <c r="I24" s="18">
        <f>N24</f>
        <v>4</v>
      </c>
      <c r="J24" s="18">
        <f>N24</f>
        <v>4</v>
      </c>
      <c r="K24" s="18">
        <f>N24</f>
        <v>4</v>
      </c>
      <c r="L24" s="18">
        <f>N24</f>
        <v>4</v>
      </c>
      <c r="N24" s="18">
        <v>4</v>
      </c>
    </row>
    <row r="25" spans="1:14" x14ac:dyDescent="0.25">
      <c r="A25" s="2" t="s">
        <v>20</v>
      </c>
      <c r="B25" s="2" t="s">
        <v>6</v>
      </c>
      <c r="C25" s="19">
        <f>N25</f>
        <v>1</v>
      </c>
      <c r="D25" s="19">
        <f>N25</f>
        <v>1</v>
      </c>
      <c r="E25" s="19">
        <f>N25</f>
        <v>1</v>
      </c>
      <c r="F25" s="18">
        <f>N25</f>
        <v>1</v>
      </c>
      <c r="G25" s="18">
        <f>N25</f>
        <v>1</v>
      </c>
      <c r="H25" s="18">
        <f>N25</f>
        <v>1</v>
      </c>
      <c r="I25" s="18">
        <f>N25</f>
        <v>1</v>
      </c>
      <c r="J25" s="18">
        <f>N25</f>
        <v>1</v>
      </c>
      <c r="K25" s="18">
        <f>N25</f>
        <v>1</v>
      </c>
      <c r="L25" s="18">
        <f>N25</f>
        <v>1</v>
      </c>
      <c r="N25" s="18">
        <v>1</v>
      </c>
    </row>
    <row r="26" spans="1:14" ht="18.75" hidden="1" x14ac:dyDescent="0.3">
      <c r="A26" s="3" t="s">
        <v>25</v>
      </c>
      <c r="J26" s="11"/>
      <c r="K26" s="11"/>
      <c r="L26" s="11"/>
    </row>
    <row r="27" spans="1:14" hidden="1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hidden="1" x14ac:dyDescent="0.25">
      <c r="A28" s="2" t="s">
        <v>27</v>
      </c>
      <c r="B28" s="2" t="s">
        <v>13</v>
      </c>
      <c r="C28" s="18">
        <f t="shared" si="20"/>
        <v>4</v>
      </c>
      <c r="D28" s="18">
        <f t="shared" si="21"/>
        <v>4</v>
      </c>
      <c r="E28" s="18">
        <f t="shared" si="22"/>
        <v>4</v>
      </c>
      <c r="F28" s="18">
        <f t="shared" si="23"/>
        <v>4</v>
      </c>
      <c r="G28" s="18">
        <f t="shared" si="24"/>
        <v>4</v>
      </c>
      <c r="H28" s="18">
        <f t="shared" si="25"/>
        <v>4</v>
      </c>
      <c r="I28" s="18">
        <f t="shared" si="26"/>
        <v>4</v>
      </c>
      <c r="J28" s="18">
        <f t="shared" si="27"/>
        <v>4</v>
      </c>
      <c r="K28" s="18">
        <f t="shared" si="28"/>
        <v>4</v>
      </c>
      <c r="L28" s="18">
        <f t="shared" si="29"/>
        <v>4</v>
      </c>
      <c r="N28" s="18">
        <v>4</v>
      </c>
    </row>
    <row r="29" spans="1:14" hidden="1" x14ac:dyDescent="0.25">
      <c r="A29" s="2" t="s">
        <v>28</v>
      </c>
      <c r="B29" s="2" t="s">
        <v>12</v>
      </c>
      <c r="C29" s="18">
        <f t="shared" si="20"/>
        <v>2</v>
      </c>
      <c r="D29" s="18">
        <f t="shared" si="21"/>
        <v>2</v>
      </c>
      <c r="E29" s="18">
        <f t="shared" si="22"/>
        <v>2</v>
      </c>
      <c r="F29" s="18">
        <f t="shared" si="23"/>
        <v>2</v>
      </c>
      <c r="G29" s="18">
        <f t="shared" si="24"/>
        <v>2</v>
      </c>
      <c r="H29" s="18">
        <f t="shared" si="25"/>
        <v>2</v>
      </c>
      <c r="I29" s="18">
        <f t="shared" si="26"/>
        <v>2</v>
      </c>
      <c r="J29" s="18">
        <f t="shared" si="27"/>
        <v>2</v>
      </c>
      <c r="K29" s="18">
        <f t="shared" si="28"/>
        <v>2</v>
      </c>
      <c r="L29" s="18">
        <f t="shared" si="29"/>
        <v>2</v>
      </c>
      <c r="N29" s="18">
        <v>2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hidden="1" x14ac:dyDescent="0.25">
      <c r="A31" s="2" t="s">
        <v>30</v>
      </c>
      <c r="B31" s="2" t="s">
        <v>12</v>
      </c>
      <c r="C31" s="19">
        <f t="shared" si="20"/>
        <v>3</v>
      </c>
      <c r="D31" s="19">
        <f t="shared" si="21"/>
        <v>3</v>
      </c>
      <c r="E31" s="19">
        <f t="shared" si="22"/>
        <v>3</v>
      </c>
      <c r="F31" s="18">
        <f t="shared" si="23"/>
        <v>3</v>
      </c>
      <c r="G31" s="18">
        <f t="shared" si="24"/>
        <v>3</v>
      </c>
      <c r="H31" s="18">
        <f t="shared" si="25"/>
        <v>3</v>
      </c>
      <c r="I31" s="18">
        <f t="shared" si="26"/>
        <v>3</v>
      </c>
      <c r="J31" s="18">
        <f t="shared" si="27"/>
        <v>3</v>
      </c>
      <c r="K31" s="18">
        <f t="shared" si="28"/>
        <v>3</v>
      </c>
      <c r="L31" s="18">
        <f t="shared" si="29"/>
        <v>3</v>
      </c>
      <c r="N31" s="18">
        <v>3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hidden="1" x14ac:dyDescent="0.25">
      <c r="A33" s="2" t="s">
        <v>32</v>
      </c>
      <c r="B33" s="2" t="s">
        <v>11</v>
      </c>
      <c r="C33" s="19">
        <f t="shared" si="20"/>
        <v>3</v>
      </c>
      <c r="D33" s="19">
        <f t="shared" si="21"/>
        <v>3</v>
      </c>
      <c r="E33" s="19">
        <f t="shared" si="22"/>
        <v>3</v>
      </c>
      <c r="F33" s="18">
        <f t="shared" si="23"/>
        <v>3</v>
      </c>
      <c r="G33" s="18">
        <f t="shared" si="24"/>
        <v>3</v>
      </c>
      <c r="H33" s="18">
        <f t="shared" si="25"/>
        <v>3</v>
      </c>
      <c r="I33" s="18">
        <f t="shared" si="26"/>
        <v>3</v>
      </c>
      <c r="J33" s="18">
        <f t="shared" si="27"/>
        <v>3</v>
      </c>
      <c r="K33" s="18">
        <f t="shared" si="28"/>
        <v>3</v>
      </c>
      <c r="L33" s="18">
        <f t="shared" si="29"/>
        <v>3</v>
      </c>
      <c r="N33" s="18">
        <v>3</v>
      </c>
    </row>
    <row r="34" spans="1:14" hidden="1" x14ac:dyDescent="0.25">
      <c r="A34" s="2" t="s">
        <v>33</v>
      </c>
      <c r="B34" s="2" t="s">
        <v>12</v>
      </c>
      <c r="C34" s="19">
        <f t="shared" si="20"/>
        <v>2</v>
      </c>
      <c r="D34" s="19">
        <f t="shared" si="21"/>
        <v>2</v>
      </c>
      <c r="E34" s="19">
        <f t="shared" si="22"/>
        <v>2</v>
      </c>
      <c r="F34" s="18">
        <f t="shared" si="23"/>
        <v>2</v>
      </c>
      <c r="G34" s="18">
        <f t="shared" si="24"/>
        <v>2</v>
      </c>
      <c r="H34" s="18">
        <f t="shared" si="25"/>
        <v>2</v>
      </c>
      <c r="I34" s="18">
        <f t="shared" si="26"/>
        <v>2</v>
      </c>
      <c r="J34" s="18">
        <f t="shared" si="27"/>
        <v>2</v>
      </c>
      <c r="K34" s="18">
        <f t="shared" si="28"/>
        <v>2</v>
      </c>
      <c r="L34" s="18">
        <f t="shared" si="29"/>
        <v>2</v>
      </c>
      <c r="N34" s="18">
        <v>2</v>
      </c>
    </row>
    <row r="35" spans="1:14" ht="18.75" hidden="1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15</v>
      </c>
      <c r="D36" s="18">
        <f t="shared" ref="D36:D44" si="31">N36</f>
        <v>15</v>
      </c>
      <c r="E36" s="18">
        <f t="shared" ref="E36:E44" si="32">N36</f>
        <v>15</v>
      </c>
      <c r="F36" s="18">
        <f t="shared" ref="F36:F44" si="33">N36</f>
        <v>15</v>
      </c>
      <c r="G36" s="18">
        <f t="shared" ref="G36:G44" si="34">N36</f>
        <v>15</v>
      </c>
      <c r="H36" s="18">
        <f t="shared" ref="H36:H44" si="35">N36</f>
        <v>15</v>
      </c>
      <c r="I36" s="18">
        <f t="shared" ref="I36:I44" si="36">N36</f>
        <v>15</v>
      </c>
      <c r="J36" s="18">
        <f t="shared" ref="J36:J44" si="37">N36</f>
        <v>15</v>
      </c>
      <c r="K36" s="18">
        <f t="shared" ref="K36:K44" si="38">N36</f>
        <v>15</v>
      </c>
      <c r="L36" s="18">
        <f t="shared" ref="L36:L44" si="39">N36</f>
        <v>15</v>
      </c>
      <c r="N36" s="18">
        <v>15</v>
      </c>
    </row>
    <row r="37" spans="1:14" hidden="1" x14ac:dyDescent="0.25">
      <c r="A37" s="2" t="s">
        <v>37</v>
      </c>
      <c r="B37" s="2" t="s">
        <v>39</v>
      </c>
      <c r="C37" s="25">
        <f t="shared" si="30"/>
        <v>0.35</v>
      </c>
      <c r="D37" s="25">
        <f t="shared" si="31"/>
        <v>0.35</v>
      </c>
      <c r="E37" s="25">
        <f t="shared" si="32"/>
        <v>0.35</v>
      </c>
      <c r="F37" s="25">
        <f t="shared" si="33"/>
        <v>0.35</v>
      </c>
      <c r="G37" s="25">
        <f t="shared" si="34"/>
        <v>0.35</v>
      </c>
      <c r="H37" s="25">
        <f t="shared" si="35"/>
        <v>0.35</v>
      </c>
      <c r="I37" s="25">
        <f t="shared" si="36"/>
        <v>0.35</v>
      </c>
      <c r="J37" s="25">
        <f t="shared" si="37"/>
        <v>0.35</v>
      </c>
      <c r="K37" s="25">
        <f t="shared" si="38"/>
        <v>0.35</v>
      </c>
      <c r="L37" s="22">
        <f t="shared" si="39"/>
        <v>0.35</v>
      </c>
      <c r="N37" s="22">
        <v>0.35</v>
      </c>
    </row>
    <row r="38" spans="1:14" x14ac:dyDescent="0.25">
      <c r="A38" s="2" t="s">
        <v>38</v>
      </c>
      <c r="B38" s="2" t="s">
        <v>39</v>
      </c>
      <c r="C38" s="25">
        <f t="shared" si="30"/>
        <v>0.3</v>
      </c>
      <c r="D38" s="25">
        <f t="shared" si="31"/>
        <v>0.3</v>
      </c>
      <c r="E38" s="25">
        <f t="shared" si="32"/>
        <v>0.3</v>
      </c>
      <c r="F38" s="25">
        <f t="shared" si="33"/>
        <v>0.3</v>
      </c>
      <c r="G38" s="25">
        <f t="shared" si="34"/>
        <v>0.3</v>
      </c>
      <c r="H38" s="25">
        <f t="shared" si="35"/>
        <v>0.3</v>
      </c>
      <c r="I38" s="25">
        <f t="shared" si="36"/>
        <v>0.3</v>
      </c>
      <c r="J38" s="25">
        <f t="shared" si="37"/>
        <v>0.3</v>
      </c>
      <c r="K38" s="25">
        <f t="shared" si="38"/>
        <v>0.3</v>
      </c>
      <c r="L38" s="22">
        <f t="shared" si="39"/>
        <v>0.3</v>
      </c>
      <c r="N38" s="22">
        <v>0.3</v>
      </c>
    </row>
    <row r="39" spans="1:14" hidden="1" x14ac:dyDescent="0.25">
      <c r="A39" s="2" t="s">
        <v>40</v>
      </c>
      <c r="B39" s="2" t="s">
        <v>39</v>
      </c>
      <c r="C39" s="18">
        <f t="shared" si="30"/>
        <v>33</v>
      </c>
      <c r="D39" s="18">
        <f t="shared" si="31"/>
        <v>33</v>
      </c>
      <c r="E39" s="18">
        <f t="shared" si="32"/>
        <v>33</v>
      </c>
      <c r="F39" s="18">
        <f t="shared" si="33"/>
        <v>33</v>
      </c>
      <c r="G39" s="18">
        <f t="shared" si="34"/>
        <v>33</v>
      </c>
      <c r="H39" s="18">
        <f t="shared" si="35"/>
        <v>33</v>
      </c>
      <c r="I39" s="18">
        <f t="shared" si="36"/>
        <v>33</v>
      </c>
      <c r="J39" s="18">
        <f t="shared" si="37"/>
        <v>33</v>
      </c>
      <c r="K39" s="18">
        <f t="shared" si="38"/>
        <v>33</v>
      </c>
      <c r="L39" s="18">
        <f t="shared" si="39"/>
        <v>33</v>
      </c>
      <c r="N39" s="18">
        <v>33</v>
      </c>
    </row>
    <row r="40" spans="1:14" x14ac:dyDescent="0.25">
      <c r="A40" s="2" t="s">
        <v>41</v>
      </c>
      <c r="B40" s="2" t="s">
        <v>39</v>
      </c>
      <c r="C40" s="26">
        <f t="shared" si="30"/>
        <v>2.2000000000000002</v>
      </c>
      <c r="D40" s="26">
        <f t="shared" si="31"/>
        <v>2.2000000000000002</v>
      </c>
      <c r="E40" s="26">
        <f t="shared" si="32"/>
        <v>2.2000000000000002</v>
      </c>
      <c r="F40" s="26">
        <f t="shared" si="33"/>
        <v>2.2000000000000002</v>
      </c>
      <c r="G40" s="26">
        <f t="shared" si="34"/>
        <v>2.2000000000000002</v>
      </c>
      <c r="H40" s="26">
        <f t="shared" si="35"/>
        <v>2.2000000000000002</v>
      </c>
      <c r="I40" s="26">
        <f t="shared" si="36"/>
        <v>2.2000000000000002</v>
      </c>
      <c r="J40" s="26">
        <f t="shared" si="37"/>
        <v>2.2000000000000002</v>
      </c>
      <c r="K40" s="26">
        <f t="shared" si="38"/>
        <v>2.2000000000000002</v>
      </c>
      <c r="L40" s="26">
        <f t="shared" si="39"/>
        <v>2.2000000000000002</v>
      </c>
      <c r="N40" s="26">
        <v>2.2000000000000002</v>
      </c>
    </row>
    <row r="41" spans="1:14" hidden="1" x14ac:dyDescent="0.25">
      <c r="A41" s="2" t="s">
        <v>42</v>
      </c>
      <c r="B41" s="2" t="s">
        <v>39</v>
      </c>
      <c r="C41" s="25">
        <f t="shared" si="30"/>
        <v>0.35</v>
      </c>
      <c r="D41" s="25">
        <f t="shared" si="31"/>
        <v>0.35</v>
      </c>
      <c r="E41" s="25">
        <f t="shared" si="32"/>
        <v>0.35</v>
      </c>
      <c r="F41" s="25">
        <f t="shared" si="33"/>
        <v>0.35</v>
      </c>
      <c r="G41" s="25">
        <f t="shared" si="34"/>
        <v>0.35</v>
      </c>
      <c r="H41" s="25">
        <f t="shared" si="35"/>
        <v>0.35</v>
      </c>
      <c r="I41" s="25">
        <f t="shared" si="36"/>
        <v>0.35</v>
      </c>
      <c r="J41" s="25">
        <f t="shared" si="37"/>
        <v>0.35</v>
      </c>
      <c r="K41" s="25">
        <f t="shared" si="38"/>
        <v>0.35</v>
      </c>
      <c r="L41" s="22">
        <f t="shared" si="39"/>
        <v>0.35</v>
      </c>
      <c r="N41" s="22">
        <v>0.35</v>
      </c>
    </row>
    <row r="42" spans="1:14" hidden="1" x14ac:dyDescent="0.25">
      <c r="A42" s="2" t="s">
        <v>43</v>
      </c>
      <c r="B42" s="2" t="s">
        <v>45</v>
      </c>
      <c r="C42" s="27">
        <f t="shared" si="30"/>
        <v>0.66500000000000004</v>
      </c>
      <c r="D42" s="25">
        <f t="shared" si="31"/>
        <v>0.66500000000000004</v>
      </c>
      <c r="E42" s="25">
        <f t="shared" si="32"/>
        <v>0.66500000000000004</v>
      </c>
      <c r="F42" s="25">
        <f t="shared" si="33"/>
        <v>0.66500000000000004</v>
      </c>
      <c r="G42" s="25">
        <f t="shared" si="34"/>
        <v>0.66500000000000004</v>
      </c>
      <c r="H42" s="25">
        <f t="shared" si="35"/>
        <v>0.66500000000000004</v>
      </c>
      <c r="I42" s="25">
        <f t="shared" si="36"/>
        <v>0.66500000000000004</v>
      </c>
      <c r="J42" s="25">
        <f t="shared" si="37"/>
        <v>0.66500000000000004</v>
      </c>
      <c r="K42" s="25">
        <f t="shared" si="38"/>
        <v>0.66500000000000004</v>
      </c>
      <c r="L42" s="22">
        <f t="shared" si="39"/>
        <v>0.66500000000000004</v>
      </c>
      <c r="N42" s="22">
        <v>0.66500000000000004</v>
      </c>
    </row>
    <row r="43" spans="1:14" hidden="1" x14ac:dyDescent="0.25">
      <c r="A43" s="2" t="s">
        <v>46</v>
      </c>
      <c r="B43" s="2" t="s">
        <v>47</v>
      </c>
      <c r="C43" s="28">
        <f t="shared" si="30"/>
        <v>46</v>
      </c>
      <c r="D43" s="18">
        <f t="shared" si="31"/>
        <v>46</v>
      </c>
      <c r="E43" s="18">
        <f t="shared" si="32"/>
        <v>46</v>
      </c>
      <c r="F43" s="18">
        <f t="shared" si="33"/>
        <v>46</v>
      </c>
      <c r="G43" s="18">
        <f t="shared" si="34"/>
        <v>46</v>
      </c>
      <c r="H43" s="18">
        <f t="shared" si="35"/>
        <v>46</v>
      </c>
      <c r="I43" s="18">
        <f t="shared" si="36"/>
        <v>46</v>
      </c>
      <c r="J43" s="18">
        <f t="shared" si="37"/>
        <v>46</v>
      </c>
      <c r="K43" s="18">
        <f t="shared" si="38"/>
        <v>46</v>
      </c>
      <c r="L43" s="18">
        <f t="shared" si="39"/>
        <v>46</v>
      </c>
      <c r="N43" s="18">
        <v>46</v>
      </c>
    </row>
    <row r="44" spans="1:14" hidden="1" x14ac:dyDescent="0.25">
      <c r="A44" s="2" t="s">
        <v>48</v>
      </c>
      <c r="B44" s="2" t="s">
        <v>47</v>
      </c>
      <c r="C44" s="28">
        <f t="shared" si="30"/>
        <v>28</v>
      </c>
      <c r="D44" s="18">
        <f t="shared" si="31"/>
        <v>28</v>
      </c>
      <c r="E44" s="18">
        <f t="shared" si="32"/>
        <v>28</v>
      </c>
      <c r="F44" s="18">
        <f t="shared" si="33"/>
        <v>28</v>
      </c>
      <c r="G44" s="18">
        <f t="shared" si="34"/>
        <v>28</v>
      </c>
      <c r="H44" s="18">
        <f t="shared" si="35"/>
        <v>28</v>
      </c>
      <c r="I44" s="18">
        <f t="shared" si="36"/>
        <v>28</v>
      </c>
      <c r="J44" s="18">
        <f t="shared" si="37"/>
        <v>28</v>
      </c>
      <c r="K44" s="18">
        <f t="shared" si="38"/>
        <v>28</v>
      </c>
      <c r="L44" s="18">
        <f t="shared" si="39"/>
        <v>28</v>
      </c>
      <c r="N44" s="18">
        <v>28</v>
      </c>
    </row>
    <row r="45" spans="1:14" ht="18.75" hidden="1" x14ac:dyDescent="0.3">
      <c r="A45" s="3" t="s">
        <v>49</v>
      </c>
      <c r="J45" s="10"/>
      <c r="K45" s="10"/>
      <c r="L45" s="10"/>
    </row>
    <row r="46" spans="1:14" hidden="1" x14ac:dyDescent="0.25">
      <c r="A46" s="2" t="s">
        <v>50</v>
      </c>
      <c r="B46" s="2"/>
      <c r="C46" s="19">
        <f>N46</f>
        <v>16</v>
      </c>
      <c r="D46" s="19">
        <f>N46</f>
        <v>16</v>
      </c>
      <c r="E46" s="19">
        <f>N46</f>
        <v>16</v>
      </c>
      <c r="F46" s="19">
        <f>N46</f>
        <v>16</v>
      </c>
      <c r="G46" s="19">
        <f>N46</f>
        <v>16</v>
      </c>
      <c r="H46" s="19">
        <f>N46</f>
        <v>16</v>
      </c>
      <c r="I46" s="19">
        <f>N46</f>
        <v>16</v>
      </c>
      <c r="J46" s="19">
        <f>N46</f>
        <v>16</v>
      </c>
      <c r="K46" s="19">
        <f>N46</f>
        <v>16</v>
      </c>
      <c r="L46" s="19">
        <f>N46</f>
        <v>16</v>
      </c>
      <c r="N46" s="19">
        <v>16</v>
      </c>
    </row>
    <row r="47" spans="1:14" x14ac:dyDescent="0.25">
      <c r="A47" s="2" t="s">
        <v>52</v>
      </c>
      <c r="B47" s="2"/>
      <c r="C47" s="19">
        <f>N47</f>
        <v>19</v>
      </c>
      <c r="D47" s="19">
        <f>N47</f>
        <v>19</v>
      </c>
      <c r="E47" s="19">
        <f>N47</f>
        <v>19</v>
      </c>
      <c r="F47" s="19">
        <f>N47</f>
        <v>19</v>
      </c>
      <c r="G47" s="19">
        <f>N47</f>
        <v>19</v>
      </c>
      <c r="H47" s="19">
        <f>N47</f>
        <v>19</v>
      </c>
      <c r="I47" s="19">
        <f>N47</f>
        <v>19</v>
      </c>
      <c r="J47" s="19">
        <f>N47</f>
        <v>19</v>
      </c>
      <c r="K47" s="19">
        <f>N47</f>
        <v>19</v>
      </c>
      <c r="L47" s="19">
        <f>N47</f>
        <v>19</v>
      </c>
      <c r="N47" s="19">
        <v>19</v>
      </c>
    </row>
    <row r="48" spans="1:14" x14ac:dyDescent="0.25">
      <c r="A48" s="2" t="s">
        <v>53</v>
      </c>
      <c r="B48" s="2"/>
      <c r="C48" s="19">
        <f>N48</f>
        <v>4</v>
      </c>
      <c r="D48" s="19">
        <f>N48</f>
        <v>4</v>
      </c>
      <c r="E48" s="19">
        <f>N48</f>
        <v>4</v>
      </c>
      <c r="F48" s="19">
        <f>N48</f>
        <v>4</v>
      </c>
      <c r="G48" s="19">
        <f>N48</f>
        <v>4</v>
      </c>
      <c r="H48" s="19">
        <f>N48</f>
        <v>4</v>
      </c>
      <c r="I48" s="19">
        <f>N48</f>
        <v>4</v>
      </c>
      <c r="J48" s="19">
        <f>N48</f>
        <v>4</v>
      </c>
      <c r="K48" s="19">
        <f>N48</f>
        <v>4</v>
      </c>
      <c r="L48" s="19">
        <f>N48</f>
        <v>4</v>
      </c>
      <c r="N48" s="19">
        <v>4</v>
      </c>
    </row>
    <row r="49" spans="1:25 16384:16384" x14ac:dyDescent="0.25">
      <c r="A49" s="2" t="s">
        <v>54</v>
      </c>
      <c r="C49" s="19">
        <f>N49</f>
        <v>10</v>
      </c>
      <c r="D49" s="19">
        <f>N49</f>
        <v>10</v>
      </c>
      <c r="E49" s="19">
        <f>N49</f>
        <v>10</v>
      </c>
      <c r="F49" s="19">
        <f>N49</f>
        <v>10</v>
      </c>
      <c r="G49" s="19">
        <f>N49</f>
        <v>10</v>
      </c>
      <c r="H49" s="19">
        <f>N49</f>
        <v>10</v>
      </c>
      <c r="I49" s="19">
        <f>N49</f>
        <v>10</v>
      </c>
      <c r="J49" s="19">
        <f>N49</f>
        <v>10</v>
      </c>
      <c r="K49" s="19">
        <f>N49</f>
        <v>10</v>
      </c>
      <c r="L49" s="19">
        <f>N49</f>
        <v>10</v>
      </c>
      <c r="N49" s="19">
        <v>10</v>
      </c>
    </row>
    <row r="50" spans="1:25 16384:16384" hidden="1" x14ac:dyDescent="0.25">
      <c r="A50" s="13" t="s">
        <v>55</v>
      </c>
      <c r="C50" s="31">
        <f t="shared" ref="C50:L50" si="40">$N$50</f>
        <v>13.05</v>
      </c>
      <c r="D50" s="31">
        <f t="shared" si="40"/>
        <v>13.05</v>
      </c>
      <c r="E50" s="31">
        <f t="shared" si="40"/>
        <v>13.05</v>
      </c>
      <c r="F50" s="31">
        <f t="shared" si="40"/>
        <v>13.05</v>
      </c>
      <c r="G50" s="31">
        <f t="shared" si="40"/>
        <v>13.05</v>
      </c>
      <c r="H50" s="31">
        <f t="shared" si="40"/>
        <v>13.05</v>
      </c>
      <c r="I50" s="31">
        <f t="shared" si="40"/>
        <v>13.05</v>
      </c>
      <c r="J50" s="31">
        <f t="shared" si="40"/>
        <v>13.05</v>
      </c>
      <c r="K50" s="31">
        <f t="shared" si="40"/>
        <v>13.05</v>
      </c>
      <c r="L50" s="31">
        <f t="shared" si="40"/>
        <v>13.05</v>
      </c>
      <c r="N50" s="31">
        <v>13.05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10.06</v>
      </c>
      <c r="D51" s="31">
        <f t="shared" si="41"/>
        <v>10.06</v>
      </c>
      <c r="E51" s="31">
        <f t="shared" si="41"/>
        <v>10.06</v>
      </c>
      <c r="F51" s="31">
        <f t="shared" si="41"/>
        <v>10.06</v>
      </c>
      <c r="G51" s="31">
        <f t="shared" si="41"/>
        <v>10.06</v>
      </c>
      <c r="H51" s="31">
        <f t="shared" si="41"/>
        <v>10.06</v>
      </c>
      <c r="I51" s="31">
        <f t="shared" si="41"/>
        <v>10.06</v>
      </c>
      <c r="J51" s="31">
        <f t="shared" si="41"/>
        <v>10.06</v>
      </c>
      <c r="K51" s="31">
        <f t="shared" si="41"/>
        <v>10.06</v>
      </c>
      <c r="L51" s="31">
        <f t="shared" si="41"/>
        <v>10.06</v>
      </c>
      <c r="N51" s="31">
        <v>10.06</v>
      </c>
    </row>
    <row r="52" spans="1:25 16384:16384" x14ac:dyDescent="0.25">
      <c r="A52" s="13" t="s">
        <v>63</v>
      </c>
      <c r="C52" s="19">
        <f>N52</f>
        <v>101</v>
      </c>
      <c r="D52" s="19">
        <f>N52</f>
        <v>101</v>
      </c>
      <c r="E52" s="19">
        <f>N52</f>
        <v>101</v>
      </c>
      <c r="F52" s="19">
        <f>N52</f>
        <v>101</v>
      </c>
      <c r="G52" s="19">
        <f>N52</f>
        <v>101</v>
      </c>
      <c r="H52" s="19">
        <f>N52</f>
        <v>101</v>
      </c>
      <c r="I52" s="19">
        <f>N52</f>
        <v>101</v>
      </c>
      <c r="J52" s="19">
        <f>N52</f>
        <v>101</v>
      </c>
      <c r="K52" s="19">
        <f>N52</f>
        <v>101</v>
      </c>
      <c r="L52" s="19">
        <f>N52</f>
        <v>101</v>
      </c>
      <c r="N52" s="19">
        <v>101</v>
      </c>
    </row>
    <row r="53" spans="1:25 16384:16384" hidden="1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hidden="1" x14ac:dyDescent="0.25">
      <c r="A54" s="13" t="s">
        <v>65</v>
      </c>
      <c r="C54" s="31">
        <f t="shared" ref="C54:K54" si="42">$N$54</f>
        <v>1.0900000000000001</v>
      </c>
      <c r="D54" s="31">
        <f t="shared" si="42"/>
        <v>1.0900000000000001</v>
      </c>
      <c r="E54" s="31">
        <f t="shared" si="42"/>
        <v>1.0900000000000001</v>
      </c>
      <c r="F54" s="31">
        <f t="shared" si="42"/>
        <v>1.0900000000000001</v>
      </c>
      <c r="G54" s="31">
        <f t="shared" si="42"/>
        <v>1.0900000000000001</v>
      </c>
      <c r="H54" s="31">
        <f t="shared" si="42"/>
        <v>1.0900000000000001</v>
      </c>
      <c r="I54" s="31">
        <f t="shared" si="42"/>
        <v>1.0900000000000001</v>
      </c>
      <c r="J54" s="31">
        <f t="shared" si="42"/>
        <v>1.0900000000000001</v>
      </c>
      <c r="K54" s="31">
        <f t="shared" si="42"/>
        <v>1.0900000000000001</v>
      </c>
      <c r="L54" s="31">
        <f>$N$54</f>
        <v>1.0900000000000001</v>
      </c>
      <c r="N54" s="31">
        <v>1.0900000000000001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hidden="1" x14ac:dyDescent="0.25">
      <c r="A55" s="13" t="s">
        <v>66</v>
      </c>
      <c r="C55" s="31">
        <f>$N$55</f>
        <v>6.09</v>
      </c>
      <c r="D55" s="31">
        <f t="shared" ref="D55:L55" si="43">$N$55</f>
        <v>6.09</v>
      </c>
      <c r="E55" s="31">
        <f t="shared" si="43"/>
        <v>6.09</v>
      </c>
      <c r="F55" s="31">
        <f t="shared" si="43"/>
        <v>6.09</v>
      </c>
      <c r="G55" s="31">
        <f t="shared" si="43"/>
        <v>6.09</v>
      </c>
      <c r="H55" s="31">
        <f t="shared" si="43"/>
        <v>6.09</v>
      </c>
      <c r="I55" s="31">
        <f t="shared" si="43"/>
        <v>6.09</v>
      </c>
      <c r="J55" s="31">
        <f t="shared" si="43"/>
        <v>6.09</v>
      </c>
      <c r="K55" s="31">
        <f t="shared" si="43"/>
        <v>6.09</v>
      </c>
      <c r="L55" s="31">
        <f t="shared" si="43"/>
        <v>6.09</v>
      </c>
      <c r="N55" s="31">
        <v>6.09</v>
      </c>
    </row>
    <row r="56" spans="1:25 16384:16384" x14ac:dyDescent="0.25">
      <c r="A56" s="4" t="s">
        <v>57</v>
      </c>
      <c r="C56" s="19">
        <f>N56</f>
        <v>5.25</v>
      </c>
      <c r="D56" s="19">
        <f>N56</f>
        <v>5.25</v>
      </c>
      <c r="E56" s="19">
        <f>N56</f>
        <v>5.25</v>
      </c>
      <c r="F56" s="19">
        <f>N56</f>
        <v>5.25</v>
      </c>
      <c r="G56" s="19">
        <f>N56</f>
        <v>5.25</v>
      </c>
      <c r="H56" s="19">
        <f>N56</f>
        <v>5.25</v>
      </c>
      <c r="I56" s="19">
        <f>N56</f>
        <v>5.25</v>
      </c>
      <c r="J56" s="19">
        <f>N56</f>
        <v>5.25</v>
      </c>
      <c r="K56" s="19">
        <f>N56</f>
        <v>5.25</v>
      </c>
      <c r="L56" s="19">
        <f>N56</f>
        <v>5.25</v>
      </c>
      <c r="N56" s="19">
        <v>5.25</v>
      </c>
    </row>
    <row r="57" spans="1:25 16384:16384" ht="18.75" hidden="1" x14ac:dyDescent="0.3">
      <c r="A57" s="3" t="s">
        <v>59</v>
      </c>
      <c r="J57" s="10"/>
      <c r="K57" s="10"/>
      <c r="L57" s="10"/>
      <c r="N57" s="19"/>
    </row>
    <row r="58" spans="1:25 16384:16384" hidden="1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hidden="1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16</v>
      </c>
      <c r="I69" s="35">
        <f>(H69/21)*100</f>
        <v>76.19047619047619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19</v>
      </c>
      <c r="I70" s="35">
        <f>(H70/45)*100</f>
        <v>42.222222222222221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4</v>
      </c>
      <c r="I71" s="35">
        <f>(H71/15)*100</f>
        <v>26.666666666666668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3</v>
      </c>
      <c r="G72" s="62" t="s">
        <v>159</v>
      </c>
      <c r="H72" s="34">
        <f t="shared" si="44"/>
        <v>10</v>
      </c>
      <c r="I72" s="35">
        <f>(H72/45)*100</f>
        <v>22.222222222222221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3</v>
      </c>
      <c r="G73" s="66" t="s">
        <v>160</v>
      </c>
      <c r="H73" s="56">
        <f t="shared" si="44"/>
        <v>13.05</v>
      </c>
      <c r="I73" s="35">
        <f>(H73/24)*100</f>
        <v>54.375000000000007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10.06</v>
      </c>
      <c r="I74" s="35">
        <f>(H74/24)*100</f>
        <v>41.916666666666671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101</v>
      </c>
      <c r="I75" s="35">
        <f>(H75/240)*100</f>
        <v>42.083333333333336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22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1.0900000000000001</v>
      </c>
      <c r="I77" s="35">
        <f>(H77/2.04)*100</f>
        <v>53.431372549019606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6.09</v>
      </c>
      <c r="I78" s="39">
        <f>(H78/8)*100</f>
        <v>76.125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5.25</v>
      </c>
      <c r="I79" s="39">
        <v>42.5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3</v>
      </c>
      <c r="G80" s="10"/>
      <c r="H80" s="41" t="s">
        <v>169</v>
      </c>
      <c r="I80" s="42">
        <f>SUM(H69:H78)+(I79)</f>
        <v>462.78999999999996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4</v>
      </c>
      <c r="H81" s="43" t="s">
        <v>170</v>
      </c>
      <c r="I81" s="44">
        <f>(I80/790)*33</f>
        <v>19.331734177215189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4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1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15</v>
      </c>
      <c r="I86" s="39">
        <v>25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1</v>
      </c>
      <c r="G87" s="61" t="s">
        <v>174</v>
      </c>
      <c r="H87" s="60">
        <f t="shared" si="46"/>
        <v>0.35</v>
      </c>
      <c r="I87" s="39">
        <f>(H87/60%)*100</f>
        <v>58.333333333333336</v>
      </c>
    </row>
    <row r="88" spans="3:24" x14ac:dyDescent="0.25">
      <c r="C88" s="33" t="s">
        <v>18</v>
      </c>
      <c r="D88" s="33" t="s">
        <v>24</v>
      </c>
      <c r="E88" s="34">
        <f t="shared" si="45"/>
        <v>1</v>
      </c>
      <c r="G88" s="37" t="s">
        <v>175</v>
      </c>
      <c r="H88" s="60">
        <f t="shared" si="46"/>
        <v>0.3</v>
      </c>
      <c r="I88" s="39">
        <f>(H88/50%)*100</f>
        <v>60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33</v>
      </c>
      <c r="I89" s="39">
        <v>80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21</v>
      </c>
      <c r="G90" s="37" t="s">
        <v>177</v>
      </c>
      <c r="H90" s="59">
        <f t="shared" si="46"/>
        <v>2.2000000000000002</v>
      </c>
      <c r="I90" s="39">
        <v>75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0.35</v>
      </c>
      <c r="I91" s="39">
        <f>(H91/40%)*100</f>
        <v>87.499999999999986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0.66500000000000004</v>
      </c>
      <c r="I92" s="39">
        <f>(H92/81%)*100</f>
        <v>82.098765432098759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4</v>
      </c>
      <c r="G93" s="37" t="s">
        <v>183</v>
      </c>
      <c r="H93" s="38">
        <f t="shared" si="46"/>
        <v>46</v>
      </c>
      <c r="I93" s="39">
        <v>92.5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1</v>
      </c>
      <c r="G94" s="37" t="s">
        <v>184</v>
      </c>
      <c r="H94" s="38">
        <f t="shared" si="46"/>
        <v>28</v>
      </c>
      <c r="I94" s="39">
        <v>77.5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5</v>
      </c>
      <c r="H95" s="48" t="s">
        <v>169</v>
      </c>
      <c r="I95" s="49">
        <f>SUM(I86:I94)</f>
        <v>637.9320987654321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23.390843621399178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4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2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s="65" t="s">
        <v>206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3</v>
      </c>
      <c r="G103" s="2" t="s">
        <v>197</v>
      </c>
      <c r="H103" s="51">
        <f>1+E111+I81+I96</f>
        <v>61.161602188858268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3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2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17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65</v>
      </c>
    </row>
    <row r="111" spans="3:24" x14ac:dyDescent="0.25">
      <c r="D111" s="43" t="s">
        <v>201</v>
      </c>
      <c r="E111" s="44">
        <f>(E110/123)*33</f>
        <v>17.439024390243901</v>
      </c>
    </row>
  </sheetData>
  <autoFilter ref="A3:L59">
    <filterColumn colId="6">
      <colorFilter dxfId="4898"/>
    </filterColumn>
  </autoFilter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4897" priority="603" operator="greaterThan">
      <formula>3</formula>
    </cfRule>
    <cfRule type="cellIs" dxfId="4896" priority="604" operator="lessThan">
      <formula>3</formula>
    </cfRule>
    <cfRule type="cellIs" dxfId="4895" priority="612" operator="equal">
      <formula>3</formula>
    </cfRule>
  </conditionalFormatting>
  <conditionalFormatting sqref="C5">
    <cfRule type="cellIs" dxfId="4894" priority="602" operator="lessThan">
      <formula>2</formula>
    </cfRule>
    <cfRule type="cellIs" dxfId="4893" priority="610" operator="greaterThan">
      <formula>2</formula>
    </cfRule>
    <cfRule type="cellIs" dxfId="4892" priority="611" operator="equal">
      <formula>2</formula>
    </cfRule>
  </conditionalFormatting>
  <conditionalFormatting sqref="C6:D6">
    <cfRule type="cellIs" dxfId="4891" priority="601" operator="lessThan">
      <formula>2</formula>
    </cfRule>
    <cfRule type="cellIs" dxfId="4890" priority="609" operator="greaterThan">
      <formula>1.9</formula>
    </cfRule>
  </conditionalFormatting>
  <conditionalFormatting sqref="C7:D7">
    <cfRule type="cellIs" dxfId="4889" priority="600" operator="lessThan">
      <formula>1</formula>
    </cfRule>
    <cfRule type="cellIs" dxfId="4888" priority="608" operator="greaterThan">
      <formula>0.9</formula>
    </cfRule>
  </conditionalFormatting>
  <conditionalFormatting sqref="C8:D8">
    <cfRule type="cellIs" dxfId="4887" priority="597" operator="greaterThan">
      <formula>0.9</formula>
    </cfRule>
    <cfRule type="cellIs" dxfId="4886" priority="598" operator="greaterThan">
      <formula>1</formula>
    </cfRule>
    <cfRule type="cellIs" dxfId="4885" priority="607" operator="equal">
      <formula>0</formula>
    </cfRule>
  </conditionalFormatting>
  <conditionalFormatting sqref="C9">
    <cfRule type="cellIs" dxfId="4884" priority="606" operator="greaterThan">
      <formula>0</formula>
    </cfRule>
  </conditionalFormatting>
  <conditionalFormatting sqref="C10">
    <cfRule type="cellIs" dxfId="4883" priority="605" operator="greaterThan">
      <formula>0</formula>
    </cfRule>
  </conditionalFormatting>
  <conditionalFormatting sqref="C9:C10">
    <cfRule type="cellIs" dxfId="4882" priority="599" operator="equal">
      <formula>0</formula>
    </cfRule>
  </conditionalFormatting>
  <conditionalFormatting sqref="L4">
    <cfRule type="cellIs" dxfId="4881" priority="596" operator="lessThan">
      <formula>4</formula>
    </cfRule>
  </conditionalFormatting>
  <conditionalFormatting sqref="L5:L7">
    <cfRule type="cellIs" dxfId="4880" priority="595" operator="lessThan">
      <formula>4</formula>
    </cfRule>
  </conditionalFormatting>
  <conditionalFormatting sqref="L8">
    <cfRule type="cellIs" dxfId="4879" priority="591" operator="greaterThan">
      <formula>1.9</formula>
    </cfRule>
    <cfRule type="cellIs" dxfId="4878" priority="594" operator="lessThan">
      <formula>2</formula>
    </cfRule>
  </conditionalFormatting>
  <conditionalFormatting sqref="L9:L10">
    <cfRule type="cellIs" dxfId="4877" priority="590" operator="greaterThan">
      <formula>2.9</formula>
    </cfRule>
    <cfRule type="cellIs" dxfId="4876" priority="593" operator="lessThan">
      <formula>3</formula>
    </cfRule>
  </conditionalFormatting>
  <conditionalFormatting sqref="L4:L7">
    <cfRule type="cellIs" dxfId="4875" priority="592" operator="greaterThan">
      <formula>3.9</formula>
    </cfRule>
  </conditionalFormatting>
  <conditionalFormatting sqref="L12:L15">
    <cfRule type="cellIs" dxfId="4874" priority="588" operator="lessThan">
      <formula>3.9</formula>
    </cfRule>
    <cfRule type="cellIs" dxfId="4873" priority="589" operator="greaterThan">
      <formula>3.9</formula>
    </cfRule>
  </conditionalFormatting>
  <conditionalFormatting sqref="L18:L21">
    <cfRule type="cellIs" dxfId="4872" priority="586" operator="lessThan">
      <formula>2.9</formula>
    </cfRule>
    <cfRule type="cellIs" dxfId="4871" priority="587" operator="greaterThan">
      <formula>2.9</formula>
    </cfRule>
  </conditionalFormatting>
  <conditionalFormatting sqref="L16">
    <cfRule type="cellIs" dxfId="4870" priority="584" operator="lessThan">
      <formula>2.9</formula>
    </cfRule>
    <cfRule type="cellIs" dxfId="4869" priority="585" operator="greaterThan">
      <formula>2.9</formula>
    </cfRule>
  </conditionalFormatting>
  <conditionalFormatting sqref="L17">
    <cfRule type="cellIs" dxfId="4868" priority="582" operator="lessThan">
      <formula>1.9</formula>
    </cfRule>
    <cfRule type="cellIs" dxfId="4867" priority="583" operator="greaterThan">
      <formula>1.9</formula>
    </cfRule>
  </conditionalFormatting>
  <conditionalFormatting sqref="L22">
    <cfRule type="cellIs" dxfId="4866" priority="580" operator="lessThan">
      <formula>3.9</formula>
    </cfRule>
    <cfRule type="cellIs" dxfId="4865" priority="581" operator="greaterThan">
      <formula>3.9</formula>
    </cfRule>
  </conditionalFormatting>
  <conditionalFormatting sqref="K12:K14">
    <cfRule type="cellIs" dxfId="4864" priority="578" operator="lessThan">
      <formula>3.9</formula>
    </cfRule>
    <cfRule type="cellIs" dxfId="4863" priority="579" operator="greaterThan">
      <formula>3.9</formula>
    </cfRule>
  </conditionalFormatting>
  <conditionalFormatting sqref="J12:J13">
    <cfRule type="cellIs" dxfId="4862" priority="576" operator="lessThan">
      <formula>3.9</formula>
    </cfRule>
    <cfRule type="cellIs" dxfId="4861" priority="577" operator="greaterThan">
      <formula>3.9</formula>
    </cfRule>
  </conditionalFormatting>
  <conditionalFormatting sqref="I12:I13">
    <cfRule type="cellIs" dxfId="4860" priority="574" operator="lessThan">
      <formula>3.9</formula>
    </cfRule>
    <cfRule type="cellIs" dxfId="4859" priority="575" operator="greaterThan">
      <formula>3.9</formula>
    </cfRule>
  </conditionalFormatting>
  <conditionalFormatting sqref="H12:H13">
    <cfRule type="cellIs" dxfId="4858" priority="572" operator="lessThan">
      <formula>3.9</formula>
    </cfRule>
    <cfRule type="cellIs" dxfId="4857" priority="573" operator="greaterThan">
      <formula>3.9</formula>
    </cfRule>
  </conditionalFormatting>
  <conditionalFormatting sqref="G12:G13">
    <cfRule type="cellIs" dxfId="4856" priority="570" operator="lessThan">
      <formula>3.9</formula>
    </cfRule>
    <cfRule type="cellIs" dxfId="4855" priority="571" operator="greaterThan">
      <formula>3.9</formula>
    </cfRule>
  </conditionalFormatting>
  <conditionalFormatting sqref="L24">
    <cfRule type="cellIs" dxfId="4854" priority="568" operator="lessThan">
      <formula>3.9</formula>
    </cfRule>
    <cfRule type="cellIs" dxfId="4853" priority="569" operator="greaterThan">
      <formula>3.9</formula>
    </cfRule>
  </conditionalFormatting>
  <conditionalFormatting sqref="L25">
    <cfRule type="cellIs" dxfId="4852" priority="566" operator="lessThan">
      <formula>2.9</formula>
    </cfRule>
    <cfRule type="cellIs" dxfId="4851" priority="567" operator="greaterThan">
      <formula>2.9</formula>
    </cfRule>
  </conditionalFormatting>
  <conditionalFormatting sqref="L27:L29">
    <cfRule type="cellIs" dxfId="4850" priority="564" operator="lessThan">
      <formula>4.9</formula>
    </cfRule>
    <cfRule type="cellIs" dxfId="4849" priority="565" operator="greaterThan">
      <formula>4.9</formula>
    </cfRule>
  </conditionalFormatting>
  <conditionalFormatting sqref="L30">
    <cfRule type="cellIs" dxfId="4848" priority="562" operator="lessThan">
      <formula>2.9</formula>
    </cfRule>
    <cfRule type="cellIs" dxfId="4847" priority="563" operator="greaterThan">
      <formula>2.9</formula>
    </cfRule>
  </conditionalFormatting>
  <conditionalFormatting sqref="L31">
    <cfRule type="cellIs" dxfId="4846" priority="560" operator="lessThan">
      <formula>2.9</formula>
    </cfRule>
    <cfRule type="cellIs" dxfId="4845" priority="561" operator="greaterThan">
      <formula>2.9</formula>
    </cfRule>
  </conditionalFormatting>
  <conditionalFormatting sqref="L32">
    <cfRule type="cellIs" dxfId="4844" priority="558" operator="lessThan">
      <formula>2.9</formula>
    </cfRule>
    <cfRule type="cellIs" dxfId="4843" priority="559" operator="greaterThan">
      <formula>2.9</formula>
    </cfRule>
  </conditionalFormatting>
  <conditionalFormatting sqref="L33">
    <cfRule type="cellIs" dxfId="4842" priority="556" operator="lessThan">
      <formula>2.9</formula>
    </cfRule>
    <cfRule type="cellIs" dxfId="4841" priority="557" operator="greaterThan">
      <formula>2.9</formula>
    </cfRule>
  </conditionalFormatting>
  <conditionalFormatting sqref="L34">
    <cfRule type="cellIs" dxfId="4840" priority="554" operator="lessThan">
      <formula>6.9</formula>
    </cfRule>
    <cfRule type="cellIs" dxfId="4839" priority="555" operator="greaterThan">
      <formula>6.9</formula>
    </cfRule>
  </conditionalFormatting>
  <conditionalFormatting sqref="L36">
    <cfRule type="cellIs" dxfId="4838" priority="551" operator="equal">
      <formula>2</formula>
    </cfRule>
    <cfRule type="cellIs" dxfId="4837" priority="552" operator="lessThan">
      <formula>2</formula>
    </cfRule>
    <cfRule type="cellIs" dxfId="4836" priority="553" operator="greaterThan">
      <formula>2</formula>
    </cfRule>
  </conditionalFormatting>
  <conditionalFormatting sqref="L37">
    <cfRule type="cellIs" dxfId="4835" priority="549" operator="lessThan">
      <formula>0.599</formula>
    </cfRule>
    <cfRule type="cellIs" dxfId="4834" priority="550" operator="greaterThan">
      <formula>0.599</formula>
    </cfRule>
  </conditionalFormatting>
  <conditionalFormatting sqref="L38">
    <cfRule type="cellIs" dxfId="4833" priority="547" operator="lessThan">
      <formula>0.499</formula>
    </cfRule>
    <cfRule type="cellIs" dxfId="4832" priority="548" operator="greaterThan">
      <formula>0.499</formula>
    </cfRule>
  </conditionalFormatting>
  <conditionalFormatting sqref="L39">
    <cfRule type="cellIs" dxfId="4831" priority="544" operator="equal">
      <formula>30</formula>
    </cfRule>
    <cfRule type="cellIs" dxfId="4830" priority="545" operator="greaterThan">
      <formula>30</formula>
    </cfRule>
    <cfRule type="cellIs" dxfId="4829" priority="546" operator="lessThan">
      <formula>30</formula>
    </cfRule>
  </conditionalFormatting>
  <conditionalFormatting sqref="L40">
    <cfRule type="cellIs" dxfId="4828" priority="542" operator="greaterThan">
      <formula>1.67</formula>
    </cfRule>
    <cfRule type="cellIs" dxfId="4827" priority="543" operator="lessThan">
      <formula>1.68</formula>
    </cfRule>
  </conditionalFormatting>
  <conditionalFormatting sqref="L41">
    <cfRule type="cellIs" dxfId="4826" priority="540" operator="lessThan">
      <formula>0.4</formula>
    </cfRule>
    <cfRule type="cellIs" dxfId="4825" priority="541" operator="greaterThan">
      <formula>0.399</formula>
    </cfRule>
  </conditionalFormatting>
  <conditionalFormatting sqref="L42">
    <cfRule type="cellIs" dxfId="4824" priority="537" operator="equal">
      <formula>0.8</formula>
    </cfRule>
    <cfRule type="cellIs" dxfId="4823" priority="538" operator="lessThan">
      <formula>0.8</formula>
    </cfRule>
    <cfRule type="cellIs" dxfId="4822" priority="539" operator="greaterThan">
      <formula>0.8</formula>
    </cfRule>
  </conditionalFormatting>
  <conditionalFormatting sqref="K43:L43">
    <cfRule type="cellIs" dxfId="4821" priority="535" operator="greaterThan">
      <formula>42</formula>
    </cfRule>
    <cfRule type="cellIs" dxfId="4820" priority="536" operator="lessThan">
      <formula>43</formula>
    </cfRule>
  </conditionalFormatting>
  <conditionalFormatting sqref="K44:L44">
    <cfRule type="cellIs" dxfId="4819" priority="533" operator="greaterThan">
      <formula>46</formula>
    </cfRule>
    <cfRule type="cellIs" dxfId="4818" priority="534" operator="lessThan">
      <formula>47</formula>
    </cfRule>
  </conditionalFormatting>
  <conditionalFormatting sqref="L46">
    <cfRule type="cellIs" dxfId="4817" priority="531" operator="lessThan">
      <formula>19</formula>
    </cfRule>
    <cfRule type="cellIs" dxfId="4816" priority="532" operator="greaterThan">
      <formula>18</formula>
    </cfRule>
  </conditionalFormatting>
  <conditionalFormatting sqref="L47">
    <cfRule type="cellIs" dxfId="4815" priority="529" operator="lessThan">
      <formula>45</formula>
    </cfRule>
    <cfRule type="cellIs" dxfId="4814" priority="530" operator="greaterThan">
      <formula>44</formula>
    </cfRule>
  </conditionalFormatting>
  <conditionalFormatting sqref="L48">
    <cfRule type="cellIs" dxfId="4813" priority="527" operator="lessThan">
      <formula>15</formula>
    </cfRule>
    <cfRule type="cellIs" dxfId="4812" priority="528" operator="greaterThan">
      <formula>14</formula>
    </cfRule>
  </conditionalFormatting>
  <conditionalFormatting sqref="L49">
    <cfRule type="cellIs" dxfId="4811" priority="525" operator="lessThan">
      <formula>44</formula>
    </cfRule>
    <cfRule type="cellIs" dxfId="4810" priority="526" operator="greaterThan">
      <formula>44</formula>
    </cfRule>
  </conditionalFormatting>
  <conditionalFormatting sqref="L52:L53">
    <cfRule type="cellIs" dxfId="4809" priority="523" operator="lessThan">
      <formula>240</formula>
    </cfRule>
    <cfRule type="cellIs" dxfId="4808" priority="524" operator="greaterThan">
      <formula>239</formula>
    </cfRule>
  </conditionalFormatting>
  <conditionalFormatting sqref="L56">
    <cfRule type="cellIs" dxfId="4807" priority="521" operator="lessThan">
      <formula>4.1</formula>
    </cfRule>
    <cfRule type="cellIs" dxfId="4806" priority="522" operator="greaterThan">
      <formula>4.09</formula>
    </cfRule>
  </conditionalFormatting>
  <conditionalFormatting sqref="L58:L59">
    <cfRule type="cellIs" dxfId="4805" priority="519" operator="lessThan">
      <formula>0.81</formula>
    </cfRule>
    <cfRule type="cellIs" dxfId="4804" priority="520" operator="greaterThan">
      <formula>0.8</formula>
    </cfRule>
  </conditionalFormatting>
  <conditionalFormatting sqref="K4:K7">
    <cfRule type="cellIs" dxfId="4803" priority="518" operator="lessThan">
      <formula>4</formula>
    </cfRule>
  </conditionalFormatting>
  <conditionalFormatting sqref="K4:K7">
    <cfRule type="cellIs" dxfId="4802" priority="517" operator="greaterThan">
      <formula>3.9</formula>
    </cfRule>
  </conditionalFormatting>
  <conditionalFormatting sqref="K8">
    <cfRule type="cellIs" dxfId="4801" priority="514" operator="greaterThan">
      <formula>1.9</formula>
    </cfRule>
    <cfRule type="cellIs" dxfId="4800" priority="516" operator="lessThan">
      <formula>2</formula>
    </cfRule>
  </conditionalFormatting>
  <conditionalFormatting sqref="K9:K10">
    <cfRule type="cellIs" dxfId="4799" priority="513" operator="greaterThan">
      <formula>2.9</formula>
    </cfRule>
    <cfRule type="cellIs" dxfId="4798" priority="515" operator="lessThan">
      <formula>3</formula>
    </cfRule>
  </conditionalFormatting>
  <conditionalFormatting sqref="I4:J7 F4:H6 E4:E5">
    <cfRule type="cellIs" dxfId="4797" priority="512" operator="lessThan">
      <formula>4</formula>
    </cfRule>
  </conditionalFormatting>
  <conditionalFormatting sqref="I4:J7 F4:H6 E4:E5">
    <cfRule type="cellIs" dxfId="4796" priority="511" operator="greaterThan">
      <formula>3.9</formula>
    </cfRule>
  </conditionalFormatting>
  <conditionalFormatting sqref="J8">
    <cfRule type="cellIs" dxfId="4795" priority="508" operator="greaterThan">
      <formula>1.9</formula>
    </cfRule>
    <cfRule type="cellIs" dxfId="4794" priority="510" operator="lessThan">
      <formula>2</formula>
    </cfRule>
  </conditionalFormatting>
  <conditionalFormatting sqref="J9:J10">
    <cfRule type="cellIs" dxfId="4793" priority="507" operator="greaterThan">
      <formula>2.9</formula>
    </cfRule>
    <cfRule type="cellIs" dxfId="4792" priority="509" operator="lessThan">
      <formula>3</formula>
    </cfRule>
  </conditionalFormatting>
  <conditionalFormatting sqref="F12">
    <cfRule type="cellIs" dxfId="4791" priority="505" operator="lessThan">
      <formula>2.9</formula>
    </cfRule>
    <cfRule type="cellIs" dxfId="4790" priority="506" operator="greaterThan">
      <formula>2.9</formula>
    </cfRule>
  </conditionalFormatting>
  <conditionalFormatting sqref="F13">
    <cfRule type="cellIs" dxfId="4789" priority="503" operator="lessThan">
      <formula>2.9</formula>
    </cfRule>
    <cfRule type="cellIs" dxfId="4788" priority="504" operator="greaterThan">
      <formula>2.9</formula>
    </cfRule>
  </conditionalFormatting>
  <conditionalFormatting sqref="K15">
    <cfRule type="cellIs" dxfId="4787" priority="501" operator="lessThan">
      <formula>2.9</formula>
    </cfRule>
    <cfRule type="cellIs" dxfId="4786" priority="502" operator="greaterThan">
      <formula>2.9</formula>
    </cfRule>
  </conditionalFormatting>
  <conditionalFormatting sqref="J14">
    <cfRule type="cellIs" dxfId="4785" priority="499" operator="lessThan">
      <formula>2.9</formula>
    </cfRule>
    <cfRule type="cellIs" dxfId="4784" priority="500" operator="greaterThan">
      <formula>2.9</formula>
    </cfRule>
  </conditionalFormatting>
  <conditionalFormatting sqref="I16:K16 J15 I14:I15 I17:J20 K17:K21">
    <cfRule type="cellIs" dxfId="4783" priority="497" operator="lessThan">
      <formula>1.9</formula>
    </cfRule>
    <cfRule type="cellIs" dxfId="4782" priority="498" operator="greaterThan">
      <formula>1.9</formula>
    </cfRule>
  </conditionalFormatting>
  <conditionalFormatting sqref="G14:H14">
    <cfRule type="cellIs" dxfId="4781" priority="495" operator="lessThan">
      <formula>1.9</formula>
    </cfRule>
    <cfRule type="cellIs" dxfId="4780" priority="496" operator="greaterThan">
      <formula>1.9</formula>
    </cfRule>
  </conditionalFormatting>
  <conditionalFormatting sqref="E6">
    <cfRule type="cellIs" dxfId="4779" priority="493" operator="lessThan">
      <formula>2.9</formula>
    </cfRule>
    <cfRule type="cellIs" dxfId="4778" priority="494" operator="greaterThan">
      <formula>2.9</formula>
    </cfRule>
  </conditionalFormatting>
  <conditionalFormatting sqref="K22">
    <cfRule type="cellIs" dxfId="4777" priority="491" operator="lessThan">
      <formula>2.9</formula>
    </cfRule>
    <cfRule type="cellIs" dxfId="4776" priority="492" operator="greaterThan">
      <formula>2.9</formula>
    </cfRule>
  </conditionalFormatting>
  <conditionalFormatting sqref="H7">
    <cfRule type="cellIs" dxfId="4775" priority="489" operator="lessThan">
      <formula>2.9</formula>
    </cfRule>
    <cfRule type="cellIs" dxfId="4774" priority="490" operator="greaterThan">
      <formula>2.9</formula>
    </cfRule>
  </conditionalFormatting>
  <conditionalFormatting sqref="I22:J22">
    <cfRule type="cellIs" dxfId="4773" priority="487" operator="lessThan">
      <formula>1.9</formula>
    </cfRule>
    <cfRule type="cellIs" dxfId="4772" priority="488" operator="greaterThan">
      <formula>1.9</formula>
    </cfRule>
  </conditionalFormatting>
  <conditionalFormatting sqref="E12:E13">
    <cfRule type="cellIs" dxfId="4771" priority="485" operator="lessThan">
      <formula>1.9</formula>
    </cfRule>
    <cfRule type="cellIs" dxfId="4770" priority="486" operator="greaterThan">
      <formula>1.9</formula>
    </cfRule>
  </conditionalFormatting>
  <conditionalFormatting sqref="G9:I10">
    <cfRule type="cellIs" dxfId="4769" priority="483" operator="lessThan">
      <formula>1.9</formula>
    </cfRule>
    <cfRule type="cellIs" dxfId="4768" priority="484" operator="greaterThan">
      <formula>1.9</formula>
    </cfRule>
  </conditionalFormatting>
  <conditionalFormatting sqref="G7">
    <cfRule type="cellIs" dxfId="4767" priority="481" operator="lessThan">
      <formula>1.9</formula>
    </cfRule>
    <cfRule type="cellIs" dxfId="4766" priority="482" operator="greaterThan">
      <formula>1.9</formula>
    </cfRule>
  </conditionalFormatting>
  <conditionalFormatting sqref="E8:I8 E9:F10 E7:F7">
    <cfRule type="cellIs" dxfId="4765" priority="479" operator="lessThan">
      <formula>1</formula>
    </cfRule>
    <cfRule type="cellIs" dxfId="4764" priority="480" operator="greaterThan">
      <formula>0.9</formula>
    </cfRule>
  </conditionalFormatting>
  <conditionalFormatting sqref="D4:D5">
    <cfRule type="cellIs" dxfId="4763" priority="477" operator="lessThan">
      <formula>2.9</formula>
    </cfRule>
    <cfRule type="cellIs" dxfId="4762" priority="478" operator="greaterThan">
      <formula>2.9</formula>
    </cfRule>
  </conditionalFormatting>
  <conditionalFormatting sqref="C12:D17">
    <cfRule type="cellIs" dxfId="4761" priority="475" operator="lessThan">
      <formula>1</formula>
    </cfRule>
    <cfRule type="cellIs" dxfId="4760" priority="476" operator="greaterThan">
      <formula>0.9</formula>
    </cfRule>
  </conditionalFormatting>
  <conditionalFormatting sqref="E14:E19">
    <cfRule type="cellIs" dxfId="4759" priority="473" operator="lessThan">
      <formula>1</formula>
    </cfRule>
    <cfRule type="cellIs" dxfId="4758" priority="474" operator="greaterThan">
      <formula>0.9</formula>
    </cfRule>
  </conditionalFormatting>
  <conditionalFormatting sqref="F14:F22">
    <cfRule type="cellIs" dxfId="4757" priority="471" operator="lessThan">
      <formula>1</formula>
    </cfRule>
    <cfRule type="cellIs" dxfId="4756" priority="472" operator="greaterThan">
      <formula>0.9</formula>
    </cfRule>
  </conditionalFormatting>
  <conditionalFormatting sqref="G15:G22">
    <cfRule type="cellIs" dxfId="4755" priority="469" operator="lessThan">
      <formula>1</formula>
    </cfRule>
    <cfRule type="cellIs" dxfId="4754" priority="470" operator="greaterThan">
      <formula>0.9</formula>
    </cfRule>
  </conditionalFormatting>
  <conditionalFormatting sqref="H15:H22 I21:J21">
    <cfRule type="cellIs" dxfId="4753" priority="467" operator="lessThan">
      <formula>1</formula>
    </cfRule>
    <cfRule type="cellIs" dxfId="4752" priority="468" operator="greaterThan">
      <formula>0.9</formula>
    </cfRule>
  </conditionalFormatting>
  <conditionalFormatting sqref="E20:E22 D18:D22">
    <cfRule type="cellIs" dxfId="4751" priority="466" operator="greaterThan">
      <formula>0</formula>
    </cfRule>
  </conditionalFormatting>
  <conditionalFormatting sqref="E20:E22 D18:D22">
    <cfRule type="cellIs" dxfId="4750" priority="465" operator="equal">
      <formula>0</formula>
    </cfRule>
  </conditionalFormatting>
  <conditionalFormatting sqref="C18:C22">
    <cfRule type="cellIs" dxfId="4749" priority="464" operator="greaterThan">
      <formula>0</formula>
    </cfRule>
  </conditionalFormatting>
  <conditionalFormatting sqref="C18:C22">
    <cfRule type="cellIs" dxfId="4748" priority="463" operator="equal">
      <formula>0</formula>
    </cfRule>
  </conditionalFormatting>
  <conditionalFormatting sqref="D9:D10">
    <cfRule type="cellIs" dxfId="4747" priority="461" operator="lessThan">
      <formula>1</formula>
    </cfRule>
    <cfRule type="cellIs" dxfId="4746" priority="462" operator="greaterThan">
      <formula>0.9</formula>
    </cfRule>
  </conditionalFormatting>
  <conditionalFormatting sqref="D24:D25 E25">
    <cfRule type="cellIs" dxfId="4745" priority="460" operator="greaterThan">
      <formula>0</formula>
    </cfRule>
  </conditionalFormatting>
  <conditionalFormatting sqref="D24:D25 E25">
    <cfRule type="cellIs" dxfId="4744" priority="459" operator="equal">
      <formula>0</formula>
    </cfRule>
  </conditionalFormatting>
  <conditionalFormatting sqref="E24">
    <cfRule type="cellIs" dxfId="4743" priority="457" operator="lessThan">
      <formula>1</formula>
    </cfRule>
    <cfRule type="cellIs" dxfId="4742" priority="458" operator="greaterThan">
      <formula>0.9</formula>
    </cfRule>
  </conditionalFormatting>
  <conditionalFormatting sqref="F24">
    <cfRule type="cellIs" dxfId="4741" priority="455" operator="lessThan">
      <formula>1.9</formula>
    </cfRule>
    <cfRule type="cellIs" dxfId="4740" priority="456" operator="greaterThan">
      <formula>1.9</formula>
    </cfRule>
  </conditionalFormatting>
  <conditionalFormatting sqref="G24:H25 I25:J25">
    <cfRule type="cellIs" dxfId="4739" priority="453" operator="lessThan">
      <formula>1.9</formula>
    </cfRule>
    <cfRule type="cellIs" dxfId="4738" priority="454" operator="greaterThan">
      <formula>1.9</formula>
    </cfRule>
  </conditionalFormatting>
  <conditionalFormatting sqref="C24">
    <cfRule type="cellIs" dxfId="4737" priority="452" operator="greaterThan">
      <formula>0</formula>
    </cfRule>
  </conditionalFormatting>
  <conditionalFormatting sqref="C24">
    <cfRule type="cellIs" dxfId="4736" priority="451" operator="equal">
      <formula>0</formula>
    </cfRule>
  </conditionalFormatting>
  <conditionalFormatting sqref="C25">
    <cfRule type="cellIs" dxfId="4735" priority="450" operator="greaterThan">
      <formula>0</formula>
    </cfRule>
  </conditionalFormatting>
  <conditionalFormatting sqref="C25">
    <cfRule type="cellIs" dxfId="4734" priority="449" operator="equal">
      <formula>0</formula>
    </cfRule>
  </conditionalFormatting>
  <conditionalFormatting sqref="I24">
    <cfRule type="cellIs" dxfId="4733" priority="447" operator="lessThan">
      <formula>2.9</formula>
    </cfRule>
    <cfRule type="cellIs" dxfId="4732" priority="448" operator="greaterThan">
      <formula>2.9</formula>
    </cfRule>
  </conditionalFormatting>
  <conditionalFormatting sqref="J24">
    <cfRule type="cellIs" dxfId="4731" priority="445" operator="lessThan">
      <formula>2.9</formula>
    </cfRule>
    <cfRule type="cellIs" dxfId="4730" priority="446" operator="greaterThan">
      <formula>2.9</formula>
    </cfRule>
  </conditionalFormatting>
  <conditionalFormatting sqref="K24">
    <cfRule type="cellIs" dxfId="4729" priority="443" operator="lessThan">
      <formula>2.9</formula>
    </cfRule>
    <cfRule type="cellIs" dxfId="4728" priority="444" operator="greaterThan">
      <formula>2.9</formula>
    </cfRule>
  </conditionalFormatting>
  <conditionalFormatting sqref="F25">
    <cfRule type="cellIs" dxfId="4727" priority="441" operator="lessThan">
      <formula>1</formula>
    </cfRule>
    <cfRule type="cellIs" dxfId="4726" priority="442" operator="greaterThan">
      <formula>0.9</formula>
    </cfRule>
  </conditionalFormatting>
  <conditionalFormatting sqref="K25">
    <cfRule type="cellIs" dxfId="4725" priority="439" operator="lessThan">
      <formula>2.9</formula>
    </cfRule>
    <cfRule type="cellIs" dxfId="4724" priority="440" operator="greaterThan">
      <formula>2.9</formula>
    </cfRule>
  </conditionalFormatting>
  <conditionalFormatting sqref="D27">
    <cfRule type="cellIs" dxfId="4723" priority="437" operator="lessThan">
      <formula>1</formula>
    </cfRule>
    <cfRule type="cellIs" dxfId="4722" priority="438" operator="greaterThan">
      <formula>0.9</formula>
    </cfRule>
  </conditionalFormatting>
  <conditionalFormatting sqref="D28">
    <cfRule type="cellIs" dxfId="4721" priority="435" operator="lessThan">
      <formula>1</formula>
    </cfRule>
    <cfRule type="cellIs" dxfId="4720" priority="436" operator="greaterThan">
      <formula>0.9</formula>
    </cfRule>
  </conditionalFormatting>
  <conditionalFormatting sqref="D29">
    <cfRule type="cellIs" dxfId="4719" priority="433" operator="lessThan">
      <formula>1</formula>
    </cfRule>
    <cfRule type="cellIs" dxfId="4718" priority="434" operator="greaterThan">
      <formula>0.9</formula>
    </cfRule>
  </conditionalFormatting>
  <conditionalFormatting sqref="E29">
    <cfRule type="cellIs" dxfId="4717" priority="431" operator="lessThan">
      <formula>1</formula>
    </cfRule>
    <cfRule type="cellIs" dxfId="4716" priority="432" operator="greaterThan">
      <formula>0.9</formula>
    </cfRule>
  </conditionalFormatting>
  <conditionalFormatting sqref="E28">
    <cfRule type="cellIs" dxfId="4715" priority="429" operator="lessThan">
      <formula>1</formula>
    </cfRule>
    <cfRule type="cellIs" dxfId="4714" priority="430" operator="greaterThan">
      <formula>0.9</formula>
    </cfRule>
  </conditionalFormatting>
  <conditionalFormatting sqref="E27">
    <cfRule type="cellIs" dxfId="4713" priority="427" operator="lessThan">
      <formula>1</formula>
    </cfRule>
    <cfRule type="cellIs" dxfId="4712" priority="428" operator="greaterThan">
      <formula>0.9</formula>
    </cfRule>
  </conditionalFormatting>
  <conditionalFormatting sqref="F27">
    <cfRule type="cellIs" dxfId="4711" priority="425" operator="lessThan">
      <formula>1</formula>
    </cfRule>
    <cfRule type="cellIs" dxfId="4710" priority="426" operator="greaterThan">
      <formula>0.9</formula>
    </cfRule>
  </conditionalFormatting>
  <conditionalFormatting sqref="F28">
    <cfRule type="cellIs" dxfId="4709" priority="423" operator="lessThan">
      <formula>1</formula>
    </cfRule>
    <cfRule type="cellIs" dxfId="4708" priority="424" operator="greaterThan">
      <formula>0.9</formula>
    </cfRule>
  </conditionalFormatting>
  <conditionalFormatting sqref="F29">
    <cfRule type="cellIs" dxfId="4707" priority="421" operator="lessThan">
      <formula>1</formula>
    </cfRule>
    <cfRule type="cellIs" dxfId="4706" priority="422" operator="greaterThan">
      <formula>0.9</formula>
    </cfRule>
  </conditionalFormatting>
  <conditionalFormatting sqref="F30">
    <cfRule type="cellIs" dxfId="4705" priority="419" operator="lessThan">
      <formula>1</formula>
    </cfRule>
    <cfRule type="cellIs" dxfId="4704" priority="420" operator="greaterThan">
      <formula>0.9</formula>
    </cfRule>
  </conditionalFormatting>
  <conditionalFormatting sqref="F31">
    <cfRule type="cellIs" dxfId="4703" priority="417" operator="lessThan">
      <formula>1</formula>
    </cfRule>
    <cfRule type="cellIs" dxfId="4702" priority="418" operator="greaterThan">
      <formula>0.9</formula>
    </cfRule>
  </conditionalFormatting>
  <conditionalFormatting sqref="F32">
    <cfRule type="cellIs" dxfId="4701" priority="415" operator="lessThan">
      <formula>1</formula>
    </cfRule>
    <cfRule type="cellIs" dxfId="4700" priority="416" operator="greaterThan">
      <formula>0.9</formula>
    </cfRule>
  </conditionalFormatting>
  <conditionalFormatting sqref="F33:F34">
    <cfRule type="cellIs" dxfId="4699" priority="413" operator="lessThan">
      <formula>1</formula>
    </cfRule>
    <cfRule type="cellIs" dxfId="4698" priority="414" operator="greaterThan">
      <formula>0.9</formula>
    </cfRule>
  </conditionalFormatting>
  <conditionalFormatting sqref="C27">
    <cfRule type="cellIs" dxfId="4697" priority="411" operator="lessThan">
      <formula>1</formula>
    </cfRule>
    <cfRule type="cellIs" dxfId="4696" priority="412" operator="greaterThan">
      <formula>0.9</formula>
    </cfRule>
  </conditionalFormatting>
  <conditionalFormatting sqref="C28">
    <cfRule type="cellIs" dxfId="4695" priority="409" operator="lessThan">
      <formula>1</formula>
    </cfRule>
    <cfRule type="cellIs" dxfId="4694" priority="410" operator="greaterThan">
      <formula>0.9</formula>
    </cfRule>
  </conditionalFormatting>
  <conditionalFormatting sqref="C29">
    <cfRule type="cellIs" dxfId="4693" priority="407" operator="lessThan">
      <formula>1</formula>
    </cfRule>
    <cfRule type="cellIs" dxfId="4692" priority="408" operator="greaterThan">
      <formula>0.9</formula>
    </cfRule>
  </conditionalFormatting>
  <conditionalFormatting sqref="C30:C34">
    <cfRule type="cellIs" dxfId="4691" priority="406" operator="greaterThan">
      <formula>0</formula>
    </cfRule>
  </conditionalFormatting>
  <conditionalFormatting sqref="C30:C34">
    <cfRule type="cellIs" dxfId="4690" priority="405" operator="equal">
      <formula>0</formula>
    </cfRule>
  </conditionalFormatting>
  <conditionalFormatting sqref="D30">
    <cfRule type="cellIs" dxfId="4689" priority="404" operator="greaterThan">
      <formula>0</formula>
    </cfRule>
  </conditionalFormatting>
  <conditionalFormatting sqref="D30">
    <cfRule type="cellIs" dxfId="4688" priority="403" operator="equal">
      <formula>0</formula>
    </cfRule>
  </conditionalFormatting>
  <conditionalFormatting sqref="D31">
    <cfRule type="cellIs" dxfId="4687" priority="402" operator="greaterThan">
      <formula>0</formula>
    </cfRule>
  </conditionalFormatting>
  <conditionalFormatting sqref="D31">
    <cfRule type="cellIs" dxfId="4686" priority="401" operator="equal">
      <formula>0</formula>
    </cfRule>
  </conditionalFormatting>
  <conditionalFormatting sqref="D32">
    <cfRule type="cellIs" dxfId="4685" priority="400" operator="greaterThan">
      <formula>0</formula>
    </cfRule>
  </conditionalFormatting>
  <conditionalFormatting sqref="D32">
    <cfRule type="cellIs" dxfId="4684" priority="399" operator="equal">
      <formula>0</formula>
    </cfRule>
  </conditionalFormatting>
  <conditionalFormatting sqref="D33">
    <cfRule type="cellIs" dxfId="4683" priority="398" operator="greaterThan">
      <formula>0</formula>
    </cfRule>
  </conditionalFormatting>
  <conditionalFormatting sqref="D33">
    <cfRule type="cellIs" dxfId="4682" priority="397" operator="equal">
      <formula>0</formula>
    </cfRule>
  </conditionalFormatting>
  <conditionalFormatting sqref="D34">
    <cfRule type="cellIs" dxfId="4681" priority="396" operator="greaterThan">
      <formula>0</formula>
    </cfRule>
  </conditionalFormatting>
  <conditionalFormatting sqref="D34">
    <cfRule type="cellIs" dxfId="4680" priority="395" operator="equal">
      <formula>0</formula>
    </cfRule>
  </conditionalFormatting>
  <conditionalFormatting sqref="E30">
    <cfRule type="cellIs" dxfId="4679" priority="394" operator="greaterThan">
      <formula>0</formula>
    </cfRule>
  </conditionalFormatting>
  <conditionalFormatting sqref="E30">
    <cfRule type="cellIs" dxfId="4678" priority="393" operator="equal">
      <formula>0</formula>
    </cfRule>
  </conditionalFormatting>
  <conditionalFormatting sqref="E31">
    <cfRule type="cellIs" dxfId="4677" priority="392" operator="greaterThan">
      <formula>0</formula>
    </cfRule>
  </conditionalFormatting>
  <conditionalFormatting sqref="E31">
    <cfRule type="cellIs" dxfId="4676" priority="391" operator="equal">
      <formula>0</formula>
    </cfRule>
  </conditionalFormatting>
  <conditionalFormatting sqref="E32">
    <cfRule type="cellIs" dxfId="4675" priority="390" operator="greaterThan">
      <formula>0</formula>
    </cfRule>
  </conditionalFormatting>
  <conditionalFormatting sqref="E32">
    <cfRule type="cellIs" dxfId="4674" priority="389" operator="equal">
      <formula>0</formula>
    </cfRule>
  </conditionalFormatting>
  <conditionalFormatting sqref="E33">
    <cfRule type="cellIs" dxfId="4673" priority="388" operator="greaterThan">
      <formula>0</formula>
    </cfRule>
  </conditionalFormatting>
  <conditionalFormatting sqref="E33">
    <cfRule type="cellIs" dxfId="4672" priority="387" operator="equal">
      <formula>0</formula>
    </cfRule>
  </conditionalFormatting>
  <conditionalFormatting sqref="E34">
    <cfRule type="cellIs" dxfId="4671" priority="386" operator="greaterThan">
      <formula>0</formula>
    </cfRule>
  </conditionalFormatting>
  <conditionalFormatting sqref="E34">
    <cfRule type="cellIs" dxfId="4670" priority="385" operator="equal">
      <formula>0</formula>
    </cfRule>
  </conditionalFormatting>
  <conditionalFormatting sqref="G27">
    <cfRule type="cellIs" dxfId="4669" priority="383" operator="lessThan">
      <formula>1.9</formula>
    </cfRule>
    <cfRule type="cellIs" dxfId="4668" priority="384" operator="greaterThan">
      <formula>1.9</formula>
    </cfRule>
  </conditionalFormatting>
  <conditionalFormatting sqref="G28">
    <cfRule type="cellIs" dxfId="4667" priority="381" operator="lessThan">
      <formula>1.9</formula>
    </cfRule>
    <cfRule type="cellIs" dxfId="4666" priority="382" operator="greaterThan">
      <formula>1.9</formula>
    </cfRule>
  </conditionalFormatting>
  <conditionalFormatting sqref="G29">
    <cfRule type="cellIs" dxfId="4665" priority="379" operator="lessThan">
      <formula>1.9</formula>
    </cfRule>
    <cfRule type="cellIs" dxfId="4664" priority="380" operator="greaterThan">
      <formula>1.9</formula>
    </cfRule>
  </conditionalFormatting>
  <conditionalFormatting sqref="G30">
    <cfRule type="cellIs" dxfId="4663" priority="377" operator="lessThan">
      <formula>1.9</formula>
    </cfRule>
    <cfRule type="cellIs" dxfId="4662" priority="378" operator="greaterThan">
      <formula>1.9</formula>
    </cfRule>
  </conditionalFormatting>
  <conditionalFormatting sqref="G31">
    <cfRule type="cellIs" dxfId="4661" priority="375" operator="lessThan">
      <formula>1.9</formula>
    </cfRule>
    <cfRule type="cellIs" dxfId="4660" priority="376" operator="greaterThan">
      <formula>1.9</formula>
    </cfRule>
  </conditionalFormatting>
  <conditionalFormatting sqref="G32">
    <cfRule type="cellIs" dxfId="4659" priority="373" operator="lessThan">
      <formula>1.9</formula>
    </cfRule>
    <cfRule type="cellIs" dxfId="4658" priority="374" operator="greaterThan">
      <formula>1.9</formula>
    </cfRule>
  </conditionalFormatting>
  <conditionalFormatting sqref="G33:G34">
    <cfRule type="cellIs" dxfId="4657" priority="371" operator="lessThan">
      <formula>1.9</formula>
    </cfRule>
    <cfRule type="cellIs" dxfId="4656" priority="372" operator="greaterThan">
      <formula>1.9</formula>
    </cfRule>
  </conditionalFormatting>
  <conditionalFormatting sqref="H27:H33">
    <cfRule type="cellIs" dxfId="4655" priority="369" operator="lessThan">
      <formula>1.9</formula>
    </cfRule>
    <cfRule type="cellIs" dxfId="4654" priority="370" operator="greaterThan">
      <formula>1.9</formula>
    </cfRule>
  </conditionalFormatting>
  <conditionalFormatting sqref="I30">
    <cfRule type="cellIs" dxfId="4653" priority="367" operator="lessThan">
      <formula>1.9</formula>
    </cfRule>
    <cfRule type="cellIs" dxfId="4652" priority="368" operator="greaterThan">
      <formula>1.9</formula>
    </cfRule>
  </conditionalFormatting>
  <conditionalFormatting sqref="I31">
    <cfRule type="cellIs" dxfId="4651" priority="365" operator="lessThan">
      <formula>1.9</formula>
    </cfRule>
    <cfRule type="cellIs" dxfId="4650" priority="366" operator="greaterThan">
      <formula>1.9</formula>
    </cfRule>
  </conditionalFormatting>
  <conditionalFormatting sqref="I32">
    <cfRule type="cellIs" dxfId="4649" priority="363" operator="lessThan">
      <formula>1.9</formula>
    </cfRule>
    <cfRule type="cellIs" dxfId="4648" priority="364" operator="greaterThan">
      <formula>1.9</formula>
    </cfRule>
  </conditionalFormatting>
  <conditionalFormatting sqref="I33">
    <cfRule type="cellIs" dxfId="4647" priority="361" operator="lessThan">
      <formula>1.9</formula>
    </cfRule>
    <cfRule type="cellIs" dxfId="4646" priority="362" operator="greaterThan">
      <formula>1.9</formula>
    </cfRule>
  </conditionalFormatting>
  <conditionalFormatting sqref="J27:J29">
    <cfRule type="cellIs" dxfId="4645" priority="359" operator="lessThan">
      <formula>2.9</formula>
    </cfRule>
    <cfRule type="cellIs" dxfId="4644" priority="360" operator="greaterThan">
      <formula>2.9</formula>
    </cfRule>
  </conditionalFormatting>
  <conditionalFormatting sqref="J30">
    <cfRule type="cellIs" dxfId="4643" priority="357" operator="lessThan">
      <formula>1.9</formula>
    </cfRule>
    <cfRule type="cellIs" dxfId="4642" priority="358" operator="greaterThan">
      <formula>1.9</formula>
    </cfRule>
  </conditionalFormatting>
  <conditionalFormatting sqref="J31">
    <cfRule type="cellIs" dxfId="4641" priority="355" operator="lessThan">
      <formula>1.9</formula>
    </cfRule>
    <cfRule type="cellIs" dxfId="4640" priority="356" operator="greaterThan">
      <formula>1.9</formula>
    </cfRule>
  </conditionalFormatting>
  <conditionalFormatting sqref="J32">
    <cfRule type="cellIs" dxfId="4639" priority="353" operator="lessThan">
      <formula>1.9</formula>
    </cfRule>
    <cfRule type="cellIs" dxfId="4638" priority="354" operator="greaterThan">
      <formula>1.9</formula>
    </cfRule>
  </conditionalFormatting>
  <conditionalFormatting sqref="J33">
    <cfRule type="cellIs" dxfId="4637" priority="351" operator="lessThan">
      <formula>1.9</formula>
    </cfRule>
    <cfRule type="cellIs" dxfId="4636" priority="352" operator="greaterThan">
      <formula>1.9</formula>
    </cfRule>
  </conditionalFormatting>
  <conditionalFormatting sqref="K27">
    <cfRule type="cellIs" dxfId="4635" priority="349" operator="lessThan">
      <formula>3.9</formula>
    </cfRule>
    <cfRule type="cellIs" dxfId="4634" priority="350" operator="greaterThan">
      <formula>3.9</formula>
    </cfRule>
  </conditionalFormatting>
  <conditionalFormatting sqref="K28">
    <cfRule type="cellIs" dxfId="4633" priority="347" operator="lessThan">
      <formula>3.9</formula>
    </cfRule>
    <cfRule type="cellIs" dxfId="4632" priority="348" operator="greaterThan">
      <formula>3.9</formula>
    </cfRule>
  </conditionalFormatting>
  <conditionalFormatting sqref="K29">
    <cfRule type="cellIs" dxfId="4631" priority="345" operator="lessThan">
      <formula>3.9</formula>
    </cfRule>
    <cfRule type="cellIs" dxfId="4630" priority="346" operator="greaterThan">
      <formula>3.9</formula>
    </cfRule>
  </conditionalFormatting>
  <conditionalFormatting sqref="K30">
    <cfRule type="cellIs" dxfId="4629" priority="343" operator="lessThan">
      <formula>2.9</formula>
    </cfRule>
    <cfRule type="cellIs" dxfId="4628" priority="344" operator="greaterThan">
      <formula>2.9</formula>
    </cfRule>
  </conditionalFormatting>
  <conditionalFormatting sqref="K31">
    <cfRule type="cellIs" dxfId="4627" priority="341" operator="lessThan">
      <formula>2.9</formula>
    </cfRule>
    <cfRule type="cellIs" dxfId="4626" priority="342" operator="greaterThan">
      <formula>2.9</formula>
    </cfRule>
  </conditionalFormatting>
  <conditionalFormatting sqref="K32">
    <cfRule type="cellIs" dxfId="4625" priority="339" operator="lessThan">
      <formula>2.9</formula>
    </cfRule>
    <cfRule type="cellIs" dxfId="4624" priority="340" operator="greaterThan">
      <formula>2.9</formula>
    </cfRule>
  </conditionalFormatting>
  <conditionalFormatting sqref="K33">
    <cfRule type="cellIs" dxfId="4623" priority="337" operator="lessThan">
      <formula>2.9</formula>
    </cfRule>
    <cfRule type="cellIs" dxfId="4622" priority="338" operator="greaterThan">
      <formula>2.9</formula>
    </cfRule>
  </conditionalFormatting>
  <conditionalFormatting sqref="I27:I29">
    <cfRule type="cellIs" dxfId="4621" priority="335" operator="lessThan">
      <formula>2.9</formula>
    </cfRule>
    <cfRule type="cellIs" dxfId="4620" priority="336" operator="greaterThan">
      <formula>2.9</formula>
    </cfRule>
  </conditionalFormatting>
  <conditionalFormatting sqref="K34">
    <cfRule type="cellIs" dxfId="4619" priority="333" operator="lessThan">
      <formula>6.9</formula>
    </cfRule>
    <cfRule type="cellIs" dxfId="4618" priority="334" operator="greaterThan">
      <formula>6.9</formula>
    </cfRule>
  </conditionalFormatting>
  <conditionalFormatting sqref="H34">
    <cfRule type="cellIs" dxfId="4617" priority="331" operator="lessThan">
      <formula>3.9</formula>
    </cfRule>
    <cfRule type="cellIs" dxfId="4616" priority="332" operator="greaterThan">
      <formula>3.9</formula>
    </cfRule>
  </conditionalFormatting>
  <conditionalFormatting sqref="I34">
    <cfRule type="cellIs" dxfId="4615" priority="329" operator="lessThan">
      <formula>4.9</formula>
    </cfRule>
    <cfRule type="cellIs" dxfId="4614" priority="330" operator="greaterThan">
      <formula>4.9</formula>
    </cfRule>
  </conditionalFormatting>
  <conditionalFormatting sqref="J34">
    <cfRule type="cellIs" dxfId="4613" priority="327" operator="lessThan">
      <formula>6</formula>
    </cfRule>
    <cfRule type="cellIs" dxfId="4612" priority="328" operator="greaterThan">
      <formula>5.9</formula>
    </cfRule>
  </conditionalFormatting>
  <conditionalFormatting sqref="K58:K59">
    <cfRule type="cellIs" dxfId="4611" priority="324" operator="lessThan">
      <formula>0.76</formula>
    </cfRule>
    <cfRule type="cellIs" dxfId="4610" priority="325" operator="greaterThan">
      <formula>0.75</formula>
    </cfRule>
    <cfRule type="cellIs" dxfId="4609" priority="326" operator="greaterThan">
      <formula>75</formula>
    </cfRule>
  </conditionalFormatting>
  <conditionalFormatting sqref="H58:J59">
    <cfRule type="cellIs" dxfId="4608" priority="322" operator="lessThan">
      <formula>0.71</formula>
    </cfRule>
    <cfRule type="cellIs" dxfId="4607" priority="323" operator="greaterThan">
      <formula>0.7</formula>
    </cfRule>
  </conditionalFormatting>
  <conditionalFormatting sqref="F58:G59">
    <cfRule type="cellIs" dxfId="4606" priority="320" operator="lessThan">
      <formula>0.66</formula>
    </cfRule>
    <cfRule type="cellIs" dxfId="4605" priority="321" operator="greaterThan">
      <formula>0.65</formula>
    </cfRule>
  </conditionalFormatting>
  <conditionalFormatting sqref="E58:E59">
    <cfRule type="cellIs" dxfId="4604" priority="318" operator="lessThan">
      <formula>0.61</formula>
    </cfRule>
    <cfRule type="cellIs" dxfId="4603" priority="319" operator="greaterThan">
      <formula>0.6</formula>
    </cfRule>
  </conditionalFormatting>
  <conditionalFormatting sqref="C58:D59">
    <cfRule type="cellIs" dxfId="4602" priority="316" operator="lessThan">
      <formula>0.51</formula>
    </cfRule>
    <cfRule type="cellIs" dxfId="4601" priority="317" operator="greaterThan">
      <formula>0.5</formula>
    </cfRule>
  </conditionalFormatting>
  <conditionalFormatting sqref="K47">
    <cfRule type="cellIs" dxfId="4600" priority="313" operator="greaterThan">
      <formula>39.9</formula>
    </cfRule>
    <cfRule type="cellIs" dxfId="4599" priority="314" operator="lessThan">
      <formula>40</formula>
    </cfRule>
    <cfRule type="cellIs" dxfId="4598" priority="315" operator="greaterThan">
      <formula>40</formula>
    </cfRule>
  </conditionalFormatting>
  <conditionalFormatting sqref="K48">
    <cfRule type="cellIs" dxfId="4597" priority="311" operator="lessThan">
      <formula>9.9</formula>
    </cfRule>
    <cfRule type="cellIs" dxfId="4596" priority="312" operator="greaterThan">
      <formula>9.9</formula>
    </cfRule>
  </conditionalFormatting>
  <conditionalFormatting sqref="K46">
    <cfRule type="cellIs" dxfId="4595" priority="309" operator="lessThan">
      <formula>17.9</formula>
    </cfRule>
    <cfRule type="cellIs" dxfId="4594" priority="310" operator="greaterThan">
      <formula>17.9</formula>
    </cfRule>
  </conditionalFormatting>
  <conditionalFormatting sqref="K49">
    <cfRule type="cellIs" dxfId="4593" priority="307" operator="lessThan">
      <formula>39.9</formula>
    </cfRule>
    <cfRule type="cellIs" dxfId="4592" priority="308" operator="greaterThan">
      <formula>39.9</formula>
    </cfRule>
  </conditionalFormatting>
  <conditionalFormatting sqref="K52:K53">
    <cfRule type="cellIs" dxfId="4591" priority="305" operator="lessThan">
      <formula>215.9</formula>
    </cfRule>
    <cfRule type="cellIs" dxfId="4590" priority="306" operator="greaterThan">
      <formula>215.9</formula>
    </cfRule>
  </conditionalFormatting>
  <conditionalFormatting sqref="K56">
    <cfRule type="cellIs" dxfId="4589" priority="301" operator="lessThan">
      <formula>4.27</formula>
    </cfRule>
    <cfRule type="cellIs" dxfId="4588" priority="302" operator="greaterThan">
      <formula>4.27</formula>
    </cfRule>
    <cfRule type="cellIs" dxfId="4587" priority="303" operator="lessThan">
      <formula>4.28</formula>
    </cfRule>
    <cfRule type="cellIs" dxfId="4586" priority="304" operator="greaterThan">
      <formula>4.28</formula>
    </cfRule>
  </conditionalFormatting>
  <conditionalFormatting sqref="I46:J46">
    <cfRule type="cellIs" dxfId="4585" priority="297" operator="lessThan">
      <formula>16.9</formula>
    </cfRule>
    <cfRule type="cellIs" dxfId="4584" priority="298" operator="greaterThan">
      <formula>16.9</formula>
    </cfRule>
    <cfRule type="cellIs" dxfId="4583" priority="299" operator="greaterThan">
      <formula>16</formula>
    </cfRule>
    <cfRule type="cellIs" dxfId="4582" priority="300" operator="greaterThan">
      <formula>16</formula>
    </cfRule>
  </conditionalFormatting>
  <conditionalFormatting sqref="J47">
    <cfRule type="cellIs" dxfId="4581" priority="293" operator="lessThan">
      <formula>34.9</formula>
    </cfRule>
    <cfRule type="cellIs" dxfId="4580" priority="294" operator="greaterThan">
      <formula>34.9</formula>
    </cfRule>
    <cfRule type="cellIs" dxfId="4579" priority="295" operator="greaterThan">
      <formula>34.9</formula>
    </cfRule>
    <cfRule type="cellIs" dxfId="4578" priority="296" operator="greaterThan">
      <formula>34.9</formula>
    </cfRule>
  </conditionalFormatting>
  <conditionalFormatting sqref="J48">
    <cfRule type="cellIs" dxfId="4577" priority="291" operator="lessThan">
      <formula>7.9</formula>
    </cfRule>
    <cfRule type="cellIs" dxfId="4576" priority="292" operator="greaterThan">
      <formula>7.9</formula>
    </cfRule>
  </conditionalFormatting>
  <conditionalFormatting sqref="J49">
    <cfRule type="cellIs" dxfId="4575" priority="289" operator="lessThan">
      <formula>34.9</formula>
    </cfRule>
    <cfRule type="cellIs" dxfId="4574" priority="290" operator="greaterThan">
      <formula>34.9</formula>
    </cfRule>
  </conditionalFormatting>
  <conditionalFormatting sqref="J52:J53">
    <cfRule type="cellIs" dxfId="4573" priority="287" operator="lessThan">
      <formula>191.9</formula>
    </cfRule>
    <cfRule type="cellIs" dxfId="4572" priority="288" operator="greaterThan">
      <formula>191</formula>
    </cfRule>
  </conditionalFormatting>
  <conditionalFormatting sqref="J56">
    <cfRule type="cellIs" dxfId="4571" priority="283" operator="lessThan">
      <formula>4.391</formula>
    </cfRule>
    <cfRule type="cellIs" dxfId="4570" priority="284" operator="greaterThan">
      <formula>4.39</formula>
    </cfRule>
    <cfRule type="cellIs" dxfId="4569" priority="285" operator="lessThan">
      <formula>"4.39.1"</formula>
    </cfRule>
    <cfRule type="cellIs" dxfId="4568" priority="286" operator="greaterThan">
      <formula>4.39</formula>
    </cfRule>
  </conditionalFormatting>
  <conditionalFormatting sqref="I47">
    <cfRule type="cellIs" dxfId="4567" priority="281" operator="lessThan">
      <formula>30</formula>
    </cfRule>
    <cfRule type="cellIs" dxfId="4566" priority="282" operator="greaterThan">
      <formula>29.9</formula>
    </cfRule>
  </conditionalFormatting>
  <conditionalFormatting sqref="I48">
    <cfRule type="cellIs" dxfId="4565" priority="279" operator="lessThan">
      <formula>7</formula>
    </cfRule>
    <cfRule type="cellIs" dxfId="4564" priority="280" operator="greaterThan">
      <formula>6.9</formula>
    </cfRule>
  </conditionalFormatting>
  <conditionalFormatting sqref="I49">
    <cfRule type="cellIs" dxfId="4563" priority="277" operator="lessThan">
      <formula>30</formula>
    </cfRule>
    <cfRule type="cellIs" dxfId="4562" priority="278" operator="greaterThan">
      <formula>29.9</formula>
    </cfRule>
  </conditionalFormatting>
  <conditionalFormatting sqref="I52:I53">
    <cfRule type="cellIs" dxfId="4561" priority="275" operator="lessThan">
      <formula>168</formula>
    </cfRule>
    <cfRule type="cellIs" dxfId="4560" priority="276" operator="greaterThan">
      <formula>167.9</formula>
    </cfRule>
  </conditionalFormatting>
  <conditionalFormatting sqref="I56">
    <cfRule type="cellIs" dxfId="4559" priority="271" operator="greaterThan">
      <formula>4.49</formula>
    </cfRule>
    <cfRule type="cellIs" dxfId="4558" priority="272" operator="lessThan">
      <formula>4.5</formula>
    </cfRule>
    <cfRule type="cellIs" dxfId="4557" priority="273" operator="lessThan">
      <formula>4.49</formula>
    </cfRule>
    <cfRule type="cellIs" dxfId="4556" priority="274" operator="lessThan">
      <formula>4.48</formula>
    </cfRule>
  </conditionalFormatting>
  <conditionalFormatting sqref="C46:H46">
    <cfRule type="cellIs" dxfId="4555" priority="269" operator="lessThan">
      <formula>15</formula>
    </cfRule>
    <cfRule type="cellIs" dxfId="4554" priority="270" operator="greaterThan">
      <formula>14</formula>
    </cfRule>
  </conditionalFormatting>
  <conditionalFormatting sqref="H47">
    <cfRule type="cellIs" dxfId="4553" priority="267" operator="lessThan">
      <formula>25</formula>
    </cfRule>
    <cfRule type="cellIs" dxfId="4552" priority="268" operator="greaterThan">
      <formula>24</formula>
    </cfRule>
  </conditionalFormatting>
  <conditionalFormatting sqref="H48">
    <cfRule type="cellIs" dxfId="4551" priority="265" operator="lessThan">
      <formula>6</formula>
    </cfRule>
    <cfRule type="cellIs" dxfId="4550" priority="266" operator="greaterThan">
      <formula>5</formula>
    </cfRule>
  </conditionalFormatting>
  <conditionalFormatting sqref="H49">
    <cfRule type="cellIs" dxfId="4549" priority="263" operator="lessThan">
      <formula>25</formula>
    </cfRule>
    <cfRule type="cellIs" dxfId="4548" priority="264" operator="greaterThan">
      <formula>24</formula>
    </cfRule>
  </conditionalFormatting>
  <conditionalFormatting sqref="H52:H53">
    <cfRule type="cellIs" dxfId="4547" priority="261" operator="lessThan">
      <formula>144</formula>
    </cfRule>
    <cfRule type="cellIs" dxfId="4546" priority="262" operator="greaterThan">
      <formula>143</formula>
    </cfRule>
  </conditionalFormatting>
  <conditionalFormatting sqref="H56">
    <cfRule type="cellIs" dxfId="4545" priority="259" operator="greaterThan">
      <formula>4.59</formula>
    </cfRule>
    <cfRule type="cellIs" dxfId="4544" priority="260" operator="lessThan">
      <formula>4.6</formula>
    </cfRule>
  </conditionalFormatting>
  <conditionalFormatting sqref="G47">
    <cfRule type="cellIs" dxfId="4543" priority="257" operator="lessThan">
      <formula>20</formula>
    </cfRule>
    <cfRule type="cellIs" dxfId="4542" priority="258" operator="greaterThan">
      <formula>19</formula>
    </cfRule>
  </conditionalFormatting>
  <conditionalFormatting sqref="G48">
    <cfRule type="cellIs" dxfId="4541" priority="255" operator="lessThan">
      <formula>5</formula>
    </cfRule>
    <cfRule type="cellIs" dxfId="4540" priority="256" operator="greaterThan">
      <formula>4</formula>
    </cfRule>
  </conditionalFormatting>
  <conditionalFormatting sqref="G49">
    <cfRule type="cellIs" dxfId="4539" priority="253" operator="lessThan">
      <formula>20</formula>
    </cfRule>
    <cfRule type="cellIs" dxfId="4538" priority="254" operator="greaterThan">
      <formula>19</formula>
    </cfRule>
  </conditionalFormatting>
  <conditionalFormatting sqref="G52:G53">
    <cfRule type="cellIs" dxfId="4537" priority="251" operator="lessThan">
      <formula>120</formula>
    </cfRule>
    <cfRule type="cellIs" dxfId="4536" priority="252" operator="greaterThan">
      <formula>119</formula>
    </cfRule>
  </conditionalFormatting>
  <conditionalFormatting sqref="G56">
    <cfRule type="cellIs" dxfId="4535" priority="249" operator="greaterThan">
      <formula>4.75</formula>
    </cfRule>
    <cfRule type="cellIs" dxfId="4534" priority="250" operator="lessThan">
      <formula>4.76</formula>
    </cfRule>
  </conditionalFormatting>
  <conditionalFormatting sqref="F47">
    <cfRule type="cellIs" dxfId="4533" priority="247" operator="lessThan">
      <formula>15</formula>
    </cfRule>
    <cfRule type="cellIs" dxfId="4532" priority="248" operator="greaterThan">
      <formula>14</formula>
    </cfRule>
  </conditionalFormatting>
  <conditionalFormatting sqref="F48">
    <cfRule type="cellIs" dxfId="4531" priority="245" operator="lessThan">
      <formula>4</formula>
    </cfRule>
    <cfRule type="cellIs" dxfId="4530" priority="246" operator="greaterThan">
      <formula>3</formula>
    </cfRule>
  </conditionalFormatting>
  <conditionalFormatting sqref="F49">
    <cfRule type="cellIs" dxfId="4529" priority="243" operator="lessThan">
      <formula>15</formula>
    </cfRule>
    <cfRule type="cellIs" dxfId="4528" priority="244" operator="greaterThan">
      <formula>14</formula>
    </cfRule>
  </conditionalFormatting>
  <conditionalFormatting sqref="F52:F53">
    <cfRule type="cellIs" dxfId="4527" priority="241" operator="lessThan">
      <formula>96</formula>
    </cfRule>
    <cfRule type="cellIs" dxfId="4526" priority="242" operator="greaterThan">
      <formula>95</formula>
    </cfRule>
  </conditionalFormatting>
  <conditionalFormatting sqref="F56">
    <cfRule type="cellIs" dxfId="4525" priority="239" operator="greaterThan">
      <formula>5</formula>
    </cfRule>
    <cfRule type="cellIs" dxfId="4524" priority="240" operator="lessThan">
      <formula>5.1</formula>
    </cfRule>
  </conditionalFormatting>
  <conditionalFormatting sqref="E47">
    <cfRule type="cellIs" dxfId="4523" priority="237" operator="lessThan">
      <formula>10</formula>
    </cfRule>
    <cfRule type="cellIs" dxfId="4522" priority="238" operator="greaterThan">
      <formula>9</formula>
    </cfRule>
  </conditionalFormatting>
  <conditionalFormatting sqref="E48">
    <cfRule type="cellIs" dxfId="4521" priority="235" operator="lessThan">
      <formula>3</formula>
    </cfRule>
    <cfRule type="cellIs" dxfId="4520" priority="236" operator="greaterThan">
      <formula>2</formula>
    </cfRule>
  </conditionalFormatting>
  <conditionalFormatting sqref="E49">
    <cfRule type="cellIs" dxfId="4519" priority="233" operator="lessThan">
      <formula>10</formula>
    </cfRule>
    <cfRule type="cellIs" dxfId="4518" priority="234" operator="greaterThan">
      <formula>9</formula>
    </cfRule>
  </conditionalFormatting>
  <conditionalFormatting sqref="E52:E53">
    <cfRule type="cellIs" dxfId="4517" priority="231" operator="lessThan">
      <formula>72</formula>
    </cfRule>
    <cfRule type="cellIs" dxfId="4516" priority="232" operator="greaterThan">
      <formula>71</formula>
    </cfRule>
  </conditionalFormatting>
  <conditionalFormatting sqref="E56">
    <cfRule type="cellIs" dxfId="4515" priority="229" operator="greaterThan">
      <formula>5.5</formula>
    </cfRule>
    <cfRule type="cellIs" dxfId="4514" priority="230" operator="lessThan">
      <formula>5.6</formula>
    </cfRule>
  </conditionalFormatting>
  <conditionalFormatting sqref="D47">
    <cfRule type="cellIs" dxfId="4513" priority="227" operator="lessThan">
      <formula>5</formula>
    </cfRule>
    <cfRule type="cellIs" dxfId="4512" priority="228" operator="greaterThan">
      <formula>4</formula>
    </cfRule>
  </conditionalFormatting>
  <conditionalFormatting sqref="D48">
    <cfRule type="cellIs" dxfId="4511" priority="225" operator="lessThan">
      <formula>2</formula>
    </cfRule>
    <cfRule type="cellIs" dxfId="4510" priority="226" operator="greaterThan">
      <formula>1</formula>
    </cfRule>
  </conditionalFormatting>
  <conditionalFormatting sqref="D49">
    <cfRule type="cellIs" dxfId="4509" priority="223" operator="lessThan">
      <formula>5</formula>
    </cfRule>
    <cfRule type="cellIs" dxfId="4508" priority="224" operator="greaterThan">
      <formula>4</formula>
    </cfRule>
  </conditionalFormatting>
  <conditionalFormatting sqref="D52:D53">
    <cfRule type="cellIs" dxfId="4507" priority="221" operator="lessThan">
      <formula>48</formula>
    </cfRule>
    <cfRule type="cellIs" dxfId="4506" priority="222" operator="greaterThan">
      <formula>47</formula>
    </cfRule>
  </conditionalFormatting>
  <conditionalFormatting sqref="D56">
    <cfRule type="cellIs" dxfId="4505" priority="219" operator="greaterThan">
      <formula>5.75</formula>
    </cfRule>
    <cfRule type="cellIs" dxfId="4504" priority="220" operator="lessThan">
      <formula>5.76</formula>
    </cfRule>
  </conditionalFormatting>
  <conditionalFormatting sqref="K36">
    <cfRule type="cellIs" dxfId="4503" priority="215" operator="lessThan">
      <formula>4</formula>
    </cfRule>
    <cfRule type="cellIs" dxfId="4502" priority="216" operator="lessThan">
      <formula>4.1</formula>
    </cfRule>
    <cfRule type="cellIs" dxfId="4501" priority="217" operator="greaterThan">
      <formula>4</formula>
    </cfRule>
    <cfRule type="cellIs" dxfId="4500" priority="218" operator="lessThan">
      <formula>4</formula>
    </cfRule>
  </conditionalFormatting>
  <conditionalFormatting sqref="K37">
    <cfRule type="cellIs" dxfId="4499" priority="213" operator="lessThan">
      <formula>0.499</formula>
    </cfRule>
    <cfRule type="cellIs" dxfId="4498" priority="214" operator="greaterThan">
      <formula>0.499</formula>
    </cfRule>
  </conditionalFormatting>
  <conditionalFormatting sqref="K38">
    <cfRule type="cellIs" dxfId="4497" priority="211" operator="lessThan">
      <formula>0.449</formula>
    </cfRule>
    <cfRule type="cellIs" dxfId="4496" priority="212" operator="greaterThan">
      <formula>0.449</formula>
    </cfRule>
  </conditionalFormatting>
  <conditionalFormatting sqref="K39">
    <cfRule type="cellIs" dxfId="4495" priority="132" operator="greaterThan">
      <formula>31.99</formula>
    </cfRule>
    <cfRule type="cellIs" dxfId="4494" priority="209" operator="lessThan">
      <formula>32.1</formula>
    </cfRule>
    <cfRule type="cellIs" dxfId="4493" priority="210" operator="greaterThan">
      <formula>32</formula>
    </cfRule>
  </conditionalFormatting>
  <conditionalFormatting sqref="K40">
    <cfRule type="cellIs" dxfId="4492" priority="207" operator="lessThan">
      <formula>1.78</formula>
    </cfRule>
    <cfRule type="cellIs" dxfId="4491" priority="208" operator="greaterThan">
      <formula>1.77</formula>
    </cfRule>
  </conditionalFormatting>
  <conditionalFormatting sqref="K41">
    <cfRule type="cellIs" dxfId="4490" priority="205" operator="lessThan">
      <formula>0.3499</formula>
    </cfRule>
    <cfRule type="cellIs" dxfId="4489" priority="206" operator="greaterThan">
      <formula>0.3499</formula>
    </cfRule>
  </conditionalFormatting>
  <conditionalFormatting sqref="K42">
    <cfRule type="cellIs" dxfId="4488" priority="203" operator="lessThan">
      <formula>0.7499</formula>
    </cfRule>
    <cfRule type="cellIs" dxfId="4487" priority="204" operator="greaterThan">
      <formula>0.7499</formula>
    </cfRule>
  </conditionalFormatting>
  <conditionalFormatting sqref="J36">
    <cfRule type="cellIs" dxfId="4486" priority="200" operator="lessThan">
      <formula>8</formula>
    </cfRule>
    <cfRule type="cellIs" dxfId="4485" priority="201" operator="greaterThan">
      <formula>7.9</formula>
    </cfRule>
    <cfRule type="cellIs" dxfId="4484" priority="202" operator="greaterThan">
      <formula>8</formula>
    </cfRule>
  </conditionalFormatting>
  <conditionalFormatting sqref="J37:J38 I38">
    <cfRule type="cellIs" dxfId="4483" priority="198" operator="lessThan">
      <formula>0.4</formula>
    </cfRule>
    <cfRule type="cellIs" dxfId="4482" priority="199" operator="greaterThan">
      <formula>0.3999</formula>
    </cfRule>
  </conditionalFormatting>
  <conditionalFormatting sqref="J39">
    <cfRule type="cellIs" dxfId="4481" priority="130" operator="lessThan">
      <formula>34</formula>
    </cfRule>
    <cfRule type="cellIs" dxfId="4480" priority="131" operator="greaterThan">
      <formula>33.9</formula>
    </cfRule>
    <cfRule type="cellIs" dxfId="4479" priority="196" operator="lessThan">
      <formula>34.1</formula>
    </cfRule>
    <cfRule type="cellIs" dxfId="4478" priority="197" operator="greaterThan">
      <formula>34</formula>
    </cfRule>
  </conditionalFormatting>
  <conditionalFormatting sqref="J40">
    <cfRule type="cellIs" dxfId="4477" priority="193" operator="lessThan">
      <formula>1.88</formula>
    </cfRule>
    <cfRule type="cellIs" dxfId="4476" priority="194" operator="lessThan">
      <formula>1.88</formula>
    </cfRule>
    <cfRule type="cellIs" dxfId="4475" priority="195" operator="greaterThan">
      <formula>1.87</formula>
    </cfRule>
  </conditionalFormatting>
  <conditionalFormatting sqref="I40">
    <cfRule type="cellIs" dxfId="4474" priority="191" operator="lessThan">
      <formula>2.01</formula>
    </cfRule>
    <cfRule type="cellIs" dxfId="4473" priority="192" operator="greaterThan">
      <formula>2</formula>
    </cfRule>
  </conditionalFormatting>
  <conditionalFormatting sqref="C40:H40">
    <cfRule type="cellIs" dxfId="4472" priority="188" operator="lessThan">
      <formula>2.08</formula>
    </cfRule>
    <cfRule type="cellIs" dxfId="4471" priority="189" operator="lessThan">
      <formula>2.08</formula>
    </cfRule>
    <cfRule type="cellIs" dxfId="4470" priority="190" operator="greaterThan">
      <formula>2.07</formula>
    </cfRule>
  </conditionalFormatting>
  <conditionalFormatting sqref="J44">
    <cfRule type="cellIs" dxfId="4469" priority="186" operator="lessThan">
      <formula>49.1</formula>
    </cfRule>
    <cfRule type="cellIs" dxfId="4468" priority="187" operator="greaterThan">
      <formula>49</formula>
    </cfRule>
  </conditionalFormatting>
  <conditionalFormatting sqref="J43">
    <cfRule type="cellIs" dxfId="4467" priority="184" operator="lessThan">
      <formula>45.1</formula>
    </cfRule>
    <cfRule type="cellIs" dxfId="4466" priority="185" operator="greaterThan">
      <formula>45</formula>
    </cfRule>
  </conditionalFormatting>
  <conditionalFormatting sqref="J42">
    <cfRule type="cellIs" dxfId="4465" priority="181" operator="lessThan">
      <formula>0.6999</formula>
    </cfRule>
    <cfRule type="cellIs" dxfId="4464" priority="182" operator="greaterThan">
      <formula>0.699</formula>
    </cfRule>
    <cfRule type="cellIs" dxfId="4463" priority="183" operator="greaterThan">
      <formula>0.699</formula>
    </cfRule>
  </conditionalFormatting>
  <conditionalFormatting sqref="J41">
    <cfRule type="cellIs" dxfId="4462" priority="179" operator="lessThan">
      <formula>0.2999</formula>
    </cfRule>
    <cfRule type="cellIs" dxfId="4461" priority="180" operator="greaterThan">
      <formula>0.299</formula>
    </cfRule>
  </conditionalFormatting>
  <conditionalFormatting sqref="G37:I37 C38:H38">
    <cfRule type="cellIs" dxfId="4460" priority="177" operator="lessThan">
      <formula>0.35</formula>
    </cfRule>
    <cfRule type="cellIs" dxfId="4459" priority="178" operator="greaterThan">
      <formula>0.349</formula>
    </cfRule>
  </conditionalFormatting>
  <conditionalFormatting sqref="I36">
    <cfRule type="cellIs" dxfId="4458" priority="173" operator="lessThan">
      <formula>10.1</formula>
    </cfRule>
    <cfRule type="cellIs" dxfId="4457" priority="174" operator="greaterThan">
      <formula>10</formula>
    </cfRule>
    <cfRule type="cellIs" dxfId="4456" priority="175" operator="lessThan">
      <formula>10</formula>
    </cfRule>
    <cfRule type="cellIs" dxfId="4455" priority="176" operator="greaterThan">
      <formula>10</formula>
    </cfRule>
  </conditionalFormatting>
  <conditionalFormatting sqref="I39">
    <cfRule type="cellIs" dxfId="4454" priority="128" operator="lessThan">
      <formula>37</formula>
    </cfRule>
    <cfRule type="cellIs" dxfId="4453" priority="129" operator="greaterThan">
      <formula>36.9</formula>
    </cfRule>
    <cfRule type="cellIs" dxfId="4452" priority="171" operator="lessThan">
      <formula>37.01</formula>
    </cfRule>
    <cfRule type="cellIs" dxfId="4451" priority="172" operator="greaterThan">
      <formula>37.01</formula>
    </cfRule>
  </conditionalFormatting>
  <conditionalFormatting sqref="I41">
    <cfRule type="cellIs" dxfId="4450" priority="169" operator="lessThan">
      <formula>0.249</formula>
    </cfRule>
    <cfRule type="cellIs" dxfId="4449" priority="170" operator="greaterThan">
      <formula>0.249</formula>
    </cfRule>
  </conditionalFormatting>
  <conditionalFormatting sqref="I42">
    <cfRule type="cellIs" dxfId="4448" priority="167" operator="lessThan">
      <formula>0.65</formula>
    </cfRule>
    <cfRule type="cellIs" dxfId="4447" priority="168" operator="greaterThan">
      <formula>0.649</formula>
    </cfRule>
  </conditionalFormatting>
  <conditionalFormatting sqref="I43">
    <cfRule type="cellIs" dxfId="4446" priority="114" operator="greaterThan">
      <formula>48.9</formula>
    </cfRule>
    <cfRule type="cellIs" dxfId="4445" priority="115" operator="lessThan">
      <formula>49</formula>
    </cfRule>
    <cfRule type="cellIs" dxfId="4444" priority="116" operator="lessThan">
      <formula>49</formula>
    </cfRule>
    <cfRule type="cellIs" dxfId="4443" priority="117" operator="greaterThan">
      <formula>48.9</formula>
    </cfRule>
    <cfRule type="cellIs" dxfId="4442" priority="165" operator="lessThan">
      <formula>47.1</formula>
    </cfRule>
    <cfRule type="cellIs" dxfId="4441" priority="166" operator="greaterThan">
      <formula>47</formula>
    </cfRule>
  </conditionalFormatting>
  <conditionalFormatting sqref="I44">
    <cfRule type="cellIs" dxfId="4440" priority="163" operator="lessThan">
      <formula>51.1</formula>
    </cfRule>
    <cfRule type="cellIs" dxfId="4439" priority="164" operator="greaterThan">
      <formula>51</formula>
    </cfRule>
  </conditionalFormatting>
  <conditionalFormatting sqref="G39:H39">
    <cfRule type="cellIs" dxfId="4438" priority="126" operator="lessThan">
      <formula>38</formula>
    </cfRule>
    <cfRule type="cellIs" dxfId="4437" priority="127" operator="greaterThan">
      <formula>37.9</formula>
    </cfRule>
    <cfRule type="cellIs" dxfId="4436" priority="161" operator="lessThan">
      <formula>38</formula>
    </cfRule>
    <cfRule type="cellIs" dxfId="4435" priority="162" operator="greaterThan">
      <formula>37.9</formula>
    </cfRule>
  </conditionalFormatting>
  <conditionalFormatting sqref="G41:H41">
    <cfRule type="cellIs" dxfId="4434" priority="159" operator="lessThan">
      <formula>0.25</formula>
    </cfRule>
    <cfRule type="cellIs" dxfId="4433" priority="160" operator="greaterThan">
      <formula>0.249</formula>
    </cfRule>
  </conditionalFormatting>
  <conditionalFormatting sqref="F42:H42">
    <cfRule type="cellIs" dxfId="4432" priority="157" operator="lessThan">
      <formula>0.6</formula>
    </cfRule>
    <cfRule type="cellIs" dxfId="4431" priority="158" operator="greaterThan">
      <formula>0.599</formula>
    </cfRule>
  </conditionalFormatting>
  <conditionalFormatting sqref="G36">
    <cfRule type="cellIs" dxfId="4430" priority="154" operator="lessThan">
      <formula>14</formula>
    </cfRule>
    <cfRule type="cellIs" dxfId="4429" priority="155" operator="greaterThan">
      <formula>13.99</formula>
    </cfRule>
    <cfRule type="cellIs" dxfId="4428" priority="156" operator="greaterThan">
      <formula>14</formula>
    </cfRule>
  </conditionalFormatting>
  <conditionalFormatting sqref="F36">
    <cfRule type="cellIs" dxfId="4427" priority="152" operator="lessThan">
      <formula>16</formula>
    </cfRule>
    <cfRule type="cellIs" dxfId="4426" priority="153" operator="greaterThan">
      <formula>15.9</formula>
    </cfRule>
  </conditionalFormatting>
  <conditionalFormatting sqref="E36">
    <cfRule type="cellIs" dxfId="4425" priority="150" operator="lessThan">
      <formula>18</formula>
    </cfRule>
    <cfRule type="cellIs" dxfId="4424" priority="151" operator="greaterThan">
      <formula>17.9</formula>
    </cfRule>
  </conditionalFormatting>
  <conditionalFormatting sqref="C36:D36">
    <cfRule type="cellIs" dxfId="4423" priority="148" operator="lessThan">
      <formula>24</formula>
    </cfRule>
    <cfRule type="cellIs" dxfId="4422" priority="149" operator="greaterThan">
      <formula>23.99</formula>
    </cfRule>
  </conditionalFormatting>
  <conditionalFormatting sqref="C37:F37">
    <cfRule type="cellIs" dxfId="4421" priority="145" operator="greaterThan">
      <formula>0.249</formula>
    </cfRule>
    <cfRule type="cellIs" dxfId="4420" priority="146" operator="lessThan">
      <formula>0.25</formula>
    </cfRule>
    <cfRule type="cellIs" dxfId="4419" priority="147" operator="greaterThan">
      <formula>24.9</formula>
    </cfRule>
  </conditionalFormatting>
  <conditionalFormatting sqref="C39:F39">
    <cfRule type="cellIs" dxfId="4418" priority="124" operator="lessThan">
      <formula>39.99</formula>
    </cfRule>
    <cfRule type="cellIs" dxfId="4417" priority="125" operator="greaterThan">
      <formula>39.99</formula>
    </cfRule>
    <cfRule type="cellIs" dxfId="4416" priority="143" operator="lessThan">
      <formula>40.1</formula>
    </cfRule>
    <cfRule type="cellIs" dxfId="4415" priority="144" operator="greaterThan">
      <formula>40</formula>
    </cfRule>
  </conditionalFormatting>
  <conditionalFormatting sqref="C41:F41">
    <cfRule type="cellIs" dxfId="4414" priority="141" operator="lessThan">
      <formula>0.15</formula>
    </cfRule>
    <cfRule type="cellIs" dxfId="4413" priority="142" operator="greaterThan">
      <formula>0.149</formula>
    </cfRule>
  </conditionalFormatting>
  <conditionalFormatting sqref="D42:E42">
    <cfRule type="cellIs" dxfId="4412" priority="139" operator="lessThan">
      <formula>0.5</formula>
    </cfRule>
    <cfRule type="cellIs" dxfId="4411" priority="140" operator="greaterThan">
      <formula>0.499</formula>
    </cfRule>
  </conditionalFormatting>
  <conditionalFormatting sqref="C42">
    <cfRule type="cellIs" dxfId="4410" priority="135" operator="lessThan">
      <formula>0.4</formula>
    </cfRule>
    <cfRule type="cellIs" dxfId="4409" priority="136" operator="greaterThan">
      <formula>0.399</formula>
    </cfRule>
    <cfRule type="cellIs" dxfId="4408" priority="137" operator="lessThan">
      <formula>0.4</formula>
    </cfRule>
    <cfRule type="cellIs" dxfId="4407" priority="138" operator="greaterThan">
      <formula>0.499</formula>
    </cfRule>
  </conditionalFormatting>
  <conditionalFormatting sqref="C38:F38">
    <cfRule type="cellIs" dxfId="4406" priority="133" operator="lessThan">
      <formula>0.3</formula>
    </cfRule>
    <cfRule type="cellIs" dxfId="4405" priority="134" operator="greaterThan">
      <formula>0.299</formula>
    </cfRule>
  </conditionalFormatting>
  <conditionalFormatting sqref="C47:C49">
    <cfRule type="cellIs" dxfId="4404" priority="122" operator="lessThan">
      <formula>1</formula>
    </cfRule>
    <cfRule type="cellIs" dxfId="4403" priority="123" operator="greaterThan">
      <formula>0.9</formula>
    </cfRule>
  </conditionalFormatting>
  <conditionalFormatting sqref="C52:C53">
    <cfRule type="cellIs" dxfId="4402" priority="120" operator="lessThan">
      <formula>24</formula>
    </cfRule>
    <cfRule type="cellIs" dxfId="4401" priority="121" operator="greaterThan">
      <formula>23.9</formula>
    </cfRule>
  </conditionalFormatting>
  <conditionalFormatting sqref="C56">
    <cfRule type="cellIs" dxfId="4400" priority="118" operator="lessThan">
      <formula>6</formula>
    </cfRule>
    <cfRule type="cellIs" dxfId="4399" priority="119" operator="greaterThan">
      <formula>5.99</formula>
    </cfRule>
  </conditionalFormatting>
  <conditionalFormatting sqref="H43">
    <cfRule type="cellIs" dxfId="4398" priority="112" operator="lessThan">
      <formula>49</formula>
    </cfRule>
    <cfRule type="cellIs" dxfId="4397" priority="113" operator="greaterThan">
      <formula>48.9</formula>
    </cfRule>
  </conditionalFormatting>
  <conditionalFormatting sqref="G43">
    <cfRule type="cellIs" dxfId="4396" priority="110" operator="lessThan">
      <formula>51</formula>
    </cfRule>
    <cfRule type="cellIs" dxfId="4395" priority="111" operator="greaterThan">
      <formula>50.9</formula>
    </cfRule>
  </conditionalFormatting>
  <conditionalFormatting sqref="F43">
    <cfRule type="cellIs" dxfId="4394" priority="108" operator="lessThan">
      <formula>53</formula>
    </cfRule>
    <cfRule type="cellIs" dxfId="4393" priority="109" operator="greaterThan">
      <formula>52.9</formula>
    </cfRule>
  </conditionalFormatting>
  <conditionalFormatting sqref="E43">
    <cfRule type="cellIs" dxfId="4392" priority="106" operator="lessThan">
      <formula>55</formula>
    </cfRule>
    <cfRule type="cellIs" dxfId="4391" priority="107" operator="greaterThan">
      <formula>54.9</formula>
    </cfRule>
  </conditionalFormatting>
  <conditionalFormatting sqref="D43">
    <cfRule type="cellIs" dxfId="4390" priority="104" operator="lessThan">
      <formula>57</formula>
    </cfRule>
    <cfRule type="cellIs" dxfId="4389" priority="105" operator="greaterThan">
      <formula>56.9</formula>
    </cfRule>
  </conditionalFormatting>
  <conditionalFormatting sqref="C43">
    <cfRule type="cellIs" dxfId="4388" priority="102" operator="lessThan">
      <formula>57</formula>
    </cfRule>
    <cfRule type="cellIs" dxfId="4387" priority="103" operator="greaterThan">
      <formula>56.9</formula>
    </cfRule>
  </conditionalFormatting>
  <conditionalFormatting sqref="H44">
    <cfRule type="cellIs" dxfId="4386" priority="100" operator="lessThan">
      <formula>53</formula>
    </cfRule>
    <cfRule type="cellIs" dxfId="4385" priority="101" operator="greaterThan">
      <formula>52.9</formula>
    </cfRule>
  </conditionalFormatting>
  <conditionalFormatting sqref="G44">
    <cfRule type="cellIs" dxfId="4384" priority="98" operator="lessThan">
      <formula>55</formula>
    </cfRule>
    <cfRule type="cellIs" dxfId="4383" priority="99" operator="greaterThan">
      <formula>54.9</formula>
    </cfRule>
  </conditionalFormatting>
  <conditionalFormatting sqref="F44">
    <cfRule type="cellIs" dxfId="4382" priority="96" operator="lessThan">
      <formula>57</formula>
    </cfRule>
    <cfRule type="cellIs" dxfId="4381" priority="97" operator="greaterThan">
      <formula>56.9</formula>
    </cfRule>
  </conditionalFormatting>
  <conditionalFormatting sqref="E44">
    <cfRule type="cellIs" dxfId="4380" priority="94" operator="lessThan">
      <formula>59</formula>
    </cfRule>
    <cfRule type="cellIs" dxfId="4379" priority="95" operator="greaterThan">
      <formula>58.9</formula>
    </cfRule>
  </conditionalFormatting>
  <conditionalFormatting sqref="D44">
    <cfRule type="cellIs" dxfId="4378" priority="92" operator="lessThan">
      <formula>61</formula>
    </cfRule>
    <cfRule type="cellIs" dxfId="4377" priority="93" operator="greaterThan">
      <formula>60.9</formula>
    </cfRule>
  </conditionalFormatting>
  <conditionalFormatting sqref="C44">
    <cfRule type="cellIs" dxfId="4376" priority="90" operator="lessThan">
      <formula>63</formula>
    </cfRule>
    <cfRule type="cellIs" dxfId="4375" priority="91" operator="greaterThan">
      <formula>62.9</formula>
    </cfRule>
  </conditionalFormatting>
  <conditionalFormatting sqref="C50">
    <cfRule type="cellIs" dxfId="4374" priority="88" operator="lessThanOrEqual">
      <formula>5</formula>
    </cfRule>
    <cfRule type="cellIs" dxfId="4373" priority="89" operator="greaterThanOrEqual">
      <formula>5</formula>
    </cfRule>
  </conditionalFormatting>
  <conditionalFormatting sqref="D50">
    <cfRule type="cellIs" dxfId="4372" priority="86" operator="greaterThanOrEqual">
      <formula>6</formula>
    </cfRule>
    <cfRule type="cellIs" dxfId="4371" priority="87" operator="lessThan">
      <formula>6</formula>
    </cfRule>
  </conditionalFormatting>
  <conditionalFormatting sqref="E50">
    <cfRule type="cellIs" dxfId="4370" priority="84" operator="greaterThanOrEqual">
      <formula>7</formula>
    </cfRule>
    <cfRule type="cellIs" dxfId="4369" priority="85" operator="lessThan">
      <formula>7</formula>
    </cfRule>
  </conditionalFormatting>
  <conditionalFormatting sqref="F50">
    <cfRule type="cellIs" dxfId="4368" priority="82" operator="lessThan">
      <formula>10</formula>
    </cfRule>
    <cfRule type="cellIs" dxfId="4367" priority="83" operator="greaterThanOrEqual">
      <formula>10</formula>
    </cfRule>
  </conditionalFormatting>
  <conditionalFormatting sqref="G50">
    <cfRule type="cellIs" dxfId="4366" priority="80" operator="lessThan">
      <formula>12</formula>
    </cfRule>
    <cfRule type="cellIs" dxfId="4365" priority="81" operator="greaterThanOrEqual">
      <formula>12</formula>
    </cfRule>
  </conditionalFormatting>
  <conditionalFormatting sqref="H50">
    <cfRule type="cellIs" dxfId="4364" priority="78" operator="lessThan">
      <formula>14</formula>
    </cfRule>
    <cfRule type="cellIs" dxfId="4363" priority="79" operator="greaterThanOrEqual">
      <formula>14</formula>
    </cfRule>
  </conditionalFormatting>
  <conditionalFormatting sqref="I50">
    <cfRule type="cellIs" dxfId="4362" priority="76" operator="lessThan">
      <formula>17</formula>
    </cfRule>
    <cfRule type="cellIs" dxfId="4361" priority="77" operator="greaterThanOrEqual">
      <formula>17</formula>
    </cfRule>
  </conditionalFormatting>
  <conditionalFormatting sqref="J50">
    <cfRule type="cellIs" dxfId="4360" priority="74" operator="lessThan">
      <formula>19</formula>
    </cfRule>
    <cfRule type="cellIs" dxfId="4359" priority="75" operator="greaterThanOrEqual">
      <formula>19</formula>
    </cfRule>
  </conditionalFormatting>
  <conditionalFormatting sqref="K50">
    <cfRule type="cellIs" dxfId="4358" priority="72" operator="lessThan">
      <formula>22</formula>
    </cfRule>
    <cfRule type="cellIs" dxfId="4357" priority="73" operator="greaterThanOrEqual">
      <formula>22</formula>
    </cfRule>
  </conditionalFormatting>
  <conditionalFormatting sqref="L50">
    <cfRule type="cellIs" dxfId="4356" priority="70" operator="lessThan">
      <formula>24</formula>
    </cfRule>
    <cfRule type="cellIs" dxfId="4355" priority="71" operator="greaterThanOrEqual">
      <formula>24</formula>
    </cfRule>
  </conditionalFormatting>
  <conditionalFormatting sqref="C51">
    <cfRule type="cellIs" dxfId="4354" priority="68" operator="lessThanOrEqual">
      <formula>5</formula>
    </cfRule>
    <cfRule type="cellIs" dxfId="4353" priority="69" operator="greaterThanOrEqual">
      <formula>5</formula>
    </cfRule>
  </conditionalFormatting>
  <conditionalFormatting sqref="D51">
    <cfRule type="cellIs" dxfId="4352" priority="66" operator="greaterThanOrEqual">
      <formula>6</formula>
    </cfRule>
    <cfRule type="cellIs" dxfId="4351" priority="67" operator="lessThan">
      <formula>6</formula>
    </cfRule>
  </conditionalFormatting>
  <conditionalFormatting sqref="E51">
    <cfRule type="cellIs" dxfId="4350" priority="64" operator="greaterThanOrEqual">
      <formula>7</formula>
    </cfRule>
    <cfRule type="cellIs" dxfId="4349" priority="65" operator="lessThan">
      <formula>7</formula>
    </cfRule>
  </conditionalFormatting>
  <conditionalFormatting sqref="F51">
    <cfRule type="cellIs" dxfId="4348" priority="62" operator="lessThan">
      <formula>10</formula>
    </cfRule>
    <cfRule type="cellIs" dxfId="4347" priority="63" operator="greaterThanOrEqual">
      <formula>10</formula>
    </cfRule>
  </conditionalFormatting>
  <conditionalFormatting sqref="G51">
    <cfRule type="cellIs" dxfId="4346" priority="60" operator="lessThan">
      <formula>12</formula>
    </cfRule>
    <cfRule type="cellIs" dxfId="4345" priority="61" operator="greaterThanOrEqual">
      <formula>12</formula>
    </cfRule>
  </conditionalFormatting>
  <conditionalFormatting sqref="H51">
    <cfRule type="cellIs" dxfId="4344" priority="58" operator="lessThan">
      <formula>14</formula>
    </cfRule>
    <cfRule type="cellIs" dxfId="4343" priority="59" operator="greaterThanOrEqual">
      <formula>14</formula>
    </cfRule>
  </conditionalFormatting>
  <conditionalFormatting sqref="I51">
    <cfRule type="cellIs" dxfId="4342" priority="56" operator="lessThan">
      <formula>17</formula>
    </cfRule>
    <cfRule type="cellIs" dxfId="4341" priority="57" operator="greaterThanOrEqual">
      <formula>17</formula>
    </cfRule>
  </conditionalFormatting>
  <conditionalFormatting sqref="J51">
    <cfRule type="cellIs" dxfId="4340" priority="54" operator="lessThan">
      <formula>19</formula>
    </cfRule>
    <cfRule type="cellIs" dxfId="4339" priority="55" operator="greaterThanOrEqual">
      <formula>19</formula>
    </cfRule>
  </conditionalFormatting>
  <conditionalFormatting sqref="K51">
    <cfRule type="cellIs" dxfId="4338" priority="52" operator="lessThan">
      <formula>22</formula>
    </cfRule>
    <cfRule type="cellIs" dxfId="4337" priority="53" operator="greaterThanOrEqual">
      <formula>22</formula>
    </cfRule>
  </conditionalFormatting>
  <conditionalFormatting sqref="L51">
    <cfRule type="cellIs" dxfId="4336" priority="50" operator="lessThan">
      <formula>24</formula>
    </cfRule>
    <cfRule type="cellIs" dxfId="4335" priority="51" operator="greaterThanOrEqual">
      <formula>24</formula>
    </cfRule>
  </conditionalFormatting>
  <conditionalFormatting sqref="C54">
    <cfRule type="cellIs" dxfId="4334" priority="39" operator="greaterThanOrEqual">
      <formula>0.08</formula>
    </cfRule>
    <cfRule type="cellIs" dxfId="4333" priority="49" operator="lessThan">
      <formula>0.08</formula>
    </cfRule>
  </conditionalFormatting>
  <conditionalFormatting sqref="D54">
    <cfRule type="cellIs" dxfId="4332" priority="38" operator="greaterThanOrEqual">
      <formula>0.1</formula>
    </cfRule>
    <cfRule type="cellIs" dxfId="4331" priority="48" operator="lessThan">
      <formula>0.1</formula>
    </cfRule>
  </conditionalFormatting>
  <conditionalFormatting sqref="E54">
    <cfRule type="cellIs" dxfId="4330" priority="37" operator="greaterThanOrEqual">
      <formula>1</formula>
    </cfRule>
    <cfRule type="cellIs" dxfId="4329" priority="47" operator="lessThan">
      <formula>1</formula>
    </cfRule>
  </conditionalFormatting>
  <conditionalFormatting sqref="F54">
    <cfRule type="cellIs" dxfId="4328" priority="36" operator="greaterThanOrEqual">
      <formula>1.02</formula>
    </cfRule>
    <cfRule type="cellIs" dxfId="4327" priority="46" operator="lessThan">
      <formula>1.02</formula>
    </cfRule>
  </conditionalFormatting>
  <conditionalFormatting sqref="G54">
    <cfRule type="cellIs" dxfId="4326" priority="35" operator="greaterThanOrEqual">
      <formula>1.04</formula>
    </cfRule>
    <cfRule type="cellIs" dxfId="4325" priority="45" operator="lessThan">
      <formula>1.04</formula>
    </cfRule>
  </conditionalFormatting>
  <conditionalFormatting sqref="H54">
    <cfRule type="cellIs" dxfId="4324" priority="34" operator="greaterThanOrEqual">
      <formula>1.06</formula>
    </cfRule>
    <cfRule type="cellIs" dxfId="4323" priority="44" operator="lessThan">
      <formula>1.06</formula>
    </cfRule>
  </conditionalFormatting>
  <conditionalFormatting sqref="I54">
    <cfRule type="cellIs" dxfId="4322" priority="33" operator="greaterThanOrEqual">
      <formula>1.08</formula>
    </cfRule>
    <cfRule type="cellIs" dxfId="4321" priority="43" operator="lessThan">
      <formula>1.08</formula>
    </cfRule>
  </conditionalFormatting>
  <conditionalFormatting sqref="J54">
    <cfRule type="cellIs" dxfId="4320" priority="32" operator="greaterThanOrEqual">
      <formula>1.1</formula>
    </cfRule>
    <cfRule type="cellIs" dxfId="4319" priority="42" operator="lessThan">
      <formula>1.1</formula>
    </cfRule>
  </conditionalFormatting>
  <conditionalFormatting sqref="K54">
    <cfRule type="cellIs" dxfId="4318" priority="31" operator="greaterThanOrEqual">
      <formula>2</formula>
    </cfRule>
    <cfRule type="cellIs" dxfId="4317" priority="41" operator="lessThan">
      <formula>2</formula>
    </cfRule>
  </conditionalFormatting>
  <conditionalFormatting sqref="L54">
    <cfRule type="cellIs" dxfId="4316" priority="30" operator="greaterThanOrEqual">
      <formula>2.04</formula>
    </cfRule>
    <cfRule type="cellIs" dxfId="4315" priority="40" operator="lessThan">
      <formula>2.04</formula>
    </cfRule>
  </conditionalFormatting>
  <conditionalFormatting sqref="C55">
    <cfRule type="cellIs" dxfId="4314" priority="26" operator="lessThan">
      <formula>3.08</formula>
    </cfRule>
    <cfRule type="cellIs" dxfId="4313" priority="29" operator="greaterThanOrEqual">
      <formula>3.08</formula>
    </cfRule>
  </conditionalFormatting>
  <conditionalFormatting sqref="D55">
    <cfRule type="cellIs" dxfId="4312" priority="25" operator="lessThan">
      <formula>4.02</formula>
    </cfRule>
    <cfRule type="cellIs" dxfId="4311" priority="28" operator="greaterThanOrEqual">
      <formula>4.02</formula>
    </cfRule>
  </conditionalFormatting>
  <conditionalFormatting sqref="E55">
    <cfRule type="cellIs" dxfId="4310" priority="24" operator="lessThan">
      <formula>4.08</formula>
    </cfRule>
    <cfRule type="cellIs" dxfId="4309" priority="27" operator="greaterThanOrEqual">
      <formula>4.08</formula>
    </cfRule>
  </conditionalFormatting>
  <conditionalFormatting sqref="F55">
    <cfRule type="cellIs" dxfId="4308" priority="22" operator="lessThan">
      <formula>5.02</formula>
    </cfRule>
    <cfRule type="cellIs" dxfId="4307" priority="23" operator="greaterThanOrEqual">
      <formula>5.02</formula>
    </cfRule>
  </conditionalFormatting>
  <conditionalFormatting sqref="G55">
    <cfRule type="cellIs" dxfId="4306" priority="19" operator="lessThan">
      <formula>5.08</formula>
    </cfRule>
    <cfRule type="cellIs" dxfId="4305" priority="21" operator="greaterThanOrEqual">
      <formula>5.08</formula>
    </cfRule>
  </conditionalFormatting>
  <conditionalFormatting sqref="H55">
    <cfRule type="cellIs" dxfId="4304" priority="10" operator="greaterThanOrEqual">
      <formula>6.02</formula>
    </cfRule>
    <cfRule type="cellIs" dxfId="4303" priority="20" operator="lessThan">
      <formula>6.08</formula>
    </cfRule>
  </conditionalFormatting>
  <conditionalFormatting sqref="I55">
    <cfRule type="cellIs" dxfId="4302" priority="17" operator="lessThan">
      <formula>6.08</formula>
    </cfRule>
    <cfRule type="cellIs" dxfId="4301" priority="18" operator="greaterThanOrEqual">
      <formula>6.08</formula>
    </cfRule>
  </conditionalFormatting>
  <conditionalFormatting sqref="J55">
    <cfRule type="cellIs" dxfId="4300" priority="15" operator="lessThan">
      <formula>7.02</formula>
    </cfRule>
    <cfRule type="cellIs" dxfId="4299" priority="16" operator="greaterThanOrEqual">
      <formula>7.02</formula>
    </cfRule>
  </conditionalFormatting>
  <conditionalFormatting sqref="K55">
    <cfRule type="cellIs" dxfId="4298" priority="13" operator="lessThan">
      <formula>7.08</formula>
    </cfRule>
    <cfRule type="cellIs" dxfId="4297" priority="14" operator="greaterThanOrEqual">
      <formula>7.08</formula>
    </cfRule>
  </conditionalFormatting>
  <conditionalFormatting sqref="L55">
    <cfRule type="cellIs" dxfId="4296" priority="11" operator="lessThan">
      <formula>8</formula>
    </cfRule>
    <cfRule type="cellIs" dxfId="4295" priority="12" operator="greaterThanOrEqual">
      <formula>8</formula>
    </cfRule>
  </conditionalFormatting>
  <conditionalFormatting sqref="H36">
    <cfRule type="cellIs" dxfId="4294" priority="8" operator="greaterThan">
      <formula>11.9</formula>
    </cfRule>
    <cfRule type="cellIs" dxfId="4293" priority="9" operator="lessThan">
      <formula>12</formula>
    </cfRule>
  </conditionalFormatting>
  <conditionalFormatting sqref="I86">
    <cfRule type="cellIs" dxfId="4292" priority="1" operator="lessThan">
      <formula>1</formula>
    </cfRule>
    <cfRule type="cellIs" dxfId="4291" priority="2" operator="lessThan">
      <formula>0</formula>
    </cfRule>
    <cfRule type="cellIs" dxfId="4290" priority="3" operator="lessThan">
      <formula>0</formula>
    </cfRule>
  </conditionalFormatting>
  <conditionalFormatting sqref="I79">
    <cfRule type="cellIs" dxfId="4289" priority="5" operator="lessThan">
      <formula>1</formula>
    </cfRule>
    <cfRule type="cellIs" dxfId="4288" priority="6" operator="lessThan">
      <formula>0</formula>
    </cfRule>
    <cfRule type="cellIs" dxfId="4287" priority="7" operator="lessThan">
      <formula>0</formula>
    </cfRule>
  </conditionalFormatting>
  <conditionalFormatting sqref="I89:I90 I93:I94">
    <cfRule type="cellIs" dxfId="4286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82" zoomScale="78" zoomScaleNormal="78" workbookViewId="0">
      <selection activeCell="H103" sqref="H10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203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3</v>
      </c>
      <c r="D6" s="19">
        <f t="shared" si="1"/>
        <v>3</v>
      </c>
      <c r="E6" s="18">
        <f t="shared" si="2"/>
        <v>3</v>
      </c>
      <c r="F6" s="18">
        <f t="shared" si="3"/>
        <v>3</v>
      </c>
      <c r="G6" s="18">
        <f t="shared" si="4"/>
        <v>3</v>
      </c>
      <c r="H6" s="18">
        <f t="shared" si="5"/>
        <v>3</v>
      </c>
      <c r="I6" s="18">
        <f t="shared" si="6"/>
        <v>3</v>
      </c>
      <c r="J6" s="18">
        <f t="shared" si="7"/>
        <v>3</v>
      </c>
      <c r="K6" s="18">
        <f t="shared" si="8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0"/>
        <v>2</v>
      </c>
      <c r="D7" s="19">
        <f t="shared" si="1"/>
        <v>2</v>
      </c>
      <c r="E7" s="18">
        <f t="shared" si="2"/>
        <v>2</v>
      </c>
      <c r="F7" s="18">
        <f t="shared" si="3"/>
        <v>2</v>
      </c>
      <c r="G7" s="18">
        <f t="shared" si="4"/>
        <v>2</v>
      </c>
      <c r="H7" s="18">
        <f t="shared" si="5"/>
        <v>2</v>
      </c>
      <c r="I7" s="18">
        <f t="shared" si="6"/>
        <v>2</v>
      </c>
      <c r="J7" s="18">
        <f t="shared" si="7"/>
        <v>2</v>
      </c>
      <c r="K7" s="18">
        <f t="shared" si="8"/>
        <v>2</v>
      </c>
      <c r="L7" s="18">
        <f t="shared" si="9"/>
        <v>2</v>
      </c>
      <c r="N7" s="18">
        <v>2</v>
      </c>
    </row>
    <row r="8" spans="1:17" x14ac:dyDescent="0.25">
      <c r="A8" s="2" t="s">
        <v>5</v>
      </c>
      <c r="B8" s="2" t="s">
        <v>22</v>
      </c>
      <c r="C8" s="19">
        <f t="shared" si="0"/>
        <v>1</v>
      </c>
      <c r="D8" s="19">
        <f t="shared" si="1"/>
        <v>1</v>
      </c>
      <c r="E8" s="18">
        <f t="shared" si="2"/>
        <v>1</v>
      </c>
      <c r="F8" s="18">
        <f t="shared" si="3"/>
        <v>1</v>
      </c>
      <c r="G8" s="18">
        <f t="shared" si="4"/>
        <v>1</v>
      </c>
      <c r="H8" s="18">
        <f t="shared" si="5"/>
        <v>1</v>
      </c>
      <c r="I8" s="18">
        <f t="shared" si="6"/>
        <v>1</v>
      </c>
      <c r="J8" s="18">
        <f t="shared" si="7"/>
        <v>1</v>
      </c>
      <c r="K8" s="18">
        <f t="shared" si="8"/>
        <v>1</v>
      </c>
      <c r="L8" s="18">
        <f t="shared" si="9"/>
        <v>1</v>
      </c>
      <c r="N8" s="18">
        <v>1</v>
      </c>
    </row>
    <row r="9" spans="1:17" x14ac:dyDescent="0.25">
      <c r="A9" s="2" t="s">
        <v>6</v>
      </c>
      <c r="B9" s="2" t="s">
        <v>1</v>
      </c>
      <c r="C9" s="19">
        <f t="shared" si="0"/>
        <v>3</v>
      </c>
      <c r="D9" s="19">
        <f t="shared" si="1"/>
        <v>3</v>
      </c>
      <c r="E9" s="18">
        <f t="shared" si="2"/>
        <v>3</v>
      </c>
      <c r="F9" s="18">
        <f t="shared" si="3"/>
        <v>3</v>
      </c>
      <c r="G9" s="18">
        <f t="shared" si="4"/>
        <v>3</v>
      </c>
      <c r="H9" s="18">
        <f t="shared" si="5"/>
        <v>3</v>
      </c>
      <c r="I9" s="18">
        <f t="shared" si="6"/>
        <v>3</v>
      </c>
      <c r="J9" s="18">
        <f t="shared" si="7"/>
        <v>3</v>
      </c>
      <c r="K9" s="18">
        <f t="shared" si="8"/>
        <v>3</v>
      </c>
      <c r="L9" s="18">
        <f t="shared" si="9"/>
        <v>3</v>
      </c>
      <c r="N9" s="18">
        <v>3</v>
      </c>
    </row>
    <row r="10" spans="1:17" x14ac:dyDescent="0.25">
      <c r="A10" s="2" t="s">
        <v>7</v>
      </c>
      <c r="B10" s="2" t="s">
        <v>2</v>
      </c>
      <c r="C10" s="19">
        <f t="shared" si="0"/>
        <v>3</v>
      </c>
      <c r="D10" s="19">
        <f t="shared" si="1"/>
        <v>3</v>
      </c>
      <c r="E10" s="18">
        <f t="shared" si="2"/>
        <v>3</v>
      </c>
      <c r="F10" s="18">
        <f t="shared" si="3"/>
        <v>3</v>
      </c>
      <c r="G10" s="18">
        <f t="shared" si="4"/>
        <v>3</v>
      </c>
      <c r="H10" s="18">
        <f t="shared" si="5"/>
        <v>3</v>
      </c>
      <c r="I10" s="18">
        <f t="shared" si="6"/>
        <v>3</v>
      </c>
      <c r="J10" s="18">
        <f t="shared" si="7"/>
        <v>3</v>
      </c>
      <c r="K10" s="18">
        <f t="shared" si="8"/>
        <v>3</v>
      </c>
      <c r="L10" s="18">
        <f t="shared" si="9"/>
        <v>3</v>
      </c>
      <c r="N10" s="18">
        <v>3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3</v>
      </c>
      <c r="D12" s="18">
        <f t="shared" ref="D12:D22" si="11">N12</f>
        <v>3</v>
      </c>
      <c r="E12" s="18">
        <f t="shared" ref="E12:E22" si="12">N12</f>
        <v>3</v>
      </c>
      <c r="F12" s="18">
        <f t="shared" ref="F12:F22" si="13">N12</f>
        <v>3</v>
      </c>
      <c r="G12" s="18">
        <f t="shared" ref="G12:G22" si="14">N12</f>
        <v>3</v>
      </c>
      <c r="H12" s="18">
        <f t="shared" ref="H12:H22" si="15">N12</f>
        <v>3</v>
      </c>
      <c r="I12" s="18">
        <f t="shared" ref="I12:I22" si="16">N12</f>
        <v>3</v>
      </c>
      <c r="J12" s="18">
        <f t="shared" ref="J12:J22" si="17">N12</f>
        <v>3</v>
      </c>
      <c r="K12" s="18">
        <f t="shared" ref="K12:K22" si="18">N12</f>
        <v>3</v>
      </c>
      <c r="L12" s="18">
        <f t="shared" ref="L12:L22" si="19">N12</f>
        <v>3</v>
      </c>
      <c r="N12" s="18">
        <v>3</v>
      </c>
    </row>
    <row r="13" spans="1:17" x14ac:dyDescent="0.25">
      <c r="A13" s="2" t="s">
        <v>9</v>
      </c>
      <c r="B13" s="2" t="s">
        <v>2</v>
      </c>
      <c r="C13" s="18">
        <f t="shared" si="10"/>
        <v>2</v>
      </c>
      <c r="D13" s="18">
        <f t="shared" si="11"/>
        <v>2</v>
      </c>
      <c r="E13" s="18">
        <f t="shared" si="12"/>
        <v>2</v>
      </c>
      <c r="F13" s="18">
        <f t="shared" si="13"/>
        <v>2</v>
      </c>
      <c r="G13" s="18">
        <f t="shared" si="14"/>
        <v>2</v>
      </c>
      <c r="H13" s="18">
        <f t="shared" si="15"/>
        <v>2</v>
      </c>
      <c r="I13" s="18">
        <f t="shared" si="16"/>
        <v>2</v>
      </c>
      <c r="J13" s="18">
        <f t="shared" si="17"/>
        <v>2</v>
      </c>
      <c r="K13" s="18">
        <f t="shared" si="18"/>
        <v>2</v>
      </c>
      <c r="L13" s="18">
        <f t="shared" si="19"/>
        <v>2</v>
      </c>
      <c r="N13" s="18">
        <v>2</v>
      </c>
    </row>
    <row r="14" spans="1:17" x14ac:dyDescent="0.25">
      <c r="A14" s="2" t="s">
        <v>11</v>
      </c>
      <c r="B14" s="2" t="s">
        <v>72</v>
      </c>
      <c r="C14" s="18">
        <f t="shared" si="10"/>
        <v>2</v>
      </c>
      <c r="D14" s="18">
        <f t="shared" si="11"/>
        <v>2</v>
      </c>
      <c r="E14" s="18">
        <f t="shared" si="12"/>
        <v>2</v>
      </c>
      <c r="F14" s="18">
        <f t="shared" si="13"/>
        <v>2</v>
      </c>
      <c r="G14" s="18">
        <f t="shared" si="14"/>
        <v>2</v>
      </c>
      <c r="H14" s="18">
        <f t="shared" si="15"/>
        <v>2</v>
      </c>
      <c r="I14" s="18">
        <f t="shared" si="16"/>
        <v>2</v>
      </c>
      <c r="J14" s="18">
        <f t="shared" si="17"/>
        <v>2</v>
      </c>
      <c r="K14" s="18">
        <f t="shared" si="18"/>
        <v>2</v>
      </c>
      <c r="L14" s="18">
        <f t="shared" si="19"/>
        <v>2</v>
      </c>
      <c r="N14" s="18">
        <v>2</v>
      </c>
    </row>
    <row r="15" spans="1:17" x14ac:dyDescent="0.25">
      <c r="A15" s="2" t="s">
        <v>12</v>
      </c>
      <c r="B15" s="2" t="s">
        <v>23</v>
      </c>
      <c r="C15" s="18">
        <f t="shared" si="10"/>
        <v>2</v>
      </c>
      <c r="D15" s="18">
        <f t="shared" si="11"/>
        <v>2</v>
      </c>
      <c r="E15" s="18">
        <f t="shared" si="12"/>
        <v>2</v>
      </c>
      <c r="F15" s="18">
        <f t="shared" si="13"/>
        <v>2</v>
      </c>
      <c r="G15" s="18">
        <f t="shared" si="14"/>
        <v>2</v>
      </c>
      <c r="H15" s="18">
        <f t="shared" si="15"/>
        <v>2</v>
      </c>
      <c r="I15" s="18">
        <f t="shared" si="16"/>
        <v>2</v>
      </c>
      <c r="J15" s="18">
        <f t="shared" si="17"/>
        <v>2</v>
      </c>
      <c r="K15" s="18">
        <f t="shared" si="18"/>
        <v>2</v>
      </c>
      <c r="L15" s="18">
        <f t="shared" si="19"/>
        <v>2</v>
      </c>
      <c r="N15" s="18">
        <v>2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4</v>
      </c>
      <c r="D17" s="18">
        <f t="shared" si="11"/>
        <v>4</v>
      </c>
      <c r="E17" s="18">
        <f t="shared" si="12"/>
        <v>4</v>
      </c>
      <c r="F17" s="18">
        <f t="shared" si="13"/>
        <v>4</v>
      </c>
      <c r="G17" s="18">
        <f t="shared" si="14"/>
        <v>4</v>
      </c>
      <c r="H17" s="18">
        <f t="shared" si="15"/>
        <v>4</v>
      </c>
      <c r="I17" s="18">
        <f t="shared" si="16"/>
        <v>4</v>
      </c>
      <c r="J17" s="18">
        <f t="shared" si="17"/>
        <v>4</v>
      </c>
      <c r="K17" s="18">
        <f t="shared" si="18"/>
        <v>4</v>
      </c>
      <c r="L17" s="18">
        <f t="shared" si="19"/>
        <v>4</v>
      </c>
      <c r="N17" s="18">
        <v>4</v>
      </c>
    </row>
    <row r="18" spans="1:14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2</v>
      </c>
      <c r="D20" s="19">
        <f t="shared" si="11"/>
        <v>2</v>
      </c>
      <c r="E20" s="19">
        <f t="shared" si="12"/>
        <v>2</v>
      </c>
      <c r="F20" s="18">
        <f t="shared" si="13"/>
        <v>2</v>
      </c>
      <c r="G20" s="18">
        <f t="shared" si="14"/>
        <v>2</v>
      </c>
      <c r="H20" s="18">
        <f t="shared" si="15"/>
        <v>2</v>
      </c>
      <c r="I20" s="18">
        <f t="shared" si="16"/>
        <v>2</v>
      </c>
      <c r="J20" s="18">
        <f t="shared" si="17"/>
        <v>2</v>
      </c>
      <c r="K20" s="18">
        <f t="shared" si="18"/>
        <v>2</v>
      </c>
      <c r="L20" s="18">
        <f t="shared" si="19"/>
        <v>2</v>
      </c>
      <c r="N20" s="18">
        <v>2</v>
      </c>
    </row>
    <row r="21" spans="1:14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2</v>
      </c>
      <c r="D24" s="19">
        <f>N24</f>
        <v>2</v>
      </c>
      <c r="E24" s="18">
        <f>N24</f>
        <v>2</v>
      </c>
      <c r="F24" s="18">
        <f>N24</f>
        <v>2</v>
      </c>
      <c r="G24" s="18">
        <f>N24</f>
        <v>2</v>
      </c>
      <c r="H24" s="18">
        <f>N24</f>
        <v>2</v>
      </c>
      <c r="I24" s="18">
        <f>N24</f>
        <v>2</v>
      </c>
      <c r="J24" s="18">
        <f>N24</f>
        <v>2</v>
      </c>
      <c r="K24" s="18">
        <f>N24</f>
        <v>2</v>
      </c>
      <c r="L24" s="18">
        <f>N24</f>
        <v>2</v>
      </c>
      <c r="N24" s="18">
        <v>2</v>
      </c>
    </row>
    <row r="25" spans="1:14" x14ac:dyDescent="0.25">
      <c r="A25" s="2" t="s">
        <v>20</v>
      </c>
      <c r="B25" s="2" t="s">
        <v>6</v>
      </c>
      <c r="C25" s="19">
        <f>N25</f>
        <v>1</v>
      </c>
      <c r="D25" s="19">
        <f>N25</f>
        <v>1</v>
      </c>
      <c r="E25" s="19">
        <f>N25</f>
        <v>1</v>
      </c>
      <c r="F25" s="18">
        <f>N25</f>
        <v>1</v>
      </c>
      <c r="G25" s="18">
        <f>N25</f>
        <v>1</v>
      </c>
      <c r="H25" s="18">
        <f>N25</f>
        <v>1</v>
      </c>
      <c r="I25" s="18">
        <f>N25</f>
        <v>1</v>
      </c>
      <c r="J25" s="18">
        <f>N25</f>
        <v>1</v>
      </c>
      <c r="K25" s="18">
        <f>N25</f>
        <v>1</v>
      </c>
      <c r="L25" s="18">
        <f>N25</f>
        <v>1</v>
      </c>
      <c r="N25" s="18">
        <v>1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3</v>
      </c>
      <c r="D27" s="18">
        <f t="shared" ref="D27:D34" si="21">N27</f>
        <v>3</v>
      </c>
      <c r="E27" s="18">
        <f t="shared" ref="E27:E34" si="22">N27</f>
        <v>3</v>
      </c>
      <c r="F27" s="18">
        <f t="shared" ref="F27:F34" si="23">N27</f>
        <v>3</v>
      </c>
      <c r="G27" s="18">
        <f t="shared" ref="G27:G34" si="24">N27</f>
        <v>3</v>
      </c>
      <c r="H27" s="18">
        <f t="shared" ref="H27:H34" si="25">N27</f>
        <v>3</v>
      </c>
      <c r="I27" s="18">
        <f t="shared" ref="I27:I34" si="26">N27</f>
        <v>3</v>
      </c>
      <c r="J27" s="18">
        <f t="shared" ref="J27:J34" si="27">N27</f>
        <v>3</v>
      </c>
      <c r="K27" s="18">
        <f t="shared" ref="K27:K34" si="28">N27</f>
        <v>3</v>
      </c>
      <c r="L27" s="18">
        <f t="shared" ref="L27:L34" si="29">N27</f>
        <v>3</v>
      </c>
      <c r="N27" s="18">
        <v>3</v>
      </c>
    </row>
    <row r="28" spans="1:14" x14ac:dyDescent="0.25">
      <c r="A28" s="2" t="s">
        <v>27</v>
      </c>
      <c r="B28" s="2" t="s">
        <v>13</v>
      </c>
      <c r="C28" s="18">
        <f t="shared" si="20"/>
        <v>6</v>
      </c>
      <c r="D28" s="18">
        <f t="shared" si="21"/>
        <v>6</v>
      </c>
      <c r="E28" s="18">
        <f t="shared" si="22"/>
        <v>6</v>
      </c>
      <c r="F28" s="18">
        <f t="shared" si="23"/>
        <v>6</v>
      </c>
      <c r="G28" s="18">
        <f t="shared" si="24"/>
        <v>6</v>
      </c>
      <c r="H28" s="18">
        <f t="shared" si="25"/>
        <v>6</v>
      </c>
      <c r="I28" s="18">
        <f t="shared" si="26"/>
        <v>6</v>
      </c>
      <c r="J28" s="18">
        <f t="shared" si="27"/>
        <v>6</v>
      </c>
      <c r="K28" s="18">
        <f t="shared" si="28"/>
        <v>6</v>
      </c>
      <c r="L28" s="18">
        <f t="shared" si="29"/>
        <v>6</v>
      </c>
      <c r="N28" s="18">
        <v>6</v>
      </c>
    </row>
    <row r="29" spans="1:14" x14ac:dyDescent="0.25">
      <c r="A29" s="2" t="s">
        <v>28</v>
      </c>
      <c r="B29" s="2" t="s">
        <v>12</v>
      </c>
      <c r="C29" s="18">
        <f t="shared" si="20"/>
        <v>4</v>
      </c>
      <c r="D29" s="18">
        <f t="shared" si="21"/>
        <v>4</v>
      </c>
      <c r="E29" s="18">
        <f t="shared" si="22"/>
        <v>4</v>
      </c>
      <c r="F29" s="18">
        <f t="shared" si="23"/>
        <v>4</v>
      </c>
      <c r="G29" s="18">
        <f t="shared" si="24"/>
        <v>4</v>
      </c>
      <c r="H29" s="18">
        <f t="shared" si="25"/>
        <v>4</v>
      </c>
      <c r="I29" s="18">
        <f t="shared" si="26"/>
        <v>4</v>
      </c>
      <c r="J29" s="18">
        <f t="shared" si="27"/>
        <v>4</v>
      </c>
      <c r="K29" s="18">
        <f t="shared" si="28"/>
        <v>4</v>
      </c>
      <c r="L29" s="18">
        <f t="shared" si="29"/>
        <v>4</v>
      </c>
      <c r="N29" s="18">
        <v>4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2</v>
      </c>
      <c r="D31" s="19">
        <f t="shared" si="21"/>
        <v>2</v>
      </c>
      <c r="E31" s="19">
        <f t="shared" si="22"/>
        <v>2</v>
      </c>
      <c r="F31" s="18">
        <f t="shared" si="23"/>
        <v>2</v>
      </c>
      <c r="G31" s="18">
        <f t="shared" si="24"/>
        <v>2</v>
      </c>
      <c r="H31" s="18">
        <f t="shared" si="25"/>
        <v>2</v>
      </c>
      <c r="I31" s="18">
        <f t="shared" si="26"/>
        <v>2</v>
      </c>
      <c r="J31" s="18">
        <f t="shared" si="27"/>
        <v>2</v>
      </c>
      <c r="K31" s="18">
        <f t="shared" si="28"/>
        <v>2</v>
      </c>
      <c r="L31" s="18">
        <f t="shared" si="29"/>
        <v>2</v>
      </c>
      <c r="N31" s="18">
        <v>2</v>
      </c>
    </row>
    <row r="32" spans="1:14" x14ac:dyDescent="0.25">
      <c r="A32" s="2" t="s">
        <v>31</v>
      </c>
      <c r="B32" s="2" t="s">
        <v>11</v>
      </c>
      <c r="C32" s="19">
        <f t="shared" si="20"/>
        <v>1</v>
      </c>
      <c r="D32" s="19">
        <f t="shared" si="21"/>
        <v>1</v>
      </c>
      <c r="E32" s="19">
        <f t="shared" si="22"/>
        <v>1</v>
      </c>
      <c r="F32" s="18">
        <f t="shared" si="23"/>
        <v>1</v>
      </c>
      <c r="G32" s="18">
        <f t="shared" si="24"/>
        <v>1</v>
      </c>
      <c r="H32" s="18">
        <f t="shared" si="25"/>
        <v>1</v>
      </c>
      <c r="I32" s="18">
        <f t="shared" si="26"/>
        <v>1</v>
      </c>
      <c r="J32" s="18">
        <f t="shared" si="27"/>
        <v>1</v>
      </c>
      <c r="K32" s="18">
        <f t="shared" si="28"/>
        <v>1</v>
      </c>
      <c r="L32" s="18">
        <f t="shared" si="29"/>
        <v>1</v>
      </c>
      <c r="N32" s="18">
        <v>1</v>
      </c>
    </row>
    <row r="33" spans="1:14" x14ac:dyDescent="0.25">
      <c r="A33" s="2" t="s">
        <v>32</v>
      </c>
      <c r="B33" s="2" t="s">
        <v>11</v>
      </c>
      <c r="C33" s="19">
        <f t="shared" si="20"/>
        <v>1</v>
      </c>
      <c r="D33" s="19">
        <f t="shared" si="21"/>
        <v>1</v>
      </c>
      <c r="E33" s="19">
        <f t="shared" si="22"/>
        <v>1</v>
      </c>
      <c r="F33" s="18">
        <f t="shared" si="23"/>
        <v>1</v>
      </c>
      <c r="G33" s="18">
        <f t="shared" si="24"/>
        <v>1</v>
      </c>
      <c r="H33" s="18">
        <f t="shared" si="25"/>
        <v>1</v>
      </c>
      <c r="I33" s="18">
        <f t="shared" si="26"/>
        <v>1</v>
      </c>
      <c r="J33" s="18">
        <f t="shared" si="27"/>
        <v>1</v>
      </c>
      <c r="K33" s="18">
        <f t="shared" si="28"/>
        <v>1</v>
      </c>
      <c r="L33" s="18">
        <f t="shared" si="29"/>
        <v>1</v>
      </c>
      <c r="N33" s="18">
        <v>1</v>
      </c>
    </row>
    <row r="34" spans="1:14" x14ac:dyDescent="0.25">
      <c r="A34" s="2" t="s">
        <v>33</v>
      </c>
      <c r="B34" s="2" t="s">
        <v>12</v>
      </c>
      <c r="C34" s="19">
        <f t="shared" si="20"/>
        <v>1</v>
      </c>
      <c r="D34" s="19">
        <f t="shared" si="21"/>
        <v>1</v>
      </c>
      <c r="E34" s="19">
        <f t="shared" si="22"/>
        <v>1</v>
      </c>
      <c r="F34" s="18">
        <f t="shared" si="23"/>
        <v>1</v>
      </c>
      <c r="G34" s="18">
        <f t="shared" si="24"/>
        <v>1</v>
      </c>
      <c r="H34" s="18">
        <f t="shared" si="25"/>
        <v>1</v>
      </c>
      <c r="I34" s="18">
        <f t="shared" si="26"/>
        <v>1</v>
      </c>
      <c r="J34" s="18">
        <f t="shared" si="27"/>
        <v>1</v>
      </c>
      <c r="K34" s="18">
        <f t="shared" si="28"/>
        <v>1</v>
      </c>
      <c r="L34" s="18">
        <f t="shared" si="29"/>
        <v>1</v>
      </c>
      <c r="N34" s="18">
        <v>1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 t="str">
        <f t="shared" ref="C36:C44" si="30">N36</f>
        <v>-</v>
      </c>
      <c r="D36" s="18" t="str">
        <f t="shared" ref="D36:D44" si="31">N36</f>
        <v>-</v>
      </c>
      <c r="E36" s="18" t="str">
        <f t="shared" ref="E36:E44" si="32">N36</f>
        <v>-</v>
      </c>
      <c r="F36" s="18" t="str">
        <f t="shared" ref="F36:F44" si="33">N36</f>
        <v>-</v>
      </c>
      <c r="G36" s="18" t="str">
        <f t="shared" ref="G36:G44" si="34">N36</f>
        <v>-</v>
      </c>
      <c r="H36" s="18" t="str">
        <f t="shared" ref="H36:H44" si="35">N36</f>
        <v>-</v>
      </c>
      <c r="I36" s="18" t="str">
        <f t="shared" ref="I36:I44" si="36">N36</f>
        <v>-</v>
      </c>
      <c r="J36" s="18" t="str">
        <f t="shared" ref="J36:J44" si="37">N36</f>
        <v>-</v>
      </c>
      <c r="K36" s="18" t="str">
        <f t="shared" ref="K36:K44" si="38">N36</f>
        <v>-</v>
      </c>
      <c r="L36" s="18" t="str">
        <f t="shared" ref="L36:L44" si="39">N36</f>
        <v>-</v>
      </c>
      <c r="N36" s="18" t="s">
        <v>207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 t="str">
        <f t="shared" si="30"/>
        <v>-</v>
      </c>
      <c r="D39" s="18" t="str">
        <f t="shared" si="31"/>
        <v>-</v>
      </c>
      <c r="E39" s="18" t="str">
        <f t="shared" si="32"/>
        <v>-</v>
      </c>
      <c r="F39" s="18" t="str">
        <f t="shared" si="33"/>
        <v>-</v>
      </c>
      <c r="G39" s="18" t="str">
        <f t="shared" si="34"/>
        <v>-</v>
      </c>
      <c r="H39" s="18" t="str">
        <f t="shared" si="35"/>
        <v>-</v>
      </c>
      <c r="I39" s="18" t="str">
        <f t="shared" si="36"/>
        <v>-</v>
      </c>
      <c r="J39" s="18" t="str">
        <f t="shared" si="37"/>
        <v>-</v>
      </c>
      <c r="K39" s="18" t="str">
        <f t="shared" si="38"/>
        <v>-</v>
      </c>
      <c r="L39" s="18" t="str">
        <f t="shared" si="39"/>
        <v>-</v>
      </c>
      <c r="N39" s="18" t="s">
        <v>207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207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0.81899999999999995</v>
      </c>
      <c r="D42" s="25">
        <f t="shared" si="31"/>
        <v>0.81899999999999995</v>
      </c>
      <c r="E42" s="25">
        <f t="shared" si="32"/>
        <v>0.81899999999999995</v>
      </c>
      <c r="F42" s="25">
        <f t="shared" si="33"/>
        <v>0.81899999999999995</v>
      </c>
      <c r="G42" s="25">
        <f t="shared" si="34"/>
        <v>0.81899999999999995</v>
      </c>
      <c r="H42" s="25">
        <f t="shared" si="35"/>
        <v>0.81899999999999995</v>
      </c>
      <c r="I42" s="25">
        <f t="shared" si="36"/>
        <v>0.81899999999999995</v>
      </c>
      <c r="J42" s="25">
        <f t="shared" si="37"/>
        <v>0.81899999999999995</v>
      </c>
      <c r="K42" s="25">
        <f t="shared" si="38"/>
        <v>0.81899999999999995</v>
      </c>
      <c r="L42" s="22">
        <f t="shared" si="39"/>
        <v>0.81899999999999995</v>
      </c>
      <c r="N42" s="22">
        <v>0.81899999999999995</v>
      </c>
    </row>
    <row r="43" spans="1:14" x14ac:dyDescent="0.25">
      <c r="A43" s="2" t="s">
        <v>46</v>
      </c>
      <c r="B43" s="2" t="s">
        <v>47</v>
      </c>
      <c r="C43" s="28">
        <f t="shared" si="30"/>
        <v>51</v>
      </c>
      <c r="D43" s="18">
        <f t="shared" si="31"/>
        <v>51</v>
      </c>
      <c r="E43" s="18">
        <f t="shared" si="32"/>
        <v>51</v>
      </c>
      <c r="F43" s="18">
        <f t="shared" si="33"/>
        <v>51</v>
      </c>
      <c r="G43" s="18">
        <f t="shared" si="34"/>
        <v>51</v>
      </c>
      <c r="H43" s="18">
        <f t="shared" si="35"/>
        <v>51</v>
      </c>
      <c r="I43" s="18">
        <f t="shared" si="36"/>
        <v>51</v>
      </c>
      <c r="J43" s="18">
        <f t="shared" si="37"/>
        <v>51</v>
      </c>
      <c r="K43" s="18">
        <f t="shared" si="38"/>
        <v>51</v>
      </c>
      <c r="L43" s="18">
        <f t="shared" si="39"/>
        <v>51</v>
      </c>
      <c r="N43" s="18">
        <v>51</v>
      </c>
    </row>
    <row r="44" spans="1:14" x14ac:dyDescent="0.25">
      <c r="A44" s="2" t="s">
        <v>48</v>
      </c>
      <c r="B44" s="2" t="s">
        <v>47</v>
      </c>
      <c r="C44" s="28">
        <f t="shared" si="30"/>
        <v>60</v>
      </c>
      <c r="D44" s="18">
        <f t="shared" si="31"/>
        <v>60</v>
      </c>
      <c r="E44" s="18">
        <f t="shared" si="32"/>
        <v>60</v>
      </c>
      <c r="F44" s="18">
        <f t="shared" si="33"/>
        <v>60</v>
      </c>
      <c r="G44" s="18">
        <f t="shared" si="34"/>
        <v>60</v>
      </c>
      <c r="H44" s="18">
        <f t="shared" si="35"/>
        <v>60</v>
      </c>
      <c r="I44" s="18">
        <f t="shared" si="36"/>
        <v>60</v>
      </c>
      <c r="J44" s="18">
        <f t="shared" si="37"/>
        <v>60</v>
      </c>
      <c r="K44" s="18">
        <f t="shared" si="38"/>
        <v>60</v>
      </c>
      <c r="L44" s="18">
        <f t="shared" si="39"/>
        <v>60</v>
      </c>
      <c r="N44" s="18">
        <v>60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15</v>
      </c>
      <c r="D46" s="19">
        <f>N46</f>
        <v>15</v>
      </c>
      <c r="E46" s="19">
        <f>N46</f>
        <v>15</v>
      </c>
      <c r="F46" s="19">
        <f>N46</f>
        <v>15</v>
      </c>
      <c r="G46" s="19">
        <f>N46</f>
        <v>15</v>
      </c>
      <c r="H46" s="19">
        <f>N46</f>
        <v>15</v>
      </c>
      <c r="I46" s="19">
        <f>N46</f>
        <v>15</v>
      </c>
      <c r="J46" s="19">
        <f>N46</f>
        <v>15</v>
      </c>
      <c r="K46" s="19">
        <f>N46</f>
        <v>15</v>
      </c>
      <c r="L46" s="19">
        <f>N46</f>
        <v>15</v>
      </c>
      <c r="N46" s="19">
        <v>15</v>
      </c>
    </row>
    <row r="47" spans="1:14" x14ac:dyDescent="0.25">
      <c r="A47" s="2" t="s">
        <v>52</v>
      </c>
      <c r="B47" s="2"/>
      <c r="C47" s="19">
        <f>N47</f>
        <v>18</v>
      </c>
      <c r="D47" s="19">
        <f>N47</f>
        <v>18</v>
      </c>
      <c r="E47" s="19">
        <f>N47</f>
        <v>18</v>
      </c>
      <c r="F47" s="19">
        <f>N47</f>
        <v>18</v>
      </c>
      <c r="G47" s="19">
        <f>N47</f>
        <v>18</v>
      </c>
      <c r="H47" s="19">
        <f>N47</f>
        <v>18</v>
      </c>
      <c r="I47" s="19">
        <f>N47</f>
        <v>18</v>
      </c>
      <c r="J47" s="19">
        <f>N47</f>
        <v>18</v>
      </c>
      <c r="K47" s="19">
        <f>N47</f>
        <v>18</v>
      </c>
      <c r="L47" s="19">
        <f>N47</f>
        <v>18</v>
      </c>
      <c r="N47" s="19">
        <v>18</v>
      </c>
    </row>
    <row r="48" spans="1:14" x14ac:dyDescent="0.25">
      <c r="A48" s="2" t="s">
        <v>53</v>
      </c>
      <c r="B48" s="2"/>
      <c r="C48" s="19">
        <f>N48</f>
        <v>2</v>
      </c>
      <c r="D48" s="19">
        <f>N48</f>
        <v>2</v>
      </c>
      <c r="E48" s="19">
        <f>N48</f>
        <v>2</v>
      </c>
      <c r="F48" s="19">
        <f>N48</f>
        <v>2</v>
      </c>
      <c r="G48" s="19">
        <f>N48</f>
        <v>2</v>
      </c>
      <c r="H48" s="19">
        <f>N48</f>
        <v>2</v>
      </c>
      <c r="I48" s="19">
        <f>N48</f>
        <v>2</v>
      </c>
      <c r="J48" s="19">
        <f>N48</f>
        <v>2</v>
      </c>
      <c r="K48" s="19">
        <f>N48</f>
        <v>2</v>
      </c>
      <c r="L48" s="19">
        <f>N48</f>
        <v>2</v>
      </c>
      <c r="N48" s="19">
        <v>2</v>
      </c>
    </row>
    <row r="49" spans="1:25 16384:16384" x14ac:dyDescent="0.25">
      <c r="A49" s="2" t="s">
        <v>54</v>
      </c>
      <c r="C49" s="19">
        <f>N49</f>
        <v>8</v>
      </c>
      <c r="D49" s="19">
        <f>N49</f>
        <v>8</v>
      </c>
      <c r="E49" s="19">
        <f>N49</f>
        <v>8</v>
      </c>
      <c r="F49" s="19">
        <f>N49</f>
        <v>8</v>
      </c>
      <c r="G49" s="19">
        <f>N49</f>
        <v>8</v>
      </c>
      <c r="H49" s="19">
        <f>N49</f>
        <v>8</v>
      </c>
      <c r="I49" s="19">
        <f>N49</f>
        <v>8</v>
      </c>
      <c r="J49" s="19">
        <f>N49</f>
        <v>8</v>
      </c>
      <c r="K49" s="19">
        <f>N49</f>
        <v>8</v>
      </c>
      <c r="L49" s="19">
        <f>N49</f>
        <v>8</v>
      </c>
      <c r="N49" s="19">
        <v>8</v>
      </c>
    </row>
    <row r="50" spans="1:25 16384:16384" x14ac:dyDescent="0.25">
      <c r="A50" s="13" t="s">
        <v>55</v>
      </c>
      <c r="C50" s="31">
        <f t="shared" ref="C50:L50" si="40">$N$50</f>
        <v>15.11</v>
      </c>
      <c r="D50" s="31">
        <f t="shared" si="40"/>
        <v>15.11</v>
      </c>
      <c r="E50" s="31">
        <f t="shared" si="40"/>
        <v>15.11</v>
      </c>
      <c r="F50" s="31">
        <f t="shared" si="40"/>
        <v>15.11</v>
      </c>
      <c r="G50" s="31">
        <f t="shared" si="40"/>
        <v>15.11</v>
      </c>
      <c r="H50" s="31">
        <f t="shared" si="40"/>
        <v>15.11</v>
      </c>
      <c r="I50" s="31">
        <f t="shared" si="40"/>
        <v>15.11</v>
      </c>
      <c r="J50" s="31">
        <f t="shared" si="40"/>
        <v>15.11</v>
      </c>
      <c r="K50" s="31">
        <f t="shared" si="40"/>
        <v>15.11</v>
      </c>
      <c r="L50" s="31">
        <f t="shared" si="40"/>
        <v>15.11</v>
      </c>
      <c r="N50" s="31">
        <v>15.11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14.04</v>
      </c>
      <c r="D51" s="31">
        <f t="shared" si="41"/>
        <v>14.04</v>
      </c>
      <c r="E51" s="31">
        <f t="shared" si="41"/>
        <v>14.04</v>
      </c>
      <c r="F51" s="31">
        <f t="shared" si="41"/>
        <v>14.04</v>
      </c>
      <c r="G51" s="31">
        <f t="shared" si="41"/>
        <v>14.04</v>
      </c>
      <c r="H51" s="31">
        <f t="shared" si="41"/>
        <v>14.04</v>
      </c>
      <c r="I51" s="31">
        <f t="shared" si="41"/>
        <v>14.04</v>
      </c>
      <c r="J51" s="31">
        <f t="shared" si="41"/>
        <v>14.04</v>
      </c>
      <c r="K51" s="31">
        <f t="shared" si="41"/>
        <v>14.04</v>
      </c>
      <c r="L51" s="31">
        <f t="shared" si="41"/>
        <v>14.04</v>
      </c>
      <c r="N51" s="31">
        <v>14.04</v>
      </c>
    </row>
    <row r="52" spans="1:25 16384:16384" x14ac:dyDescent="0.25">
      <c r="A52" s="13" t="s">
        <v>63</v>
      </c>
      <c r="C52" s="19">
        <f>N52</f>
        <v>130</v>
      </c>
      <c r="D52" s="19">
        <f>N52</f>
        <v>130</v>
      </c>
      <c r="E52" s="19">
        <f>N52</f>
        <v>130</v>
      </c>
      <c r="F52" s="19">
        <f>N52</f>
        <v>130</v>
      </c>
      <c r="G52" s="19">
        <f>N52</f>
        <v>130</v>
      </c>
      <c r="H52" s="19">
        <f>N52</f>
        <v>130</v>
      </c>
      <c r="I52" s="19">
        <f>N52</f>
        <v>130</v>
      </c>
      <c r="J52" s="19">
        <f>N52</f>
        <v>130</v>
      </c>
      <c r="K52" s="19">
        <f>N52</f>
        <v>130</v>
      </c>
      <c r="L52" s="19">
        <f>N52</f>
        <v>130</v>
      </c>
      <c r="N52" s="19">
        <v>130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2</v>
      </c>
      <c r="D54" s="31">
        <f t="shared" si="42"/>
        <v>2</v>
      </c>
      <c r="E54" s="31">
        <f t="shared" si="42"/>
        <v>2</v>
      </c>
      <c r="F54" s="31">
        <f t="shared" si="42"/>
        <v>2</v>
      </c>
      <c r="G54" s="31">
        <f t="shared" si="42"/>
        <v>2</v>
      </c>
      <c r="H54" s="31">
        <f t="shared" si="42"/>
        <v>2</v>
      </c>
      <c r="I54" s="31">
        <f t="shared" si="42"/>
        <v>2</v>
      </c>
      <c r="J54" s="31">
        <f t="shared" si="42"/>
        <v>2</v>
      </c>
      <c r="K54" s="31">
        <f t="shared" si="42"/>
        <v>2</v>
      </c>
      <c r="L54" s="31">
        <f>$N$54</f>
        <v>2</v>
      </c>
      <c r="N54" s="31">
        <v>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7</v>
      </c>
      <c r="D55" s="31">
        <f t="shared" ref="D55:L55" si="43">$N$55</f>
        <v>7</v>
      </c>
      <c r="E55" s="31">
        <f t="shared" si="43"/>
        <v>7</v>
      </c>
      <c r="F55" s="31">
        <f t="shared" si="43"/>
        <v>7</v>
      </c>
      <c r="G55" s="31">
        <f t="shared" si="43"/>
        <v>7</v>
      </c>
      <c r="H55" s="31">
        <f t="shared" si="43"/>
        <v>7</v>
      </c>
      <c r="I55" s="31">
        <f t="shared" si="43"/>
        <v>7</v>
      </c>
      <c r="J55" s="31">
        <f t="shared" si="43"/>
        <v>7</v>
      </c>
      <c r="K55" s="31">
        <f t="shared" si="43"/>
        <v>7</v>
      </c>
      <c r="L55" s="31">
        <f t="shared" si="43"/>
        <v>7</v>
      </c>
      <c r="N55" s="31">
        <v>7</v>
      </c>
    </row>
    <row r="56" spans="1:25 16384:16384" x14ac:dyDescent="0.25">
      <c r="A56" s="4" t="s">
        <v>57</v>
      </c>
      <c r="C56" s="19">
        <f>N56</f>
        <v>5</v>
      </c>
      <c r="D56" s="19">
        <f>N56</f>
        <v>5</v>
      </c>
      <c r="E56" s="19">
        <f>N56</f>
        <v>5</v>
      </c>
      <c r="F56" s="19">
        <f>N56</f>
        <v>5</v>
      </c>
      <c r="G56" s="19">
        <f>N56</f>
        <v>5</v>
      </c>
      <c r="H56" s="19">
        <f>N56</f>
        <v>5</v>
      </c>
      <c r="I56" s="19">
        <f>N56</f>
        <v>5</v>
      </c>
      <c r="J56" s="19">
        <f>N56</f>
        <v>5</v>
      </c>
      <c r="K56" s="19">
        <f>N56</f>
        <v>5</v>
      </c>
      <c r="L56" s="19">
        <f>N56</f>
        <v>5</v>
      </c>
      <c r="N56" s="19">
        <v>5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0.81</v>
      </c>
      <c r="D58" s="25">
        <f>N58</f>
        <v>0.81</v>
      </c>
      <c r="E58" s="25">
        <f>N58</f>
        <v>0.81</v>
      </c>
      <c r="F58" s="25">
        <f>N58</f>
        <v>0.81</v>
      </c>
      <c r="G58" s="25">
        <f>N58</f>
        <v>0.81</v>
      </c>
      <c r="H58" s="25">
        <f>N58</f>
        <v>0.81</v>
      </c>
      <c r="I58" s="25">
        <f>N58</f>
        <v>0.81</v>
      </c>
      <c r="J58" s="25">
        <f>N58</f>
        <v>0.81</v>
      </c>
      <c r="K58" s="25">
        <f>N58</f>
        <v>0.81</v>
      </c>
      <c r="L58" s="22">
        <f>N58</f>
        <v>0.81</v>
      </c>
      <c r="N58" s="24">
        <v>0.81</v>
      </c>
    </row>
    <row r="59" spans="1:25 16384:16384" x14ac:dyDescent="0.25">
      <c r="A59" s="2" t="s">
        <v>61</v>
      </c>
      <c r="C59" s="25">
        <f>N59</f>
        <v>0.81</v>
      </c>
      <c r="D59" s="25">
        <f>N59</f>
        <v>0.81</v>
      </c>
      <c r="E59" s="25">
        <f>N59</f>
        <v>0.81</v>
      </c>
      <c r="F59" s="25">
        <f>N59</f>
        <v>0.81</v>
      </c>
      <c r="G59" s="25">
        <f>N59</f>
        <v>0.81</v>
      </c>
      <c r="H59" s="25">
        <f>N59</f>
        <v>0.81</v>
      </c>
      <c r="I59" s="25">
        <f>N59</f>
        <v>0.81</v>
      </c>
      <c r="J59" s="25">
        <f>N59</f>
        <v>0.81</v>
      </c>
      <c r="K59" s="25">
        <f>N59</f>
        <v>0.81</v>
      </c>
      <c r="L59" s="22">
        <f>N59</f>
        <v>0.81</v>
      </c>
      <c r="N59" s="24">
        <v>0.81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15</v>
      </c>
      <c r="I69" s="35">
        <f>(H69/21)*100</f>
        <v>71.428571428571431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18</v>
      </c>
      <c r="I70" s="35">
        <f>(H70/45)*100</f>
        <v>40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2</v>
      </c>
      <c r="I71" s="35">
        <f>(H71/15)*100</f>
        <v>13.333333333333334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2</v>
      </c>
      <c r="G72" s="62" t="s">
        <v>159</v>
      </c>
      <c r="H72" s="34">
        <f t="shared" si="44"/>
        <v>8</v>
      </c>
      <c r="I72" s="35">
        <f>(H72/45)*100</f>
        <v>17.777777777777779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2</v>
      </c>
      <c r="G73" s="67" t="s">
        <v>160</v>
      </c>
      <c r="H73" s="56">
        <f t="shared" si="44"/>
        <v>15.11</v>
      </c>
      <c r="I73" s="35">
        <f>(H73/24)*100</f>
        <v>62.958333333333329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14.04</v>
      </c>
      <c r="I74" s="35">
        <f>(H74/24)*100</f>
        <v>58.5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130</v>
      </c>
      <c r="I75" s="35">
        <f>(H75/240)*100</f>
        <v>54.166666666666664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19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</v>
      </c>
      <c r="I77" s="35">
        <f>(H77/2.04)*100</f>
        <v>98.039215686274503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</v>
      </c>
      <c r="I78" s="39">
        <f>(H78/8)*100</f>
        <v>87.5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3</v>
      </c>
      <c r="G79" s="40" t="s">
        <v>168</v>
      </c>
      <c r="H79" s="34">
        <f t="shared" si="44"/>
        <v>5</v>
      </c>
      <c r="I79" s="39">
        <v>55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2</v>
      </c>
      <c r="G80" s="10"/>
      <c r="H80" s="41" t="s">
        <v>169</v>
      </c>
      <c r="I80" s="42">
        <f>SUM(H69:H78)+(I79)</f>
        <v>506.15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2</v>
      </c>
      <c r="H81" s="43" t="s">
        <v>170</v>
      </c>
      <c r="I81" s="44">
        <f>(I80/790)*33</f>
        <v>21.142974683544303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2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4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 t="str">
        <f t="shared" ref="H86:H94" si="46">N36</f>
        <v>-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2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</v>
      </c>
      <c r="I88" s="39">
        <f>(H88/50%)*100</f>
        <v>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 t="str">
        <f t="shared" si="46"/>
        <v>-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22</v>
      </c>
      <c r="G90" s="37" t="s">
        <v>177</v>
      </c>
      <c r="H90" s="59" t="str">
        <f t="shared" si="46"/>
        <v>-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0.81899999999999995</v>
      </c>
      <c r="I92" s="39">
        <f>(H92/81%)*100</f>
        <v>101.11111111111111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2</v>
      </c>
      <c r="G93" s="37" t="s">
        <v>183</v>
      </c>
      <c r="H93" s="38">
        <f t="shared" si="46"/>
        <v>51</v>
      </c>
      <c r="I93" s="39">
        <v>80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1</v>
      </c>
      <c r="G94" s="37" t="s">
        <v>184</v>
      </c>
      <c r="H94" s="38">
        <f t="shared" si="46"/>
        <v>60</v>
      </c>
      <c r="I94" s="39">
        <v>67.5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3</v>
      </c>
      <c r="H95" s="48" t="s">
        <v>169</v>
      </c>
      <c r="I95" s="49">
        <f>SUM(I86:I94)</f>
        <v>248.61111111111111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9.1157407407407405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3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6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4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2</v>
      </c>
      <c r="G103" s="2" t="s">
        <v>197</v>
      </c>
      <c r="H103" s="51">
        <f>1+E111+I81+I96</f>
        <v>47.892861765748457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1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1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1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18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62</v>
      </c>
    </row>
    <row r="111" spans="3:24" x14ac:dyDescent="0.25">
      <c r="D111" s="43" t="s">
        <v>201</v>
      </c>
      <c r="E111" s="44">
        <f>(E110/123)*33</f>
        <v>16.634146341463413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4285" priority="603" operator="greaterThan">
      <formula>3</formula>
    </cfRule>
    <cfRule type="cellIs" dxfId="4284" priority="604" operator="lessThan">
      <formula>3</formula>
    </cfRule>
    <cfRule type="cellIs" dxfId="4283" priority="612" operator="equal">
      <formula>3</formula>
    </cfRule>
  </conditionalFormatting>
  <conditionalFormatting sqref="C5">
    <cfRule type="cellIs" dxfId="4282" priority="602" operator="lessThan">
      <formula>2</formula>
    </cfRule>
    <cfRule type="cellIs" dxfId="4281" priority="610" operator="greaterThan">
      <formula>2</formula>
    </cfRule>
    <cfRule type="cellIs" dxfId="4280" priority="611" operator="equal">
      <formula>2</formula>
    </cfRule>
  </conditionalFormatting>
  <conditionalFormatting sqref="C6:D6">
    <cfRule type="cellIs" dxfId="4279" priority="601" operator="lessThan">
      <formula>2</formula>
    </cfRule>
    <cfRule type="cellIs" dxfId="4278" priority="609" operator="greaterThan">
      <formula>1.9</formula>
    </cfRule>
  </conditionalFormatting>
  <conditionalFormatting sqref="C7:D7">
    <cfRule type="cellIs" dxfId="4277" priority="600" operator="lessThan">
      <formula>1</formula>
    </cfRule>
    <cfRule type="cellIs" dxfId="4276" priority="608" operator="greaterThan">
      <formula>0.9</formula>
    </cfRule>
  </conditionalFormatting>
  <conditionalFormatting sqref="C8:D8">
    <cfRule type="cellIs" dxfId="4275" priority="597" operator="greaterThan">
      <formula>0.9</formula>
    </cfRule>
    <cfRule type="cellIs" dxfId="4274" priority="598" operator="greaterThan">
      <formula>1</formula>
    </cfRule>
    <cfRule type="cellIs" dxfId="4273" priority="607" operator="equal">
      <formula>0</formula>
    </cfRule>
  </conditionalFormatting>
  <conditionalFormatting sqref="C9">
    <cfRule type="cellIs" dxfId="4272" priority="606" operator="greaterThan">
      <formula>0</formula>
    </cfRule>
  </conditionalFormatting>
  <conditionalFormatting sqref="C10">
    <cfRule type="cellIs" dxfId="4271" priority="605" operator="greaterThan">
      <formula>0</formula>
    </cfRule>
  </conditionalFormatting>
  <conditionalFormatting sqref="C9:C10">
    <cfRule type="cellIs" dxfId="4270" priority="599" operator="equal">
      <formula>0</formula>
    </cfRule>
  </conditionalFormatting>
  <conditionalFormatting sqref="L4">
    <cfRule type="cellIs" dxfId="4269" priority="596" operator="lessThan">
      <formula>4</formula>
    </cfRule>
  </conditionalFormatting>
  <conditionalFormatting sqref="L5:L7">
    <cfRule type="cellIs" dxfId="4268" priority="595" operator="lessThan">
      <formula>4</formula>
    </cfRule>
  </conditionalFormatting>
  <conditionalFormatting sqref="L8">
    <cfRule type="cellIs" dxfId="4267" priority="591" operator="greaterThan">
      <formula>1.9</formula>
    </cfRule>
    <cfRule type="cellIs" dxfId="4266" priority="594" operator="lessThan">
      <formula>2</formula>
    </cfRule>
  </conditionalFormatting>
  <conditionalFormatting sqref="L9:L10">
    <cfRule type="cellIs" dxfId="4265" priority="590" operator="greaterThan">
      <formula>2.9</formula>
    </cfRule>
    <cfRule type="cellIs" dxfId="4264" priority="593" operator="lessThan">
      <formula>3</formula>
    </cfRule>
  </conditionalFormatting>
  <conditionalFormatting sqref="L4:L7">
    <cfRule type="cellIs" dxfId="4263" priority="592" operator="greaterThan">
      <formula>3.9</formula>
    </cfRule>
  </conditionalFormatting>
  <conditionalFormatting sqref="L12:L15">
    <cfRule type="cellIs" dxfId="4262" priority="588" operator="lessThan">
      <formula>3.9</formula>
    </cfRule>
    <cfRule type="cellIs" dxfId="4261" priority="589" operator="greaterThan">
      <formula>3.9</formula>
    </cfRule>
  </conditionalFormatting>
  <conditionalFormatting sqref="L18:L21">
    <cfRule type="cellIs" dxfId="4260" priority="586" operator="lessThan">
      <formula>2.9</formula>
    </cfRule>
    <cfRule type="cellIs" dxfId="4259" priority="587" operator="greaterThan">
      <formula>2.9</formula>
    </cfRule>
  </conditionalFormatting>
  <conditionalFormatting sqref="L16">
    <cfRule type="cellIs" dxfId="4258" priority="584" operator="lessThan">
      <formula>2.9</formula>
    </cfRule>
    <cfRule type="cellIs" dxfId="4257" priority="585" operator="greaterThan">
      <formula>2.9</formula>
    </cfRule>
  </conditionalFormatting>
  <conditionalFormatting sqref="L17">
    <cfRule type="cellIs" dxfId="4256" priority="582" operator="lessThan">
      <formula>1.9</formula>
    </cfRule>
    <cfRule type="cellIs" dxfId="4255" priority="583" operator="greaterThan">
      <formula>1.9</formula>
    </cfRule>
  </conditionalFormatting>
  <conditionalFormatting sqref="L22">
    <cfRule type="cellIs" dxfId="4254" priority="580" operator="lessThan">
      <formula>3.9</formula>
    </cfRule>
    <cfRule type="cellIs" dxfId="4253" priority="581" operator="greaterThan">
      <formula>3.9</formula>
    </cfRule>
  </conditionalFormatting>
  <conditionalFormatting sqref="K12:K14">
    <cfRule type="cellIs" dxfId="4252" priority="578" operator="lessThan">
      <formula>3.9</formula>
    </cfRule>
    <cfRule type="cellIs" dxfId="4251" priority="579" operator="greaterThan">
      <formula>3.9</formula>
    </cfRule>
  </conditionalFormatting>
  <conditionalFormatting sqref="J12:J13">
    <cfRule type="cellIs" dxfId="4250" priority="576" operator="lessThan">
      <formula>3.9</formula>
    </cfRule>
    <cfRule type="cellIs" dxfId="4249" priority="577" operator="greaterThan">
      <formula>3.9</formula>
    </cfRule>
  </conditionalFormatting>
  <conditionalFormatting sqref="I12:I13">
    <cfRule type="cellIs" dxfId="4248" priority="574" operator="lessThan">
      <formula>3.9</formula>
    </cfRule>
    <cfRule type="cellIs" dxfId="4247" priority="575" operator="greaterThan">
      <formula>3.9</formula>
    </cfRule>
  </conditionalFormatting>
  <conditionalFormatting sqref="H12:H13">
    <cfRule type="cellIs" dxfId="4246" priority="572" operator="lessThan">
      <formula>3.9</formula>
    </cfRule>
    <cfRule type="cellIs" dxfId="4245" priority="573" operator="greaterThan">
      <formula>3.9</formula>
    </cfRule>
  </conditionalFormatting>
  <conditionalFormatting sqref="G12:G13">
    <cfRule type="cellIs" dxfId="4244" priority="570" operator="lessThan">
      <formula>3.9</formula>
    </cfRule>
    <cfRule type="cellIs" dxfId="4243" priority="571" operator="greaterThan">
      <formula>3.9</formula>
    </cfRule>
  </conditionalFormatting>
  <conditionalFormatting sqref="L24">
    <cfRule type="cellIs" dxfId="4242" priority="568" operator="lessThan">
      <formula>3.9</formula>
    </cfRule>
    <cfRule type="cellIs" dxfId="4241" priority="569" operator="greaterThan">
      <formula>3.9</formula>
    </cfRule>
  </conditionalFormatting>
  <conditionalFormatting sqref="L25">
    <cfRule type="cellIs" dxfId="4240" priority="566" operator="lessThan">
      <formula>2.9</formula>
    </cfRule>
    <cfRule type="cellIs" dxfId="4239" priority="567" operator="greaterThan">
      <formula>2.9</formula>
    </cfRule>
  </conditionalFormatting>
  <conditionalFormatting sqref="L27:L29">
    <cfRule type="cellIs" dxfId="4238" priority="564" operator="lessThan">
      <formula>4.9</formula>
    </cfRule>
    <cfRule type="cellIs" dxfId="4237" priority="565" operator="greaterThan">
      <formula>4.9</formula>
    </cfRule>
  </conditionalFormatting>
  <conditionalFormatting sqref="L30">
    <cfRule type="cellIs" dxfId="4236" priority="562" operator="lessThan">
      <formula>2.9</formula>
    </cfRule>
    <cfRule type="cellIs" dxfId="4235" priority="563" operator="greaterThan">
      <formula>2.9</formula>
    </cfRule>
  </conditionalFormatting>
  <conditionalFormatting sqref="L31">
    <cfRule type="cellIs" dxfId="4234" priority="560" operator="lessThan">
      <formula>2.9</formula>
    </cfRule>
    <cfRule type="cellIs" dxfId="4233" priority="561" operator="greaterThan">
      <formula>2.9</formula>
    </cfRule>
  </conditionalFormatting>
  <conditionalFormatting sqref="L32">
    <cfRule type="cellIs" dxfId="4232" priority="558" operator="lessThan">
      <formula>2.9</formula>
    </cfRule>
    <cfRule type="cellIs" dxfId="4231" priority="559" operator="greaterThan">
      <formula>2.9</formula>
    </cfRule>
  </conditionalFormatting>
  <conditionalFormatting sqref="L33">
    <cfRule type="cellIs" dxfId="4230" priority="556" operator="lessThan">
      <formula>2.9</formula>
    </cfRule>
    <cfRule type="cellIs" dxfId="4229" priority="557" operator="greaterThan">
      <formula>2.9</formula>
    </cfRule>
  </conditionalFormatting>
  <conditionalFormatting sqref="L34">
    <cfRule type="cellIs" dxfId="4228" priority="554" operator="lessThan">
      <formula>6.9</formula>
    </cfRule>
    <cfRule type="cellIs" dxfId="4227" priority="555" operator="greaterThan">
      <formula>6.9</formula>
    </cfRule>
  </conditionalFormatting>
  <conditionalFormatting sqref="L36">
    <cfRule type="cellIs" dxfId="4226" priority="551" operator="equal">
      <formula>2</formula>
    </cfRule>
    <cfRule type="cellIs" dxfId="4225" priority="552" operator="lessThan">
      <formula>2</formula>
    </cfRule>
    <cfRule type="cellIs" dxfId="4224" priority="553" operator="greaterThan">
      <formula>2</formula>
    </cfRule>
  </conditionalFormatting>
  <conditionalFormatting sqref="L37">
    <cfRule type="cellIs" dxfId="4223" priority="549" operator="lessThan">
      <formula>0.599</formula>
    </cfRule>
    <cfRule type="cellIs" dxfId="4222" priority="550" operator="greaterThan">
      <formula>0.599</formula>
    </cfRule>
  </conditionalFormatting>
  <conditionalFormatting sqref="L38">
    <cfRule type="cellIs" dxfId="4221" priority="547" operator="lessThan">
      <formula>0.499</formula>
    </cfRule>
    <cfRule type="cellIs" dxfId="4220" priority="548" operator="greaterThan">
      <formula>0.499</formula>
    </cfRule>
  </conditionalFormatting>
  <conditionalFormatting sqref="L39">
    <cfRule type="cellIs" dxfId="4219" priority="544" operator="equal">
      <formula>30</formula>
    </cfRule>
    <cfRule type="cellIs" dxfId="4218" priority="545" operator="greaterThan">
      <formula>30</formula>
    </cfRule>
    <cfRule type="cellIs" dxfId="4217" priority="546" operator="lessThan">
      <formula>30</formula>
    </cfRule>
  </conditionalFormatting>
  <conditionalFormatting sqref="L40">
    <cfRule type="cellIs" dxfId="4216" priority="542" operator="greaterThan">
      <formula>1.67</formula>
    </cfRule>
    <cfRule type="cellIs" dxfId="4215" priority="543" operator="lessThan">
      <formula>1.68</formula>
    </cfRule>
  </conditionalFormatting>
  <conditionalFormatting sqref="L41">
    <cfRule type="cellIs" dxfId="4214" priority="540" operator="lessThan">
      <formula>0.4</formula>
    </cfRule>
    <cfRule type="cellIs" dxfId="4213" priority="541" operator="greaterThan">
      <formula>0.399</formula>
    </cfRule>
  </conditionalFormatting>
  <conditionalFormatting sqref="L42">
    <cfRule type="cellIs" dxfId="4212" priority="537" operator="equal">
      <formula>0.8</formula>
    </cfRule>
    <cfRule type="cellIs" dxfId="4211" priority="538" operator="lessThan">
      <formula>0.8</formula>
    </cfRule>
    <cfRule type="cellIs" dxfId="4210" priority="539" operator="greaterThan">
      <formula>0.8</formula>
    </cfRule>
  </conditionalFormatting>
  <conditionalFormatting sqref="K43:L43">
    <cfRule type="cellIs" dxfId="4209" priority="535" operator="greaterThan">
      <formula>42</formula>
    </cfRule>
    <cfRule type="cellIs" dxfId="4208" priority="536" operator="lessThan">
      <formula>43</formula>
    </cfRule>
  </conditionalFormatting>
  <conditionalFormatting sqref="K44:L44">
    <cfRule type="cellIs" dxfId="4207" priority="533" operator="greaterThan">
      <formula>46</formula>
    </cfRule>
    <cfRule type="cellIs" dxfId="4206" priority="534" operator="lessThan">
      <formula>47</formula>
    </cfRule>
  </conditionalFormatting>
  <conditionalFormatting sqref="L46">
    <cfRule type="cellIs" dxfId="4205" priority="531" operator="lessThan">
      <formula>19</formula>
    </cfRule>
    <cfRule type="cellIs" dxfId="4204" priority="532" operator="greaterThan">
      <formula>18</formula>
    </cfRule>
  </conditionalFormatting>
  <conditionalFormatting sqref="L47">
    <cfRule type="cellIs" dxfId="4203" priority="529" operator="lessThan">
      <formula>45</formula>
    </cfRule>
    <cfRule type="cellIs" dxfId="4202" priority="530" operator="greaterThan">
      <formula>44</formula>
    </cfRule>
  </conditionalFormatting>
  <conditionalFormatting sqref="L48">
    <cfRule type="cellIs" dxfId="4201" priority="527" operator="lessThan">
      <formula>15</formula>
    </cfRule>
    <cfRule type="cellIs" dxfId="4200" priority="528" operator="greaterThan">
      <formula>14</formula>
    </cfRule>
  </conditionalFormatting>
  <conditionalFormatting sqref="L49">
    <cfRule type="cellIs" dxfId="4199" priority="525" operator="lessThan">
      <formula>44</formula>
    </cfRule>
    <cfRule type="cellIs" dxfId="4198" priority="526" operator="greaterThan">
      <formula>44</formula>
    </cfRule>
  </conditionalFormatting>
  <conditionalFormatting sqref="L52:L53">
    <cfRule type="cellIs" dxfId="4197" priority="523" operator="lessThan">
      <formula>240</formula>
    </cfRule>
    <cfRule type="cellIs" dxfId="4196" priority="524" operator="greaterThan">
      <formula>239</formula>
    </cfRule>
  </conditionalFormatting>
  <conditionalFormatting sqref="L56">
    <cfRule type="cellIs" dxfId="4195" priority="521" operator="lessThan">
      <formula>4.1</formula>
    </cfRule>
    <cfRule type="cellIs" dxfId="4194" priority="522" operator="greaterThan">
      <formula>4.09</formula>
    </cfRule>
  </conditionalFormatting>
  <conditionalFormatting sqref="L58:L59">
    <cfRule type="cellIs" dxfId="4193" priority="519" operator="lessThan">
      <formula>0.81</formula>
    </cfRule>
    <cfRule type="cellIs" dxfId="4192" priority="520" operator="greaterThan">
      <formula>0.8</formula>
    </cfRule>
  </conditionalFormatting>
  <conditionalFormatting sqref="K4:K7">
    <cfRule type="cellIs" dxfId="4191" priority="518" operator="lessThan">
      <formula>4</formula>
    </cfRule>
  </conditionalFormatting>
  <conditionalFormatting sqref="K4:K7">
    <cfRule type="cellIs" dxfId="4190" priority="517" operator="greaterThan">
      <formula>3.9</formula>
    </cfRule>
  </conditionalFormatting>
  <conditionalFormatting sqref="K8">
    <cfRule type="cellIs" dxfId="4189" priority="514" operator="greaterThan">
      <formula>1.9</formula>
    </cfRule>
    <cfRule type="cellIs" dxfId="4188" priority="516" operator="lessThan">
      <formula>2</formula>
    </cfRule>
  </conditionalFormatting>
  <conditionalFormatting sqref="K9:K10">
    <cfRule type="cellIs" dxfId="4187" priority="513" operator="greaterThan">
      <formula>2.9</formula>
    </cfRule>
    <cfRule type="cellIs" dxfId="4186" priority="515" operator="lessThan">
      <formula>3</formula>
    </cfRule>
  </conditionalFormatting>
  <conditionalFormatting sqref="I4:J7 F4:H6 E4:E5">
    <cfRule type="cellIs" dxfId="4185" priority="512" operator="lessThan">
      <formula>4</formula>
    </cfRule>
  </conditionalFormatting>
  <conditionalFormatting sqref="I4:J7 F4:H6 E4:E5">
    <cfRule type="cellIs" dxfId="4184" priority="511" operator="greaterThan">
      <formula>3.9</formula>
    </cfRule>
  </conditionalFormatting>
  <conditionalFormatting sqref="J8">
    <cfRule type="cellIs" dxfId="4183" priority="508" operator="greaterThan">
      <formula>1.9</formula>
    </cfRule>
    <cfRule type="cellIs" dxfId="4182" priority="510" operator="lessThan">
      <formula>2</formula>
    </cfRule>
  </conditionalFormatting>
  <conditionalFormatting sqref="J9:J10">
    <cfRule type="cellIs" dxfId="4181" priority="507" operator="greaterThan">
      <formula>2.9</formula>
    </cfRule>
    <cfRule type="cellIs" dxfId="4180" priority="509" operator="lessThan">
      <formula>3</formula>
    </cfRule>
  </conditionalFormatting>
  <conditionalFormatting sqref="F12">
    <cfRule type="cellIs" dxfId="4179" priority="505" operator="lessThan">
      <formula>2.9</formula>
    </cfRule>
    <cfRule type="cellIs" dxfId="4178" priority="506" operator="greaterThan">
      <formula>2.9</formula>
    </cfRule>
  </conditionalFormatting>
  <conditionalFormatting sqref="F13">
    <cfRule type="cellIs" dxfId="4177" priority="503" operator="lessThan">
      <formula>2.9</formula>
    </cfRule>
    <cfRule type="cellIs" dxfId="4176" priority="504" operator="greaterThan">
      <formula>2.9</formula>
    </cfRule>
  </conditionalFormatting>
  <conditionalFormatting sqref="K15">
    <cfRule type="cellIs" dxfId="4175" priority="501" operator="lessThan">
      <formula>2.9</formula>
    </cfRule>
    <cfRule type="cellIs" dxfId="4174" priority="502" operator="greaterThan">
      <formula>2.9</formula>
    </cfRule>
  </conditionalFormatting>
  <conditionalFormatting sqref="J14">
    <cfRule type="cellIs" dxfId="4173" priority="499" operator="lessThan">
      <formula>2.9</formula>
    </cfRule>
    <cfRule type="cellIs" dxfId="4172" priority="500" operator="greaterThan">
      <formula>2.9</formula>
    </cfRule>
  </conditionalFormatting>
  <conditionalFormatting sqref="I16:K16 J15 I14:I15 I17:J20 K17:K21">
    <cfRule type="cellIs" dxfId="4171" priority="497" operator="lessThan">
      <formula>1.9</formula>
    </cfRule>
    <cfRule type="cellIs" dxfId="4170" priority="498" operator="greaterThan">
      <formula>1.9</formula>
    </cfRule>
  </conditionalFormatting>
  <conditionalFormatting sqref="G14:H14">
    <cfRule type="cellIs" dxfId="4169" priority="495" operator="lessThan">
      <formula>1.9</formula>
    </cfRule>
    <cfRule type="cellIs" dxfId="4168" priority="496" operator="greaterThan">
      <formula>1.9</formula>
    </cfRule>
  </conditionalFormatting>
  <conditionalFormatting sqref="E6">
    <cfRule type="cellIs" dxfId="4167" priority="493" operator="lessThan">
      <formula>2.9</formula>
    </cfRule>
    <cfRule type="cellIs" dxfId="4166" priority="494" operator="greaterThan">
      <formula>2.9</formula>
    </cfRule>
  </conditionalFormatting>
  <conditionalFormatting sqref="K22">
    <cfRule type="cellIs" dxfId="4165" priority="491" operator="lessThan">
      <formula>2.9</formula>
    </cfRule>
    <cfRule type="cellIs" dxfId="4164" priority="492" operator="greaterThan">
      <formula>2.9</formula>
    </cfRule>
  </conditionalFormatting>
  <conditionalFormatting sqref="H7">
    <cfRule type="cellIs" dxfId="4163" priority="489" operator="lessThan">
      <formula>2.9</formula>
    </cfRule>
    <cfRule type="cellIs" dxfId="4162" priority="490" operator="greaterThan">
      <formula>2.9</formula>
    </cfRule>
  </conditionalFormatting>
  <conditionalFormatting sqref="I22:J22">
    <cfRule type="cellIs" dxfId="4161" priority="487" operator="lessThan">
      <formula>1.9</formula>
    </cfRule>
    <cfRule type="cellIs" dxfId="4160" priority="488" operator="greaterThan">
      <formula>1.9</formula>
    </cfRule>
  </conditionalFormatting>
  <conditionalFormatting sqref="E12:E13">
    <cfRule type="cellIs" dxfId="4159" priority="485" operator="lessThan">
      <formula>1.9</formula>
    </cfRule>
    <cfRule type="cellIs" dxfId="4158" priority="486" operator="greaterThan">
      <formula>1.9</formula>
    </cfRule>
  </conditionalFormatting>
  <conditionalFormatting sqref="G9:I10">
    <cfRule type="cellIs" dxfId="4157" priority="483" operator="lessThan">
      <formula>1.9</formula>
    </cfRule>
    <cfRule type="cellIs" dxfId="4156" priority="484" operator="greaterThan">
      <formula>1.9</formula>
    </cfRule>
  </conditionalFormatting>
  <conditionalFormatting sqref="G7">
    <cfRule type="cellIs" dxfId="4155" priority="481" operator="lessThan">
      <formula>1.9</formula>
    </cfRule>
    <cfRule type="cellIs" dxfId="4154" priority="482" operator="greaterThan">
      <formula>1.9</formula>
    </cfRule>
  </conditionalFormatting>
  <conditionalFormatting sqref="E8:I8 E9:F10 E7:F7">
    <cfRule type="cellIs" dxfId="4153" priority="479" operator="lessThan">
      <formula>1</formula>
    </cfRule>
    <cfRule type="cellIs" dxfId="4152" priority="480" operator="greaterThan">
      <formula>0.9</formula>
    </cfRule>
  </conditionalFormatting>
  <conditionalFormatting sqref="D4:D5">
    <cfRule type="cellIs" dxfId="4151" priority="477" operator="lessThan">
      <formula>2.9</formula>
    </cfRule>
    <cfRule type="cellIs" dxfId="4150" priority="478" operator="greaterThan">
      <formula>2.9</formula>
    </cfRule>
  </conditionalFormatting>
  <conditionalFormatting sqref="C12:D17">
    <cfRule type="cellIs" dxfId="4149" priority="475" operator="lessThan">
      <formula>1</formula>
    </cfRule>
    <cfRule type="cellIs" dxfId="4148" priority="476" operator="greaterThan">
      <formula>0.9</formula>
    </cfRule>
  </conditionalFormatting>
  <conditionalFormatting sqref="E14:E19">
    <cfRule type="cellIs" dxfId="4147" priority="473" operator="lessThan">
      <formula>1</formula>
    </cfRule>
    <cfRule type="cellIs" dxfId="4146" priority="474" operator="greaterThan">
      <formula>0.9</formula>
    </cfRule>
  </conditionalFormatting>
  <conditionalFormatting sqref="F14:F22">
    <cfRule type="cellIs" dxfId="4145" priority="471" operator="lessThan">
      <formula>1</formula>
    </cfRule>
    <cfRule type="cellIs" dxfId="4144" priority="472" operator="greaterThan">
      <formula>0.9</formula>
    </cfRule>
  </conditionalFormatting>
  <conditionalFormatting sqref="G15:G22">
    <cfRule type="cellIs" dxfId="4143" priority="469" operator="lessThan">
      <formula>1</formula>
    </cfRule>
    <cfRule type="cellIs" dxfId="4142" priority="470" operator="greaterThan">
      <formula>0.9</formula>
    </cfRule>
  </conditionalFormatting>
  <conditionalFormatting sqref="H15:H22 I21:J21">
    <cfRule type="cellIs" dxfId="4141" priority="467" operator="lessThan">
      <formula>1</formula>
    </cfRule>
    <cfRule type="cellIs" dxfId="4140" priority="468" operator="greaterThan">
      <formula>0.9</formula>
    </cfRule>
  </conditionalFormatting>
  <conditionalFormatting sqref="E20:E22 D18:D22">
    <cfRule type="cellIs" dxfId="4139" priority="466" operator="greaterThan">
      <formula>0</formula>
    </cfRule>
  </conditionalFormatting>
  <conditionalFormatting sqref="E20:E22 D18:D22">
    <cfRule type="cellIs" dxfId="4138" priority="465" operator="equal">
      <formula>0</formula>
    </cfRule>
  </conditionalFormatting>
  <conditionalFormatting sqref="C18:C22">
    <cfRule type="cellIs" dxfId="4137" priority="464" operator="greaterThan">
      <formula>0</formula>
    </cfRule>
  </conditionalFormatting>
  <conditionalFormatting sqref="C18:C22">
    <cfRule type="cellIs" dxfId="4136" priority="463" operator="equal">
      <formula>0</formula>
    </cfRule>
  </conditionalFormatting>
  <conditionalFormatting sqref="D9:D10">
    <cfRule type="cellIs" dxfId="4135" priority="461" operator="lessThan">
      <formula>1</formula>
    </cfRule>
    <cfRule type="cellIs" dxfId="4134" priority="462" operator="greaterThan">
      <formula>0.9</formula>
    </cfRule>
  </conditionalFormatting>
  <conditionalFormatting sqref="D24:D25 E25">
    <cfRule type="cellIs" dxfId="4133" priority="460" operator="greaterThan">
      <formula>0</formula>
    </cfRule>
  </conditionalFormatting>
  <conditionalFormatting sqref="D24:D25 E25">
    <cfRule type="cellIs" dxfId="4132" priority="459" operator="equal">
      <formula>0</formula>
    </cfRule>
  </conditionalFormatting>
  <conditionalFormatting sqref="E24">
    <cfRule type="cellIs" dxfId="4131" priority="457" operator="lessThan">
      <formula>1</formula>
    </cfRule>
    <cfRule type="cellIs" dxfId="4130" priority="458" operator="greaterThan">
      <formula>0.9</formula>
    </cfRule>
  </conditionalFormatting>
  <conditionalFormatting sqref="F24">
    <cfRule type="cellIs" dxfId="4129" priority="455" operator="lessThan">
      <formula>1.9</formula>
    </cfRule>
    <cfRule type="cellIs" dxfId="4128" priority="456" operator="greaterThan">
      <formula>1.9</formula>
    </cfRule>
  </conditionalFormatting>
  <conditionalFormatting sqref="G24:H25 I25:J25">
    <cfRule type="cellIs" dxfId="4127" priority="453" operator="lessThan">
      <formula>1.9</formula>
    </cfRule>
    <cfRule type="cellIs" dxfId="4126" priority="454" operator="greaterThan">
      <formula>1.9</formula>
    </cfRule>
  </conditionalFormatting>
  <conditionalFormatting sqref="C24">
    <cfRule type="cellIs" dxfId="4125" priority="452" operator="greaterThan">
      <formula>0</formula>
    </cfRule>
  </conditionalFormatting>
  <conditionalFormatting sqref="C24">
    <cfRule type="cellIs" dxfId="4124" priority="451" operator="equal">
      <formula>0</formula>
    </cfRule>
  </conditionalFormatting>
  <conditionalFormatting sqref="C25">
    <cfRule type="cellIs" dxfId="4123" priority="450" operator="greaterThan">
      <formula>0</formula>
    </cfRule>
  </conditionalFormatting>
  <conditionalFormatting sqref="C25">
    <cfRule type="cellIs" dxfId="4122" priority="449" operator="equal">
      <formula>0</formula>
    </cfRule>
  </conditionalFormatting>
  <conditionalFormatting sqref="I24">
    <cfRule type="cellIs" dxfId="4121" priority="447" operator="lessThan">
      <formula>2.9</formula>
    </cfRule>
    <cfRule type="cellIs" dxfId="4120" priority="448" operator="greaterThan">
      <formula>2.9</formula>
    </cfRule>
  </conditionalFormatting>
  <conditionalFormatting sqref="J24">
    <cfRule type="cellIs" dxfId="4119" priority="445" operator="lessThan">
      <formula>2.9</formula>
    </cfRule>
    <cfRule type="cellIs" dxfId="4118" priority="446" operator="greaterThan">
      <formula>2.9</formula>
    </cfRule>
  </conditionalFormatting>
  <conditionalFormatting sqref="K24">
    <cfRule type="cellIs" dxfId="4117" priority="443" operator="lessThan">
      <formula>2.9</formula>
    </cfRule>
    <cfRule type="cellIs" dxfId="4116" priority="444" operator="greaterThan">
      <formula>2.9</formula>
    </cfRule>
  </conditionalFormatting>
  <conditionalFormatting sqref="F25">
    <cfRule type="cellIs" dxfId="4115" priority="441" operator="lessThan">
      <formula>1</formula>
    </cfRule>
    <cfRule type="cellIs" dxfId="4114" priority="442" operator="greaterThan">
      <formula>0.9</formula>
    </cfRule>
  </conditionalFormatting>
  <conditionalFormatting sqref="K25">
    <cfRule type="cellIs" dxfId="4113" priority="439" operator="lessThan">
      <formula>2.9</formula>
    </cfRule>
    <cfRule type="cellIs" dxfId="4112" priority="440" operator="greaterThan">
      <formula>2.9</formula>
    </cfRule>
  </conditionalFormatting>
  <conditionalFormatting sqref="D27">
    <cfRule type="cellIs" dxfId="4111" priority="437" operator="lessThan">
      <formula>1</formula>
    </cfRule>
    <cfRule type="cellIs" dxfId="4110" priority="438" operator="greaterThan">
      <formula>0.9</formula>
    </cfRule>
  </conditionalFormatting>
  <conditionalFormatting sqref="D28">
    <cfRule type="cellIs" dxfId="4109" priority="435" operator="lessThan">
      <formula>1</formula>
    </cfRule>
    <cfRule type="cellIs" dxfId="4108" priority="436" operator="greaterThan">
      <formula>0.9</formula>
    </cfRule>
  </conditionalFormatting>
  <conditionalFormatting sqref="D29">
    <cfRule type="cellIs" dxfId="4107" priority="433" operator="lessThan">
      <formula>1</formula>
    </cfRule>
    <cfRule type="cellIs" dxfId="4106" priority="434" operator="greaterThan">
      <formula>0.9</formula>
    </cfRule>
  </conditionalFormatting>
  <conditionalFormatting sqref="E29">
    <cfRule type="cellIs" dxfId="4105" priority="431" operator="lessThan">
      <formula>1</formula>
    </cfRule>
    <cfRule type="cellIs" dxfId="4104" priority="432" operator="greaterThan">
      <formula>0.9</formula>
    </cfRule>
  </conditionalFormatting>
  <conditionalFormatting sqref="E28">
    <cfRule type="cellIs" dxfId="4103" priority="429" operator="lessThan">
      <formula>1</formula>
    </cfRule>
    <cfRule type="cellIs" dxfId="4102" priority="430" operator="greaterThan">
      <formula>0.9</formula>
    </cfRule>
  </conditionalFormatting>
  <conditionalFormatting sqref="E27">
    <cfRule type="cellIs" dxfId="4101" priority="427" operator="lessThan">
      <formula>1</formula>
    </cfRule>
    <cfRule type="cellIs" dxfId="4100" priority="428" operator="greaterThan">
      <formula>0.9</formula>
    </cfRule>
  </conditionalFormatting>
  <conditionalFormatting sqref="F27">
    <cfRule type="cellIs" dxfId="4099" priority="425" operator="lessThan">
      <formula>1</formula>
    </cfRule>
    <cfRule type="cellIs" dxfId="4098" priority="426" operator="greaterThan">
      <formula>0.9</formula>
    </cfRule>
  </conditionalFormatting>
  <conditionalFormatting sqref="F28">
    <cfRule type="cellIs" dxfId="4097" priority="423" operator="lessThan">
      <formula>1</formula>
    </cfRule>
    <cfRule type="cellIs" dxfId="4096" priority="424" operator="greaterThan">
      <formula>0.9</formula>
    </cfRule>
  </conditionalFormatting>
  <conditionalFormatting sqref="F29">
    <cfRule type="cellIs" dxfId="4095" priority="421" operator="lessThan">
      <formula>1</formula>
    </cfRule>
    <cfRule type="cellIs" dxfId="4094" priority="422" operator="greaterThan">
      <formula>0.9</formula>
    </cfRule>
  </conditionalFormatting>
  <conditionalFormatting sqref="F30">
    <cfRule type="cellIs" dxfId="4093" priority="419" operator="lessThan">
      <formula>1</formula>
    </cfRule>
    <cfRule type="cellIs" dxfId="4092" priority="420" operator="greaterThan">
      <formula>0.9</formula>
    </cfRule>
  </conditionalFormatting>
  <conditionalFormatting sqref="F31">
    <cfRule type="cellIs" dxfId="4091" priority="417" operator="lessThan">
      <formula>1</formula>
    </cfRule>
    <cfRule type="cellIs" dxfId="4090" priority="418" operator="greaterThan">
      <formula>0.9</formula>
    </cfRule>
  </conditionalFormatting>
  <conditionalFormatting sqref="F32">
    <cfRule type="cellIs" dxfId="4089" priority="415" operator="lessThan">
      <formula>1</formula>
    </cfRule>
    <cfRule type="cellIs" dxfId="4088" priority="416" operator="greaterThan">
      <formula>0.9</formula>
    </cfRule>
  </conditionalFormatting>
  <conditionalFormatting sqref="F33:F34">
    <cfRule type="cellIs" dxfId="4087" priority="413" operator="lessThan">
      <formula>1</formula>
    </cfRule>
    <cfRule type="cellIs" dxfId="4086" priority="414" operator="greaterThan">
      <formula>0.9</formula>
    </cfRule>
  </conditionalFormatting>
  <conditionalFormatting sqref="C27">
    <cfRule type="cellIs" dxfId="4085" priority="411" operator="lessThan">
      <formula>1</formula>
    </cfRule>
    <cfRule type="cellIs" dxfId="4084" priority="412" operator="greaterThan">
      <formula>0.9</formula>
    </cfRule>
  </conditionalFormatting>
  <conditionalFormatting sqref="C28">
    <cfRule type="cellIs" dxfId="4083" priority="409" operator="lessThan">
      <formula>1</formula>
    </cfRule>
    <cfRule type="cellIs" dxfId="4082" priority="410" operator="greaterThan">
      <formula>0.9</formula>
    </cfRule>
  </conditionalFormatting>
  <conditionalFormatting sqref="C29">
    <cfRule type="cellIs" dxfId="4081" priority="407" operator="lessThan">
      <formula>1</formula>
    </cfRule>
    <cfRule type="cellIs" dxfId="4080" priority="408" operator="greaterThan">
      <formula>0.9</formula>
    </cfRule>
  </conditionalFormatting>
  <conditionalFormatting sqref="C30:C34">
    <cfRule type="cellIs" dxfId="4079" priority="406" operator="greaterThan">
      <formula>0</formula>
    </cfRule>
  </conditionalFormatting>
  <conditionalFormatting sqref="C30:C34">
    <cfRule type="cellIs" dxfId="4078" priority="405" operator="equal">
      <formula>0</formula>
    </cfRule>
  </conditionalFormatting>
  <conditionalFormatting sqref="D30">
    <cfRule type="cellIs" dxfId="4077" priority="404" operator="greaterThan">
      <formula>0</formula>
    </cfRule>
  </conditionalFormatting>
  <conditionalFormatting sqref="D30">
    <cfRule type="cellIs" dxfId="4076" priority="403" operator="equal">
      <formula>0</formula>
    </cfRule>
  </conditionalFormatting>
  <conditionalFormatting sqref="D31">
    <cfRule type="cellIs" dxfId="4075" priority="402" operator="greaterThan">
      <formula>0</formula>
    </cfRule>
  </conditionalFormatting>
  <conditionalFormatting sqref="D31">
    <cfRule type="cellIs" dxfId="4074" priority="401" operator="equal">
      <formula>0</formula>
    </cfRule>
  </conditionalFormatting>
  <conditionalFormatting sqref="D32">
    <cfRule type="cellIs" dxfId="4073" priority="400" operator="greaterThan">
      <formula>0</formula>
    </cfRule>
  </conditionalFormatting>
  <conditionalFormatting sqref="D32">
    <cfRule type="cellIs" dxfId="4072" priority="399" operator="equal">
      <formula>0</formula>
    </cfRule>
  </conditionalFormatting>
  <conditionalFormatting sqref="D33">
    <cfRule type="cellIs" dxfId="4071" priority="398" operator="greaterThan">
      <formula>0</formula>
    </cfRule>
  </conditionalFormatting>
  <conditionalFormatting sqref="D33">
    <cfRule type="cellIs" dxfId="4070" priority="397" operator="equal">
      <formula>0</formula>
    </cfRule>
  </conditionalFormatting>
  <conditionalFormatting sqref="D34">
    <cfRule type="cellIs" dxfId="4069" priority="396" operator="greaterThan">
      <formula>0</formula>
    </cfRule>
  </conditionalFormatting>
  <conditionalFormatting sqref="D34">
    <cfRule type="cellIs" dxfId="4068" priority="395" operator="equal">
      <formula>0</formula>
    </cfRule>
  </conditionalFormatting>
  <conditionalFormatting sqref="E30">
    <cfRule type="cellIs" dxfId="4067" priority="394" operator="greaterThan">
      <formula>0</formula>
    </cfRule>
  </conditionalFormatting>
  <conditionalFormatting sqref="E30">
    <cfRule type="cellIs" dxfId="4066" priority="393" operator="equal">
      <formula>0</formula>
    </cfRule>
  </conditionalFormatting>
  <conditionalFormatting sqref="E31">
    <cfRule type="cellIs" dxfId="4065" priority="392" operator="greaterThan">
      <formula>0</formula>
    </cfRule>
  </conditionalFormatting>
  <conditionalFormatting sqref="E31">
    <cfRule type="cellIs" dxfId="4064" priority="391" operator="equal">
      <formula>0</formula>
    </cfRule>
  </conditionalFormatting>
  <conditionalFormatting sqref="E32">
    <cfRule type="cellIs" dxfId="4063" priority="390" operator="greaterThan">
      <formula>0</formula>
    </cfRule>
  </conditionalFormatting>
  <conditionalFormatting sqref="E32">
    <cfRule type="cellIs" dxfId="4062" priority="389" operator="equal">
      <formula>0</formula>
    </cfRule>
  </conditionalFormatting>
  <conditionalFormatting sqref="E33">
    <cfRule type="cellIs" dxfId="4061" priority="388" operator="greaterThan">
      <formula>0</formula>
    </cfRule>
  </conditionalFormatting>
  <conditionalFormatting sqref="E33">
    <cfRule type="cellIs" dxfId="4060" priority="387" operator="equal">
      <formula>0</formula>
    </cfRule>
  </conditionalFormatting>
  <conditionalFormatting sqref="E34">
    <cfRule type="cellIs" dxfId="4059" priority="386" operator="greaterThan">
      <formula>0</formula>
    </cfRule>
  </conditionalFormatting>
  <conditionalFormatting sqref="E34">
    <cfRule type="cellIs" dxfId="4058" priority="385" operator="equal">
      <formula>0</formula>
    </cfRule>
  </conditionalFormatting>
  <conditionalFormatting sqref="G27">
    <cfRule type="cellIs" dxfId="4057" priority="383" operator="lessThan">
      <formula>1.9</formula>
    </cfRule>
    <cfRule type="cellIs" dxfId="4056" priority="384" operator="greaterThan">
      <formula>1.9</formula>
    </cfRule>
  </conditionalFormatting>
  <conditionalFormatting sqref="G28">
    <cfRule type="cellIs" dxfId="4055" priority="381" operator="lessThan">
      <formula>1.9</formula>
    </cfRule>
    <cfRule type="cellIs" dxfId="4054" priority="382" operator="greaterThan">
      <formula>1.9</formula>
    </cfRule>
  </conditionalFormatting>
  <conditionalFormatting sqref="G29">
    <cfRule type="cellIs" dxfId="4053" priority="379" operator="lessThan">
      <formula>1.9</formula>
    </cfRule>
    <cfRule type="cellIs" dxfId="4052" priority="380" operator="greaterThan">
      <formula>1.9</formula>
    </cfRule>
  </conditionalFormatting>
  <conditionalFormatting sqref="G30">
    <cfRule type="cellIs" dxfId="4051" priority="377" operator="lessThan">
      <formula>1.9</formula>
    </cfRule>
    <cfRule type="cellIs" dxfId="4050" priority="378" operator="greaterThan">
      <formula>1.9</formula>
    </cfRule>
  </conditionalFormatting>
  <conditionalFormatting sqref="G31">
    <cfRule type="cellIs" dxfId="4049" priority="375" operator="lessThan">
      <formula>1.9</formula>
    </cfRule>
    <cfRule type="cellIs" dxfId="4048" priority="376" operator="greaterThan">
      <formula>1.9</formula>
    </cfRule>
  </conditionalFormatting>
  <conditionalFormatting sqref="G32">
    <cfRule type="cellIs" dxfId="4047" priority="373" operator="lessThan">
      <formula>1.9</formula>
    </cfRule>
    <cfRule type="cellIs" dxfId="4046" priority="374" operator="greaterThan">
      <formula>1.9</formula>
    </cfRule>
  </conditionalFormatting>
  <conditionalFormatting sqref="G33:G34">
    <cfRule type="cellIs" dxfId="4045" priority="371" operator="lessThan">
      <formula>1.9</formula>
    </cfRule>
    <cfRule type="cellIs" dxfId="4044" priority="372" operator="greaterThan">
      <formula>1.9</formula>
    </cfRule>
  </conditionalFormatting>
  <conditionalFormatting sqref="H27:H33">
    <cfRule type="cellIs" dxfId="4043" priority="369" operator="lessThan">
      <formula>1.9</formula>
    </cfRule>
    <cfRule type="cellIs" dxfId="4042" priority="370" operator="greaterThan">
      <formula>1.9</formula>
    </cfRule>
  </conditionalFormatting>
  <conditionalFormatting sqref="I30">
    <cfRule type="cellIs" dxfId="4041" priority="367" operator="lessThan">
      <formula>1.9</formula>
    </cfRule>
    <cfRule type="cellIs" dxfId="4040" priority="368" operator="greaterThan">
      <formula>1.9</formula>
    </cfRule>
  </conditionalFormatting>
  <conditionalFormatting sqref="I31">
    <cfRule type="cellIs" dxfId="4039" priority="365" operator="lessThan">
      <formula>1.9</formula>
    </cfRule>
    <cfRule type="cellIs" dxfId="4038" priority="366" operator="greaterThan">
      <formula>1.9</formula>
    </cfRule>
  </conditionalFormatting>
  <conditionalFormatting sqref="I32">
    <cfRule type="cellIs" dxfId="4037" priority="363" operator="lessThan">
      <formula>1.9</formula>
    </cfRule>
    <cfRule type="cellIs" dxfId="4036" priority="364" operator="greaterThan">
      <formula>1.9</formula>
    </cfRule>
  </conditionalFormatting>
  <conditionalFormatting sqref="I33">
    <cfRule type="cellIs" dxfId="4035" priority="361" operator="lessThan">
      <formula>1.9</formula>
    </cfRule>
    <cfRule type="cellIs" dxfId="4034" priority="362" operator="greaterThan">
      <formula>1.9</formula>
    </cfRule>
  </conditionalFormatting>
  <conditionalFormatting sqref="J27:J29">
    <cfRule type="cellIs" dxfId="4033" priority="359" operator="lessThan">
      <formula>2.9</formula>
    </cfRule>
    <cfRule type="cellIs" dxfId="4032" priority="360" operator="greaterThan">
      <formula>2.9</formula>
    </cfRule>
  </conditionalFormatting>
  <conditionalFormatting sqref="J30">
    <cfRule type="cellIs" dxfId="4031" priority="357" operator="lessThan">
      <formula>1.9</formula>
    </cfRule>
    <cfRule type="cellIs" dxfId="4030" priority="358" operator="greaterThan">
      <formula>1.9</formula>
    </cfRule>
  </conditionalFormatting>
  <conditionalFormatting sqref="J31">
    <cfRule type="cellIs" dxfId="4029" priority="355" operator="lessThan">
      <formula>1.9</formula>
    </cfRule>
    <cfRule type="cellIs" dxfId="4028" priority="356" operator="greaterThan">
      <formula>1.9</formula>
    </cfRule>
  </conditionalFormatting>
  <conditionalFormatting sqref="J32">
    <cfRule type="cellIs" dxfId="4027" priority="353" operator="lessThan">
      <formula>1.9</formula>
    </cfRule>
    <cfRule type="cellIs" dxfId="4026" priority="354" operator="greaterThan">
      <formula>1.9</formula>
    </cfRule>
  </conditionalFormatting>
  <conditionalFormatting sqref="J33">
    <cfRule type="cellIs" dxfId="4025" priority="351" operator="lessThan">
      <formula>1.9</formula>
    </cfRule>
    <cfRule type="cellIs" dxfId="4024" priority="352" operator="greaterThan">
      <formula>1.9</formula>
    </cfRule>
  </conditionalFormatting>
  <conditionalFormatting sqref="K27">
    <cfRule type="cellIs" dxfId="4023" priority="349" operator="lessThan">
      <formula>3.9</formula>
    </cfRule>
    <cfRule type="cellIs" dxfId="4022" priority="350" operator="greaterThan">
      <formula>3.9</formula>
    </cfRule>
  </conditionalFormatting>
  <conditionalFormatting sqref="K28">
    <cfRule type="cellIs" dxfId="4021" priority="347" operator="lessThan">
      <formula>3.9</formula>
    </cfRule>
    <cfRule type="cellIs" dxfId="4020" priority="348" operator="greaterThan">
      <formula>3.9</formula>
    </cfRule>
  </conditionalFormatting>
  <conditionalFormatting sqref="K29">
    <cfRule type="cellIs" dxfId="4019" priority="345" operator="lessThan">
      <formula>3.9</formula>
    </cfRule>
    <cfRule type="cellIs" dxfId="4018" priority="346" operator="greaterThan">
      <formula>3.9</formula>
    </cfRule>
  </conditionalFormatting>
  <conditionalFormatting sqref="K30">
    <cfRule type="cellIs" dxfId="4017" priority="343" operator="lessThan">
      <formula>2.9</formula>
    </cfRule>
    <cfRule type="cellIs" dxfId="4016" priority="344" operator="greaterThan">
      <formula>2.9</formula>
    </cfRule>
  </conditionalFormatting>
  <conditionalFormatting sqref="K31">
    <cfRule type="cellIs" dxfId="4015" priority="341" operator="lessThan">
      <formula>2.9</formula>
    </cfRule>
    <cfRule type="cellIs" dxfId="4014" priority="342" operator="greaterThan">
      <formula>2.9</formula>
    </cfRule>
  </conditionalFormatting>
  <conditionalFormatting sqref="K32">
    <cfRule type="cellIs" dxfId="4013" priority="339" operator="lessThan">
      <formula>2.9</formula>
    </cfRule>
    <cfRule type="cellIs" dxfId="4012" priority="340" operator="greaterThan">
      <formula>2.9</formula>
    </cfRule>
  </conditionalFormatting>
  <conditionalFormatting sqref="K33">
    <cfRule type="cellIs" dxfId="4011" priority="337" operator="lessThan">
      <formula>2.9</formula>
    </cfRule>
    <cfRule type="cellIs" dxfId="4010" priority="338" operator="greaterThan">
      <formula>2.9</formula>
    </cfRule>
  </conditionalFormatting>
  <conditionalFormatting sqref="I27:I29">
    <cfRule type="cellIs" dxfId="4009" priority="335" operator="lessThan">
      <formula>2.9</formula>
    </cfRule>
    <cfRule type="cellIs" dxfId="4008" priority="336" operator="greaterThan">
      <formula>2.9</formula>
    </cfRule>
  </conditionalFormatting>
  <conditionalFormatting sqref="K34">
    <cfRule type="cellIs" dxfId="4007" priority="333" operator="lessThan">
      <formula>6.9</formula>
    </cfRule>
    <cfRule type="cellIs" dxfId="4006" priority="334" operator="greaterThan">
      <formula>6.9</formula>
    </cfRule>
  </conditionalFormatting>
  <conditionalFormatting sqref="H34">
    <cfRule type="cellIs" dxfId="4005" priority="331" operator="lessThan">
      <formula>3.9</formula>
    </cfRule>
    <cfRule type="cellIs" dxfId="4004" priority="332" operator="greaterThan">
      <formula>3.9</formula>
    </cfRule>
  </conditionalFormatting>
  <conditionalFormatting sqref="I34">
    <cfRule type="cellIs" dxfId="4003" priority="329" operator="lessThan">
      <formula>4.9</formula>
    </cfRule>
    <cfRule type="cellIs" dxfId="4002" priority="330" operator="greaterThan">
      <formula>4.9</formula>
    </cfRule>
  </conditionalFormatting>
  <conditionalFormatting sqref="J34">
    <cfRule type="cellIs" dxfId="4001" priority="327" operator="lessThan">
      <formula>6</formula>
    </cfRule>
    <cfRule type="cellIs" dxfId="4000" priority="328" operator="greaterThan">
      <formula>5.9</formula>
    </cfRule>
  </conditionalFormatting>
  <conditionalFormatting sqref="K58:K59">
    <cfRule type="cellIs" dxfId="3999" priority="324" operator="lessThan">
      <formula>0.76</formula>
    </cfRule>
    <cfRule type="cellIs" dxfId="3998" priority="325" operator="greaterThan">
      <formula>0.75</formula>
    </cfRule>
    <cfRule type="cellIs" dxfId="3997" priority="326" operator="greaterThan">
      <formula>75</formula>
    </cfRule>
  </conditionalFormatting>
  <conditionalFormatting sqref="H58:J59">
    <cfRule type="cellIs" dxfId="3996" priority="322" operator="lessThan">
      <formula>0.71</formula>
    </cfRule>
    <cfRule type="cellIs" dxfId="3995" priority="323" operator="greaterThan">
      <formula>0.7</formula>
    </cfRule>
  </conditionalFormatting>
  <conditionalFormatting sqref="F58:G59">
    <cfRule type="cellIs" dxfId="3994" priority="320" operator="lessThan">
      <formula>0.66</formula>
    </cfRule>
    <cfRule type="cellIs" dxfId="3993" priority="321" operator="greaterThan">
      <formula>0.65</formula>
    </cfRule>
  </conditionalFormatting>
  <conditionalFormatting sqref="E58:E59">
    <cfRule type="cellIs" dxfId="3992" priority="318" operator="lessThan">
      <formula>0.61</formula>
    </cfRule>
    <cfRule type="cellIs" dxfId="3991" priority="319" operator="greaterThan">
      <formula>0.6</formula>
    </cfRule>
  </conditionalFormatting>
  <conditionalFormatting sqref="C58:D59">
    <cfRule type="cellIs" dxfId="3990" priority="316" operator="lessThan">
      <formula>0.51</formula>
    </cfRule>
    <cfRule type="cellIs" dxfId="3989" priority="317" operator="greaterThan">
      <formula>0.5</formula>
    </cfRule>
  </conditionalFormatting>
  <conditionalFormatting sqref="K47">
    <cfRule type="cellIs" dxfId="3988" priority="313" operator="greaterThan">
      <formula>39.9</formula>
    </cfRule>
    <cfRule type="cellIs" dxfId="3987" priority="314" operator="lessThan">
      <formula>40</formula>
    </cfRule>
    <cfRule type="cellIs" dxfId="3986" priority="315" operator="greaterThan">
      <formula>40</formula>
    </cfRule>
  </conditionalFormatting>
  <conditionalFormatting sqref="K48">
    <cfRule type="cellIs" dxfId="3985" priority="311" operator="lessThan">
      <formula>9.9</formula>
    </cfRule>
    <cfRule type="cellIs" dxfId="3984" priority="312" operator="greaterThan">
      <formula>9.9</formula>
    </cfRule>
  </conditionalFormatting>
  <conditionalFormatting sqref="K46">
    <cfRule type="cellIs" dxfId="3983" priority="309" operator="lessThan">
      <formula>17.9</formula>
    </cfRule>
    <cfRule type="cellIs" dxfId="3982" priority="310" operator="greaterThan">
      <formula>17.9</formula>
    </cfRule>
  </conditionalFormatting>
  <conditionalFormatting sqref="K49">
    <cfRule type="cellIs" dxfId="3981" priority="307" operator="lessThan">
      <formula>39.9</formula>
    </cfRule>
    <cfRule type="cellIs" dxfId="3980" priority="308" operator="greaterThan">
      <formula>39.9</formula>
    </cfRule>
  </conditionalFormatting>
  <conditionalFormatting sqref="K52:K53">
    <cfRule type="cellIs" dxfId="3979" priority="305" operator="lessThan">
      <formula>215.9</formula>
    </cfRule>
    <cfRule type="cellIs" dxfId="3978" priority="306" operator="greaterThan">
      <formula>215.9</formula>
    </cfRule>
  </conditionalFormatting>
  <conditionalFormatting sqref="K56">
    <cfRule type="cellIs" dxfId="3977" priority="301" operator="lessThan">
      <formula>4.27</formula>
    </cfRule>
    <cfRule type="cellIs" dxfId="3976" priority="302" operator="greaterThan">
      <formula>4.27</formula>
    </cfRule>
    <cfRule type="cellIs" dxfId="3975" priority="303" operator="lessThan">
      <formula>4.28</formula>
    </cfRule>
    <cfRule type="cellIs" dxfId="3974" priority="304" operator="greaterThan">
      <formula>4.28</formula>
    </cfRule>
  </conditionalFormatting>
  <conditionalFormatting sqref="I46:J46">
    <cfRule type="cellIs" dxfId="3973" priority="297" operator="lessThan">
      <formula>16.9</formula>
    </cfRule>
    <cfRule type="cellIs" dxfId="3972" priority="298" operator="greaterThan">
      <formula>16.9</formula>
    </cfRule>
    <cfRule type="cellIs" dxfId="3971" priority="299" operator="greaterThan">
      <formula>16</formula>
    </cfRule>
    <cfRule type="cellIs" dxfId="3970" priority="300" operator="greaterThan">
      <formula>16</formula>
    </cfRule>
  </conditionalFormatting>
  <conditionalFormatting sqref="J47">
    <cfRule type="cellIs" dxfId="3969" priority="293" operator="lessThan">
      <formula>34.9</formula>
    </cfRule>
    <cfRule type="cellIs" dxfId="3968" priority="294" operator="greaterThan">
      <formula>34.9</formula>
    </cfRule>
    <cfRule type="cellIs" dxfId="3967" priority="295" operator="greaterThan">
      <formula>34.9</formula>
    </cfRule>
    <cfRule type="cellIs" dxfId="3966" priority="296" operator="greaterThan">
      <formula>34.9</formula>
    </cfRule>
  </conditionalFormatting>
  <conditionalFormatting sqref="J48">
    <cfRule type="cellIs" dxfId="3965" priority="291" operator="lessThan">
      <formula>7.9</formula>
    </cfRule>
    <cfRule type="cellIs" dxfId="3964" priority="292" operator="greaterThan">
      <formula>7.9</formula>
    </cfRule>
  </conditionalFormatting>
  <conditionalFormatting sqref="J49">
    <cfRule type="cellIs" dxfId="3963" priority="289" operator="lessThan">
      <formula>34.9</formula>
    </cfRule>
    <cfRule type="cellIs" dxfId="3962" priority="290" operator="greaterThan">
      <formula>34.9</formula>
    </cfRule>
  </conditionalFormatting>
  <conditionalFormatting sqref="J52:J53">
    <cfRule type="cellIs" dxfId="3961" priority="287" operator="lessThan">
      <formula>191.9</formula>
    </cfRule>
    <cfRule type="cellIs" dxfId="3960" priority="288" operator="greaterThan">
      <formula>191</formula>
    </cfRule>
  </conditionalFormatting>
  <conditionalFormatting sqref="J56">
    <cfRule type="cellIs" dxfId="3959" priority="283" operator="lessThan">
      <formula>4.391</formula>
    </cfRule>
    <cfRule type="cellIs" dxfId="3958" priority="284" operator="greaterThan">
      <formula>4.39</formula>
    </cfRule>
    <cfRule type="cellIs" dxfId="3957" priority="285" operator="lessThan">
      <formula>"4.39.1"</formula>
    </cfRule>
    <cfRule type="cellIs" dxfId="3956" priority="286" operator="greaterThan">
      <formula>4.39</formula>
    </cfRule>
  </conditionalFormatting>
  <conditionalFormatting sqref="I47">
    <cfRule type="cellIs" dxfId="3955" priority="281" operator="lessThan">
      <formula>30</formula>
    </cfRule>
    <cfRule type="cellIs" dxfId="3954" priority="282" operator="greaterThan">
      <formula>29.9</formula>
    </cfRule>
  </conditionalFormatting>
  <conditionalFormatting sqref="I48">
    <cfRule type="cellIs" dxfId="3953" priority="279" operator="lessThan">
      <formula>7</formula>
    </cfRule>
    <cfRule type="cellIs" dxfId="3952" priority="280" operator="greaterThan">
      <formula>6.9</formula>
    </cfRule>
  </conditionalFormatting>
  <conditionalFormatting sqref="I49">
    <cfRule type="cellIs" dxfId="3951" priority="277" operator="lessThan">
      <formula>30</formula>
    </cfRule>
    <cfRule type="cellIs" dxfId="3950" priority="278" operator="greaterThan">
      <formula>29.9</formula>
    </cfRule>
  </conditionalFormatting>
  <conditionalFormatting sqref="I52:I53">
    <cfRule type="cellIs" dxfId="3949" priority="275" operator="lessThan">
      <formula>168</formula>
    </cfRule>
    <cfRule type="cellIs" dxfId="3948" priority="276" operator="greaterThan">
      <formula>167.9</formula>
    </cfRule>
  </conditionalFormatting>
  <conditionalFormatting sqref="I56">
    <cfRule type="cellIs" dxfId="3947" priority="271" operator="greaterThan">
      <formula>4.49</formula>
    </cfRule>
    <cfRule type="cellIs" dxfId="3946" priority="272" operator="lessThan">
      <formula>4.5</formula>
    </cfRule>
    <cfRule type="cellIs" dxfId="3945" priority="273" operator="lessThan">
      <formula>4.49</formula>
    </cfRule>
    <cfRule type="cellIs" dxfId="3944" priority="274" operator="lessThan">
      <formula>4.48</formula>
    </cfRule>
  </conditionalFormatting>
  <conditionalFormatting sqref="C46:H46">
    <cfRule type="cellIs" dxfId="3943" priority="269" operator="lessThan">
      <formula>15</formula>
    </cfRule>
    <cfRule type="cellIs" dxfId="3942" priority="270" operator="greaterThan">
      <formula>14</formula>
    </cfRule>
  </conditionalFormatting>
  <conditionalFormatting sqref="H47">
    <cfRule type="cellIs" dxfId="3941" priority="267" operator="lessThan">
      <formula>25</formula>
    </cfRule>
    <cfRule type="cellIs" dxfId="3940" priority="268" operator="greaterThan">
      <formula>24</formula>
    </cfRule>
  </conditionalFormatting>
  <conditionalFormatting sqref="H48">
    <cfRule type="cellIs" dxfId="3939" priority="265" operator="lessThan">
      <formula>6</formula>
    </cfRule>
    <cfRule type="cellIs" dxfId="3938" priority="266" operator="greaterThan">
      <formula>5</formula>
    </cfRule>
  </conditionalFormatting>
  <conditionalFormatting sqref="H49">
    <cfRule type="cellIs" dxfId="3937" priority="263" operator="lessThan">
      <formula>25</formula>
    </cfRule>
    <cfRule type="cellIs" dxfId="3936" priority="264" operator="greaterThan">
      <formula>24</formula>
    </cfRule>
  </conditionalFormatting>
  <conditionalFormatting sqref="H52:H53">
    <cfRule type="cellIs" dxfId="3935" priority="261" operator="lessThan">
      <formula>144</formula>
    </cfRule>
    <cfRule type="cellIs" dxfId="3934" priority="262" operator="greaterThan">
      <formula>143</formula>
    </cfRule>
  </conditionalFormatting>
  <conditionalFormatting sqref="H56">
    <cfRule type="cellIs" dxfId="3933" priority="259" operator="greaterThan">
      <formula>4.59</formula>
    </cfRule>
    <cfRule type="cellIs" dxfId="3932" priority="260" operator="lessThan">
      <formula>4.6</formula>
    </cfRule>
  </conditionalFormatting>
  <conditionalFormatting sqref="G47">
    <cfRule type="cellIs" dxfId="3931" priority="257" operator="lessThan">
      <formula>20</formula>
    </cfRule>
    <cfRule type="cellIs" dxfId="3930" priority="258" operator="greaterThan">
      <formula>19</formula>
    </cfRule>
  </conditionalFormatting>
  <conditionalFormatting sqref="G48">
    <cfRule type="cellIs" dxfId="3929" priority="255" operator="lessThan">
      <formula>5</formula>
    </cfRule>
    <cfRule type="cellIs" dxfId="3928" priority="256" operator="greaterThan">
      <formula>4</formula>
    </cfRule>
  </conditionalFormatting>
  <conditionalFormatting sqref="G49">
    <cfRule type="cellIs" dxfId="3927" priority="253" operator="lessThan">
      <formula>20</formula>
    </cfRule>
    <cfRule type="cellIs" dxfId="3926" priority="254" operator="greaterThan">
      <formula>19</formula>
    </cfRule>
  </conditionalFormatting>
  <conditionalFormatting sqref="G52:G53">
    <cfRule type="cellIs" dxfId="3925" priority="251" operator="lessThan">
      <formula>120</formula>
    </cfRule>
    <cfRule type="cellIs" dxfId="3924" priority="252" operator="greaterThan">
      <formula>119</formula>
    </cfRule>
  </conditionalFormatting>
  <conditionalFormatting sqref="G56">
    <cfRule type="cellIs" dxfId="3923" priority="249" operator="greaterThan">
      <formula>4.75</formula>
    </cfRule>
    <cfRule type="cellIs" dxfId="3922" priority="250" operator="lessThan">
      <formula>4.76</formula>
    </cfRule>
  </conditionalFormatting>
  <conditionalFormatting sqref="F47">
    <cfRule type="cellIs" dxfId="3921" priority="247" operator="lessThan">
      <formula>15</formula>
    </cfRule>
    <cfRule type="cellIs" dxfId="3920" priority="248" operator="greaterThan">
      <formula>14</formula>
    </cfRule>
  </conditionalFormatting>
  <conditionalFormatting sqref="F48">
    <cfRule type="cellIs" dxfId="3919" priority="245" operator="lessThan">
      <formula>4</formula>
    </cfRule>
    <cfRule type="cellIs" dxfId="3918" priority="246" operator="greaterThan">
      <formula>3</formula>
    </cfRule>
  </conditionalFormatting>
  <conditionalFormatting sqref="F49">
    <cfRule type="cellIs" dxfId="3917" priority="243" operator="lessThan">
      <formula>15</formula>
    </cfRule>
    <cfRule type="cellIs" dxfId="3916" priority="244" operator="greaterThan">
      <formula>14</formula>
    </cfRule>
  </conditionalFormatting>
  <conditionalFormatting sqref="F52:F53">
    <cfRule type="cellIs" dxfId="3915" priority="241" operator="lessThan">
      <formula>96</formula>
    </cfRule>
    <cfRule type="cellIs" dxfId="3914" priority="242" operator="greaterThan">
      <formula>95</formula>
    </cfRule>
  </conditionalFormatting>
  <conditionalFormatting sqref="F56">
    <cfRule type="cellIs" dxfId="3913" priority="239" operator="greaterThan">
      <formula>5</formula>
    </cfRule>
    <cfRule type="cellIs" dxfId="3912" priority="240" operator="lessThan">
      <formula>5.1</formula>
    </cfRule>
  </conditionalFormatting>
  <conditionalFormatting sqref="E47">
    <cfRule type="cellIs" dxfId="3911" priority="237" operator="lessThan">
      <formula>10</formula>
    </cfRule>
    <cfRule type="cellIs" dxfId="3910" priority="238" operator="greaterThan">
      <formula>9</formula>
    </cfRule>
  </conditionalFormatting>
  <conditionalFormatting sqref="E48">
    <cfRule type="cellIs" dxfId="3909" priority="235" operator="lessThan">
      <formula>3</formula>
    </cfRule>
    <cfRule type="cellIs" dxfId="3908" priority="236" operator="greaterThan">
      <formula>2</formula>
    </cfRule>
  </conditionalFormatting>
  <conditionalFormatting sqref="E49">
    <cfRule type="cellIs" dxfId="3907" priority="233" operator="lessThan">
      <formula>10</formula>
    </cfRule>
    <cfRule type="cellIs" dxfId="3906" priority="234" operator="greaterThan">
      <formula>9</formula>
    </cfRule>
  </conditionalFormatting>
  <conditionalFormatting sqref="E52:E53">
    <cfRule type="cellIs" dxfId="3905" priority="231" operator="lessThan">
      <formula>72</formula>
    </cfRule>
    <cfRule type="cellIs" dxfId="3904" priority="232" operator="greaterThan">
      <formula>71</formula>
    </cfRule>
  </conditionalFormatting>
  <conditionalFormatting sqref="E56">
    <cfRule type="cellIs" dxfId="3903" priority="229" operator="greaterThan">
      <formula>5.5</formula>
    </cfRule>
    <cfRule type="cellIs" dxfId="3902" priority="230" operator="lessThan">
      <formula>5.6</formula>
    </cfRule>
  </conditionalFormatting>
  <conditionalFormatting sqref="D47">
    <cfRule type="cellIs" dxfId="3901" priority="227" operator="lessThan">
      <formula>5</formula>
    </cfRule>
    <cfRule type="cellIs" dxfId="3900" priority="228" operator="greaterThan">
      <formula>4</formula>
    </cfRule>
  </conditionalFormatting>
  <conditionalFormatting sqref="D48">
    <cfRule type="cellIs" dxfId="3899" priority="225" operator="lessThan">
      <formula>2</formula>
    </cfRule>
    <cfRule type="cellIs" dxfId="3898" priority="226" operator="greaterThan">
      <formula>1</formula>
    </cfRule>
  </conditionalFormatting>
  <conditionalFormatting sqref="D49">
    <cfRule type="cellIs" dxfId="3897" priority="223" operator="lessThan">
      <formula>5</formula>
    </cfRule>
    <cfRule type="cellIs" dxfId="3896" priority="224" operator="greaterThan">
      <formula>4</formula>
    </cfRule>
  </conditionalFormatting>
  <conditionalFormatting sqref="D52:D53">
    <cfRule type="cellIs" dxfId="3895" priority="221" operator="lessThan">
      <formula>48</formula>
    </cfRule>
    <cfRule type="cellIs" dxfId="3894" priority="222" operator="greaterThan">
      <formula>47</formula>
    </cfRule>
  </conditionalFormatting>
  <conditionalFormatting sqref="D56">
    <cfRule type="cellIs" dxfId="3893" priority="219" operator="greaterThan">
      <formula>5.75</formula>
    </cfRule>
    <cfRule type="cellIs" dxfId="3892" priority="220" operator="lessThan">
      <formula>5.76</formula>
    </cfRule>
  </conditionalFormatting>
  <conditionalFormatting sqref="K36">
    <cfRule type="cellIs" dxfId="3891" priority="215" operator="lessThan">
      <formula>4</formula>
    </cfRule>
    <cfRule type="cellIs" dxfId="3890" priority="216" operator="lessThan">
      <formula>4.1</formula>
    </cfRule>
    <cfRule type="cellIs" dxfId="3889" priority="217" operator="greaterThan">
      <formula>4</formula>
    </cfRule>
    <cfRule type="cellIs" dxfId="3888" priority="218" operator="lessThan">
      <formula>4</formula>
    </cfRule>
  </conditionalFormatting>
  <conditionalFormatting sqref="K37">
    <cfRule type="cellIs" dxfId="3887" priority="213" operator="lessThan">
      <formula>0.499</formula>
    </cfRule>
    <cfRule type="cellIs" dxfId="3886" priority="214" operator="greaterThan">
      <formula>0.499</formula>
    </cfRule>
  </conditionalFormatting>
  <conditionalFormatting sqref="K38">
    <cfRule type="cellIs" dxfId="3885" priority="211" operator="lessThan">
      <formula>0.449</formula>
    </cfRule>
    <cfRule type="cellIs" dxfId="3884" priority="212" operator="greaterThan">
      <formula>0.449</formula>
    </cfRule>
  </conditionalFormatting>
  <conditionalFormatting sqref="K39">
    <cfRule type="cellIs" dxfId="3883" priority="132" operator="greaterThan">
      <formula>31.99</formula>
    </cfRule>
    <cfRule type="cellIs" dxfId="3882" priority="209" operator="lessThan">
      <formula>32.1</formula>
    </cfRule>
    <cfRule type="cellIs" dxfId="3881" priority="210" operator="greaterThan">
      <formula>32</formula>
    </cfRule>
  </conditionalFormatting>
  <conditionalFormatting sqref="K40">
    <cfRule type="cellIs" dxfId="3880" priority="207" operator="lessThan">
      <formula>1.78</formula>
    </cfRule>
    <cfRule type="cellIs" dxfId="3879" priority="208" operator="greaterThan">
      <formula>1.77</formula>
    </cfRule>
  </conditionalFormatting>
  <conditionalFormatting sqref="K41">
    <cfRule type="cellIs" dxfId="3878" priority="205" operator="lessThan">
      <formula>0.3499</formula>
    </cfRule>
    <cfRule type="cellIs" dxfId="3877" priority="206" operator="greaterThan">
      <formula>0.3499</formula>
    </cfRule>
  </conditionalFormatting>
  <conditionalFormatting sqref="K42">
    <cfRule type="cellIs" dxfId="3876" priority="203" operator="lessThan">
      <formula>0.7499</formula>
    </cfRule>
    <cfRule type="cellIs" dxfId="3875" priority="204" operator="greaterThan">
      <formula>0.7499</formula>
    </cfRule>
  </conditionalFormatting>
  <conditionalFormatting sqref="J36">
    <cfRule type="cellIs" dxfId="3874" priority="200" operator="lessThan">
      <formula>8</formula>
    </cfRule>
    <cfRule type="cellIs" dxfId="3873" priority="201" operator="greaterThan">
      <formula>7.9</formula>
    </cfRule>
    <cfRule type="cellIs" dxfId="3872" priority="202" operator="greaterThan">
      <formula>8</formula>
    </cfRule>
  </conditionalFormatting>
  <conditionalFormatting sqref="J37:J38 I38">
    <cfRule type="cellIs" dxfId="3871" priority="198" operator="lessThan">
      <formula>0.4</formula>
    </cfRule>
    <cfRule type="cellIs" dxfId="3870" priority="199" operator="greaterThan">
      <formula>0.3999</formula>
    </cfRule>
  </conditionalFormatting>
  <conditionalFormatting sqref="J39">
    <cfRule type="cellIs" dxfId="3869" priority="130" operator="lessThan">
      <formula>34</formula>
    </cfRule>
    <cfRule type="cellIs" dxfId="3868" priority="131" operator="greaterThan">
      <formula>33.9</formula>
    </cfRule>
    <cfRule type="cellIs" dxfId="3867" priority="196" operator="lessThan">
      <formula>34.1</formula>
    </cfRule>
    <cfRule type="cellIs" dxfId="3866" priority="197" operator="greaterThan">
      <formula>34</formula>
    </cfRule>
  </conditionalFormatting>
  <conditionalFormatting sqref="J40">
    <cfRule type="cellIs" dxfId="3865" priority="193" operator="lessThan">
      <formula>1.88</formula>
    </cfRule>
    <cfRule type="cellIs" dxfId="3864" priority="194" operator="lessThan">
      <formula>1.88</formula>
    </cfRule>
    <cfRule type="cellIs" dxfId="3863" priority="195" operator="greaterThan">
      <formula>1.87</formula>
    </cfRule>
  </conditionalFormatting>
  <conditionalFormatting sqref="I40">
    <cfRule type="cellIs" dxfId="3862" priority="191" operator="lessThan">
      <formula>2.01</formula>
    </cfRule>
    <cfRule type="cellIs" dxfId="3861" priority="192" operator="greaterThan">
      <formula>2</formula>
    </cfRule>
  </conditionalFormatting>
  <conditionalFormatting sqref="C40:H40">
    <cfRule type="cellIs" dxfId="3860" priority="188" operator="lessThan">
      <formula>2.08</formula>
    </cfRule>
    <cfRule type="cellIs" dxfId="3859" priority="189" operator="lessThan">
      <formula>2.08</formula>
    </cfRule>
    <cfRule type="cellIs" dxfId="3858" priority="190" operator="greaterThan">
      <formula>2.07</formula>
    </cfRule>
  </conditionalFormatting>
  <conditionalFormatting sqref="J44">
    <cfRule type="cellIs" dxfId="3857" priority="186" operator="lessThan">
      <formula>49.1</formula>
    </cfRule>
    <cfRule type="cellIs" dxfId="3856" priority="187" operator="greaterThan">
      <formula>49</formula>
    </cfRule>
  </conditionalFormatting>
  <conditionalFormatting sqref="J43">
    <cfRule type="cellIs" dxfId="3855" priority="184" operator="lessThan">
      <formula>45.1</formula>
    </cfRule>
    <cfRule type="cellIs" dxfId="3854" priority="185" operator="greaterThan">
      <formula>45</formula>
    </cfRule>
  </conditionalFormatting>
  <conditionalFormatting sqref="J42">
    <cfRule type="cellIs" dxfId="3853" priority="181" operator="lessThan">
      <formula>0.6999</formula>
    </cfRule>
    <cfRule type="cellIs" dxfId="3852" priority="182" operator="greaterThan">
      <formula>0.699</formula>
    </cfRule>
    <cfRule type="cellIs" dxfId="3851" priority="183" operator="greaterThan">
      <formula>0.699</formula>
    </cfRule>
  </conditionalFormatting>
  <conditionalFormatting sqref="J41">
    <cfRule type="cellIs" dxfId="3850" priority="179" operator="lessThan">
      <formula>0.2999</formula>
    </cfRule>
    <cfRule type="cellIs" dxfId="3849" priority="180" operator="greaterThan">
      <formula>0.299</formula>
    </cfRule>
  </conditionalFormatting>
  <conditionalFormatting sqref="G37:I37 C38:H38">
    <cfRule type="cellIs" dxfId="3848" priority="177" operator="lessThan">
      <formula>0.35</formula>
    </cfRule>
    <cfRule type="cellIs" dxfId="3847" priority="178" operator="greaterThan">
      <formula>0.349</formula>
    </cfRule>
  </conditionalFormatting>
  <conditionalFormatting sqref="I36">
    <cfRule type="cellIs" dxfId="3846" priority="173" operator="lessThan">
      <formula>10.1</formula>
    </cfRule>
    <cfRule type="cellIs" dxfId="3845" priority="174" operator="greaterThan">
      <formula>10</formula>
    </cfRule>
    <cfRule type="cellIs" dxfId="3844" priority="175" operator="lessThan">
      <formula>10</formula>
    </cfRule>
    <cfRule type="cellIs" dxfId="3843" priority="176" operator="greaterThan">
      <formula>10</formula>
    </cfRule>
  </conditionalFormatting>
  <conditionalFormatting sqref="I39">
    <cfRule type="cellIs" dxfId="3842" priority="128" operator="lessThan">
      <formula>37</formula>
    </cfRule>
    <cfRule type="cellIs" dxfId="3841" priority="129" operator="greaterThan">
      <formula>36.9</formula>
    </cfRule>
    <cfRule type="cellIs" dxfId="3840" priority="171" operator="lessThan">
      <formula>37.01</formula>
    </cfRule>
    <cfRule type="cellIs" dxfId="3839" priority="172" operator="greaterThan">
      <formula>37.01</formula>
    </cfRule>
  </conditionalFormatting>
  <conditionalFormatting sqref="I41">
    <cfRule type="cellIs" dxfId="3838" priority="169" operator="lessThan">
      <formula>0.249</formula>
    </cfRule>
    <cfRule type="cellIs" dxfId="3837" priority="170" operator="greaterThan">
      <formula>0.249</formula>
    </cfRule>
  </conditionalFormatting>
  <conditionalFormatting sqref="I42">
    <cfRule type="cellIs" dxfId="3836" priority="167" operator="lessThan">
      <formula>0.65</formula>
    </cfRule>
    <cfRule type="cellIs" dxfId="3835" priority="168" operator="greaterThan">
      <formula>0.649</formula>
    </cfRule>
  </conditionalFormatting>
  <conditionalFormatting sqref="I43">
    <cfRule type="cellIs" dxfId="3834" priority="114" operator="greaterThan">
      <formula>48.9</formula>
    </cfRule>
    <cfRule type="cellIs" dxfId="3833" priority="115" operator="lessThan">
      <formula>49</formula>
    </cfRule>
    <cfRule type="cellIs" dxfId="3832" priority="116" operator="lessThan">
      <formula>49</formula>
    </cfRule>
    <cfRule type="cellIs" dxfId="3831" priority="117" operator="greaterThan">
      <formula>48.9</formula>
    </cfRule>
    <cfRule type="cellIs" dxfId="3830" priority="165" operator="lessThan">
      <formula>47.1</formula>
    </cfRule>
    <cfRule type="cellIs" dxfId="3829" priority="166" operator="greaterThan">
      <formula>47</formula>
    </cfRule>
  </conditionalFormatting>
  <conditionalFormatting sqref="I44">
    <cfRule type="cellIs" dxfId="3828" priority="163" operator="lessThan">
      <formula>51.1</formula>
    </cfRule>
    <cfRule type="cellIs" dxfId="3827" priority="164" operator="greaterThan">
      <formula>51</formula>
    </cfRule>
  </conditionalFormatting>
  <conditionalFormatting sqref="G39:H39">
    <cfRule type="cellIs" dxfId="3826" priority="126" operator="lessThan">
      <formula>38</formula>
    </cfRule>
    <cfRule type="cellIs" dxfId="3825" priority="127" operator="greaterThan">
      <formula>37.9</formula>
    </cfRule>
    <cfRule type="cellIs" dxfId="3824" priority="161" operator="lessThan">
      <formula>38</formula>
    </cfRule>
    <cfRule type="cellIs" dxfId="3823" priority="162" operator="greaterThan">
      <formula>37.9</formula>
    </cfRule>
  </conditionalFormatting>
  <conditionalFormatting sqref="G41:H41">
    <cfRule type="cellIs" dxfId="3822" priority="159" operator="lessThan">
      <formula>0.25</formula>
    </cfRule>
    <cfRule type="cellIs" dxfId="3821" priority="160" operator="greaterThan">
      <formula>0.249</formula>
    </cfRule>
  </conditionalFormatting>
  <conditionalFormatting sqref="F42:H42">
    <cfRule type="cellIs" dxfId="3820" priority="157" operator="lessThan">
      <formula>0.6</formula>
    </cfRule>
    <cfRule type="cellIs" dxfId="3819" priority="158" operator="greaterThan">
      <formula>0.599</formula>
    </cfRule>
  </conditionalFormatting>
  <conditionalFormatting sqref="G36">
    <cfRule type="cellIs" dxfId="3818" priority="154" operator="lessThan">
      <formula>14</formula>
    </cfRule>
    <cfRule type="cellIs" dxfId="3817" priority="155" operator="greaterThan">
      <formula>13.99</formula>
    </cfRule>
    <cfRule type="cellIs" dxfId="3816" priority="156" operator="greaterThan">
      <formula>14</formula>
    </cfRule>
  </conditionalFormatting>
  <conditionalFormatting sqref="F36">
    <cfRule type="cellIs" dxfId="3815" priority="152" operator="lessThan">
      <formula>16</formula>
    </cfRule>
    <cfRule type="cellIs" dxfId="3814" priority="153" operator="greaterThan">
      <formula>15.9</formula>
    </cfRule>
  </conditionalFormatting>
  <conditionalFormatting sqref="E36">
    <cfRule type="cellIs" dxfId="3813" priority="150" operator="lessThan">
      <formula>18</formula>
    </cfRule>
    <cfRule type="cellIs" dxfId="3812" priority="151" operator="greaterThan">
      <formula>17.9</formula>
    </cfRule>
  </conditionalFormatting>
  <conditionalFormatting sqref="C36:D36">
    <cfRule type="cellIs" dxfId="3811" priority="148" operator="lessThan">
      <formula>24</formula>
    </cfRule>
    <cfRule type="cellIs" dxfId="3810" priority="149" operator="greaterThan">
      <formula>23.99</formula>
    </cfRule>
  </conditionalFormatting>
  <conditionalFormatting sqref="C37:F37">
    <cfRule type="cellIs" dxfId="3809" priority="145" operator="greaterThan">
      <formula>0.249</formula>
    </cfRule>
    <cfRule type="cellIs" dxfId="3808" priority="146" operator="lessThan">
      <formula>0.25</formula>
    </cfRule>
    <cfRule type="cellIs" dxfId="3807" priority="147" operator="greaterThan">
      <formula>24.9</formula>
    </cfRule>
  </conditionalFormatting>
  <conditionalFormatting sqref="C39:F39">
    <cfRule type="cellIs" dxfId="3806" priority="124" operator="lessThan">
      <formula>39.99</formula>
    </cfRule>
    <cfRule type="cellIs" dxfId="3805" priority="125" operator="greaterThan">
      <formula>39.99</formula>
    </cfRule>
    <cfRule type="cellIs" dxfId="3804" priority="143" operator="lessThan">
      <formula>40.1</formula>
    </cfRule>
    <cfRule type="cellIs" dxfId="3803" priority="144" operator="greaterThan">
      <formula>40</formula>
    </cfRule>
  </conditionalFormatting>
  <conditionalFormatting sqref="C41:F41">
    <cfRule type="cellIs" dxfId="3802" priority="141" operator="lessThan">
      <formula>0.15</formula>
    </cfRule>
    <cfRule type="cellIs" dxfId="3801" priority="142" operator="greaterThan">
      <formula>0.149</formula>
    </cfRule>
  </conditionalFormatting>
  <conditionalFormatting sqref="D42:E42">
    <cfRule type="cellIs" dxfId="3800" priority="139" operator="lessThan">
      <formula>0.5</formula>
    </cfRule>
    <cfRule type="cellIs" dxfId="3799" priority="140" operator="greaterThan">
      <formula>0.499</formula>
    </cfRule>
  </conditionalFormatting>
  <conditionalFormatting sqref="C42">
    <cfRule type="cellIs" dxfId="3798" priority="135" operator="lessThan">
      <formula>0.4</formula>
    </cfRule>
    <cfRule type="cellIs" dxfId="3797" priority="136" operator="greaterThan">
      <formula>0.399</formula>
    </cfRule>
    <cfRule type="cellIs" dxfId="3796" priority="137" operator="lessThan">
      <formula>0.4</formula>
    </cfRule>
    <cfRule type="cellIs" dxfId="3795" priority="138" operator="greaterThan">
      <formula>0.499</formula>
    </cfRule>
  </conditionalFormatting>
  <conditionalFormatting sqref="C38:F38">
    <cfRule type="cellIs" dxfId="3794" priority="133" operator="lessThan">
      <formula>0.3</formula>
    </cfRule>
    <cfRule type="cellIs" dxfId="3793" priority="134" operator="greaterThan">
      <formula>0.299</formula>
    </cfRule>
  </conditionalFormatting>
  <conditionalFormatting sqref="C47:C49">
    <cfRule type="cellIs" dxfId="3792" priority="122" operator="lessThan">
      <formula>1</formula>
    </cfRule>
    <cfRule type="cellIs" dxfId="3791" priority="123" operator="greaterThan">
      <formula>0.9</formula>
    </cfRule>
  </conditionalFormatting>
  <conditionalFormatting sqref="C52:C53">
    <cfRule type="cellIs" dxfId="3790" priority="120" operator="lessThan">
      <formula>24</formula>
    </cfRule>
    <cfRule type="cellIs" dxfId="3789" priority="121" operator="greaterThan">
      <formula>23.9</formula>
    </cfRule>
  </conditionalFormatting>
  <conditionalFormatting sqref="C56">
    <cfRule type="cellIs" dxfId="3788" priority="118" operator="lessThan">
      <formula>6</formula>
    </cfRule>
    <cfRule type="cellIs" dxfId="3787" priority="119" operator="greaterThan">
      <formula>5.99</formula>
    </cfRule>
  </conditionalFormatting>
  <conditionalFormatting sqref="H43">
    <cfRule type="cellIs" dxfId="3786" priority="112" operator="lessThan">
      <formula>49</formula>
    </cfRule>
    <cfRule type="cellIs" dxfId="3785" priority="113" operator="greaterThan">
      <formula>48.9</formula>
    </cfRule>
  </conditionalFormatting>
  <conditionalFormatting sqref="G43">
    <cfRule type="cellIs" dxfId="3784" priority="110" operator="lessThan">
      <formula>51</formula>
    </cfRule>
    <cfRule type="cellIs" dxfId="3783" priority="111" operator="greaterThan">
      <formula>50.9</formula>
    </cfRule>
  </conditionalFormatting>
  <conditionalFormatting sqref="F43">
    <cfRule type="cellIs" dxfId="3782" priority="108" operator="lessThan">
      <formula>53</formula>
    </cfRule>
    <cfRule type="cellIs" dxfId="3781" priority="109" operator="greaterThan">
      <formula>52.9</formula>
    </cfRule>
  </conditionalFormatting>
  <conditionalFormatting sqref="E43">
    <cfRule type="cellIs" dxfId="3780" priority="106" operator="lessThan">
      <formula>55</formula>
    </cfRule>
    <cfRule type="cellIs" dxfId="3779" priority="107" operator="greaterThan">
      <formula>54.9</formula>
    </cfRule>
  </conditionalFormatting>
  <conditionalFormatting sqref="D43">
    <cfRule type="cellIs" dxfId="3778" priority="104" operator="lessThan">
      <formula>57</formula>
    </cfRule>
    <cfRule type="cellIs" dxfId="3777" priority="105" operator="greaterThan">
      <formula>56.9</formula>
    </cfRule>
  </conditionalFormatting>
  <conditionalFormatting sqref="C43">
    <cfRule type="cellIs" dxfId="3776" priority="102" operator="lessThan">
      <formula>57</formula>
    </cfRule>
    <cfRule type="cellIs" dxfId="3775" priority="103" operator="greaterThan">
      <formula>56.9</formula>
    </cfRule>
  </conditionalFormatting>
  <conditionalFormatting sqref="H44">
    <cfRule type="cellIs" dxfId="3774" priority="100" operator="lessThan">
      <formula>53</formula>
    </cfRule>
    <cfRule type="cellIs" dxfId="3773" priority="101" operator="greaterThan">
      <formula>52.9</formula>
    </cfRule>
  </conditionalFormatting>
  <conditionalFormatting sqref="G44">
    <cfRule type="cellIs" dxfId="3772" priority="98" operator="lessThan">
      <formula>55</formula>
    </cfRule>
    <cfRule type="cellIs" dxfId="3771" priority="99" operator="greaterThan">
      <formula>54.9</formula>
    </cfRule>
  </conditionalFormatting>
  <conditionalFormatting sqref="F44">
    <cfRule type="cellIs" dxfId="3770" priority="96" operator="lessThan">
      <formula>57</formula>
    </cfRule>
    <cfRule type="cellIs" dxfId="3769" priority="97" operator="greaterThan">
      <formula>56.9</formula>
    </cfRule>
  </conditionalFormatting>
  <conditionalFormatting sqref="E44">
    <cfRule type="cellIs" dxfId="3768" priority="94" operator="lessThan">
      <formula>59</formula>
    </cfRule>
    <cfRule type="cellIs" dxfId="3767" priority="95" operator="greaterThan">
      <formula>58.9</formula>
    </cfRule>
  </conditionalFormatting>
  <conditionalFormatting sqref="D44">
    <cfRule type="cellIs" dxfId="3766" priority="92" operator="lessThan">
      <formula>61</formula>
    </cfRule>
    <cfRule type="cellIs" dxfId="3765" priority="93" operator="greaterThan">
      <formula>60.9</formula>
    </cfRule>
  </conditionalFormatting>
  <conditionalFormatting sqref="C44">
    <cfRule type="cellIs" dxfId="3764" priority="90" operator="lessThan">
      <formula>63</formula>
    </cfRule>
    <cfRule type="cellIs" dxfId="3763" priority="91" operator="greaterThan">
      <formula>62.9</formula>
    </cfRule>
  </conditionalFormatting>
  <conditionalFormatting sqref="C50">
    <cfRule type="cellIs" dxfId="3762" priority="88" operator="lessThanOrEqual">
      <formula>5</formula>
    </cfRule>
    <cfRule type="cellIs" dxfId="3761" priority="89" operator="greaterThanOrEqual">
      <formula>5</formula>
    </cfRule>
  </conditionalFormatting>
  <conditionalFormatting sqref="D50">
    <cfRule type="cellIs" dxfId="3760" priority="86" operator="greaterThanOrEqual">
      <formula>6</formula>
    </cfRule>
    <cfRule type="cellIs" dxfId="3759" priority="87" operator="lessThan">
      <formula>6</formula>
    </cfRule>
  </conditionalFormatting>
  <conditionalFormatting sqref="E50">
    <cfRule type="cellIs" dxfId="3758" priority="84" operator="greaterThanOrEqual">
      <formula>7</formula>
    </cfRule>
    <cfRule type="cellIs" dxfId="3757" priority="85" operator="lessThan">
      <formula>7</formula>
    </cfRule>
  </conditionalFormatting>
  <conditionalFormatting sqref="F50">
    <cfRule type="cellIs" dxfId="3756" priority="82" operator="lessThan">
      <formula>10</formula>
    </cfRule>
    <cfRule type="cellIs" dxfId="3755" priority="83" operator="greaterThanOrEqual">
      <formula>10</formula>
    </cfRule>
  </conditionalFormatting>
  <conditionalFormatting sqref="G50">
    <cfRule type="cellIs" dxfId="3754" priority="80" operator="lessThan">
      <formula>12</formula>
    </cfRule>
    <cfRule type="cellIs" dxfId="3753" priority="81" operator="greaterThanOrEqual">
      <formula>12</formula>
    </cfRule>
  </conditionalFormatting>
  <conditionalFormatting sqref="H50">
    <cfRule type="cellIs" dxfId="3752" priority="78" operator="lessThan">
      <formula>14</formula>
    </cfRule>
    <cfRule type="cellIs" dxfId="3751" priority="79" operator="greaterThanOrEqual">
      <formula>14</formula>
    </cfRule>
  </conditionalFormatting>
  <conditionalFormatting sqref="I50">
    <cfRule type="cellIs" dxfId="3750" priority="76" operator="lessThan">
      <formula>17</formula>
    </cfRule>
    <cfRule type="cellIs" dxfId="3749" priority="77" operator="greaterThanOrEqual">
      <formula>17</formula>
    </cfRule>
  </conditionalFormatting>
  <conditionalFormatting sqref="J50">
    <cfRule type="cellIs" dxfId="3748" priority="74" operator="lessThan">
      <formula>19</formula>
    </cfRule>
    <cfRule type="cellIs" dxfId="3747" priority="75" operator="greaterThanOrEqual">
      <formula>19</formula>
    </cfRule>
  </conditionalFormatting>
  <conditionalFormatting sqref="K50">
    <cfRule type="cellIs" dxfId="3746" priority="72" operator="lessThan">
      <formula>22</formula>
    </cfRule>
    <cfRule type="cellIs" dxfId="3745" priority="73" operator="greaterThanOrEqual">
      <formula>22</formula>
    </cfRule>
  </conditionalFormatting>
  <conditionalFormatting sqref="L50">
    <cfRule type="cellIs" dxfId="3744" priority="70" operator="lessThan">
      <formula>24</formula>
    </cfRule>
    <cfRule type="cellIs" dxfId="3743" priority="71" operator="greaterThanOrEqual">
      <formula>24</formula>
    </cfRule>
  </conditionalFormatting>
  <conditionalFormatting sqref="C51">
    <cfRule type="cellIs" dxfId="3742" priority="68" operator="lessThanOrEqual">
      <formula>5</formula>
    </cfRule>
    <cfRule type="cellIs" dxfId="3741" priority="69" operator="greaterThanOrEqual">
      <formula>5</formula>
    </cfRule>
  </conditionalFormatting>
  <conditionalFormatting sqref="D51">
    <cfRule type="cellIs" dxfId="3740" priority="66" operator="greaterThanOrEqual">
      <formula>6</formula>
    </cfRule>
    <cfRule type="cellIs" dxfId="3739" priority="67" operator="lessThan">
      <formula>6</formula>
    </cfRule>
  </conditionalFormatting>
  <conditionalFormatting sqref="E51">
    <cfRule type="cellIs" dxfId="3738" priority="64" operator="greaterThanOrEqual">
      <formula>7</formula>
    </cfRule>
    <cfRule type="cellIs" dxfId="3737" priority="65" operator="lessThan">
      <formula>7</formula>
    </cfRule>
  </conditionalFormatting>
  <conditionalFormatting sqref="F51">
    <cfRule type="cellIs" dxfId="3736" priority="62" operator="lessThan">
      <formula>10</formula>
    </cfRule>
    <cfRule type="cellIs" dxfId="3735" priority="63" operator="greaterThanOrEqual">
      <formula>10</formula>
    </cfRule>
  </conditionalFormatting>
  <conditionalFormatting sqref="G51">
    <cfRule type="cellIs" dxfId="3734" priority="60" operator="lessThan">
      <formula>12</formula>
    </cfRule>
    <cfRule type="cellIs" dxfId="3733" priority="61" operator="greaterThanOrEqual">
      <formula>12</formula>
    </cfRule>
  </conditionalFormatting>
  <conditionalFormatting sqref="H51">
    <cfRule type="cellIs" dxfId="3732" priority="58" operator="lessThan">
      <formula>14</formula>
    </cfRule>
    <cfRule type="cellIs" dxfId="3731" priority="59" operator="greaterThanOrEqual">
      <formula>14</formula>
    </cfRule>
  </conditionalFormatting>
  <conditionalFormatting sqref="I51">
    <cfRule type="cellIs" dxfId="3730" priority="56" operator="lessThan">
      <formula>17</formula>
    </cfRule>
    <cfRule type="cellIs" dxfId="3729" priority="57" operator="greaterThanOrEqual">
      <formula>17</formula>
    </cfRule>
  </conditionalFormatting>
  <conditionalFormatting sqref="J51">
    <cfRule type="cellIs" dxfId="3728" priority="54" operator="lessThan">
      <formula>19</formula>
    </cfRule>
    <cfRule type="cellIs" dxfId="3727" priority="55" operator="greaterThanOrEqual">
      <formula>19</formula>
    </cfRule>
  </conditionalFormatting>
  <conditionalFormatting sqref="K51">
    <cfRule type="cellIs" dxfId="3726" priority="52" operator="lessThan">
      <formula>22</formula>
    </cfRule>
    <cfRule type="cellIs" dxfId="3725" priority="53" operator="greaterThanOrEqual">
      <formula>22</formula>
    </cfRule>
  </conditionalFormatting>
  <conditionalFormatting sqref="L51">
    <cfRule type="cellIs" dxfId="3724" priority="50" operator="lessThan">
      <formula>24</formula>
    </cfRule>
    <cfRule type="cellIs" dxfId="3723" priority="51" operator="greaterThanOrEqual">
      <formula>24</formula>
    </cfRule>
  </conditionalFormatting>
  <conditionalFormatting sqref="C54">
    <cfRule type="cellIs" dxfId="3722" priority="39" operator="greaterThanOrEqual">
      <formula>0.08</formula>
    </cfRule>
    <cfRule type="cellIs" dxfId="3721" priority="49" operator="lessThan">
      <formula>0.08</formula>
    </cfRule>
  </conditionalFormatting>
  <conditionalFormatting sqref="D54">
    <cfRule type="cellIs" dxfId="3720" priority="38" operator="greaterThanOrEqual">
      <formula>0.1</formula>
    </cfRule>
    <cfRule type="cellIs" dxfId="3719" priority="48" operator="lessThan">
      <formula>0.1</formula>
    </cfRule>
  </conditionalFormatting>
  <conditionalFormatting sqref="E54">
    <cfRule type="cellIs" dxfId="3718" priority="37" operator="greaterThanOrEqual">
      <formula>1</formula>
    </cfRule>
    <cfRule type="cellIs" dxfId="3717" priority="47" operator="lessThan">
      <formula>1</formula>
    </cfRule>
  </conditionalFormatting>
  <conditionalFormatting sqref="F54">
    <cfRule type="cellIs" dxfId="3716" priority="36" operator="greaterThanOrEqual">
      <formula>1.02</formula>
    </cfRule>
    <cfRule type="cellIs" dxfId="3715" priority="46" operator="lessThan">
      <formula>1.02</formula>
    </cfRule>
  </conditionalFormatting>
  <conditionalFormatting sqref="G54">
    <cfRule type="cellIs" dxfId="3714" priority="35" operator="greaterThanOrEqual">
      <formula>1.04</formula>
    </cfRule>
    <cfRule type="cellIs" dxfId="3713" priority="45" operator="lessThan">
      <formula>1.04</formula>
    </cfRule>
  </conditionalFormatting>
  <conditionalFormatting sqref="H54">
    <cfRule type="cellIs" dxfId="3712" priority="34" operator="greaterThanOrEqual">
      <formula>1.06</formula>
    </cfRule>
    <cfRule type="cellIs" dxfId="3711" priority="44" operator="lessThan">
      <formula>1.06</formula>
    </cfRule>
  </conditionalFormatting>
  <conditionalFormatting sqref="I54">
    <cfRule type="cellIs" dxfId="3710" priority="33" operator="greaterThanOrEqual">
      <formula>1.08</formula>
    </cfRule>
    <cfRule type="cellIs" dxfId="3709" priority="43" operator="lessThan">
      <formula>1.08</formula>
    </cfRule>
  </conditionalFormatting>
  <conditionalFormatting sqref="J54">
    <cfRule type="cellIs" dxfId="3708" priority="32" operator="greaterThanOrEqual">
      <formula>1.1</formula>
    </cfRule>
    <cfRule type="cellIs" dxfId="3707" priority="42" operator="lessThan">
      <formula>1.1</formula>
    </cfRule>
  </conditionalFormatting>
  <conditionalFormatting sqref="K54">
    <cfRule type="cellIs" dxfId="3706" priority="31" operator="greaterThanOrEqual">
      <formula>2</formula>
    </cfRule>
    <cfRule type="cellIs" dxfId="3705" priority="41" operator="lessThan">
      <formula>2</formula>
    </cfRule>
  </conditionalFormatting>
  <conditionalFormatting sqref="L54">
    <cfRule type="cellIs" dxfId="3704" priority="30" operator="greaterThanOrEqual">
      <formula>2.04</formula>
    </cfRule>
    <cfRule type="cellIs" dxfId="3703" priority="40" operator="lessThan">
      <formula>2.04</formula>
    </cfRule>
  </conditionalFormatting>
  <conditionalFormatting sqref="C55">
    <cfRule type="cellIs" dxfId="3702" priority="26" operator="lessThan">
      <formula>3.08</formula>
    </cfRule>
    <cfRule type="cellIs" dxfId="3701" priority="29" operator="greaterThanOrEqual">
      <formula>3.08</formula>
    </cfRule>
  </conditionalFormatting>
  <conditionalFormatting sqref="D55">
    <cfRule type="cellIs" dxfId="3700" priority="25" operator="lessThan">
      <formula>4.02</formula>
    </cfRule>
    <cfRule type="cellIs" dxfId="3699" priority="28" operator="greaterThanOrEqual">
      <formula>4.02</formula>
    </cfRule>
  </conditionalFormatting>
  <conditionalFormatting sqref="E55">
    <cfRule type="cellIs" dxfId="3698" priority="24" operator="lessThan">
      <formula>4.08</formula>
    </cfRule>
    <cfRule type="cellIs" dxfId="3697" priority="27" operator="greaterThanOrEqual">
      <formula>4.08</formula>
    </cfRule>
  </conditionalFormatting>
  <conditionalFormatting sqref="F55">
    <cfRule type="cellIs" dxfId="3696" priority="22" operator="lessThan">
      <formula>5.02</formula>
    </cfRule>
    <cfRule type="cellIs" dxfId="3695" priority="23" operator="greaterThanOrEqual">
      <formula>5.02</formula>
    </cfRule>
  </conditionalFormatting>
  <conditionalFormatting sqref="G55">
    <cfRule type="cellIs" dxfId="3694" priority="19" operator="lessThan">
      <formula>5.08</formula>
    </cfRule>
    <cfRule type="cellIs" dxfId="3693" priority="21" operator="greaterThanOrEqual">
      <formula>5.08</formula>
    </cfRule>
  </conditionalFormatting>
  <conditionalFormatting sqref="H55">
    <cfRule type="cellIs" dxfId="3692" priority="10" operator="greaterThanOrEqual">
      <formula>6.02</formula>
    </cfRule>
    <cfRule type="cellIs" dxfId="3691" priority="20" operator="lessThan">
      <formula>6.08</formula>
    </cfRule>
  </conditionalFormatting>
  <conditionalFormatting sqref="I55">
    <cfRule type="cellIs" dxfId="3690" priority="17" operator="lessThan">
      <formula>6.08</formula>
    </cfRule>
    <cfRule type="cellIs" dxfId="3689" priority="18" operator="greaterThanOrEqual">
      <formula>6.08</formula>
    </cfRule>
  </conditionalFormatting>
  <conditionalFormatting sqref="J55">
    <cfRule type="cellIs" dxfId="3688" priority="15" operator="lessThan">
      <formula>7.02</formula>
    </cfRule>
    <cfRule type="cellIs" dxfId="3687" priority="16" operator="greaterThanOrEqual">
      <formula>7.02</formula>
    </cfRule>
  </conditionalFormatting>
  <conditionalFormatting sqref="K55">
    <cfRule type="cellIs" dxfId="3686" priority="13" operator="lessThan">
      <formula>7.08</formula>
    </cfRule>
    <cfRule type="cellIs" dxfId="3685" priority="14" operator="greaterThanOrEqual">
      <formula>7.08</formula>
    </cfRule>
  </conditionalFormatting>
  <conditionalFormatting sqref="L55">
    <cfRule type="cellIs" dxfId="3684" priority="11" operator="lessThan">
      <formula>8</formula>
    </cfRule>
    <cfRule type="cellIs" dxfId="3683" priority="12" operator="greaterThanOrEqual">
      <formula>8</formula>
    </cfRule>
  </conditionalFormatting>
  <conditionalFormatting sqref="H36">
    <cfRule type="cellIs" dxfId="3682" priority="8" operator="greaterThan">
      <formula>11.9</formula>
    </cfRule>
    <cfRule type="cellIs" dxfId="3681" priority="9" operator="lessThan">
      <formula>12</formula>
    </cfRule>
  </conditionalFormatting>
  <conditionalFormatting sqref="I86">
    <cfRule type="cellIs" dxfId="3680" priority="1" operator="lessThan">
      <formula>1</formula>
    </cfRule>
    <cfRule type="cellIs" dxfId="3679" priority="2" operator="lessThan">
      <formula>0</formula>
    </cfRule>
    <cfRule type="cellIs" dxfId="3678" priority="3" operator="lessThan">
      <formula>0</formula>
    </cfRule>
  </conditionalFormatting>
  <conditionalFormatting sqref="I79">
    <cfRule type="cellIs" dxfId="3677" priority="5" operator="lessThan">
      <formula>1</formula>
    </cfRule>
    <cfRule type="cellIs" dxfId="3676" priority="6" operator="lessThan">
      <formula>0</formula>
    </cfRule>
    <cfRule type="cellIs" dxfId="3675" priority="7" operator="lessThan">
      <formula>0</formula>
    </cfRule>
  </conditionalFormatting>
  <conditionalFormatting sqref="I89:I90 I93:I94">
    <cfRule type="cellIs" dxfId="3674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FD111"/>
  <sheetViews>
    <sheetView topLeftCell="A93" zoomScale="78" zoomScaleNormal="78" workbookViewId="0">
      <selection activeCell="H103" sqref="H10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205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hidden="1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hidden="1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3</v>
      </c>
      <c r="D6" s="19">
        <f t="shared" si="1"/>
        <v>3</v>
      </c>
      <c r="E6" s="18">
        <f t="shared" si="2"/>
        <v>3</v>
      </c>
      <c r="F6" s="18">
        <f t="shared" si="3"/>
        <v>3</v>
      </c>
      <c r="G6" s="18">
        <f t="shared" si="4"/>
        <v>3</v>
      </c>
      <c r="H6" s="18">
        <f t="shared" si="5"/>
        <v>3</v>
      </c>
      <c r="I6" s="18">
        <f t="shared" si="6"/>
        <v>3</v>
      </c>
      <c r="J6" s="18">
        <f t="shared" si="7"/>
        <v>3</v>
      </c>
      <c r="K6" s="18">
        <f t="shared" si="8"/>
        <v>3</v>
      </c>
      <c r="L6" s="18">
        <f t="shared" si="9"/>
        <v>3</v>
      </c>
      <c r="N6" s="18">
        <v>3</v>
      </c>
    </row>
    <row r="7" spans="1:17" hidden="1" x14ac:dyDescent="0.25">
      <c r="A7" s="2" t="s">
        <v>4</v>
      </c>
      <c r="B7" s="2" t="s">
        <v>22</v>
      </c>
      <c r="C7" s="19">
        <f t="shared" si="0"/>
        <v>3</v>
      </c>
      <c r="D7" s="19">
        <f t="shared" si="1"/>
        <v>3</v>
      </c>
      <c r="E7" s="18">
        <f t="shared" si="2"/>
        <v>3</v>
      </c>
      <c r="F7" s="18">
        <f t="shared" si="3"/>
        <v>3</v>
      </c>
      <c r="G7" s="18">
        <f t="shared" si="4"/>
        <v>3</v>
      </c>
      <c r="H7" s="18">
        <f t="shared" si="5"/>
        <v>3</v>
      </c>
      <c r="I7" s="18">
        <f t="shared" si="6"/>
        <v>3</v>
      </c>
      <c r="J7" s="18">
        <f t="shared" si="7"/>
        <v>3</v>
      </c>
      <c r="K7" s="18">
        <f t="shared" si="8"/>
        <v>3</v>
      </c>
      <c r="L7" s="18">
        <f t="shared" si="9"/>
        <v>3</v>
      </c>
      <c r="N7" s="18">
        <v>3</v>
      </c>
    </row>
    <row r="8" spans="1:17" hidden="1" x14ac:dyDescent="0.25">
      <c r="A8" s="2" t="s">
        <v>5</v>
      </c>
      <c r="B8" s="2" t="s">
        <v>22</v>
      </c>
      <c r="C8" s="19">
        <f t="shared" si="0"/>
        <v>2</v>
      </c>
      <c r="D8" s="19">
        <f t="shared" si="1"/>
        <v>2</v>
      </c>
      <c r="E8" s="18">
        <f t="shared" si="2"/>
        <v>2</v>
      </c>
      <c r="F8" s="18">
        <f t="shared" si="3"/>
        <v>2</v>
      </c>
      <c r="G8" s="18">
        <f t="shared" si="4"/>
        <v>2</v>
      </c>
      <c r="H8" s="18">
        <f t="shared" si="5"/>
        <v>2</v>
      </c>
      <c r="I8" s="18">
        <f t="shared" si="6"/>
        <v>2</v>
      </c>
      <c r="J8" s="18">
        <f t="shared" si="7"/>
        <v>2</v>
      </c>
      <c r="K8" s="18">
        <f t="shared" si="8"/>
        <v>2</v>
      </c>
      <c r="L8" s="18">
        <f t="shared" si="9"/>
        <v>2</v>
      </c>
      <c r="N8" s="18">
        <v>2</v>
      </c>
    </row>
    <row r="9" spans="1:17" hidden="1" x14ac:dyDescent="0.25">
      <c r="A9" s="2" t="s">
        <v>6</v>
      </c>
      <c r="B9" s="2" t="s">
        <v>1</v>
      </c>
      <c r="C9" s="19">
        <f t="shared" si="0"/>
        <v>3</v>
      </c>
      <c r="D9" s="19">
        <f t="shared" si="1"/>
        <v>3</v>
      </c>
      <c r="E9" s="18">
        <f t="shared" si="2"/>
        <v>3</v>
      </c>
      <c r="F9" s="18">
        <f t="shared" si="3"/>
        <v>3</v>
      </c>
      <c r="G9" s="18">
        <f t="shared" si="4"/>
        <v>3</v>
      </c>
      <c r="H9" s="18">
        <f t="shared" si="5"/>
        <v>3</v>
      </c>
      <c r="I9" s="18">
        <f t="shared" si="6"/>
        <v>3</v>
      </c>
      <c r="J9" s="18">
        <f t="shared" si="7"/>
        <v>3</v>
      </c>
      <c r="K9" s="18">
        <f t="shared" si="8"/>
        <v>3</v>
      </c>
      <c r="L9" s="18">
        <f t="shared" si="9"/>
        <v>3</v>
      </c>
      <c r="N9" s="18">
        <v>3</v>
      </c>
    </row>
    <row r="10" spans="1:17" hidden="1" x14ac:dyDescent="0.25">
      <c r="A10" s="2" t="s">
        <v>7</v>
      </c>
      <c r="B10" s="2" t="s">
        <v>2</v>
      </c>
      <c r="C10" s="19">
        <f t="shared" si="0"/>
        <v>3</v>
      </c>
      <c r="D10" s="19">
        <f t="shared" si="1"/>
        <v>3</v>
      </c>
      <c r="E10" s="18">
        <f t="shared" si="2"/>
        <v>3</v>
      </c>
      <c r="F10" s="18">
        <f t="shared" si="3"/>
        <v>3</v>
      </c>
      <c r="G10" s="18">
        <f t="shared" si="4"/>
        <v>3</v>
      </c>
      <c r="H10" s="18">
        <f t="shared" si="5"/>
        <v>3</v>
      </c>
      <c r="I10" s="18">
        <f t="shared" si="6"/>
        <v>3</v>
      </c>
      <c r="J10" s="18">
        <f t="shared" si="7"/>
        <v>3</v>
      </c>
      <c r="K10" s="18">
        <f t="shared" si="8"/>
        <v>3</v>
      </c>
      <c r="L10" s="18">
        <f t="shared" si="9"/>
        <v>3</v>
      </c>
      <c r="N10" s="18">
        <v>3</v>
      </c>
    </row>
    <row r="11" spans="1:17" ht="18.75" hidden="1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hidden="1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2</v>
      </c>
      <c r="D13" s="18">
        <f t="shared" si="11"/>
        <v>2</v>
      </c>
      <c r="E13" s="18">
        <f t="shared" si="12"/>
        <v>2</v>
      </c>
      <c r="F13" s="18">
        <f t="shared" si="13"/>
        <v>2</v>
      </c>
      <c r="G13" s="18">
        <f t="shared" si="14"/>
        <v>2</v>
      </c>
      <c r="H13" s="18">
        <f t="shared" si="15"/>
        <v>2</v>
      </c>
      <c r="I13" s="18">
        <f t="shared" si="16"/>
        <v>2</v>
      </c>
      <c r="J13" s="18">
        <f t="shared" si="17"/>
        <v>2</v>
      </c>
      <c r="K13" s="18">
        <f t="shared" si="18"/>
        <v>2</v>
      </c>
      <c r="L13" s="18">
        <f t="shared" si="19"/>
        <v>2</v>
      </c>
      <c r="N13" s="18">
        <v>2</v>
      </c>
    </row>
    <row r="14" spans="1:17" hidden="1" x14ac:dyDescent="0.25">
      <c r="A14" s="2" t="s">
        <v>11</v>
      </c>
      <c r="B14" s="2" t="s">
        <v>72</v>
      </c>
      <c r="C14" s="18">
        <f t="shared" si="10"/>
        <v>1</v>
      </c>
      <c r="D14" s="18">
        <f t="shared" si="11"/>
        <v>1</v>
      </c>
      <c r="E14" s="18">
        <f t="shared" si="12"/>
        <v>1</v>
      </c>
      <c r="F14" s="18">
        <f t="shared" si="13"/>
        <v>1</v>
      </c>
      <c r="G14" s="18">
        <f t="shared" si="14"/>
        <v>1</v>
      </c>
      <c r="H14" s="18">
        <f t="shared" si="15"/>
        <v>1</v>
      </c>
      <c r="I14" s="18">
        <f t="shared" si="16"/>
        <v>1</v>
      </c>
      <c r="J14" s="18">
        <f t="shared" si="17"/>
        <v>1</v>
      </c>
      <c r="K14" s="18">
        <f t="shared" si="18"/>
        <v>1</v>
      </c>
      <c r="L14" s="18">
        <f t="shared" si="19"/>
        <v>1</v>
      </c>
      <c r="N14" s="18">
        <v>1</v>
      </c>
    </row>
    <row r="15" spans="1:17" hidden="1" x14ac:dyDescent="0.25">
      <c r="A15" s="2" t="s">
        <v>12</v>
      </c>
      <c r="B15" s="2" t="s">
        <v>23</v>
      </c>
      <c r="C15" s="18">
        <f t="shared" si="10"/>
        <v>3</v>
      </c>
      <c r="D15" s="18">
        <f t="shared" si="11"/>
        <v>3</v>
      </c>
      <c r="E15" s="18">
        <f t="shared" si="12"/>
        <v>3</v>
      </c>
      <c r="F15" s="18">
        <f t="shared" si="13"/>
        <v>3</v>
      </c>
      <c r="G15" s="18">
        <f t="shared" si="14"/>
        <v>3</v>
      </c>
      <c r="H15" s="18">
        <f t="shared" si="15"/>
        <v>3</v>
      </c>
      <c r="I15" s="18">
        <f t="shared" si="16"/>
        <v>3</v>
      </c>
      <c r="J15" s="18">
        <f t="shared" si="17"/>
        <v>3</v>
      </c>
      <c r="K15" s="18">
        <f t="shared" si="18"/>
        <v>3</v>
      </c>
      <c r="L15" s="18">
        <f t="shared" si="19"/>
        <v>3</v>
      </c>
      <c r="N15" s="18">
        <v>3</v>
      </c>
    </row>
    <row r="16" spans="1:17" hidden="1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hidden="1" x14ac:dyDescent="0.25">
      <c r="A17" s="2" t="s">
        <v>14</v>
      </c>
      <c r="B17" s="2" t="s">
        <v>23</v>
      </c>
      <c r="C17" s="18">
        <f t="shared" si="10"/>
        <v>3</v>
      </c>
      <c r="D17" s="18">
        <f t="shared" si="11"/>
        <v>3</v>
      </c>
      <c r="E17" s="18">
        <f t="shared" si="12"/>
        <v>3</v>
      </c>
      <c r="F17" s="18">
        <f t="shared" si="13"/>
        <v>3</v>
      </c>
      <c r="G17" s="18">
        <f t="shared" si="14"/>
        <v>3</v>
      </c>
      <c r="H17" s="18">
        <f t="shared" si="15"/>
        <v>3</v>
      </c>
      <c r="I17" s="18">
        <f t="shared" si="16"/>
        <v>3</v>
      </c>
      <c r="J17" s="18">
        <f t="shared" si="17"/>
        <v>3</v>
      </c>
      <c r="K17" s="18">
        <f t="shared" si="18"/>
        <v>3</v>
      </c>
      <c r="L17" s="18">
        <f t="shared" si="19"/>
        <v>3</v>
      </c>
      <c r="N17" s="18">
        <v>3</v>
      </c>
    </row>
    <row r="18" spans="1:14" hidden="1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hidden="1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hidden="1" x14ac:dyDescent="0.25">
      <c r="A20" s="2" t="s">
        <v>17</v>
      </c>
      <c r="B20" s="2" t="s">
        <v>6</v>
      </c>
      <c r="C20" s="19">
        <f t="shared" si="10"/>
        <v>3</v>
      </c>
      <c r="D20" s="19">
        <f t="shared" si="11"/>
        <v>3</v>
      </c>
      <c r="E20" s="19">
        <f t="shared" si="12"/>
        <v>3</v>
      </c>
      <c r="F20" s="18">
        <f t="shared" si="13"/>
        <v>3</v>
      </c>
      <c r="G20" s="18">
        <f t="shared" si="14"/>
        <v>3</v>
      </c>
      <c r="H20" s="18">
        <f t="shared" si="15"/>
        <v>3</v>
      </c>
      <c r="I20" s="18">
        <f t="shared" si="16"/>
        <v>3</v>
      </c>
      <c r="J20" s="18">
        <f t="shared" si="17"/>
        <v>3</v>
      </c>
      <c r="K20" s="18">
        <f t="shared" si="18"/>
        <v>3</v>
      </c>
      <c r="L20" s="18">
        <f t="shared" si="19"/>
        <v>3</v>
      </c>
      <c r="N20" s="18">
        <v>3</v>
      </c>
    </row>
    <row r="21" spans="1:14" hidden="1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hidden="1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1</v>
      </c>
      <c r="D24" s="19">
        <f>N24</f>
        <v>1</v>
      </c>
      <c r="E24" s="18">
        <f>N24</f>
        <v>1</v>
      </c>
      <c r="F24" s="18">
        <f>N24</f>
        <v>1</v>
      </c>
      <c r="G24" s="18">
        <f>N24</f>
        <v>1</v>
      </c>
      <c r="H24" s="18">
        <f>N24</f>
        <v>1</v>
      </c>
      <c r="I24" s="18">
        <f>N24</f>
        <v>1</v>
      </c>
      <c r="J24" s="18">
        <f>N24</f>
        <v>1</v>
      </c>
      <c r="K24" s="18">
        <f>N24</f>
        <v>1</v>
      </c>
      <c r="L24" s="18">
        <f>N24</f>
        <v>1</v>
      </c>
      <c r="N24" s="18">
        <v>1</v>
      </c>
    </row>
    <row r="25" spans="1:14" hidden="1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hidden="1" x14ac:dyDescent="0.3">
      <c r="A26" s="3" t="s">
        <v>25</v>
      </c>
      <c r="J26" s="11"/>
      <c r="K26" s="11"/>
      <c r="L26" s="11"/>
    </row>
    <row r="27" spans="1:14" hidden="1" x14ac:dyDescent="0.25">
      <c r="A27" s="2" t="s">
        <v>26</v>
      </c>
      <c r="B27" s="2" t="s">
        <v>14</v>
      </c>
      <c r="C27" s="18">
        <f t="shared" ref="C27:C34" si="20">N27</f>
        <v>4</v>
      </c>
      <c r="D27" s="18">
        <f t="shared" ref="D27:D34" si="21">N27</f>
        <v>4</v>
      </c>
      <c r="E27" s="18">
        <f t="shared" ref="E27:E34" si="22">N27</f>
        <v>4</v>
      </c>
      <c r="F27" s="18">
        <f t="shared" ref="F27:F34" si="23">N27</f>
        <v>4</v>
      </c>
      <c r="G27" s="18">
        <f t="shared" ref="G27:G34" si="24">N27</f>
        <v>4</v>
      </c>
      <c r="H27" s="18">
        <f t="shared" ref="H27:H34" si="25">N27</f>
        <v>4</v>
      </c>
      <c r="I27" s="18">
        <f t="shared" ref="I27:I34" si="26">N27</f>
        <v>4</v>
      </c>
      <c r="J27" s="18">
        <f t="shared" ref="J27:J34" si="27">N27</f>
        <v>4</v>
      </c>
      <c r="K27" s="18">
        <f t="shared" ref="K27:K34" si="28">N27</f>
        <v>4</v>
      </c>
      <c r="L27" s="18">
        <f t="shared" ref="L27:L34" si="29">N27</f>
        <v>4</v>
      </c>
      <c r="N27" s="18">
        <v>4</v>
      </c>
    </row>
    <row r="28" spans="1:14" hidden="1" x14ac:dyDescent="0.25">
      <c r="A28" s="2" t="s">
        <v>27</v>
      </c>
      <c r="B28" s="2" t="s">
        <v>13</v>
      </c>
      <c r="C28" s="18">
        <f t="shared" si="20"/>
        <v>4</v>
      </c>
      <c r="D28" s="18">
        <f t="shared" si="21"/>
        <v>4</v>
      </c>
      <c r="E28" s="18">
        <f t="shared" si="22"/>
        <v>4</v>
      </c>
      <c r="F28" s="18">
        <f t="shared" si="23"/>
        <v>4</v>
      </c>
      <c r="G28" s="18">
        <f t="shared" si="24"/>
        <v>4</v>
      </c>
      <c r="H28" s="18">
        <f t="shared" si="25"/>
        <v>4</v>
      </c>
      <c r="I28" s="18">
        <f t="shared" si="26"/>
        <v>4</v>
      </c>
      <c r="J28" s="18">
        <f t="shared" si="27"/>
        <v>4</v>
      </c>
      <c r="K28" s="18">
        <f t="shared" si="28"/>
        <v>4</v>
      </c>
      <c r="L28" s="18">
        <f t="shared" si="29"/>
        <v>4</v>
      </c>
      <c r="N28" s="18">
        <v>4</v>
      </c>
    </row>
    <row r="29" spans="1:14" hidden="1" x14ac:dyDescent="0.25">
      <c r="A29" s="2" t="s">
        <v>28</v>
      </c>
      <c r="B29" s="2" t="s">
        <v>12</v>
      </c>
      <c r="C29" s="18">
        <f t="shared" si="20"/>
        <v>3</v>
      </c>
      <c r="D29" s="18">
        <f t="shared" si="21"/>
        <v>3</v>
      </c>
      <c r="E29" s="18">
        <f t="shared" si="22"/>
        <v>3</v>
      </c>
      <c r="F29" s="18">
        <f t="shared" si="23"/>
        <v>3</v>
      </c>
      <c r="G29" s="18">
        <f t="shared" si="24"/>
        <v>3</v>
      </c>
      <c r="H29" s="18">
        <f t="shared" si="25"/>
        <v>3</v>
      </c>
      <c r="I29" s="18">
        <f t="shared" si="26"/>
        <v>3</v>
      </c>
      <c r="J29" s="18">
        <f t="shared" si="27"/>
        <v>3</v>
      </c>
      <c r="K29" s="18">
        <f t="shared" si="28"/>
        <v>3</v>
      </c>
      <c r="L29" s="18">
        <f t="shared" si="29"/>
        <v>3</v>
      </c>
      <c r="N29" s="18">
        <v>3</v>
      </c>
    </row>
    <row r="30" spans="1:14" hidden="1" x14ac:dyDescent="0.25">
      <c r="A30" s="2" t="s">
        <v>29</v>
      </c>
      <c r="B30" s="2" t="s">
        <v>12</v>
      </c>
      <c r="C30" s="19">
        <f t="shared" si="20"/>
        <v>2</v>
      </c>
      <c r="D30" s="19">
        <f t="shared" si="21"/>
        <v>2</v>
      </c>
      <c r="E30" s="19">
        <f t="shared" si="22"/>
        <v>2</v>
      </c>
      <c r="F30" s="18">
        <f t="shared" si="23"/>
        <v>2</v>
      </c>
      <c r="G30" s="18">
        <f t="shared" si="24"/>
        <v>2</v>
      </c>
      <c r="H30" s="18">
        <f t="shared" si="25"/>
        <v>2</v>
      </c>
      <c r="I30" s="18">
        <f t="shared" si="26"/>
        <v>2</v>
      </c>
      <c r="J30" s="18">
        <f t="shared" si="27"/>
        <v>2</v>
      </c>
      <c r="K30" s="18">
        <f t="shared" si="28"/>
        <v>2</v>
      </c>
      <c r="L30" s="18">
        <f t="shared" si="29"/>
        <v>2</v>
      </c>
      <c r="N30" s="18">
        <v>2</v>
      </c>
    </row>
    <row r="31" spans="1:14" hidden="1" x14ac:dyDescent="0.25">
      <c r="A31" s="2" t="s">
        <v>30</v>
      </c>
      <c r="B31" s="2" t="s">
        <v>12</v>
      </c>
      <c r="C31" s="19">
        <f t="shared" si="20"/>
        <v>2</v>
      </c>
      <c r="D31" s="19">
        <f t="shared" si="21"/>
        <v>2</v>
      </c>
      <c r="E31" s="19">
        <f t="shared" si="22"/>
        <v>2</v>
      </c>
      <c r="F31" s="18">
        <f t="shared" si="23"/>
        <v>2</v>
      </c>
      <c r="G31" s="18">
        <f t="shared" si="24"/>
        <v>2</v>
      </c>
      <c r="H31" s="18">
        <f t="shared" si="25"/>
        <v>2</v>
      </c>
      <c r="I31" s="18">
        <f t="shared" si="26"/>
        <v>2</v>
      </c>
      <c r="J31" s="18">
        <f t="shared" si="27"/>
        <v>2</v>
      </c>
      <c r="K31" s="18">
        <f t="shared" si="28"/>
        <v>2</v>
      </c>
      <c r="L31" s="18">
        <f t="shared" si="29"/>
        <v>2</v>
      </c>
      <c r="N31" s="18">
        <v>2</v>
      </c>
    </row>
    <row r="32" spans="1:14" hidden="1" x14ac:dyDescent="0.25">
      <c r="A32" s="2" t="s">
        <v>31</v>
      </c>
      <c r="B32" s="2" t="s">
        <v>11</v>
      </c>
      <c r="C32" s="19">
        <f t="shared" si="20"/>
        <v>2</v>
      </c>
      <c r="D32" s="19">
        <f t="shared" si="21"/>
        <v>2</v>
      </c>
      <c r="E32" s="19">
        <f t="shared" si="22"/>
        <v>2</v>
      </c>
      <c r="F32" s="18">
        <f t="shared" si="23"/>
        <v>2</v>
      </c>
      <c r="G32" s="18">
        <f t="shared" si="24"/>
        <v>2</v>
      </c>
      <c r="H32" s="18">
        <f t="shared" si="25"/>
        <v>2</v>
      </c>
      <c r="I32" s="18">
        <f t="shared" si="26"/>
        <v>2</v>
      </c>
      <c r="J32" s="18">
        <f t="shared" si="27"/>
        <v>2</v>
      </c>
      <c r="K32" s="18">
        <f t="shared" si="28"/>
        <v>2</v>
      </c>
      <c r="L32" s="18">
        <f t="shared" si="29"/>
        <v>2</v>
      </c>
      <c r="N32" s="18">
        <v>2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hidden="1" x14ac:dyDescent="0.25">
      <c r="A34" s="2" t="s">
        <v>33</v>
      </c>
      <c r="B34" s="2" t="s">
        <v>12</v>
      </c>
      <c r="C34" s="19">
        <f t="shared" si="20"/>
        <v>3</v>
      </c>
      <c r="D34" s="19">
        <f t="shared" si="21"/>
        <v>3</v>
      </c>
      <c r="E34" s="19">
        <f t="shared" si="22"/>
        <v>3</v>
      </c>
      <c r="F34" s="18">
        <f t="shared" si="23"/>
        <v>3</v>
      </c>
      <c r="G34" s="18">
        <f t="shared" si="24"/>
        <v>3</v>
      </c>
      <c r="H34" s="18">
        <f t="shared" si="25"/>
        <v>3</v>
      </c>
      <c r="I34" s="18">
        <f t="shared" si="26"/>
        <v>3</v>
      </c>
      <c r="J34" s="18">
        <f t="shared" si="27"/>
        <v>3</v>
      </c>
      <c r="K34" s="18">
        <f t="shared" si="28"/>
        <v>3</v>
      </c>
      <c r="L34" s="18">
        <f t="shared" si="29"/>
        <v>3</v>
      </c>
      <c r="N34" s="18">
        <v>3</v>
      </c>
    </row>
    <row r="35" spans="1:14" ht="18.75" hidden="1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20.5</v>
      </c>
      <c r="D36" s="18">
        <f t="shared" ref="D36:D44" si="31">N36</f>
        <v>20.5</v>
      </c>
      <c r="E36" s="18">
        <f t="shared" ref="E36:E44" si="32">N36</f>
        <v>20.5</v>
      </c>
      <c r="F36" s="18">
        <f t="shared" ref="F36:F44" si="33">N36</f>
        <v>20.5</v>
      </c>
      <c r="G36" s="18">
        <f t="shared" ref="G36:G44" si="34">N36</f>
        <v>20.5</v>
      </c>
      <c r="H36" s="18">
        <f t="shared" ref="H36:H44" si="35">N36</f>
        <v>20.5</v>
      </c>
      <c r="I36" s="18">
        <f t="shared" ref="I36:I44" si="36">N36</f>
        <v>20.5</v>
      </c>
      <c r="J36" s="18">
        <f t="shared" ref="J36:J44" si="37">N36</f>
        <v>20.5</v>
      </c>
      <c r="K36" s="18">
        <f t="shared" ref="K36:K44" si="38">N36</f>
        <v>20.5</v>
      </c>
      <c r="L36" s="18">
        <f t="shared" ref="L36:L44" si="39">N36</f>
        <v>20.5</v>
      </c>
      <c r="N36" s="18">
        <v>20.5</v>
      </c>
    </row>
    <row r="37" spans="1:14" hidden="1" x14ac:dyDescent="0.25">
      <c r="A37" s="2" t="s">
        <v>37</v>
      </c>
      <c r="B37" s="2" t="s">
        <v>39</v>
      </c>
      <c r="C37" s="25">
        <f t="shared" si="30"/>
        <v>0.33329999999999999</v>
      </c>
      <c r="D37" s="25">
        <f t="shared" si="31"/>
        <v>0.33329999999999999</v>
      </c>
      <c r="E37" s="25">
        <f t="shared" si="32"/>
        <v>0.33329999999999999</v>
      </c>
      <c r="F37" s="25">
        <f t="shared" si="33"/>
        <v>0.33329999999999999</v>
      </c>
      <c r="G37" s="25">
        <f t="shared" si="34"/>
        <v>0.33329999999999999</v>
      </c>
      <c r="H37" s="25">
        <f t="shared" si="35"/>
        <v>0.33329999999999999</v>
      </c>
      <c r="I37" s="25">
        <f t="shared" si="36"/>
        <v>0.33329999999999999</v>
      </c>
      <c r="J37" s="25">
        <f t="shared" si="37"/>
        <v>0.33329999999999999</v>
      </c>
      <c r="K37" s="25">
        <f t="shared" si="38"/>
        <v>0.33329999999999999</v>
      </c>
      <c r="L37" s="22">
        <f t="shared" si="39"/>
        <v>0.33329999999999999</v>
      </c>
      <c r="N37" s="22">
        <v>0.33329999999999999</v>
      </c>
    </row>
    <row r="38" spans="1:14" hidden="1" x14ac:dyDescent="0.25">
      <c r="A38" s="2" t="s">
        <v>38</v>
      </c>
      <c r="B38" s="2" t="s">
        <v>39</v>
      </c>
      <c r="C38" s="25">
        <f t="shared" si="30"/>
        <v>0.60709999999999997</v>
      </c>
      <c r="D38" s="25">
        <f t="shared" si="31"/>
        <v>0.60709999999999997</v>
      </c>
      <c r="E38" s="25">
        <f t="shared" si="32"/>
        <v>0.60709999999999997</v>
      </c>
      <c r="F38" s="25">
        <f t="shared" si="33"/>
        <v>0.60709999999999997</v>
      </c>
      <c r="G38" s="25">
        <f t="shared" si="34"/>
        <v>0.60709999999999997</v>
      </c>
      <c r="H38" s="25">
        <f t="shared" si="35"/>
        <v>0.60709999999999997</v>
      </c>
      <c r="I38" s="25">
        <f t="shared" si="36"/>
        <v>0.60709999999999997</v>
      </c>
      <c r="J38" s="25">
        <f t="shared" si="37"/>
        <v>0.60709999999999997</v>
      </c>
      <c r="K38" s="25">
        <f t="shared" si="38"/>
        <v>0.60709999999999997</v>
      </c>
      <c r="L38" s="22">
        <f t="shared" si="39"/>
        <v>0.60709999999999997</v>
      </c>
      <c r="N38" s="22">
        <v>0.60709999999999997</v>
      </c>
    </row>
    <row r="39" spans="1:14" hidden="1" x14ac:dyDescent="0.25">
      <c r="A39" s="2" t="s">
        <v>40</v>
      </c>
      <c r="B39" s="2" t="s">
        <v>39</v>
      </c>
      <c r="C39" s="18">
        <f t="shared" si="30"/>
        <v>39.5</v>
      </c>
      <c r="D39" s="18">
        <f t="shared" si="31"/>
        <v>39.5</v>
      </c>
      <c r="E39" s="18">
        <f t="shared" si="32"/>
        <v>39.5</v>
      </c>
      <c r="F39" s="18">
        <f t="shared" si="33"/>
        <v>39.5</v>
      </c>
      <c r="G39" s="18">
        <f t="shared" si="34"/>
        <v>39.5</v>
      </c>
      <c r="H39" s="18">
        <f t="shared" si="35"/>
        <v>39.5</v>
      </c>
      <c r="I39" s="18">
        <f t="shared" si="36"/>
        <v>39.5</v>
      </c>
      <c r="J39" s="18">
        <f t="shared" si="37"/>
        <v>39.5</v>
      </c>
      <c r="K39" s="18">
        <f t="shared" si="38"/>
        <v>39.5</v>
      </c>
      <c r="L39" s="18">
        <f t="shared" si="39"/>
        <v>39.5</v>
      </c>
      <c r="N39" s="18">
        <v>39.5</v>
      </c>
    </row>
    <row r="40" spans="1:14" x14ac:dyDescent="0.25">
      <c r="A40" s="2" t="s">
        <v>41</v>
      </c>
      <c r="B40" s="2" t="s">
        <v>39</v>
      </c>
      <c r="C40" s="26">
        <f t="shared" si="30"/>
        <v>2.33</v>
      </c>
      <c r="D40" s="26">
        <f t="shared" si="31"/>
        <v>2.33</v>
      </c>
      <c r="E40" s="26">
        <f t="shared" si="32"/>
        <v>2.33</v>
      </c>
      <c r="F40" s="26">
        <f t="shared" si="33"/>
        <v>2.33</v>
      </c>
      <c r="G40" s="26">
        <f t="shared" si="34"/>
        <v>2.33</v>
      </c>
      <c r="H40" s="26">
        <f t="shared" si="35"/>
        <v>2.33</v>
      </c>
      <c r="I40" s="26">
        <f t="shared" si="36"/>
        <v>2.33</v>
      </c>
      <c r="J40" s="26">
        <f t="shared" si="37"/>
        <v>2.33</v>
      </c>
      <c r="K40" s="26">
        <f t="shared" si="38"/>
        <v>2.33</v>
      </c>
      <c r="L40" s="26">
        <f t="shared" si="39"/>
        <v>2.33</v>
      </c>
      <c r="N40" s="26">
        <v>2.33</v>
      </c>
    </row>
    <row r="41" spans="1:14" x14ac:dyDescent="0.25">
      <c r="A41" s="2" t="s">
        <v>42</v>
      </c>
      <c r="B41" s="2" t="s">
        <v>39</v>
      </c>
      <c r="C41" s="25">
        <f t="shared" si="30"/>
        <v>0.125</v>
      </c>
      <c r="D41" s="25">
        <f t="shared" si="31"/>
        <v>0.125</v>
      </c>
      <c r="E41" s="25">
        <f t="shared" si="32"/>
        <v>0.125</v>
      </c>
      <c r="F41" s="25">
        <f t="shared" si="33"/>
        <v>0.125</v>
      </c>
      <c r="G41" s="25">
        <f t="shared" si="34"/>
        <v>0.125</v>
      </c>
      <c r="H41" s="25">
        <f t="shared" si="35"/>
        <v>0.125</v>
      </c>
      <c r="I41" s="25">
        <f t="shared" si="36"/>
        <v>0.125</v>
      </c>
      <c r="J41" s="25">
        <f t="shared" si="37"/>
        <v>0.125</v>
      </c>
      <c r="K41" s="25">
        <f t="shared" si="38"/>
        <v>0.125</v>
      </c>
      <c r="L41" s="22">
        <f t="shared" si="39"/>
        <v>0.125</v>
      </c>
      <c r="N41" s="22">
        <v>0.125</v>
      </c>
    </row>
    <row r="42" spans="1:14" hidden="1" x14ac:dyDescent="0.25">
      <c r="A42" s="2" t="s">
        <v>43</v>
      </c>
      <c r="B42" s="2" t="s">
        <v>45</v>
      </c>
      <c r="C42" s="27">
        <f t="shared" si="30"/>
        <v>0.625</v>
      </c>
      <c r="D42" s="25">
        <f t="shared" si="31"/>
        <v>0.625</v>
      </c>
      <c r="E42" s="25">
        <f t="shared" si="32"/>
        <v>0.625</v>
      </c>
      <c r="F42" s="25">
        <f t="shared" si="33"/>
        <v>0.625</v>
      </c>
      <c r="G42" s="25">
        <f t="shared" si="34"/>
        <v>0.625</v>
      </c>
      <c r="H42" s="25">
        <f t="shared" si="35"/>
        <v>0.625</v>
      </c>
      <c r="I42" s="25">
        <f t="shared" si="36"/>
        <v>0.625</v>
      </c>
      <c r="J42" s="25">
        <f t="shared" si="37"/>
        <v>0.625</v>
      </c>
      <c r="K42" s="25">
        <f t="shared" si="38"/>
        <v>0.625</v>
      </c>
      <c r="L42" s="22">
        <f t="shared" si="39"/>
        <v>0.625</v>
      </c>
      <c r="N42" s="22">
        <v>0.625</v>
      </c>
    </row>
    <row r="43" spans="1:14" hidden="1" x14ac:dyDescent="0.25">
      <c r="A43" s="2" t="s">
        <v>46</v>
      </c>
      <c r="B43" s="2" t="s">
        <v>47</v>
      </c>
      <c r="C43" s="28">
        <f t="shared" si="30"/>
        <v>52</v>
      </c>
      <c r="D43" s="18">
        <f t="shared" si="31"/>
        <v>52</v>
      </c>
      <c r="E43" s="18">
        <f t="shared" si="32"/>
        <v>52</v>
      </c>
      <c r="F43" s="18">
        <f t="shared" si="33"/>
        <v>52</v>
      </c>
      <c r="G43" s="18">
        <f t="shared" si="34"/>
        <v>52</v>
      </c>
      <c r="H43" s="18">
        <f t="shared" si="35"/>
        <v>52</v>
      </c>
      <c r="I43" s="18">
        <f t="shared" si="36"/>
        <v>52</v>
      </c>
      <c r="J43" s="18">
        <f t="shared" si="37"/>
        <v>52</v>
      </c>
      <c r="K43" s="18">
        <f t="shared" si="38"/>
        <v>52</v>
      </c>
      <c r="L43" s="18">
        <f t="shared" si="39"/>
        <v>52</v>
      </c>
      <c r="N43" s="18">
        <v>52</v>
      </c>
    </row>
    <row r="44" spans="1:14" x14ac:dyDescent="0.25">
      <c r="A44" s="2" t="s">
        <v>48</v>
      </c>
      <c r="B44" s="2" t="s">
        <v>47</v>
      </c>
      <c r="C44" s="28">
        <f t="shared" si="30"/>
        <v>58</v>
      </c>
      <c r="D44" s="18">
        <f t="shared" si="31"/>
        <v>58</v>
      </c>
      <c r="E44" s="18">
        <f t="shared" si="32"/>
        <v>58</v>
      </c>
      <c r="F44" s="18">
        <f t="shared" si="33"/>
        <v>58</v>
      </c>
      <c r="G44" s="18">
        <f t="shared" si="34"/>
        <v>58</v>
      </c>
      <c r="H44" s="18">
        <f t="shared" si="35"/>
        <v>58</v>
      </c>
      <c r="I44" s="18">
        <f t="shared" si="36"/>
        <v>58</v>
      </c>
      <c r="J44" s="18">
        <f t="shared" si="37"/>
        <v>58</v>
      </c>
      <c r="K44" s="18">
        <f t="shared" si="38"/>
        <v>58</v>
      </c>
      <c r="L44" s="18">
        <f t="shared" si="39"/>
        <v>58</v>
      </c>
      <c r="N44" s="18">
        <v>58</v>
      </c>
    </row>
    <row r="45" spans="1:14" ht="18.75" hidden="1" x14ac:dyDescent="0.3">
      <c r="A45" s="3" t="s">
        <v>49</v>
      </c>
      <c r="J45" s="10"/>
      <c r="K45" s="10"/>
      <c r="L45" s="10"/>
    </row>
    <row r="46" spans="1:14" hidden="1" x14ac:dyDescent="0.25">
      <c r="A46" s="2" t="s">
        <v>50</v>
      </c>
      <c r="B46" s="2"/>
      <c r="C46" s="19">
        <f>N46</f>
        <v>19</v>
      </c>
      <c r="D46" s="19">
        <f>N46</f>
        <v>19</v>
      </c>
      <c r="E46" s="19">
        <f>N46</f>
        <v>19</v>
      </c>
      <c r="F46" s="19">
        <f>N46</f>
        <v>19</v>
      </c>
      <c r="G46" s="19">
        <f>N46</f>
        <v>19</v>
      </c>
      <c r="H46" s="19">
        <f>N46</f>
        <v>19</v>
      </c>
      <c r="I46" s="19">
        <f>N46</f>
        <v>19</v>
      </c>
      <c r="J46" s="19">
        <f>N46</f>
        <v>19</v>
      </c>
      <c r="K46" s="19">
        <f>N46</f>
        <v>19</v>
      </c>
      <c r="L46" s="19">
        <f>N46</f>
        <v>19</v>
      </c>
      <c r="N46" s="19">
        <v>19</v>
      </c>
    </row>
    <row r="47" spans="1:14" hidden="1" x14ac:dyDescent="0.25">
      <c r="A47" s="2" t="s">
        <v>52</v>
      </c>
      <c r="B47" s="2"/>
      <c r="C47" s="19">
        <f>N47</f>
        <v>20</v>
      </c>
      <c r="D47" s="19">
        <f>N47</f>
        <v>20</v>
      </c>
      <c r="E47" s="19">
        <f>N47</f>
        <v>20</v>
      </c>
      <c r="F47" s="19">
        <f>N47</f>
        <v>20</v>
      </c>
      <c r="G47" s="19">
        <f>N47</f>
        <v>20</v>
      </c>
      <c r="H47" s="19">
        <f>N47</f>
        <v>20</v>
      </c>
      <c r="I47" s="19">
        <f>N47</f>
        <v>20</v>
      </c>
      <c r="J47" s="19">
        <f>N47</f>
        <v>20</v>
      </c>
      <c r="K47" s="19">
        <f>N47</f>
        <v>20</v>
      </c>
      <c r="L47" s="19">
        <f>N47</f>
        <v>20</v>
      </c>
      <c r="N47" s="19">
        <v>20</v>
      </c>
    </row>
    <row r="48" spans="1:14" x14ac:dyDescent="0.25">
      <c r="A48" s="2" t="s">
        <v>53</v>
      </c>
      <c r="B48" s="2"/>
      <c r="C48" s="19">
        <f>N48</f>
        <v>3</v>
      </c>
      <c r="D48" s="19">
        <f>N48</f>
        <v>3</v>
      </c>
      <c r="E48" s="19">
        <f>N48</f>
        <v>3</v>
      </c>
      <c r="F48" s="19">
        <f>N48</f>
        <v>3</v>
      </c>
      <c r="G48" s="19">
        <f>N48</f>
        <v>3</v>
      </c>
      <c r="H48" s="19">
        <f>N48</f>
        <v>3</v>
      </c>
      <c r="I48" s="19">
        <f>N48</f>
        <v>3</v>
      </c>
      <c r="J48" s="19">
        <f>N48</f>
        <v>3</v>
      </c>
      <c r="K48" s="19">
        <f>N48</f>
        <v>3</v>
      </c>
      <c r="L48" s="19">
        <f>N48</f>
        <v>3</v>
      </c>
      <c r="N48" s="19">
        <v>3</v>
      </c>
    </row>
    <row r="49" spans="1:25 16384:16384" x14ac:dyDescent="0.25">
      <c r="A49" s="2" t="s">
        <v>54</v>
      </c>
      <c r="C49" s="19">
        <f>N49</f>
        <v>7</v>
      </c>
      <c r="D49" s="19">
        <f>N49</f>
        <v>7</v>
      </c>
      <c r="E49" s="19">
        <f>N49</f>
        <v>7</v>
      </c>
      <c r="F49" s="19">
        <f>N49</f>
        <v>7</v>
      </c>
      <c r="G49" s="19">
        <f>N49</f>
        <v>7</v>
      </c>
      <c r="H49" s="19">
        <f>N49</f>
        <v>7</v>
      </c>
      <c r="I49" s="19">
        <f>N49</f>
        <v>7</v>
      </c>
      <c r="J49" s="19">
        <f>N49</f>
        <v>7</v>
      </c>
      <c r="K49" s="19">
        <f>N49</f>
        <v>7</v>
      </c>
      <c r="L49" s="19">
        <f>N49</f>
        <v>7</v>
      </c>
      <c r="N49" s="19">
        <v>7</v>
      </c>
    </row>
    <row r="50" spans="1:25 16384:16384" hidden="1" x14ac:dyDescent="0.25">
      <c r="A50" s="13" t="s">
        <v>55</v>
      </c>
      <c r="C50" s="31">
        <f t="shared" ref="C50:L50" si="40">$N$50</f>
        <v>13</v>
      </c>
      <c r="D50" s="31">
        <f t="shared" si="40"/>
        <v>13</v>
      </c>
      <c r="E50" s="31">
        <f t="shared" si="40"/>
        <v>13</v>
      </c>
      <c r="F50" s="31">
        <f t="shared" si="40"/>
        <v>13</v>
      </c>
      <c r="G50" s="31">
        <f t="shared" si="40"/>
        <v>13</v>
      </c>
      <c r="H50" s="31">
        <f t="shared" si="40"/>
        <v>13</v>
      </c>
      <c r="I50" s="31">
        <f t="shared" si="40"/>
        <v>13</v>
      </c>
      <c r="J50" s="31">
        <f t="shared" si="40"/>
        <v>13</v>
      </c>
      <c r="K50" s="31">
        <f t="shared" si="40"/>
        <v>13</v>
      </c>
      <c r="L50" s="31">
        <f t="shared" si="40"/>
        <v>13</v>
      </c>
      <c r="N50" s="31">
        <v>13</v>
      </c>
      <c r="O50" s="19" t="s">
        <v>144</v>
      </c>
    </row>
    <row r="51" spans="1:25 16384:16384" hidden="1" x14ac:dyDescent="0.25">
      <c r="A51" s="13" t="s">
        <v>56</v>
      </c>
      <c r="C51" s="31">
        <f t="shared" ref="C51:L51" si="41">$N$51</f>
        <v>15.02</v>
      </c>
      <c r="D51" s="31">
        <f t="shared" si="41"/>
        <v>15.02</v>
      </c>
      <c r="E51" s="31">
        <f t="shared" si="41"/>
        <v>15.02</v>
      </c>
      <c r="F51" s="31">
        <f t="shared" si="41"/>
        <v>15.02</v>
      </c>
      <c r="G51" s="31">
        <f t="shared" si="41"/>
        <v>15.02</v>
      </c>
      <c r="H51" s="31">
        <f t="shared" si="41"/>
        <v>15.02</v>
      </c>
      <c r="I51" s="31">
        <f t="shared" si="41"/>
        <v>15.02</v>
      </c>
      <c r="J51" s="31">
        <f t="shared" si="41"/>
        <v>15.02</v>
      </c>
      <c r="K51" s="31">
        <f t="shared" si="41"/>
        <v>15.02</v>
      </c>
      <c r="L51" s="31">
        <f t="shared" si="41"/>
        <v>15.02</v>
      </c>
      <c r="N51" s="31">
        <v>15.02</v>
      </c>
    </row>
    <row r="52" spans="1:25 16384:16384" x14ac:dyDescent="0.25">
      <c r="A52" s="13" t="s">
        <v>63</v>
      </c>
      <c r="C52" s="19">
        <f>N52</f>
        <v>85</v>
      </c>
      <c r="D52" s="19">
        <f>N52</f>
        <v>85</v>
      </c>
      <c r="E52" s="19">
        <f>N52</f>
        <v>85</v>
      </c>
      <c r="F52" s="19">
        <f>N52</f>
        <v>85</v>
      </c>
      <c r="G52" s="19">
        <f>N52</f>
        <v>85</v>
      </c>
      <c r="H52" s="19">
        <f>N52</f>
        <v>85</v>
      </c>
      <c r="I52" s="19">
        <f>N52</f>
        <v>85</v>
      </c>
      <c r="J52" s="19">
        <f>N52</f>
        <v>85</v>
      </c>
      <c r="K52" s="19">
        <f>N52</f>
        <v>85</v>
      </c>
      <c r="L52" s="19">
        <f>N52</f>
        <v>85</v>
      </c>
      <c r="N52" s="19">
        <v>85</v>
      </c>
    </row>
    <row r="53" spans="1:25 16384:16384" hidden="1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hidden="1" x14ac:dyDescent="0.25">
      <c r="A54" s="13" t="s">
        <v>65</v>
      </c>
      <c r="C54" s="31">
        <f t="shared" ref="C54:K54" si="42">$N$54</f>
        <v>1.095</v>
      </c>
      <c r="D54" s="31">
        <f t="shared" si="42"/>
        <v>1.095</v>
      </c>
      <c r="E54" s="31">
        <f t="shared" si="42"/>
        <v>1.095</v>
      </c>
      <c r="F54" s="31">
        <f t="shared" si="42"/>
        <v>1.095</v>
      </c>
      <c r="G54" s="31">
        <f t="shared" si="42"/>
        <v>1.095</v>
      </c>
      <c r="H54" s="31">
        <f t="shared" si="42"/>
        <v>1.095</v>
      </c>
      <c r="I54" s="31">
        <f t="shared" si="42"/>
        <v>1.095</v>
      </c>
      <c r="J54" s="31">
        <f t="shared" si="42"/>
        <v>1.095</v>
      </c>
      <c r="K54" s="31">
        <f t="shared" si="42"/>
        <v>1.095</v>
      </c>
      <c r="L54" s="31">
        <f>$N$54</f>
        <v>1.095</v>
      </c>
      <c r="N54" s="31">
        <v>1.095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hidden="1" x14ac:dyDescent="0.25">
      <c r="A55" s="13" t="s">
        <v>66</v>
      </c>
      <c r="C55" s="31">
        <f>$N$55</f>
        <v>7</v>
      </c>
      <c r="D55" s="31">
        <f t="shared" ref="D55:L55" si="43">$N$55</f>
        <v>7</v>
      </c>
      <c r="E55" s="31">
        <f t="shared" si="43"/>
        <v>7</v>
      </c>
      <c r="F55" s="31">
        <f t="shared" si="43"/>
        <v>7</v>
      </c>
      <c r="G55" s="31">
        <f t="shared" si="43"/>
        <v>7</v>
      </c>
      <c r="H55" s="31">
        <f t="shared" si="43"/>
        <v>7</v>
      </c>
      <c r="I55" s="31">
        <f t="shared" si="43"/>
        <v>7</v>
      </c>
      <c r="J55" s="31">
        <f t="shared" si="43"/>
        <v>7</v>
      </c>
      <c r="K55" s="31">
        <f t="shared" si="43"/>
        <v>7</v>
      </c>
      <c r="L55" s="31">
        <f t="shared" si="43"/>
        <v>7</v>
      </c>
      <c r="N55" s="31">
        <v>7</v>
      </c>
    </row>
    <row r="56" spans="1:25 16384:16384" x14ac:dyDescent="0.25">
      <c r="A56" s="4" t="s">
        <v>57</v>
      </c>
      <c r="C56" s="19">
        <f>N56</f>
        <v>5.56</v>
      </c>
      <c r="D56" s="19">
        <f>N56</f>
        <v>5.56</v>
      </c>
      <c r="E56" s="19">
        <f>N56</f>
        <v>5.56</v>
      </c>
      <c r="F56" s="19">
        <f>N56</f>
        <v>5.56</v>
      </c>
      <c r="G56" s="19">
        <f>N56</f>
        <v>5.56</v>
      </c>
      <c r="H56" s="19">
        <f>N56</f>
        <v>5.56</v>
      </c>
      <c r="I56" s="19">
        <f>N56</f>
        <v>5.56</v>
      </c>
      <c r="J56" s="19">
        <f>N56</f>
        <v>5.56</v>
      </c>
      <c r="K56" s="19">
        <f>N56</f>
        <v>5.56</v>
      </c>
      <c r="L56" s="19">
        <f>N56</f>
        <v>5.56</v>
      </c>
      <c r="N56" s="19">
        <v>5.56</v>
      </c>
    </row>
    <row r="57" spans="1:25 16384:16384" ht="18.75" hidden="1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2.5000000000000001E-2</v>
      </c>
      <c r="D58" s="25">
        <f>N58</f>
        <v>2.5000000000000001E-2</v>
      </c>
      <c r="E58" s="25">
        <f>N58</f>
        <v>2.5000000000000001E-2</v>
      </c>
      <c r="F58" s="25">
        <f>N58</f>
        <v>2.5000000000000001E-2</v>
      </c>
      <c r="G58" s="25">
        <f>N58</f>
        <v>2.5000000000000001E-2</v>
      </c>
      <c r="H58" s="25">
        <f>N58</f>
        <v>2.5000000000000001E-2</v>
      </c>
      <c r="I58" s="25">
        <f>N58</f>
        <v>2.5000000000000001E-2</v>
      </c>
      <c r="J58" s="25">
        <f>N58</f>
        <v>2.5000000000000001E-2</v>
      </c>
      <c r="K58" s="25">
        <f>N58</f>
        <v>2.5000000000000001E-2</v>
      </c>
      <c r="L58" s="22">
        <f>N58</f>
        <v>2.5000000000000001E-2</v>
      </c>
      <c r="N58" s="24">
        <f>0.25/10</f>
        <v>2.5000000000000001E-2</v>
      </c>
    </row>
    <row r="59" spans="1:25 16384:16384" hidden="1" x14ac:dyDescent="0.25">
      <c r="A59" s="2" t="s">
        <v>61</v>
      </c>
      <c r="C59" s="25">
        <f>N59</f>
        <v>0.67999999999999994</v>
      </c>
      <c r="D59" s="25">
        <f>N59</f>
        <v>0.67999999999999994</v>
      </c>
      <c r="E59" s="25">
        <f>N59</f>
        <v>0.67999999999999994</v>
      </c>
      <c r="F59" s="25">
        <f>N59</f>
        <v>0.67999999999999994</v>
      </c>
      <c r="G59" s="25">
        <f>N59</f>
        <v>0.67999999999999994</v>
      </c>
      <c r="H59" s="25">
        <f>N59</f>
        <v>0.67999999999999994</v>
      </c>
      <c r="I59" s="25">
        <f>N59</f>
        <v>0.67999999999999994</v>
      </c>
      <c r="J59" s="25">
        <f>N59</f>
        <v>0.67999999999999994</v>
      </c>
      <c r="K59" s="25">
        <f>N59</f>
        <v>0.67999999999999994</v>
      </c>
      <c r="L59" s="22">
        <f>N59</f>
        <v>0.67999999999999994</v>
      </c>
      <c r="N59" s="24">
        <f>3.4/5</f>
        <v>0.67999999999999994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19</v>
      </c>
      <c r="I69" s="35">
        <f>(H69/21)*100</f>
        <v>90.476190476190482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20</v>
      </c>
      <c r="I70" s="35">
        <f>(H70/45)*100</f>
        <v>44.444444444444443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3</v>
      </c>
      <c r="I71" s="35">
        <f>(H71/15)*100</f>
        <v>20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3</v>
      </c>
      <c r="G72" s="62" t="s">
        <v>159</v>
      </c>
      <c r="H72" s="34">
        <f t="shared" si="44"/>
        <v>7</v>
      </c>
      <c r="I72" s="35">
        <f>(H72/45)*100</f>
        <v>15.555555555555555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3</v>
      </c>
      <c r="G73" s="55" t="s">
        <v>160</v>
      </c>
      <c r="H73" s="56">
        <f t="shared" si="44"/>
        <v>13</v>
      </c>
      <c r="I73" s="35">
        <f>(H73/24)*100</f>
        <v>54.166666666666664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2</v>
      </c>
      <c r="G74" s="63" t="s">
        <v>161</v>
      </c>
      <c r="H74" s="56">
        <f t="shared" si="44"/>
        <v>15.02</v>
      </c>
      <c r="I74" s="35">
        <f>(H74/24)*100</f>
        <v>62.583333333333336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85</v>
      </c>
      <c r="I75" s="35">
        <f>(H75/240)*100</f>
        <v>35.416666666666671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22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1.095</v>
      </c>
      <c r="I77" s="35">
        <f>(H77/2.04)*100</f>
        <v>53.67647058823529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</v>
      </c>
      <c r="I78" s="39">
        <f>(H78/8)*100</f>
        <v>87.5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5.56</v>
      </c>
      <c r="I79" s="39">
        <v>27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2</v>
      </c>
      <c r="G80" s="10"/>
      <c r="H80" s="41" t="s">
        <v>169</v>
      </c>
      <c r="I80" s="42">
        <f>SUM(H69:H78)+(I79)</f>
        <v>437.11500000000001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1</v>
      </c>
      <c r="H81" s="43" t="s">
        <v>170</v>
      </c>
      <c r="I81" s="44">
        <f>(I80/790)*33</f>
        <v>18.259234177215191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3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3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>
        <f t="shared" ref="H86:H94" si="46">N36</f>
        <v>20.5</v>
      </c>
      <c r="I86" s="39">
        <v>2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3</v>
      </c>
      <c r="G87" s="61" t="s">
        <v>174</v>
      </c>
      <c r="H87" s="60">
        <f t="shared" si="46"/>
        <v>0.33329999999999999</v>
      </c>
      <c r="I87" s="39">
        <f>(H87/60%)*100</f>
        <v>55.55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0.60709999999999997</v>
      </c>
      <c r="I88" s="39">
        <f>(H88/50%)*100</f>
        <v>121.41999999999999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39.5</v>
      </c>
      <c r="I89" s="39">
        <v>47.5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24</v>
      </c>
      <c r="G90" s="37" t="s">
        <v>177</v>
      </c>
      <c r="H90" s="59">
        <f t="shared" si="46"/>
        <v>2.33</v>
      </c>
      <c r="I90" s="39">
        <v>67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0.125</v>
      </c>
      <c r="I91" s="39">
        <f>(H91/40%)*100</f>
        <v>31.25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0.625</v>
      </c>
      <c r="I92" s="39">
        <f>(H92/81%)*100</f>
        <v>77.160493827160494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1</v>
      </c>
      <c r="G93" s="37" t="s">
        <v>183</v>
      </c>
      <c r="H93" s="38">
        <f t="shared" si="46"/>
        <v>52</v>
      </c>
      <c r="I93" s="39">
        <v>77.5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58</v>
      </c>
      <c r="I94" s="39">
        <v>72.5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3</v>
      </c>
      <c r="H95" s="48" t="s">
        <v>169</v>
      </c>
      <c r="I95" s="49">
        <f>SUM(I86:I94)</f>
        <v>551.88049382716054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20.235618106995886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4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4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3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2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2</v>
      </c>
      <c r="G103" s="2" t="s">
        <v>197</v>
      </c>
      <c r="H103" s="51">
        <f>1+E111+I81+I96</f>
        <v>58.0070474061623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2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3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20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69</v>
      </c>
    </row>
    <row r="111" spans="3:24" x14ac:dyDescent="0.25">
      <c r="D111" s="43" t="s">
        <v>201</v>
      </c>
      <c r="E111" s="44">
        <f>(E110/123)*33</f>
        <v>18.512195121951223</v>
      </c>
    </row>
  </sheetData>
  <autoFilter ref="A3:L59">
    <filterColumn colId="5">
      <colorFilter dxfId="3673"/>
    </filterColumn>
  </autoFilter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3672" priority="603" operator="greaterThan">
      <formula>3</formula>
    </cfRule>
    <cfRule type="cellIs" dxfId="3671" priority="604" operator="lessThan">
      <formula>3</formula>
    </cfRule>
    <cfRule type="cellIs" dxfId="3670" priority="612" operator="equal">
      <formula>3</formula>
    </cfRule>
  </conditionalFormatting>
  <conditionalFormatting sqref="C5">
    <cfRule type="cellIs" dxfId="3669" priority="602" operator="lessThan">
      <formula>2</formula>
    </cfRule>
    <cfRule type="cellIs" dxfId="3668" priority="610" operator="greaterThan">
      <formula>2</formula>
    </cfRule>
    <cfRule type="cellIs" dxfId="3667" priority="611" operator="equal">
      <formula>2</formula>
    </cfRule>
  </conditionalFormatting>
  <conditionalFormatting sqref="C6:D6">
    <cfRule type="cellIs" dxfId="3666" priority="601" operator="lessThan">
      <formula>2</formula>
    </cfRule>
    <cfRule type="cellIs" dxfId="3665" priority="609" operator="greaterThan">
      <formula>1.9</formula>
    </cfRule>
  </conditionalFormatting>
  <conditionalFormatting sqref="C7:D7">
    <cfRule type="cellIs" dxfId="3664" priority="600" operator="lessThan">
      <formula>1</formula>
    </cfRule>
    <cfRule type="cellIs" dxfId="3663" priority="608" operator="greaterThan">
      <formula>0.9</formula>
    </cfRule>
  </conditionalFormatting>
  <conditionalFormatting sqref="C8:D8">
    <cfRule type="cellIs" dxfId="3662" priority="597" operator="greaterThan">
      <formula>0.9</formula>
    </cfRule>
    <cfRule type="cellIs" dxfId="3661" priority="598" operator="greaterThan">
      <formula>1</formula>
    </cfRule>
    <cfRule type="cellIs" dxfId="3660" priority="607" operator="equal">
      <formula>0</formula>
    </cfRule>
  </conditionalFormatting>
  <conditionalFormatting sqref="C9">
    <cfRule type="cellIs" dxfId="3659" priority="606" operator="greaterThan">
      <formula>0</formula>
    </cfRule>
  </conditionalFormatting>
  <conditionalFormatting sqref="C10">
    <cfRule type="cellIs" dxfId="3658" priority="605" operator="greaterThan">
      <formula>0</formula>
    </cfRule>
  </conditionalFormatting>
  <conditionalFormatting sqref="C9:C10">
    <cfRule type="cellIs" dxfId="3657" priority="599" operator="equal">
      <formula>0</formula>
    </cfRule>
  </conditionalFormatting>
  <conditionalFormatting sqref="L4">
    <cfRule type="cellIs" dxfId="3656" priority="596" operator="lessThan">
      <formula>4</formula>
    </cfRule>
  </conditionalFormatting>
  <conditionalFormatting sqref="L5:L7">
    <cfRule type="cellIs" dxfId="3655" priority="595" operator="lessThan">
      <formula>4</formula>
    </cfRule>
  </conditionalFormatting>
  <conditionalFormatting sqref="L8">
    <cfRule type="cellIs" dxfId="3654" priority="591" operator="greaterThan">
      <formula>1.9</formula>
    </cfRule>
    <cfRule type="cellIs" dxfId="3653" priority="594" operator="lessThan">
      <formula>2</formula>
    </cfRule>
  </conditionalFormatting>
  <conditionalFormatting sqref="L9:L10">
    <cfRule type="cellIs" dxfId="3652" priority="590" operator="greaterThan">
      <formula>2.9</formula>
    </cfRule>
    <cfRule type="cellIs" dxfId="3651" priority="593" operator="lessThan">
      <formula>3</formula>
    </cfRule>
  </conditionalFormatting>
  <conditionalFormatting sqref="L4:L7">
    <cfRule type="cellIs" dxfId="3650" priority="592" operator="greaterThan">
      <formula>3.9</formula>
    </cfRule>
  </conditionalFormatting>
  <conditionalFormatting sqref="L12:L15">
    <cfRule type="cellIs" dxfId="3649" priority="588" operator="lessThan">
      <formula>3.9</formula>
    </cfRule>
    <cfRule type="cellIs" dxfId="3648" priority="589" operator="greaterThan">
      <formula>3.9</formula>
    </cfRule>
  </conditionalFormatting>
  <conditionalFormatting sqref="L18:L21">
    <cfRule type="cellIs" dxfId="3647" priority="586" operator="lessThan">
      <formula>2.9</formula>
    </cfRule>
    <cfRule type="cellIs" dxfId="3646" priority="587" operator="greaterThan">
      <formula>2.9</formula>
    </cfRule>
  </conditionalFormatting>
  <conditionalFormatting sqref="L16">
    <cfRule type="cellIs" dxfId="3645" priority="584" operator="lessThan">
      <formula>2.9</formula>
    </cfRule>
    <cfRule type="cellIs" dxfId="3644" priority="585" operator="greaterThan">
      <formula>2.9</formula>
    </cfRule>
  </conditionalFormatting>
  <conditionalFormatting sqref="L17">
    <cfRule type="cellIs" dxfId="3643" priority="582" operator="lessThan">
      <formula>1.9</formula>
    </cfRule>
    <cfRule type="cellIs" dxfId="3642" priority="583" operator="greaterThan">
      <formula>1.9</formula>
    </cfRule>
  </conditionalFormatting>
  <conditionalFormatting sqref="L22">
    <cfRule type="cellIs" dxfId="3641" priority="580" operator="lessThan">
      <formula>3.9</formula>
    </cfRule>
    <cfRule type="cellIs" dxfId="3640" priority="581" operator="greaterThan">
      <formula>3.9</formula>
    </cfRule>
  </conditionalFormatting>
  <conditionalFormatting sqref="K12:K14">
    <cfRule type="cellIs" dxfId="3639" priority="578" operator="lessThan">
      <formula>3.9</formula>
    </cfRule>
    <cfRule type="cellIs" dxfId="3638" priority="579" operator="greaterThan">
      <formula>3.9</formula>
    </cfRule>
  </conditionalFormatting>
  <conditionalFormatting sqref="J12:J13">
    <cfRule type="cellIs" dxfId="3637" priority="576" operator="lessThan">
      <formula>3.9</formula>
    </cfRule>
    <cfRule type="cellIs" dxfId="3636" priority="577" operator="greaterThan">
      <formula>3.9</formula>
    </cfRule>
  </conditionalFormatting>
  <conditionalFormatting sqref="I12:I13">
    <cfRule type="cellIs" dxfId="3635" priority="574" operator="lessThan">
      <formula>3.9</formula>
    </cfRule>
    <cfRule type="cellIs" dxfId="3634" priority="575" operator="greaterThan">
      <formula>3.9</formula>
    </cfRule>
  </conditionalFormatting>
  <conditionalFormatting sqref="H12:H13">
    <cfRule type="cellIs" dxfId="3633" priority="572" operator="lessThan">
      <formula>3.9</formula>
    </cfRule>
    <cfRule type="cellIs" dxfId="3632" priority="573" operator="greaterThan">
      <formula>3.9</formula>
    </cfRule>
  </conditionalFormatting>
  <conditionalFormatting sqref="G12:G13">
    <cfRule type="cellIs" dxfId="3631" priority="570" operator="lessThan">
      <formula>3.9</formula>
    </cfRule>
    <cfRule type="cellIs" dxfId="3630" priority="571" operator="greaterThan">
      <formula>3.9</formula>
    </cfRule>
  </conditionalFormatting>
  <conditionalFormatting sqref="L24">
    <cfRule type="cellIs" dxfId="3629" priority="568" operator="lessThan">
      <formula>3.9</formula>
    </cfRule>
    <cfRule type="cellIs" dxfId="3628" priority="569" operator="greaterThan">
      <formula>3.9</formula>
    </cfRule>
  </conditionalFormatting>
  <conditionalFormatting sqref="L25">
    <cfRule type="cellIs" dxfId="3627" priority="566" operator="lessThan">
      <formula>2.9</formula>
    </cfRule>
    <cfRule type="cellIs" dxfId="3626" priority="567" operator="greaterThan">
      <formula>2.9</formula>
    </cfRule>
  </conditionalFormatting>
  <conditionalFormatting sqref="L27:L29">
    <cfRule type="cellIs" dxfId="3625" priority="564" operator="lessThan">
      <formula>4.9</formula>
    </cfRule>
    <cfRule type="cellIs" dxfId="3624" priority="565" operator="greaterThan">
      <formula>4.9</formula>
    </cfRule>
  </conditionalFormatting>
  <conditionalFormatting sqref="L30">
    <cfRule type="cellIs" dxfId="3623" priority="562" operator="lessThan">
      <formula>2.9</formula>
    </cfRule>
    <cfRule type="cellIs" dxfId="3622" priority="563" operator="greaterThan">
      <formula>2.9</formula>
    </cfRule>
  </conditionalFormatting>
  <conditionalFormatting sqref="L31">
    <cfRule type="cellIs" dxfId="3621" priority="560" operator="lessThan">
      <formula>2.9</formula>
    </cfRule>
    <cfRule type="cellIs" dxfId="3620" priority="561" operator="greaterThan">
      <formula>2.9</formula>
    </cfRule>
  </conditionalFormatting>
  <conditionalFormatting sqref="L32">
    <cfRule type="cellIs" dxfId="3619" priority="558" operator="lessThan">
      <formula>2.9</formula>
    </cfRule>
    <cfRule type="cellIs" dxfId="3618" priority="559" operator="greaterThan">
      <formula>2.9</formula>
    </cfRule>
  </conditionalFormatting>
  <conditionalFormatting sqref="L33">
    <cfRule type="cellIs" dxfId="3617" priority="556" operator="lessThan">
      <formula>2.9</formula>
    </cfRule>
    <cfRule type="cellIs" dxfId="3616" priority="557" operator="greaterThan">
      <formula>2.9</formula>
    </cfRule>
  </conditionalFormatting>
  <conditionalFormatting sqref="L34">
    <cfRule type="cellIs" dxfId="3615" priority="554" operator="lessThan">
      <formula>6.9</formula>
    </cfRule>
    <cfRule type="cellIs" dxfId="3614" priority="555" operator="greaterThan">
      <formula>6.9</formula>
    </cfRule>
  </conditionalFormatting>
  <conditionalFormatting sqref="L36">
    <cfRule type="cellIs" dxfId="3613" priority="551" operator="equal">
      <formula>2</formula>
    </cfRule>
    <cfRule type="cellIs" dxfId="3612" priority="552" operator="lessThan">
      <formula>2</formula>
    </cfRule>
    <cfRule type="cellIs" dxfId="3611" priority="553" operator="greaterThan">
      <formula>2</formula>
    </cfRule>
  </conditionalFormatting>
  <conditionalFormatting sqref="L37">
    <cfRule type="cellIs" dxfId="3610" priority="549" operator="lessThan">
      <formula>0.599</formula>
    </cfRule>
    <cfRule type="cellIs" dxfId="3609" priority="550" operator="greaterThan">
      <formula>0.599</formula>
    </cfRule>
  </conditionalFormatting>
  <conditionalFormatting sqref="L38">
    <cfRule type="cellIs" dxfId="3608" priority="547" operator="lessThan">
      <formula>0.499</formula>
    </cfRule>
    <cfRule type="cellIs" dxfId="3607" priority="548" operator="greaterThan">
      <formula>0.499</formula>
    </cfRule>
  </conditionalFormatting>
  <conditionalFormatting sqref="L39">
    <cfRule type="cellIs" dxfId="3606" priority="544" operator="equal">
      <formula>30</formula>
    </cfRule>
    <cfRule type="cellIs" dxfId="3605" priority="545" operator="greaterThan">
      <formula>30</formula>
    </cfRule>
    <cfRule type="cellIs" dxfId="3604" priority="546" operator="lessThan">
      <formula>30</formula>
    </cfRule>
  </conditionalFormatting>
  <conditionalFormatting sqref="L40">
    <cfRule type="cellIs" dxfId="3603" priority="542" operator="greaterThan">
      <formula>1.67</formula>
    </cfRule>
    <cfRule type="cellIs" dxfId="3602" priority="543" operator="lessThan">
      <formula>1.68</formula>
    </cfRule>
  </conditionalFormatting>
  <conditionalFormatting sqref="L41">
    <cfRule type="cellIs" dxfId="3601" priority="540" operator="lessThan">
      <formula>0.4</formula>
    </cfRule>
    <cfRule type="cellIs" dxfId="3600" priority="541" operator="greaterThan">
      <formula>0.399</formula>
    </cfRule>
  </conditionalFormatting>
  <conditionalFormatting sqref="L42">
    <cfRule type="cellIs" dxfId="3599" priority="537" operator="equal">
      <formula>0.8</formula>
    </cfRule>
    <cfRule type="cellIs" dxfId="3598" priority="538" operator="lessThan">
      <formula>0.8</formula>
    </cfRule>
    <cfRule type="cellIs" dxfId="3597" priority="539" operator="greaterThan">
      <formula>0.8</formula>
    </cfRule>
  </conditionalFormatting>
  <conditionalFormatting sqref="K43:L43">
    <cfRule type="cellIs" dxfId="3596" priority="535" operator="greaterThan">
      <formula>42</formula>
    </cfRule>
    <cfRule type="cellIs" dxfId="3595" priority="536" operator="lessThan">
      <formula>43</formula>
    </cfRule>
  </conditionalFormatting>
  <conditionalFormatting sqref="K44:L44">
    <cfRule type="cellIs" dxfId="3594" priority="533" operator="greaterThan">
      <formula>46</formula>
    </cfRule>
    <cfRule type="cellIs" dxfId="3593" priority="534" operator="lessThan">
      <formula>47</formula>
    </cfRule>
  </conditionalFormatting>
  <conditionalFormatting sqref="L46">
    <cfRule type="cellIs" dxfId="3592" priority="531" operator="lessThan">
      <formula>19</formula>
    </cfRule>
    <cfRule type="cellIs" dxfId="3591" priority="532" operator="greaterThan">
      <formula>18</formula>
    </cfRule>
  </conditionalFormatting>
  <conditionalFormatting sqref="L47">
    <cfRule type="cellIs" dxfId="3590" priority="529" operator="lessThan">
      <formula>45</formula>
    </cfRule>
    <cfRule type="cellIs" dxfId="3589" priority="530" operator="greaterThan">
      <formula>44</formula>
    </cfRule>
  </conditionalFormatting>
  <conditionalFormatting sqref="L48">
    <cfRule type="cellIs" dxfId="3588" priority="527" operator="lessThan">
      <formula>15</formula>
    </cfRule>
    <cfRule type="cellIs" dxfId="3587" priority="528" operator="greaterThan">
      <formula>14</formula>
    </cfRule>
  </conditionalFormatting>
  <conditionalFormatting sqref="L49">
    <cfRule type="cellIs" dxfId="3586" priority="525" operator="lessThan">
      <formula>44</formula>
    </cfRule>
    <cfRule type="cellIs" dxfId="3585" priority="526" operator="greaterThan">
      <formula>44</formula>
    </cfRule>
  </conditionalFormatting>
  <conditionalFormatting sqref="L52:L53">
    <cfRule type="cellIs" dxfId="3584" priority="523" operator="lessThan">
      <formula>240</formula>
    </cfRule>
    <cfRule type="cellIs" dxfId="3583" priority="524" operator="greaterThan">
      <formula>239</formula>
    </cfRule>
  </conditionalFormatting>
  <conditionalFormatting sqref="L56">
    <cfRule type="cellIs" dxfId="3582" priority="521" operator="lessThan">
      <formula>4.1</formula>
    </cfRule>
    <cfRule type="cellIs" dxfId="3581" priority="522" operator="greaterThan">
      <formula>4.09</formula>
    </cfRule>
  </conditionalFormatting>
  <conditionalFormatting sqref="L58:L59">
    <cfRule type="cellIs" dxfId="3580" priority="519" operator="lessThan">
      <formula>0.81</formula>
    </cfRule>
    <cfRule type="cellIs" dxfId="3579" priority="520" operator="greaterThan">
      <formula>0.8</formula>
    </cfRule>
  </conditionalFormatting>
  <conditionalFormatting sqref="K4:K7">
    <cfRule type="cellIs" dxfId="3578" priority="518" operator="lessThan">
      <formula>4</formula>
    </cfRule>
  </conditionalFormatting>
  <conditionalFormatting sqref="K4:K7">
    <cfRule type="cellIs" dxfId="3577" priority="517" operator="greaterThan">
      <formula>3.9</formula>
    </cfRule>
  </conditionalFormatting>
  <conditionalFormatting sqref="K8">
    <cfRule type="cellIs" dxfId="3576" priority="514" operator="greaterThan">
      <formula>1.9</formula>
    </cfRule>
    <cfRule type="cellIs" dxfId="3575" priority="516" operator="lessThan">
      <formula>2</formula>
    </cfRule>
  </conditionalFormatting>
  <conditionalFormatting sqref="K9:K10">
    <cfRule type="cellIs" dxfId="3574" priority="513" operator="greaterThan">
      <formula>2.9</formula>
    </cfRule>
    <cfRule type="cellIs" dxfId="3573" priority="515" operator="lessThan">
      <formula>3</formula>
    </cfRule>
  </conditionalFormatting>
  <conditionalFormatting sqref="I4:J7 F4:H6 E4:E5">
    <cfRule type="cellIs" dxfId="3572" priority="512" operator="lessThan">
      <formula>4</formula>
    </cfRule>
  </conditionalFormatting>
  <conditionalFormatting sqref="I4:J7 F4:H6 E4:E5">
    <cfRule type="cellIs" dxfId="3571" priority="511" operator="greaterThan">
      <formula>3.9</formula>
    </cfRule>
  </conditionalFormatting>
  <conditionalFormatting sqref="J8">
    <cfRule type="cellIs" dxfId="3570" priority="508" operator="greaterThan">
      <formula>1.9</formula>
    </cfRule>
    <cfRule type="cellIs" dxfId="3569" priority="510" operator="lessThan">
      <formula>2</formula>
    </cfRule>
  </conditionalFormatting>
  <conditionalFormatting sqref="J9:J10">
    <cfRule type="cellIs" dxfId="3568" priority="507" operator="greaterThan">
      <formula>2.9</formula>
    </cfRule>
    <cfRule type="cellIs" dxfId="3567" priority="509" operator="lessThan">
      <formula>3</formula>
    </cfRule>
  </conditionalFormatting>
  <conditionalFormatting sqref="F12">
    <cfRule type="cellIs" dxfId="3566" priority="505" operator="lessThan">
      <formula>2.9</formula>
    </cfRule>
    <cfRule type="cellIs" dxfId="3565" priority="506" operator="greaterThan">
      <formula>2.9</formula>
    </cfRule>
  </conditionalFormatting>
  <conditionalFormatting sqref="F13">
    <cfRule type="cellIs" dxfId="3564" priority="503" operator="lessThan">
      <formula>2.9</formula>
    </cfRule>
    <cfRule type="cellIs" dxfId="3563" priority="504" operator="greaterThan">
      <formula>2.9</formula>
    </cfRule>
  </conditionalFormatting>
  <conditionalFormatting sqref="K15">
    <cfRule type="cellIs" dxfId="3562" priority="501" operator="lessThan">
      <formula>2.9</formula>
    </cfRule>
    <cfRule type="cellIs" dxfId="3561" priority="502" operator="greaterThan">
      <formula>2.9</formula>
    </cfRule>
  </conditionalFormatting>
  <conditionalFormatting sqref="J14">
    <cfRule type="cellIs" dxfId="3560" priority="499" operator="lessThan">
      <formula>2.9</formula>
    </cfRule>
    <cfRule type="cellIs" dxfId="3559" priority="500" operator="greaterThan">
      <formula>2.9</formula>
    </cfRule>
  </conditionalFormatting>
  <conditionalFormatting sqref="I16:K16 J15 I14:I15 I17:J20 K17:K21">
    <cfRule type="cellIs" dxfId="3558" priority="497" operator="lessThan">
      <formula>1.9</formula>
    </cfRule>
    <cfRule type="cellIs" dxfId="3557" priority="498" operator="greaterThan">
      <formula>1.9</formula>
    </cfRule>
  </conditionalFormatting>
  <conditionalFormatting sqref="G14:H14">
    <cfRule type="cellIs" dxfId="3556" priority="495" operator="lessThan">
      <formula>1.9</formula>
    </cfRule>
    <cfRule type="cellIs" dxfId="3555" priority="496" operator="greaterThan">
      <formula>1.9</formula>
    </cfRule>
  </conditionalFormatting>
  <conditionalFormatting sqref="E6">
    <cfRule type="cellIs" dxfId="3554" priority="493" operator="lessThan">
      <formula>2.9</formula>
    </cfRule>
    <cfRule type="cellIs" dxfId="3553" priority="494" operator="greaterThan">
      <formula>2.9</formula>
    </cfRule>
  </conditionalFormatting>
  <conditionalFormatting sqref="K22">
    <cfRule type="cellIs" dxfId="3552" priority="491" operator="lessThan">
      <formula>2.9</formula>
    </cfRule>
    <cfRule type="cellIs" dxfId="3551" priority="492" operator="greaterThan">
      <formula>2.9</formula>
    </cfRule>
  </conditionalFormatting>
  <conditionalFormatting sqref="H7">
    <cfRule type="cellIs" dxfId="3550" priority="489" operator="lessThan">
      <formula>2.9</formula>
    </cfRule>
    <cfRule type="cellIs" dxfId="3549" priority="490" operator="greaterThan">
      <formula>2.9</formula>
    </cfRule>
  </conditionalFormatting>
  <conditionalFormatting sqref="I22:J22">
    <cfRule type="cellIs" dxfId="3548" priority="487" operator="lessThan">
      <formula>1.9</formula>
    </cfRule>
    <cfRule type="cellIs" dxfId="3547" priority="488" operator="greaterThan">
      <formula>1.9</formula>
    </cfRule>
  </conditionalFormatting>
  <conditionalFormatting sqref="E12:E13">
    <cfRule type="cellIs" dxfId="3546" priority="485" operator="lessThan">
      <formula>1.9</formula>
    </cfRule>
    <cfRule type="cellIs" dxfId="3545" priority="486" operator="greaterThan">
      <formula>1.9</formula>
    </cfRule>
  </conditionalFormatting>
  <conditionalFormatting sqref="G9:I10">
    <cfRule type="cellIs" dxfId="3544" priority="483" operator="lessThan">
      <formula>1.9</formula>
    </cfRule>
    <cfRule type="cellIs" dxfId="3543" priority="484" operator="greaterThan">
      <formula>1.9</formula>
    </cfRule>
  </conditionalFormatting>
  <conditionalFormatting sqref="G7">
    <cfRule type="cellIs" dxfId="3542" priority="481" operator="lessThan">
      <formula>1.9</formula>
    </cfRule>
    <cfRule type="cellIs" dxfId="3541" priority="482" operator="greaterThan">
      <formula>1.9</formula>
    </cfRule>
  </conditionalFormatting>
  <conditionalFormatting sqref="E8:I8 E9:F10 E7:F7">
    <cfRule type="cellIs" dxfId="3540" priority="479" operator="lessThan">
      <formula>1</formula>
    </cfRule>
    <cfRule type="cellIs" dxfId="3539" priority="480" operator="greaterThan">
      <formula>0.9</formula>
    </cfRule>
  </conditionalFormatting>
  <conditionalFormatting sqref="D4:D5">
    <cfRule type="cellIs" dxfId="3538" priority="477" operator="lessThan">
      <formula>2.9</formula>
    </cfRule>
    <cfRule type="cellIs" dxfId="3537" priority="478" operator="greaterThan">
      <formula>2.9</formula>
    </cfRule>
  </conditionalFormatting>
  <conditionalFormatting sqref="C12:D17">
    <cfRule type="cellIs" dxfId="3536" priority="475" operator="lessThan">
      <formula>1</formula>
    </cfRule>
    <cfRule type="cellIs" dxfId="3535" priority="476" operator="greaterThan">
      <formula>0.9</formula>
    </cfRule>
  </conditionalFormatting>
  <conditionalFormatting sqref="E14:E19">
    <cfRule type="cellIs" dxfId="3534" priority="473" operator="lessThan">
      <formula>1</formula>
    </cfRule>
    <cfRule type="cellIs" dxfId="3533" priority="474" operator="greaterThan">
      <formula>0.9</formula>
    </cfRule>
  </conditionalFormatting>
  <conditionalFormatting sqref="F14:F22">
    <cfRule type="cellIs" dxfId="3532" priority="471" operator="lessThan">
      <formula>1</formula>
    </cfRule>
    <cfRule type="cellIs" dxfId="3531" priority="472" operator="greaterThan">
      <formula>0.9</formula>
    </cfRule>
  </conditionalFormatting>
  <conditionalFormatting sqref="G15:G22">
    <cfRule type="cellIs" dxfId="3530" priority="469" operator="lessThan">
      <formula>1</formula>
    </cfRule>
    <cfRule type="cellIs" dxfId="3529" priority="470" operator="greaterThan">
      <formula>0.9</formula>
    </cfRule>
  </conditionalFormatting>
  <conditionalFormatting sqref="H15:H22 I21:J21">
    <cfRule type="cellIs" dxfId="3528" priority="467" operator="lessThan">
      <formula>1</formula>
    </cfRule>
    <cfRule type="cellIs" dxfId="3527" priority="468" operator="greaterThan">
      <formula>0.9</formula>
    </cfRule>
  </conditionalFormatting>
  <conditionalFormatting sqref="E20:E22 D18:D22">
    <cfRule type="cellIs" dxfId="3526" priority="466" operator="greaterThan">
      <formula>0</formula>
    </cfRule>
  </conditionalFormatting>
  <conditionalFormatting sqref="E20:E22 D18:D22">
    <cfRule type="cellIs" dxfId="3525" priority="465" operator="equal">
      <formula>0</formula>
    </cfRule>
  </conditionalFormatting>
  <conditionalFormatting sqref="C18:C22">
    <cfRule type="cellIs" dxfId="3524" priority="464" operator="greaterThan">
      <formula>0</formula>
    </cfRule>
  </conditionalFormatting>
  <conditionalFormatting sqref="C18:C22">
    <cfRule type="cellIs" dxfId="3523" priority="463" operator="equal">
      <formula>0</formula>
    </cfRule>
  </conditionalFormatting>
  <conditionalFormatting sqref="D9:D10">
    <cfRule type="cellIs" dxfId="3522" priority="461" operator="lessThan">
      <formula>1</formula>
    </cfRule>
    <cfRule type="cellIs" dxfId="3521" priority="462" operator="greaterThan">
      <formula>0.9</formula>
    </cfRule>
  </conditionalFormatting>
  <conditionalFormatting sqref="D24:D25 E25">
    <cfRule type="cellIs" dxfId="3520" priority="460" operator="greaterThan">
      <formula>0</formula>
    </cfRule>
  </conditionalFormatting>
  <conditionalFormatting sqref="D24:D25 E25">
    <cfRule type="cellIs" dxfId="3519" priority="459" operator="equal">
      <formula>0</formula>
    </cfRule>
  </conditionalFormatting>
  <conditionalFormatting sqref="E24">
    <cfRule type="cellIs" dxfId="3518" priority="457" operator="lessThan">
      <formula>1</formula>
    </cfRule>
    <cfRule type="cellIs" dxfId="3517" priority="458" operator="greaterThan">
      <formula>0.9</formula>
    </cfRule>
  </conditionalFormatting>
  <conditionalFormatting sqref="F24">
    <cfRule type="cellIs" dxfId="3516" priority="455" operator="lessThan">
      <formula>1.9</formula>
    </cfRule>
    <cfRule type="cellIs" dxfId="3515" priority="456" operator="greaterThan">
      <formula>1.9</formula>
    </cfRule>
  </conditionalFormatting>
  <conditionalFormatting sqref="G24:H25 I25:J25">
    <cfRule type="cellIs" dxfId="3514" priority="453" operator="lessThan">
      <formula>1.9</formula>
    </cfRule>
    <cfRule type="cellIs" dxfId="3513" priority="454" operator="greaterThan">
      <formula>1.9</formula>
    </cfRule>
  </conditionalFormatting>
  <conditionalFormatting sqref="C24">
    <cfRule type="cellIs" dxfId="3512" priority="452" operator="greaterThan">
      <formula>0</formula>
    </cfRule>
  </conditionalFormatting>
  <conditionalFormatting sqref="C24">
    <cfRule type="cellIs" dxfId="3511" priority="451" operator="equal">
      <formula>0</formula>
    </cfRule>
  </conditionalFormatting>
  <conditionalFormatting sqref="C25">
    <cfRule type="cellIs" dxfId="3510" priority="450" operator="greaterThan">
      <formula>0</formula>
    </cfRule>
  </conditionalFormatting>
  <conditionalFormatting sqref="C25">
    <cfRule type="cellIs" dxfId="3509" priority="449" operator="equal">
      <formula>0</formula>
    </cfRule>
  </conditionalFormatting>
  <conditionalFormatting sqref="I24">
    <cfRule type="cellIs" dxfId="3508" priority="447" operator="lessThan">
      <formula>2.9</formula>
    </cfRule>
    <cfRule type="cellIs" dxfId="3507" priority="448" operator="greaterThan">
      <formula>2.9</formula>
    </cfRule>
  </conditionalFormatting>
  <conditionalFormatting sqref="J24">
    <cfRule type="cellIs" dxfId="3506" priority="445" operator="lessThan">
      <formula>2.9</formula>
    </cfRule>
    <cfRule type="cellIs" dxfId="3505" priority="446" operator="greaterThan">
      <formula>2.9</formula>
    </cfRule>
  </conditionalFormatting>
  <conditionalFormatting sqref="K24">
    <cfRule type="cellIs" dxfId="3504" priority="443" operator="lessThan">
      <formula>2.9</formula>
    </cfRule>
    <cfRule type="cellIs" dxfId="3503" priority="444" operator="greaterThan">
      <formula>2.9</formula>
    </cfRule>
  </conditionalFormatting>
  <conditionalFormatting sqref="F25">
    <cfRule type="cellIs" dxfId="3502" priority="441" operator="lessThan">
      <formula>1</formula>
    </cfRule>
    <cfRule type="cellIs" dxfId="3501" priority="442" operator="greaterThan">
      <formula>0.9</formula>
    </cfRule>
  </conditionalFormatting>
  <conditionalFormatting sqref="K25">
    <cfRule type="cellIs" dxfId="3500" priority="439" operator="lessThan">
      <formula>2.9</formula>
    </cfRule>
    <cfRule type="cellIs" dxfId="3499" priority="440" operator="greaterThan">
      <formula>2.9</formula>
    </cfRule>
  </conditionalFormatting>
  <conditionalFormatting sqref="D27">
    <cfRule type="cellIs" dxfId="3498" priority="437" operator="lessThan">
      <formula>1</formula>
    </cfRule>
    <cfRule type="cellIs" dxfId="3497" priority="438" operator="greaterThan">
      <formula>0.9</formula>
    </cfRule>
  </conditionalFormatting>
  <conditionalFormatting sqref="D28">
    <cfRule type="cellIs" dxfId="3496" priority="435" operator="lessThan">
      <formula>1</formula>
    </cfRule>
    <cfRule type="cellIs" dxfId="3495" priority="436" operator="greaterThan">
      <formula>0.9</formula>
    </cfRule>
  </conditionalFormatting>
  <conditionalFormatting sqref="D29">
    <cfRule type="cellIs" dxfId="3494" priority="433" operator="lessThan">
      <formula>1</formula>
    </cfRule>
    <cfRule type="cellIs" dxfId="3493" priority="434" operator="greaterThan">
      <formula>0.9</formula>
    </cfRule>
  </conditionalFormatting>
  <conditionalFormatting sqref="E29">
    <cfRule type="cellIs" dxfId="3492" priority="431" operator="lessThan">
      <formula>1</formula>
    </cfRule>
    <cfRule type="cellIs" dxfId="3491" priority="432" operator="greaterThan">
      <formula>0.9</formula>
    </cfRule>
  </conditionalFormatting>
  <conditionalFormatting sqref="E28">
    <cfRule type="cellIs" dxfId="3490" priority="429" operator="lessThan">
      <formula>1</formula>
    </cfRule>
    <cfRule type="cellIs" dxfId="3489" priority="430" operator="greaterThan">
      <formula>0.9</formula>
    </cfRule>
  </conditionalFormatting>
  <conditionalFormatting sqref="E27">
    <cfRule type="cellIs" dxfId="3488" priority="427" operator="lessThan">
      <formula>1</formula>
    </cfRule>
    <cfRule type="cellIs" dxfId="3487" priority="428" operator="greaterThan">
      <formula>0.9</formula>
    </cfRule>
  </conditionalFormatting>
  <conditionalFormatting sqref="F27">
    <cfRule type="cellIs" dxfId="3486" priority="425" operator="lessThan">
      <formula>1</formula>
    </cfRule>
    <cfRule type="cellIs" dxfId="3485" priority="426" operator="greaterThan">
      <formula>0.9</formula>
    </cfRule>
  </conditionalFormatting>
  <conditionalFormatting sqref="F28">
    <cfRule type="cellIs" dxfId="3484" priority="423" operator="lessThan">
      <formula>1</formula>
    </cfRule>
    <cfRule type="cellIs" dxfId="3483" priority="424" operator="greaterThan">
      <formula>0.9</formula>
    </cfRule>
  </conditionalFormatting>
  <conditionalFormatting sqref="F29">
    <cfRule type="cellIs" dxfId="3482" priority="421" operator="lessThan">
      <formula>1</formula>
    </cfRule>
    <cfRule type="cellIs" dxfId="3481" priority="422" operator="greaterThan">
      <formula>0.9</formula>
    </cfRule>
  </conditionalFormatting>
  <conditionalFormatting sqref="F30">
    <cfRule type="cellIs" dxfId="3480" priority="419" operator="lessThan">
      <formula>1</formula>
    </cfRule>
    <cfRule type="cellIs" dxfId="3479" priority="420" operator="greaterThan">
      <formula>0.9</formula>
    </cfRule>
  </conditionalFormatting>
  <conditionalFormatting sqref="F31">
    <cfRule type="cellIs" dxfId="3478" priority="417" operator="lessThan">
      <formula>1</formula>
    </cfRule>
    <cfRule type="cellIs" dxfId="3477" priority="418" operator="greaterThan">
      <formula>0.9</formula>
    </cfRule>
  </conditionalFormatting>
  <conditionalFormatting sqref="F32">
    <cfRule type="cellIs" dxfId="3476" priority="415" operator="lessThan">
      <formula>1</formula>
    </cfRule>
    <cfRule type="cellIs" dxfId="3475" priority="416" operator="greaterThan">
      <formula>0.9</formula>
    </cfRule>
  </conditionalFormatting>
  <conditionalFormatting sqref="F33:F34">
    <cfRule type="cellIs" dxfId="3474" priority="413" operator="lessThan">
      <formula>1</formula>
    </cfRule>
    <cfRule type="cellIs" dxfId="3473" priority="414" operator="greaterThan">
      <formula>0.9</formula>
    </cfRule>
  </conditionalFormatting>
  <conditionalFormatting sqref="C27">
    <cfRule type="cellIs" dxfId="3472" priority="411" operator="lessThan">
      <formula>1</formula>
    </cfRule>
    <cfRule type="cellIs" dxfId="3471" priority="412" operator="greaterThan">
      <formula>0.9</formula>
    </cfRule>
  </conditionalFormatting>
  <conditionalFormatting sqref="C28">
    <cfRule type="cellIs" dxfId="3470" priority="409" operator="lessThan">
      <formula>1</formula>
    </cfRule>
    <cfRule type="cellIs" dxfId="3469" priority="410" operator="greaterThan">
      <formula>0.9</formula>
    </cfRule>
  </conditionalFormatting>
  <conditionalFormatting sqref="C29">
    <cfRule type="cellIs" dxfId="3468" priority="407" operator="lessThan">
      <formula>1</formula>
    </cfRule>
    <cfRule type="cellIs" dxfId="3467" priority="408" operator="greaterThan">
      <formula>0.9</formula>
    </cfRule>
  </conditionalFormatting>
  <conditionalFormatting sqref="C30:C34">
    <cfRule type="cellIs" dxfId="3466" priority="406" operator="greaterThan">
      <formula>0</formula>
    </cfRule>
  </conditionalFormatting>
  <conditionalFormatting sqref="C30:C34">
    <cfRule type="cellIs" dxfId="3465" priority="405" operator="equal">
      <formula>0</formula>
    </cfRule>
  </conditionalFormatting>
  <conditionalFormatting sqref="D30">
    <cfRule type="cellIs" dxfId="3464" priority="404" operator="greaterThan">
      <formula>0</formula>
    </cfRule>
  </conditionalFormatting>
  <conditionalFormatting sqref="D30">
    <cfRule type="cellIs" dxfId="3463" priority="403" operator="equal">
      <formula>0</formula>
    </cfRule>
  </conditionalFormatting>
  <conditionalFormatting sqref="D31">
    <cfRule type="cellIs" dxfId="3462" priority="402" operator="greaterThan">
      <formula>0</formula>
    </cfRule>
  </conditionalFormatting>
  <conditionalFormatting sqref="D31">
    <cfRule type="cellIs" dxfId="3461" priority="401" operator="equal">
      <formula>0</formula>
    </cfRule>
  </conditionalFormatting>
  <conditionalFormatting sqref="D32">
    <cfRule type="cellIs" dxfId="3460" priority="400" operator="greaterThan">
      <formula>0</formula>
    </cfRule>
  </conditionalFormatting>
  <conditionalFormatting sqref="D32">
    <cfRule type="cellIs" dxfId="3459" priority="399" operator="equal">
      <formula>0</formula>
    </cfRule>
  </conditionalFormatting>
  <conditionalFormatting sqref="D33">
    <cfRule type="cellIs" dxfId="3458" priority="398" operator="greaterThan">
      <formula>0</formula>
    </cfRule>
  </conditionalFormatting>
  <conditionalFormatting sqref="D33">
    <cfRule type="cellIs" dxfId="3457" priority="397" operator="equal">
      <formula>0</formula>
    </cfRule>
  </conditionalFormatting>
  <conditionalFormatting sqref="D34">
    <cfRule type="cellIs" dxfId="3456" priority="396" operator="greaterThan">
      <formula>0</formula>
    </cfRule>
  </conditionalFormatting>
  <conditionalFormatting sqref="D34">
    <cfRule type="cellIs" dxfId="3455" priority="395" operator="equal">
      <formula>0</formula>
    </cfRule>
  </conditionalFormatting>
  <conditionalFormatting sqref="E30">
    <cfRule type="cellIs" dxfId="3454" priority="394" operator="greaterThan">
      <formula>0</formula>
    </cfRule>
  </conditionalFormatting>
  <conditionalFormatting sqref="E30">
    <cfRule type="cellIs" dxfId="3453" priority="393" operator="equal">
      <formula>0</formula>
    </cfRule>
  </conditionalFormatting>
  <conditionalFormatting sqref="E31">
    <cfRule type="cellIs" dxfId="3452" priority="392" operator="greaterThan">
      <formula>0</formula>
    </cfRule>
  </conditionalFormatting>
  <conditionalFormatting sqref="E31">
    <cfRule type="cellIs" dxfId="3451" priority="391" operator="equal">
      <formula>0</formula>
    </cfRule>
  </conditionalFormatting>
  <conditionalFormatting sqref="E32">
    <cfRule type="cellIs" dxfId="3450" priority="390" operator="greaterThan">
      <formula>0</formula>
    </cfRule>
  </conditionalFormatting>
  <conditionalFormatting sqref="E32">
    <cfRule type="cellIs" dxfId="3449" priority="389" operator="equal">
      <formula>0</formula>
    </cfRule>
  </conditionalFormatting>
  <conditionalFormatting sqref="E33">
    <cfRule type="cellIs" dxfId="3448" priority="388" operator="greaterThan">
      <formula>0</formula>
    </cfRule>
  </conditionalFormatting>
  <conditionalFormatting sqref="E33">
    <cfRule type="cellIs" dxfId="3447" priority="387" operator="equal">
      <formula>0</formula>
    </cfRule>
  </conditionalFormatting>
  <conditionalFormatting sqref="E34">
    <cfRule type="cellIs" dxfId="3446" priority="386" operator="greaterThan">
      <formula>0</formula>
    </cfRule>
  </conditionalFormatting>
  <conditionalFormatting sqref="E34">
    <cfRule type="cellIs" dxfId="3445" priority="385" operator="equal">
      <formula>0</formula>
    </cfRule>
  </conditionalFormatting>
  <conditionalFormatting sqref="G27">
    <cfRule type="cellIs" dxfId="3444" priority="383" operator="lessThan">
      <formula>1.9</formula>
    </cfRule>
    <cfRule type="cellIs" dxfId="3443" priority="384" operator="greaterThan">
      <formula>1.9</formula>
    </cfRule>
  </conditionalFormatting>
  <conditionalFormatting sqref="G28">
    <cfRule type="cellIs" dxfId="3442" priority="381" operator="lessThan">
      <formula>1.9</formula>
    </cfRule>
    <cfRule type="cellIs" dxfId="3441" priority="382" operator="greaterThan">
      <formula>1.9</formula>
    </cfRule>
  </conditionalFormatting>
  <conditionalFormatting sqref="G29">
    <cfRule type="cellIs" dxfId="3440" priority="379" operator="lessThan">
      <formula>1.9</formula>
    </cfRule>
    <cfRule type="cellIs" dxfId="3439" priority="380" operator="greaterThan">
      <formula>1.9</formula>
    </cfRule>
  </conditionalFormatting>
  <conditionalFormatting sqref="G30">
    <cfRule type="cellIs" dxfId="3438" priority="377" operator="lessThan">
      <formula>1.9</formula>
    </cfRule>
    <cfRule type="cellIs" dxfId="3437" priority="378" operator="greaterThan">
      <formula>1.9</formula>
    </cfRule>
  </conditionalFormatting>
  <conditionalFormatting sqref="G31">
    <cfRule type="cellIs" dxfId="3436" priority="375" operator="lessThan">
      <formula>1.9</formula>
    </cfRule>
    <cfRule type="cellIs" dxfId="3435" priority="376" operator="greaterThan">
      <formula>1.9</formula>
    </cfRule>
  </conditionalFormatting>
  <conditionalFormatting sqref="G32">
    <cfRule type="cellIs" dxfId="3434" priority="373" operator="lessThan">
      <formula>1.9</formula>
    </cfRule>
    <cfRule type="cellIs" dxfId="3433" priority="374" operator="greaterThan">
      <formula>1.9</formula>
    </cfRule>
  </conditionalFormatting>
  <conditionalFormatting sqref="G33:G34">
    <cfRule type="cellIs" dxfId="3432" priority="371" operator="lessThan">
      <formula>1.9</formula>
    </cfRule>
    <cfRule type="cellIs" dxfId="3431" priority="372" operator="greaterThan">
      <formula>1.9</formula>
    </cfRule>
  </conditionalFormatting>
  <conditionalFormatting sqref="H27:H33">
    <cfRule type="cellIs" dxfId="3430" priority="369" operator="lessThan">
      <formula>1.9</formula>
    </cfRule>
    <cfRule type="cellIs" dxfId="3429" priority="370" operator="greaterThan">
      <formula>1.9</formula>
    </cfRule>
  </conditionalFormatting>
  <conditionalFormatting sqref="I30">
    <cfRule type="cellIs" dxfId="3428" priority="367" operator="lessThan">
      <formula>1.9</formula>
    </cfRule>
    <cfRule type="cellIs" dxfId="3427" priority="368" operator="greaterThan">
      <formula>1.9</formula>
    </cfRule>
  </conditionalFormatting>
  <conditionalFormatting sqref="I31">
    <cfRule type="cellIs" dxfId="3426" priority="365" operator="lessThan">
      <formula>1.9</formula>
    </cfRule>
    <cfRule type="cellIs" dxfId="3425" priority="366" operator="greaterThan">
      <formula>1.9</formula>
    </cfRule>
  </conditionalFormatting>
  <conditionalFormatting sqref="I32">
    <cfRule type="cellIs" dxfId="3424" priority="363" operator="lessThan">
      <formula>1.9</formula>
    </cfRule>
    <cfRule type="cellIs" dxfId="3423" priority="364" operator="greaterThan">
      <formula>1.9</formula>
    </cfRule>
  </conditionalFormatting>
  <conditionalFormatting sqref="I33">
    <cfRule type="cellIs" dxfId="3422" priority="361" operator="lessThan">
      <formula>1.9</formula>
    </cfRule>
    <cfRule type="cellIs" dxfId="3421" priority="362" operator="greaterThan">
      <formula>1.9</formula>
    </cfRule>
  </conditionalFormatting>
  <conditionalFormatting sqref="J27:J29">
    <cfRule type="cellIs" dxfId="3420" priority="359" operator="lessThan">
      <formula>2.9</formula>
    </cfRule>
    <cfRule type="cellIs" dxfId="3419" priority="360" operator="greaterThan">
      <formula>2.9</formula>
    </cfRule>
  </conditionalFormatting>
  <conditionalFormatting sqref="J30">
    <cfRule type="cellIs" dxfId="3418" priority="357" operator="lessThan">
      <formula>1.9</formula>
    </cfRule>
    <cfRule type="cellIs" dxfId="3417" priority="358" operator="greaterThan">
      <formula>1.9</formula>
    </cfRule>
  </conditionalFormatting>
  <conditionalFormatting sqref="J31">
    <cfRule type="cellIs" dxfId="3416" priority="355" operator="lessThan">
      <formula>1.9</formula>
    </cfRule>
    <cfRule type="cellIs" dxfId="3415" priority="356" operator="greaterThan">
      <formula>1.9</formula>
    </cfRule>
  </conditionalFormatting>
  <conditionalFormatting sqref="J32">
    <cfRule type="cellIs" dxfId="3414" priority="353" operator="lessThan">
      <formula>1.9</formula>
    </cfRule>
    <cfRule type="cellIs" dxfId="3413" priority="354" operator="greaterThan">
      <formula>1.9</formula>
    </cfRule>
  </conditionalFormatting>
  <conditionalFormatting sqref="J33">
    <cfRule type="cellIs" dxfId="3412" priority="351" operator="lessThan">
      <formula>1.9</formula>
    </cfRule>
    <cfRule type="cellIs" dxfId="3411" priority="352" operator="greaterThan">
      <formula>1.9</formula>
    </cfRule>
  </conditionalFormatting>
  <conditionalFormatting sqref="K27">
    <cfRule type="cellIs" dxfId="3410" priority="349" operator="lessThan">
      <formula>3.9</formula>
    </cfRule>
    <cfRule type="cellIs" dxfId="3409" priority="350" operator="greaterThan">
      <formula>3.9</formula>
    </cfRule>
  </conditionalFormatting>
  <conditionalFormatting sqref="K28">
    <cfRule type="cellIs" dxfId="3408" priority="347" operator="lessThan">
      <formula>3.9</formula>
    </cfRule>
    <cfRule type="cellIs" dxfId="3407" priority="348" operator="greaterThan">
      <formula>3.9</formula>
    </cfRule>
  </conditionalFormatting>
  <conditionalFormatting sqref="K29">
    <cfRule type="cellIs" dxfId="3406" priority="345" operator="lessThan">
      <formula>3.9</formula>
    </cfRule>
    <cfRule type="cellIs" dxfId="3405" priority="346" operator="greaterThan">
      <formula>3.9</formula>
    </cfRule>
  </conditionalFormatting>
  <conditionalFormatting sqref="K30">
    <cfRule type="cellIs" dxfId="3404" priority="343" operator="lessThan">
      <formula>2.9</formula>
    </cfRule>
    <cfRule type="cellIs" dxfId="3403" priority="344" operator="greaterThan">
      <formula>2.9</formula>
    </cfRule>
  </conditionalFormatting>
  <conditionalFormatting sqref="K31">
    <cfRule type="cellIs" dxfId="3402" priority="341" operator="lessThan">
      <formula>2.9</formula>
    </cfRule>
    <cfRule type="cellIs" dxfId="3401" priority="342" operator="greaterThan">
      <formula>2.9</formula>
    </cfRule>
  </conditionalFormatting>
  <conditionalFormatting sqref="K32">
    <cfRule type="cellIs" dxfId="3400" priority="339" operator="lessThan">
      <formula>2.9</formula>
    </cfRule>
    <cfRule type="cellIs" dxfId="3399" priority="340" operator="greaterThan">
      <formula>2.9</formula>
    </cfRule>
  </conditionalFormatting>
  <conditionalFormatting sqref="K33">
    <cfRule type="cellIs" dxfId="3398" priority="337" operator="lessThan">
      <formula>2.9</formula>
    </cfRule>
    <cfRule type="cellIs" dxfId="3397" priority="338" operator="greaterThan">
      <formula>2.9</formula>
    </cfRule>
  </conditionalFormatting>
  <conditionalFormatting sqref="I27:I29">
    <cfRule type="cellIs" dxfId="3396" priority="335" operator="lessThan">
      <formula>2.9</formula>
    </cfRule>
    <cfRule type="cellIs" dxfId="3395" priority="336" operator="greaterThan">
      <formula>2.9</formula>
    </cfRule>
  </conditionalFormatting>
  <conditionalFormatting sqref="K34">
    <cfRule type="cellIs" dxfId="3394" priority="333" operator="lessThan">
      <formula>6.9</formula>
    </cfRule>
    <cfRule type="cellIs" dxfId="3393" priority="334" operator="greaterThan">
      <formula>6.9</formula>
    </cfRule>
  </conditionalFormatting>
  <conditionalFormatting sqref="H34">
    <cfRule type="cellIs" dxfId="3392" priority="331" operator="lessThan">
      <formula>3.9</formula>
    </cfRule>
    <cfRule type="cellIs" dxfId="3391" priority="332" operator="greaterThan">
      <formula>3.9</formula>
    </cfRule>
  </conditionalFormatting>
  <conditionalFormatting sqref="I34">
    <cfRule type="cellIs" dxfId="3390" priority="329" operator="lessThan">
      <formula>4.9</formula>
    </cfRule>
    <cfRule type="cellIs" dxfId="3389" priority="330" operator="greaterThan">
      <formula>4.9</formula>
    </cfRule>
  </conditionalFormatting>
  <conditionalFormatting sqref="J34">
    <cfRule type="cellIs" dxfId="3388" priority="327" operator="lessThan">
      <formula>6</formula>
    </cfRule>
    <cfRule type="cellIs" dxfId="3387" priority="328" operator="greaterThan">
      <formula>5.9</formula>
    </cfRule>
  </conditionalFormatting>
  <conditionalFormatting sqref="K58:K59">
    <cfRule type="cellIs" dxfId="3386" priority="324" operator="lessThan">
      <formula>0.76</formula>
    </cfRule>
    <cfRule type="cellIs" dxfId="3385" priority="325" operator="greaterThan">
      <formula>0.75</formula>
    </cfRule>
    <cfRule type="cellIs" dxfId="3384" priority="326" operator="greaterThan">
      <formula>75</formula>
    </cfRule>
  </conditionalFormatting>
  <conditionalFormatting sqref="H58:J59">
    <cfRule type="cellIs" dxfId="3383" priority="322" operator="lessThan">
      <formula>0.71</formula>
    </cfRule>
    <cfRule type="cellIs" dxfId="3382" priority="323" operator="greaterThan">
      <formula>0.7</formula>
    </cfRule>
  </conditionalFormatting>
  <conditionalFormatting sqref="F58:G59">
    <cfRule type="cellIs" dxfId="3381" priority="320" operator="lessThan">
      <formula>0.66</formula>
    </cfRule>
    <cfRule type="cellIs" dxfId="3380" priority="321" operator="greaterThan">
      <formula>0.65</formula>
    </cfRule>
  </conditionalFormatting>
  <conditionalFormatting sqref="E58:E59">
    <cfRule type="cellIs" dxfId="3379" priority="318" operator="lessThan">
      <formula>0.61</formula>
    </cfRule>
    <cfRule type="cellIs" dxfId="3378" priority="319" operator="greaterThan">
      <formula>0.6</formula>
    </cfRule>
  </conditionalFormatting>
  <conditionalFormatting sqref="C58:D59">
    <cfRule type="cellIs" dxfId="3377" priority="316" operator="lessThan">
      <formula>0.51</formula>
    </cfRule>
    <cfRule type="cellIs" dxfId="3376" priority="317" operator="greaterThan">
      <formula>0.5</formula>
    </cfRule>
  </conditionalFormatting>
  <conditionalFormatting sqref="K47">
    <cfRule type="cellIs" dxfId="3375" priority="313" operator="greaterThan">
      <formula>39.9</formula>
    </cfRule>
    <cfRule type="cellIs" dxfId="3374" priority="314" operator="lessThan">
      <formula>40</formula>
    </cfRule>
    <cfRule type="cellIs" dxfId="3373" priority="315" operator="greaterThan">
      <formula>40</formula>
    </cfRule>
  </conditionalFormatting>
  <conditionalFormatting sqref="K48">
    <cfRule type="cellIs" dxfId="3372" priority="311" operator="lessThan">
      <formula>9.9</formula>
    </cfRule>
    <cfRule type="cellIs" dxfId="3371" priority="312" operator="greaterThan">
      <formula>9.9</formula>
    </cfRule>
  </conditionalFormatting>
  <conditionalFormatting sqref="K46">
    <cfRule type="cellIs" dxfId="3370" priority="309" operator="lessThan">
      <formula>17.9</formula>
    </cfRule>
    <cfRule type="cellIs" dxfId="3369" priority="310" operator="greaterThan">
      <formula>17.9</formula>
    </cfRule>
  </conditionalFormatting>
  <conditionalFormatting sqref="K49">
    <cfRule type="cellIs" dxfId="3368" priority="307" operator="lessThan">
      <formula>39.9</formula>
    </cfRule>
    <cfRule type="cellIs" dxfId="3367" priority="308" operator="greaterThan">
      <formula>39.9</formula>
    </cfRule>
  </conditionalFormatting>
  <conditionalFormatting sqref="K52:K53">
    <cfRule type="cellIs" dxfId="3366" priority="305" operator="lessThan">
      <formula>215.9</formula>
    </cfRule>
    <cfRule type="cellIs" dxfId="3365" priority="306" operator="greaterThan">
      <formula>215.9</formula>
    </cfRule>
  </conditionalFormatting>
  <conditionalFormatting sqref="K56">
    <cfRule type="cellIs" dxfId="3364" priority="301" operator="lessThan">
      <formula>4.27</formula>
    </cfRule>
    <cfRule type="cellIs" dxfId="3363" priority="302" operator="greaterThan">
      <formula>4.27</formula>
    </cfRule>
    <cfRule type="cellIs" dxfId="3362" priority="303" operator="lessThan">
      <formula>4.28</formula>
    </cfRule>
    <cfRule type="cellIs" dxfId="3361" priority="304" operator="greaterThan">
      <formula>4.28</formula>
    </cfRule>
  </conditionalFormatting>
  <conditionalFormatting sqref="I46:J46">
    <cfRule type="cellIs" dxfId="3360" priority="297" operator="lessThan">
      <formula>16.9</formula>
    </cfRule>
    <cfRule type="cellIs" dxfId="3359" priority="298" operator="greaterThan">
      <formula>16.9</formula>
    </cfRule>
    <cfRule type="cellIs" dxfId="3358" priority="299" operator="greaterThan">
      <formula>16</formula>
    </cfRule>
    <cfRule type="cellIs" dxfId="3357" priority="300" operator="greaterThan">
      <formula>16</formula>
    </cfRule>
  </conditionalFormatting>
  <conditionalFormatting sqref="J47">
    <cfRule type="cellIs" dxfId="3356" priority="293" operator="lessThan">
      <formula>34.9</formula>
    </cfRule>
    <cfRule type="cellIs" dxfId="3355" priority="294" operator="greaterThan">
      <formula>34.9</formula>
    </cfRule>
    <cfRule type="cellIs" dxfId="3354" priority="295" operator="greaterThan">
      <formula>34.9</formula>
    </cfRule>
    <cfRule type="cellIs" dxfId="3353" priority="296" operator="greaterThan">
      <formula>34.9</formula>
    </cfRule>
  </conditionalFormatting>
  <conditionalFormatting sqref="J48">
    <cfRule type="cellIs" dxfId="3352" priority="291" operator="lessThan">
      <formula>7.9</formula>
    </cfRule>
    <cfRule type="cellIs" dxfId="3351" priority="292" operator="greaterThan">
      <formula>7.9</formula>
    </cfRule>
  </conditionalFormatting>
  <conditionalFormatting sqref="J49">
    <cfRule type="cellIs" dxfId="3350" priority="289" operator="lessThan">
      <formula>34.9</formula>
    </cfRule>
    <cfRule type="cellIs" dxfId="3349" priority="290" operator="greaterThan">
      <formula>34.9</formula>
    </cfRule>
  </conditionalFormatting>
  <conditionalFormatting sqref="J52:J53">
    <cfRule type="cellIs" dxfId="3348" priority="287" operator="lessThan">
      <formula>191.9</formula>
    </cfRule>
    <cfRule type="cellIs" dxfId="3347" priority="288" operator="greaterThan">
      <formula>191</formula>
    </cfRule>
  </conditionalFormatting>
  <conditionalFormatting sqref="J56">
    <cfRule type="cellIs" dxfId="3346" priority="283" operator="lessThan">
      <formula>4.391</formula>
    </cfRule>
    <cfRule type="cellIs" dxfId="3345" priority="284" operator="greaterThan">
      <formula>4.39</formula>
    </cfRule>
    <cfRule type="cellIs" dxfId="3344" priority="285" operator="lessThan">
      <formula>"4.39.1"</formula>
    </cfRule>
    <cfRule type="cellIs" dxfId="3343" priority="286" operator="greaterThan">
      <formula>4.39</formula>
    </cfRule>
  </conditionalFormatting>
  <conditionalFormatting sqref="I47">
    <cfRule type="cellIs" dxfId="3342" priority="281" operator="lessThan">
      <formula>30</formula>
    </cfRule>
    <cfRule type="cellIs" dxfId="3341" priority="282" operator="greaterThan">
      <formula>29.9</formula>
    </cfRule>
  </conditionalFormatting>
  <conditionalFormatting sqref="I48">
    <cfRule type="cellIs" dxfId="3340" priority="279" operator="lessThan">
      <formula>7</formula>
    </cfRule>
    <cfRule type="cellIs" dxfId="3339" priority="280" operator="greaterThan">
      <formula>6.9</formula>
    </cfRule>
  </conditionalFormatting>
  <conditionalFormatting sqref="I49">
    <cfRule type="cellIs" dxfId="3338" priority="277" operator="lessThan">
      <formula>30</formula>
    </cfRule>
    <cfRule type="cellIs" dxfId="3337" priority="278" operator="greaterThan">
      <formula>29.9</formula>
    </cfRule>
  </conditionalFormatting>
  <conditionalFormatting sqref="I52:I53">
    <cfRule type="cellIs" dxfId="3336" priority="275" operator="lessThan">
      <formula>168</formula>
    </cfRule>
    <cfRule type="cellIs" dxfId="3335" priority="276" operator="greaterThan">
      <formula>167.9</formula>
    </cfRule>
  </conditionalFormatting>
  <conditionalFormatting sqref="I56">
    <cfRule type="cellIs" dxfId="3334" priority="271" operator="greaterThan">
      <formula>4.49</formula>
    </cfRule>
    <cfRule type="cellIs" dxfId="3333" priority="272" operator="lessThan">
      <formula>4.5</formula>
    </cfRule>
    <cfRule type="cellIs" dxfId="3332" priority="273" operator="lessThan">
      <formula>4.49</formula>
    </cfRule>
    <cfRule type="cellIs" dxfId="3331" priority="274" operator="lessThan">
      <formula>4.48</formula>
    </cfRule>
  </conditionalFormatting>
  <conditionalFormatting sqref="C46:H46">
    <cfRule type="cellIs" dxfId="3330" priority="269" operator="lessThan">
      <formula>15</formula>
    </cfRule>
    <cfRule type="cellIs" dxfId="3329" priority="270" operator="greaterThan">
      <formula>14</formula>
    </cfRule>
  </conditionalFormatting>
  <conditionalFormatting sqref="H47">
    <cfRule type="cellIs" dxfId="3328" priority="267" operator="lessThan">
      <formula>25</formula>
    </cfRule>
    <cfRule type="cellIs" dxfId="3327" priority="268" operator="greaterThan">
      <formula>24</formula>
    </cfRule>
  </conditionalFormatting>
  <conditionalFormatting sqref="H48">
    <cfRule type="cellIs" dxfId="3326" priority="265" operator="lessThan">
      <formula>6</formula>
    </cfRule>
    <cfRule type="cellIs" dxfId="3325" priority="266" operator="greaterThan">
      <formula>5</formula>
    </cfRule>
  </conditionalFormatting>
  <conditionalFormatting sqref="H49">
    <cfRule type="cellIs" dxfId="3324" priority="263" operator="lessThan">
      <formula>25</formula>
    </cfRule>
    <cfRule type="cellIs" dxfId="3323" priority="264" operator="greaterThan">
      <formula>24</formula>
    </cfRule>
  </conditionalFormatting>
  <conditionalFormatting sqref="H52:H53">
    <cfRule type="cellIs" dxfId="3322" priority="261" operator="lessThan">
      <formula>144</formula>
    </cfRule>
    <cfRule type="cellIs" dxfId="3321" priority="262" operator="greaterThan">
      <formula>143</formula>
    </cfRule>
  </conditionalFormatting>
  <conditionalFormatting sqref="H56">
    <cfRule type="cellIs" dxfId="3320" priority="259" operator="greaterThan">
      <formula>4.59</formula>
    </cfRule>
    <cfRule type="cellIs" dxfId="3319" priority="260" operator="lessThan">
      <formula>4.6</formula>
    </cfRule>
  </conditionalFormatting>
  <conditionalFormatting sqref="G47">
    <cfRule type="cellIs" dxfId="3318" priority="257" operator="lessThan">
      <formula>20</formula>
    </cfRule>
    <cfRule type="cellIs" dxfId="3317" priority="258" operator="greaterThan">
      <formula>19</formula>
    </cfRule>
  </conditionalFormatting>
  <conditionalFormatting sqref="G48">
    <cfRule type="cellIs" dxfId="3316" priority="255" operator="lessThan">
      <formula>5</formula>
    </cfRule>
    <cfRule type="cellIs" dxfId="3315" priority="256" operator="greaterThan">
      <formula>4</formula>
    </cfRule>
  </conditionalFormatting>
  <conditionalFormatting sqref="G49">
    <cfRule type="cellIs" dxfId="3314" priority="253" operator="lessThan">
      <formula>20</formula>
    </cfRule>
    <cfRule type="cellIs" dxfId="3313" priority="254" operator="greaterThan">
      <formula>19</formula>
    </cfRule>
  </conditionalFormatting>
  <conditionalFormatting sqref="G52:G53">
    <cfRule type="cellIs" dxfId="3312" priority="251" operator="lessThan">
      <formula>120</formula>
    </cfRule>
    <cfRule type="cellIs" dxfId="3311" priority="252" operator="greaterThan">
      <formula>119</formula>
    </cfRule>
  </conditionalFormatting>
  <conditionalFormatting sqref="G56">
    <cfRule type="cellIs" dxfId="3310" priority="249" operator="greaterThan">
      <formula>4.75</formula>
    </cfRule>
    <cfRule type="cellIs" dxfId="3309" priority="250" operator="lessThan">
      <formula>4.76</formula>
    </cfRule>
  </conditionalFormatting>
  <conditionalFormatting sqref="F47">
    <cfRule type="cellIs" dxfId="3308" priority="247" operator="lessThan">
      <formula>15</formula>
    </cfRule>
    <cfRule type="cellIs" dxfId="3307" priority="248" operator="greaterThan">
      <formula>14</formula>
    </cfRule>
  </conditionalFormatting>
  <conditionalFormatting sqref="F48">
    <cfRule type="cellIs" dxfId="3306" priority="245" operator="lessThan">
      <formula>4</formula>
    </cfRule>
    <cfRule type="cellIs" dxfId="3305" priority="246" operator="greaterThan">
      <formula>3</formula>
    </cfRule>
  </conditionalFormatting>
  <conditionalFormatting sqref="F49">
    <cfRule type="cellIs" dxfId="3304" priority="243" operator="lessThan">
      <formula>15</formula>
    </cfRule>
    <cfRule type="cellIs" dxfId="3303" priority="244" operator="greaterThan">
      <formula>14</formula>
    </cfRule>
  </conditionalFormatting>
  <conditionalFormatting sqref="F52:F53">
    <cfRule type="cellIs" dxfId="3302" priority="241" operator="lessThan">
      <formula>96</formula>
    </cfRule>
    <cfRule type="cellIs" dxfId="3301" priority="242" operator="greaterThan">
      <formula>95</formula>
    </cfRule>
  </conditionalFormatting>
  <conditionalFormatting sqref="F56">
    <cfRule type="cellIs" dxfId="3300" priority="239" operator="greaterThan">
      <formula>5</formula>
    </cfRule>
    <cfRule type="cellIs" dxfId="3299" priority="240" operator="lessThan">
      <formula>5.1</formula>
    </cfRule>
  </conditionalFormatting>
  <conditionalFormatting sqref="E47">
    <cfRule type="cellIs" dxfId="3298" priority="237" operator="lessThan">
      <formula>10</formula>
    </cfRule>
    <cfRule type="cellIs" dxfId="3297" priority="238" operator="greaterThan">
      <formula>9</formula>
    </cfRule>
  </conditionalFormatting>
  <conditionalFormatting sqref="E48">
    <cfRule type="cellIs" dxfId="3296" priority="235" operator="lessThan">
      <formula>3</formula>
    </cfRule>
    <cfRule type="cellIs" dxfId="3295" priority="236" operator="greaterThan">
      <formula>2</formula>
    </cfRule>
  </conditionalFormatting>
  <conditionalFormatting sqref="E49">
    <cfRule type="cellIs" dxfId="3294" priority="233" operator="lessThan">
      <formula>10</formula>
    </cfRule>
    <cfRule type="cellIs" dxfId="3293" priority="234" operator="greaterThan">
      <formula>9</formula>
    </cfRule>
  </conditionalFormatting>
  <conditionalFormatting sqref="E52:E53">
    <cfRule type="cellIs" dxfId="3292" priority="231" operator="lessThan">
      <formula>72</formula>
    </cfRule>
    <cfRule type="cellIs" dxfId="3291" priority="232" operator="greaterThan">
      <formula>71</formula>
    </cfRule>
  </conditionalFormatting>
  <conditionalFormatting sqref="E56">
    <cfRule type="cellIs" dxfId="3290" priority="229" operator="greaterThan">
      <formula>5.5</formula>
    </cfRule>
    <cfRule type="cellIs" dxfId="3289" priority="230" operator="lessThan">
      <formula>5.6</formula>
    </cfRule>
  </conditionalFormatting>
  <conditionalFormatting sqref="D47">
    <cfRule type="cellIs" dxfId="3288" priority="227" operator="lessThan">
      <formula>5</formula>
    </cfRule>
    <cfRule type="cellIs" dxfId="3287" priority="228" operator="greaterThan">
      <formula>4</formula>
    </cfRule>
  </conditionalFormatting>
  <conditionalFormatting sqref="D48">
    <cfRule type="cellIs" dxfId="3286" priority="225" operator="lessThan">
      <formula>2</formula>
    </cfRule>
    <cfRule type="cellIs" dxfId="3285" priority="226" operator="greaterThan">
      <formula>1</formula>
    </cfRule>
  </conditionalFormatting>
  <conditionalFormatting sqref="D49">
    <cfRule type="cellIs" dxfId="3284" priority="223" operator="lessThan">
      <formula>5</formula>
    </cfRule>
    <cfRule type="cellIs" dxfId="3283" priority="224" operator="greaterThan">
      <formula>4</formula>
    </cfRule>
  </conditionalFormatting>
  <conditionalFormatting sqref="D52:D53">
    <cfRule type="cellIs" dxfId="3282" priority="221" operator="lessThan">
      <formula>48</formula>
    </cfRule>
    <cfRule type="cellIs" dxfId="3281" priority="222" operator="greaterThan">
      <formula>47</formula>
    </cfRule>
  </conditionalFormatting>
  <conditionalFormatting sqref="D56">
    <cfRule type="cellIs" dxfId="3280" priority="219" operator="greaterThan">
      <formula>5.75</formula>
    </cfRule>
    <cfRule type="cellIs" dxfId="3279" priority="220" operator="lessThan">
      <formula>5.76</formula>
    </cfRule>
  </conditionalFormatting>
  <conditionalFormatting sqref="K36">
    <cfRule type="cellIs" dxfId="3278" priority="215" operator="lessThan">
      <formula>4</formula>
    </cfRule>
    <cfRule type="cellIs" dxfId="3277" priority="216" operator="lessThan">
      <formula>4.1</formula>
    </cfRule>
    <cfRule type="cellIs" dxfId="3276" priority="217" operator="greaterThan">
      <formula>4</formula>
    </cfRule>
    <cfRule type="cellIs" dxfId="3275" priority="218" operator="lessThan">
      <formula>4</formula>
    </cfRule>
  </conditionalFormatting>
  <conditionalFormatting sqref="K37">
    <cfRule type="cellIs" dxfId="3274" priority="213" operator="lessThan">
      <formula>0.499</formula>
    </cfRule>
    <cfRule type="cellIs" dxfId="3273" priority="214" operator="greaterThan">
      <formula>0.499</formula>
    </cfRule>
  </conditionalFormatting>
  <conditionalFormatting sqref="K38">
    <cfRule type="cellIs" dxfId="3272" priority="211" operator="lessThan">
      <formula>0.449</formula>
    </cfRule>
    <cfRule type="cellIs" dxfId="3271" priority="212" operator="greaterThan">
      <formula>0.449</formula>
    </cfRule>
  </conditionalFormatting>
  <conditionalFormatting sqref="K39">
    <cfRule type="cellIs" dxfId="3270" priority="132" operator="greaterThan">
      <formula>31.99</formula>
    </cfRule>
    <cfRule type="cellIs" dxfId="3269" priority="209" operator="lessThan">
      <formula>32.1</formula>
    </cfRule>
    <cfRule type="cellIs" dxfId="3268" priority="210" operator="greaterThan">
      <formula>32</formula>
    </cfRule>
  </conditionalFormatting>
  <conditionalFormatting sqref="K40">
    <cfRule type="cellIs" dxfId="3267" priority="207" operator="lessThan">
      <formula>1.78</formula>
    </cfRule>
    <cfRule type="cellIs" dxfId="3266" priority="208" operator="greaterThan">
      <formula>1.77</formula>
    </cfRule>
  </conditionalFormatting>
  <conditionalFormatting sqref="K41">
    <cfRule type="cellIs" dxfId="3265" priority="205" operator="lessThan">
      <formula>0.3499</formula>
    </cfRule>
    <cfRule type="cellIs" dxfId="3264" priority="206" operator="greaterThan">
      <formula>0.3499</formula>
    </cfRule>
  </conditionalFormatting>
  <conditionalFormatting sqref="K42">
    <cfRule type="cellIs" dxfId="3263" priority="203" operator="lessThan">
      <formula>0.7499</formula>
    </cfRule>
    <cfRule type="cellIs" dxfId="3262" priority="204" operator="greaterThan">
      <formula>0.7499</formula>
    </cfRule>
  </conditionalFormatting>
  <conditionalFormatting sqref="J36">
    <cfRule type="cellIs" dxfId="3261" priority="200" operator="lessThan">
      <formula>8</formula>
    </cfRule>
    <cfRule type="cellIs" dxfId="3260" priority="201" operator="greaterThan">
      <formula>7.9</formula>
    </cfRule>
    <cfRule type="cellIs" dxfId="3259" priority="202" operator="greaterThan">
      <formula>8</formula>
    </cfRule>
  </conditionalFormatting>
  <conditionalFormatting sqref="J37:J38 I38">
    <cfRule type="cellIs" dxfId="3258" priority="198" operator="lessThan">
      <formula>0.4</formula>
    </cfRule>
    <cfRule type="cellIs" dxfId="3257" priority="199" operator="greaterThan">
      <formula>0.3999</formula>
    </cfRule>
  </conditionalFormatting>
  <conditionalFormatting sqref="J39">
    <cfRule type="cellIs" dxfId="3256" priority="130" operator="lessThan">
      <formula>34</formula>
    </cfRule>
    <cfRule type="cellIs" dxfId="3255" priority="131" operator="greaterThan">
      <formula>33.9</formula>
    </cfRule>
    <cfRule type="cellIs" dxfId="3254" priority="196" operator="lessThan">
      <formula>34.1</formula>
    </cfRule>
    <cfRule type="cellIs" dxfId="3253" priority="197" operator="greaterThan">
      <formula>34</formula>
    </cfRule>
  </conditionalFormatting>
  <conditionalFormatting sqref="J40">
    <cfRule type="cellIs" dxfId="3252" priority="193" operator="lessThan">
      <formula>1.88</formula>
    </cfRule>
    <cfRule type="cellIs" dxfId="3251" priority="194" operator="lessThan">
      <formula>1.88</formula>
    </cfRule>
    <cfRule type="cellIs" dxfId="3250" priority="195" operator="greaterThan">
      <formula>1.87</formula>
    </cfRule>
  </conditionalFormatting>
  <conditionalFormatting sqref="I40">
    <cfRule type="cellIs" dxfId="3249" priority="191" operator="lessThan">
      <formula>2.01</formula>
    </cfRule>
    <cfRule type="cellIs" dxfId="3248" priority="192" operator="greaterThan">
      <formula>2</formula>
    </cfRule>
  </conditionalFormatting>
  <conditionalFormatting sqref="C40:H40">
    <cfRule type="cellIs" dxfId="3247" priority="188" operator="lessThan">
      <formula>2.08</formula>
    </cfRule>
    <cfRule type="cellIs" dxfId="3246" priority="189" operator="lessThan">
      <formula>2.08</formula>
    </cfRule>
    <cfRule type="cellIs" dxfId="3245" priority="190" operator="greaterThan">
      <formula>2.07</formula>
    </cfRule>
  </conditionalFormatting>
  <conditionalFormatting sqref="J44">
    <cfRule type="cellIs" dxfId="3244" priority="186" operator="lessThan">
      <formula>49.1</formula>
    </cfRule>
    <cfRule type="cellIs" dxfId="3243" priority="187" operator="greaterThan">
      <formula>49</formula>
    </cfRule>
  </conditionalFormatting>
  <conditionalFormatting sqref="J43">
    <cfRule type="cellIs" dxfId="3242" priority="184" operator="lessThan">
      <formula>45.1</formula>
    </cfRule>
    <cfRule type="cellIs" dxfId="3241" priority="185" operator="greaterThan">
      <formula>45</formula>
    </cfRule>
  </conditionalFormatting>
  <conditionalFormatting sqref="J42">
    <cfRule type="cellIs" dxfId="3240" priority="181" operator="lessThan">
      <formula>0.6999</formula>
    </cfRule>
    <cfRule type="cellIs" dxfId="3239" priority="182" operator="greaterThan">
      <formula>0.699</formula>
    </cfRule>
    <cfRule type="cellIs" dxfId="3238" priority="183" operator="greaterThan">
      <formula>0.699</formula>
    </cfRule>
  </conditionalFormatting>
  <conditionalFormatting sqref="J41">
    <cfRule type="cellIs" dxfId="3237" priority="179" operator="lessThan">
      <formula>0.2999</formula>
    </cfRule>
    <cfRule type="cellIs" dxfId="3236" priority="180" operator="greaterThan">
      <formula>0.299</formula>
    </cfRule>
  </conditionalFormatting>
  <conditionalFormatting sqref="G37:I37 C38:H38">
    <cfRule type="cellIs" dxfId="3235" priority="177" operator="lessThan">
      <formula>0.35</formula>
    </cfRule>
    <cfRule type="cellIs" dxfId="3234" priority="178" operator="greaterThan">
      <formula>0.349</formula>
    </cfRule>
  </conditionalFormatting>
  <conditionalFormatting sqref="I36">
    <cfRule type="cellIs" dxfId="3233" priority="173" operator="lessThan">
      <formula>10.1</formula>
    </cfRule>
    <cfRule type="cellIs" dxfId="3232" priority="174" operator="greaterThan">
      <formula>10</formula>
    </cfRule>
    <cfRule type="cellIs" dxfId="3231" priority="175" operator="lessThan">
      <formula>10</formula>
    </cfRule>
    <cfRule type="cellIs" dxfId="3230" priority="176" operator="greaterThan">
      <formula>10</formula>
    </cfRule>
  </conditionalFormatting>
  <conditionalFormatting sqref="I39">
    <cfRule type="cellIs" dxfId="3229" priority="128" operator="lessThan">
      <formula>37</formula>
    </cfRule>
    <cfRule type="cellIs" dxfId="3228" priority="129" operator="greaterThan">
      <formula>36.9</formula>
    </cfRule>
    <cfRule type="cellIs" dxfId="3227" priority="171" operator="lessThan">
      <formula>37.01</formula>
    </cfRule>
    <cfRule type="cellIs" dxfId="3226" priority="172" operator="greaterThan">
      <formula>37.01</formula>
    </cfRule>
  </conditionalFormatting>
  <conditionalFormatting sqref="I41">
    <cfRule type="cellIs" dxfId="3225" priority="169" operator="lessThan">
      <formula>0.249</formula>
    </cfRule>
    <cfRule type="cellIs" dxfId="3224" priority="170" operator="greaterThan">
      <formula>0.249</formula>
    </cfRule>
  </conditionalFormatting>
  <conditionalFormatting sqref="I42">
    <cfRule type="cellIs" dxfId="3223" priority="167" operator="lessThan">
      <formula>0.65</formula>
    </cfRule>
    <cfRule type="cellIs" dxfId="3222" priority="168" operator="greaterThan">
      <formula>0.649</formula>
    </cfRule>
  </conditionalFormatting>
  <conditionalFormatting sqref="I43">
    <cfRule type="cellIs" dxfId="3221" priority="114" operator="greaterThan">
      <formula>48.9</formula>
    </cfRule>
    <cfRule type="cellIs" dxfId="3220" priority="115" operator="lessThan">
      <formula>49</formula>
    </cfRule>
    <cfRule type="cellIs" dxfId="3219" priority="116" operator="lessThan">
      <formula>49</formula>
    </cfRule>
    <cfRule type="cellIs" dxfId="3218" priority="117" operator="greaterThan">
      <formula>48.9</formula>
    </cfRule>
    <cfRule type="cellIs" dxfId="3217" priority="165" operator="lessThan">
      <formula>47.1</formula>
    </cfRule>
    <cfRule type="cellIs" dxfId="3216" priority="166" operator="greaterThan">
      <formula>47</formula>
    </cfRule>
  </conditionalFormatting>
  <conditionalFormatting sqref="I44">
    <cfRule type="cellIs" dxfId="3215" priority="163" operator="lessThan">
      <formula>51.1</formula>
    </cfRule>
    <cfRule type="cellIs" dxfId="3214" priority="164" operator="greaterThan">
      <formula>51</formula>
    </cfRule>
  </conditionalFormatting>
  <conditionalFormatting sqref="G39:H39">
    <cfRule type="cellIs" dxfId="3213" priority="126" operator="lessThan">
      <formula>38</formula>
    </cfRule>
    <cfRule type="cellIs" dxfId="3212" priority="127" operator="greaterThan">
      <formula>37.9</formula>
    </cfRule>
    <cfRule type="cellIs" dxfId="3211" priority="161" operator="lessThan">
      <formula>38</formula>
    </cfRule>
    <cfRule type="cellIs" dxfId="3210" priority="162" operator="greaterThan">
      <formula>37.9</formula>
    </cfRule>
  </conditionalFormatting>
  <conditionalFormatting sqref="G41:H41">
    <cfRule type="cellIs" dxfId="3209" priority="159" operator="lessThan">
      <formula>0.25</formula>
    </cfRule>
    <cfRule type="cellIs" dxfId="3208" priority="160" operator="greaterThan">
      <formula>0.249</formula>
    </cfRule>
  </conditionalFormatting>
  <conditionalFormatting sqref="F42:H42">
    <cfRule type="cellIs" dxfId="3207" priority="157" operator="lessThan">
      <formula>0.6</formula>
    </cfRule>
    <cfRule type="cellIs" dxfId="3206" priority="158" operator="greaterThan">
      <formula>0.599</formula>
    </cfRule>
  </conditionalFormatting>
  <conditionalFormatting sqref="G36">
    <cfRule type="cellIs" dxfId="3205" priority="154" operator="lessThan">
      <formula>14</formula>
    </cfRule>
    <cfRule type="cellIs" dxfId="3204" priority="155" operator="greaterThan">
      <formula>13.99</formula>
    </cfRule>
    <cfRule type="cellIs" dxfId="3203" priority="156" operator="greaterThan">
      <formula>14</formula>
    </cfRule>
  </conditionalFormatting>
  <conditionalFormatting sqref="F36">
    <cfRule type="cellIs" dxfId="3202" priority="152" operator="lessThan">
      <formula>16</formula>
    </cfRule>
    <cfRule type="cellIs" dxfId="3201" priority="153" operator="greaterThan">
      <formula>15.9</formula>
    </cfRule>
  </conditionalFormatting>
  <conditionalFormatting sqref="E36">
    <cfRule type="cellIs" dxfId="3200" priority="150" operator="lessThan">
      <formula>18</formula>
    </cfRule>
    <cfRule type="cellIs" dxfId="3199" priority="151" operator="greaterThan">
      <formula>17.9</formula>
    </cfRule>
  </conditionalFormatting>
  <conditionalFormatting sqref="C36:D36">
    <cfRule type="cellIs" dxfId="3198" priority="148" operator="lessThan">
      <formula>24</formula>
    </cfRule>
    <cfRule type="cellIs" dxfId="3197" priority="149" operator="greaterThan">
      <formula>23.99</formula>
    </cfRule>
  </conditionalFormatting>
  <conditionalFormatting sqref="C37:F37">
    <cfRule type="cellIs" dxfId="3196" priority="145" operator="greaterThan">
      <formula>0.249</formula>
    </cfRule>
    <cfRule type="cellIs" dxfId="3195" priority="146" operator="lessThan">
      <formula>0.25</formula>
    </cfRule>
    <cfRule type="cellIs" dxfId="3194" priority="147" operator="greaterThan">
      <formula>24.9</formula>
    </cfRule>
  </conditionalFormatting>
  <conditionalFormatting sqref="C39:F39">
    <cfRule type="cellIs" dxfId="3193" priority="124" operator="lessThan">
      <formula>39.99</formula>
    </cfRule>
    <cfRule type="cellIs" dxfId="3192" priority="125" operator="greaterThan">
      <formula>39.99</formula>
    </cfRule>
    <cfRule type="cellIs" dxfId="3191" priority="143" operator="lessThan">
      <formula>40.1</formula>
    </cfRule>
    <cfRule type="cellIs" dxfId="3190" priority="144" operator="greaterThan">
      <formula>40</formula>
    </cfRule>
  </conditionalFormatting>
  <conditionalFormatting sqref="C41:F41">
    <cfRule type="cellIs" dxfId="3189" priority="141" operator="lessThan">
      <formula>0.15</formula>
    </cfRule>
    <cfRule type="cellIs" dxfId="3188" priority="142" operator="greaterThan">
      <formula>0.149</formula>
    </cfRule>
  </conditionalFormatting>
  <conditionalFormatting sqref="D42:E42">
    <cfRule type="cellIs" dxfId="3187" priority="139" operator="lessThan">
      <formula>0.5</formula>
    </cfRule>
    <cfRule type="cellIs" dxfId="3186" priority="140" operator="greaterThan">
      <formula>0.499</formula>
    </cfRule>
  </conditionalFormatting>
  <conditionalFormatting sqref="C42">
    <cfRule type="cellIs" dxfId="3185" priority="135" operator="lessThan">
      <formula>0.4</formula>
    </cfRule>
    <cfRule type="cellIs" dxfId="3184" priority="136" operator="greaterThan">
      <formula>0.399</formula>
    </cfRule>
    <cfRule type="cellIs" dxfId="3183" priority="137" operator="lessThan">
      <formula>0.4</formula>
    </cfRule>
    <cfRule type="cellIs" dxfId="3182" priority="138" operator="greaterThan">
      <formula>0.499</formula>
    </cfRule>
  </conditionalFormatting>
  <conditionalFormatting sqref="C38:F38">
    <cfRule type="cellIs" dxfId="3181" priority="133" operator="lessThan">
      <formula>0.3</formula>
    </cfRule>
    <cfRule type="cellIs" dxfId="3180" priority="134" operator="greaterThan">
      <formula>0.299</formula>
    </cfRule>
  </conditionalFormatting>
  <conditionalFormatting sqref="C47:C49">
    <cfRule type="cellIs" dxfId="3179" priority="122" operator="lessThan">
      <formula>1</formula>
    </cfRule>
    <cfRule type="cellIs" dxfId="3178" priority="123" operator="greaterThan">
      <formula>0.9</formula>
    </cfRule>
  </conditionalFormatting>
  <conditionalFormatting sqref="C52:C53">
    <cfRule type="cellIs" dxfId="3177" priority="120" operator="lessThan">
      <formula>24</formula>
    </cfRule>
    <cfRule type="cellIs" dxfId="3176" priority="121" operator="greaterThan">
      <formula>23.9</formula>
    </cfRule>
  </conditionalFormatting>
  <conditionalFormatting sqref="C56">
    <cfRule type="cellIs" dxfId="3175" priority="118" operator="lessThan">
      <formula>6</formula>
    </cfRule>
    <cfRule type="cellIs" dxfId="3174" priority="119" operator="greaterThan">
      <formula>5.99</formula>
    </cfRule>
  </conditionalFormatting>
  <conditionalFormatting sqref="H43">
    <cfRule type="cellIs" dxfId="3173" priority="112" operator="lessThan">
      <formula>49</formula>
    </cfRule>
    <cfRule type="cellIs" dxfId="3172" priority="113" operator="greaterThan">
      <formula>48.9</formula>
    </cfRule>
  </conditionalFormatting>
  <conditionalFormatting sqref="G43">
    <cfRule type="cellIs" dxfId="3171" priority="110" operator="lessThan">
      <formula>51</formula>
    </cfRule>
    <cfRule type="cellIs" dxfId="3170" priority="111" operator="greaterThan">
      <formula>50.9</formula>
    </cfRule>
  </conditionalFormatting>
  <conditionalFormatting sqref="F43">
    <cfRule type="cellIs" dxfId="3169" priority="108" operator="lessThan">
      <formula>53</formula>
    </cfRule>
    <cfRule type="cellIs" dxfId="3168" priority="109" operator="greaterThan">
      <formula>52.9</formula>
    </cfRule>
  </conditionalFormatting>
  <conditionalFormatting sqref="E43">
    <cfRule type="cellIs" dxfId="3167" priority="106" operator="lessThan">
      <formula>55</formula>
    </cfRule>
    <cfRule type="cellIs" dxfId="3166" priority="107" operator="greaterThan">
      <formula>54.9</formula>
    </cfRule>
  </conditionalFormatting>
  <conditionalFormatting sqref="D43">
    <cfRule type="cellIs" dxfId="3165" priority="104" operator="lessThan">
      <formula>57</formula>
    </cfRule>
    <cfRule type="cellIs" dxfId="3164" priority="105" operator="greaterThan">
      <formula>56.9</formula>
    </cfRule>
  </conditionalFormatting>
  <conditionalFormatting sqref="C43">
    <cfRule type="cellIs" dxfId="3163" priority="102" operator="lessThan">
      <formula>57</formula>
    </cfRule>
    <cfRule type="cellIs" dxfId="3162" priority="103" operator="greaterThan">
      <formula>56.9</formula>
    </cfRule>
  </conditionalFormatting>
  <conditionalFormatting sqref="H44">
    <cfRule type="cellIs" dxfId="3161" priority="100" operator="lessThan">
      <formula>53</formula>
    </cfRule>
    <cfRule type="cellIs" dxfId="3160" priority="101" operator="greaterThan">
      <formula>52.9</formula>
    </cfRule>
  </conditionalFormatting>
  <conditionalFormatting sqref="G44">
    <cfRule type="cellIs" dxfId="3159" priority="98" operator="lessThan">
      <formula>55</formula>
    </cfRule>
    <cfRule type="cellIs" dxfId="3158" priority="99" operator="greaterThan">
      <formula>54.9</formula>
    </cfRule>
  </conditionalFormatting>
  <conditionalFormatting sqref="F44">
    <cfRule type="cellIs" dxfId="3157" priority="96" operator="lessThan">
      <formula>57</formula>
    </cfRule>
    <cfRule type="cellIs" dxfId="3156" priority="97" operator="greaterThan">
      <formula>56.9</formula>
    </cfRule>
  </conditionalFormatting>
  <conditionalFormatting sqref="E44">
    <cfRule type="cellIs" dxfId="3155" priority="94" operator="lessThan">
      <formula>59</formula>
    </cfRule>
    <cfRule type="cellIs" dxfId="3154" priority="95" operator="greaterThan">
      <formula>58.9</formula>
    </cfRule>
  </conditionalFormatting>
  <conditionalFormatting sqref="D44">
    <cfRule type="cellIs" dxfId="3153" priority="92" operator="lessThan">
      <formula>61</formula>
    </cfRule>
    <cfRule type="cellIs" dxfId="3152" priority="93" operator="greaterThan">
      <formula>60.9</formula>
    </cfRule>
  </conditionalFormatting>
  <conditionalFormatting sqref="C44">
    <cfRule type="cellIs" dxfId="3151" priority="90" operator="lessThan">
      <formula>63</formula>
    </cfRule>
    <cfRule type="cellIs" dxfId="3150" priority="91" operator="greaterThan">
      <formula>62.9</formula>
    </cfRule>
  </conditionalFormatting>
  <conditionalFormatting sqref="C50">
    <cfRule type="cellIs" dxfId="3149" priority="88" operator="lessThanOrEqual">
      <formula>5</formula>
    </cfRule>
    <cfRule type="cellIs" dxfId="3148" priority="89" operator="greaterThanOrEqual">
      <formula>5</formula>
    </cfRule>
  </conditionalFormatting>
  <conditionalFormatting sqref="D50">
    <cfRule type="cellIs" dxfId="3147" priority="86" operator="greaterThanOrEqual">
      <formula>6</formula>
    </cfRule>
    <cfRule type="cellIs" dxfId="3146" priority="87" operator="lessThan">
      <formula>6</formula>
    </cfRule>
  </conditionalFormatting>
  <conditionalFormatting sqref="E50">
    <cfRule type="cellIs" dxfId="3145" priority="84" operator="greaterThanOrEqual">
      <formula>7</formula>
    </cfRule>
    <cfRule type="cellIs" dxfId="3144" priority="85" operator="lessThan">
      <formula>7</formula>
    </cfRule>
  </conditionalFormatting>
  <conditionalFormatting sqref="F50">
    <cfRule type="cellIs" dxfId="3143" priority="82" operator="lessThan">
      <formula>10</formula>
    </cfRule>
    <cfRule type="cellIs" dxfId="3142" priority="83" operator="greaterThanOrEqual">
      <formula>10</formula>
    </cfRule>
  </conditionalFormatting>
  <conditionalFormatting sqref="G50">
    <cfRule type="cellIs" dxfId="3141" priority="80" operator="lessThan">
      <formula>12</formula>
    </cfRule>
    <cfRule type="cellIs" dxfId="3140" priority="81" operator="greaterThanOrEqual">
      <formula>12</formula>
    </cfRule>
  </conditionalFormatting>
  <conditionalFormatting sqref="H50">
    <cfRule type="cellIs" dxfId="3139" priority="78" operator="lessThan">
      <formula>14</formula>
    </cfRule>
    <cfRule type="cellIs" dxfId="3138" priority="79" operator="greaterThanOrEqual">
      <formula>14</formula>
    </cfRule>
  </conditionalFormatting>
  <conditionalFormatting sqref="I50">
    <cfRule type="cellIs" dxfId="3137" priority="76" operator="lessThan">
      <formula>17</formula>
    </cfRule>
    <cfRule type="cellIs" dxfId="3136" priority="77" operator="greaterThanOrEqual">
      <formula>17</formula>
    </cfRule>
  </conditionalFormatting>
  <conditionalFormatting sqref="J50">
    <cfRule type="cellIs" dxfId="3135" priority="74" operator="lessThan">
      <formula>19</formula>
    </cfRule>
    <cfRule type="cellIs" dxfId="3134" priority="75" operator="greaterThanOrEqual">
      <formula>19</formula>
    </cfRule>
  </conditionalFormatting>
  <conditionalFormatting sqref="K50">
    <cfRule type="cellIs" dxfId="3133" priority="72" operator="lessThan">
      <formula>22</formula>
    </cfRule>
    <cfRule type="cellIs" dxfId="3132" priority="73" operator="greaterThanOrEqual">
      <formula>22</formula>
    </cfRule>
  </conditionalFormatting>
  <conditionalFormatting sqref="L50">
    <cfRule type="cellIs" dxfId="3131" priority="70" operator="lessThan">
      <formula>24</formula>
    </cfRule>
    <cfRule type="cellIs" dxfId="3130" priority="71" operator="greaterThanOrEqual">
      <formula>24</formula>
    </cfRule>
  </conditionalFormatting>
  <conditionalFormatting sqref="C51">
    <cfRule type="cellIs" dxfId="3129" priority="68" operator="lessThanOrEqual">
      <formula>5</formula>
    </cfRule>
    <cfRule type="cellIs" dxfId="3128" priority="69" operator="greaterThanOrEqual">
      <formula>5</formula>
    </cfRule>
  </conditionalFormatting>
  <conditionalFormatting sqref="D51">
    <cfRule type="cellIs" dxfId="3127" priority="66" operator="greaterThanOrEqual">
      <formula>6</formula>
    </cfRule>
    <cfRule type="cellIs" dxfId="3126" priority="67" operator="lessThan">
      <formula>6</formula>
    </cfRule>
  </conditionalFormatting>
  <conditionalFormatting sqref="E51">
    <cfRule type="cellIs" dxfId="3125" priority="64" operator="greaterThanOrEqual">
      <formula>7</formula>
    </cfRule>
    <cfRule type="cellIs" dxfId="3124" priority="65" operator="lessThan">
      <formula>7</formula>
    </cfRule>
  </conditionalFormatting>
  <conditionalFormatting sqref="F51">
    <cfRule type="cellIs" dxfId="3123" priority="62" operator="lessThan">
      <formula>10</formula>
    </cfRule>
    <cfRule type="cellIs" dxfId="3122" priority="63" operator="greaterThanOrEqual">
      <formula>10</formula>
    </cfRule>
  </conditionalFormatting>
  <conditionalFormatting sqref="G51">
    <cfRule type="cellIs" dxfId="3121" priority="60" operator="lessThan">
      <formula>12</formula>
    </cfRule>
    <cfRule type="cellIs" dxfId="3120" priority="61" operator="greaterThanOrEqual">
      <formula>12</formula>
    </cfRule>
  </conditionalFormatting>
  <conditionalFormatting sqref="H51">
    <cfRule type="cellIs" dxfId="3119" priority="58" operator="lessThan">
      <formula>14</formula>
    </cfRule>
    <cfRule type="cellIs" dxfId="3118" priority="59" operator="greaterThanOrEqual">
      <formula>14</formula>
    </cfRule>
  </conditionalFormatting>
  <conditionalFormatting sqref="I51">
    <cfRule type="cellIs" dxfId="3117" priority="56" operator="lessThan">
      <formula>17</formula>
    </cfRule>
    <cfRule type="cellIs" dxfId="3116" priority="57" operator="greaterThanOrEqual">
      <formula>17</formula>
    </cfRule>
  </conditionalFormatting>
  <conditionalFormatting sqref="J51">
    <cfRule type="cellIs" dxfId="3115" priority="54" operator="lessThan">
      <formula>19</formula>
    </cfRule>
    <cfRule type="cellIs" dxfId="3114" priority="55" operator="greaterThanOrEqual">
      <formula>19</formula>
    </cfRule>
  </conditionalFormatting>
  <conditionalFormatting sqref="K51">
    <cfRule type="cellIs" dxfId="3113" priority="52" operator="lessThan">
      <formula>22</formula>
    </cfRule>
    <cfRule type="cellIs" dxfId="3112" priority="53" operator="greaterThanOrEqual">
      <formula>22</formula>
    </cfRule>
  </conditionalFormatting>
  <conditionalFormatting sqref="L51">
    <cfRule type="cellIs" dxfId="3111" priority="50" operator="lessThan">
      <formula>24</formula>
    </cfRule>
    <cfRule type="cellIs" dxfId="3110" priority="51" operator="greaterThanOrEqual">
      <formula>24</formula>
    </cfRule>
  </conditionalFormatting>
  <conditionalFormatting sqref="C54">
    <cfRule type="cellIs" dxfId="3109" priority="39" operator="greaterThanOrEqual">
      <formula>0.08</formula>
    </cfRule>
    <cfRule type="cellIs" dxfId="3108" priority="49" operator="lessThan">
      <formula>0.08</formula>
    </cfRule>
  </conditionalFormatting>
  <conditionalFormatting sqref="D54">
    <cfRule type="cellIs" dxfId="3107" priority="38" operator="greaterThanOrEqual">
      <formula>0.1</formula>
    </cfRule>
    <cfRule type="cellIs" dxfId="3106" priority="48" operator="lessThan">
      <formula>0.1</formula>
    </cfRule>
  </conditionalFormatting>
  <conditionalFormatting sqref="E54">
    <cfRule type="cellIs" dxfId="3105" priority="37" operator="greaterThanOrEqual">
      <formula>1</formula>
    </cfRule>
    <cfRule type="cellIs" dxfId="3104" priority="47" operator="lessThan">
      <formula>1</formula>
    </cfRule>
  </conditionalFormatting>
  <conditionalFormatting sqref="F54">
    <cfRule type="cellIs" dxfId="3103" priority="36" operator="greaterThanOrEqual">
      <formula>1.02</formula>
    </cfRule>
    <cfRule type="cellIs" dxfId="3102" priority="46" operator="lessThan">
      <formula>1.02</formula>
    </cfRule>
  </conditionalFormatting>
  <conditionalFormatting sqref="G54">
    <cfRule type="cellIs" dxfId="3101" priority="35" operator="greaterThanOrEqual">
      <formula>1.04</formula>
    </cfRule>
    <cfRule type="cellIs" dxfId="3100" priority="45" operator="lessThan">
      <formula>1.04</formula>
    </cfRule>
  </conditionalFormatting>
  <conditionalFormatting sqref="H54">
    <cfRule type="cellIs" dxfId="3099" priority="34" operator="greaterThanOrEqual">
      <formula>1.06</formula>
    </cfRule>
    <cfRule type="cellIs" dxfId="3098" priority="44" operator="lessThan">
      <formula>1.06</formula>
    </cfRule>
  </conditionalFormatting>
  <conditionalFormatting sqref="I54">
    <cfRule type="cellIs" dxfId="3097" priority="33" operator="greaterThanOrEqual">
      <formula>1.08</formula>
    </cfRule>
    <cfRule type="cellIs" dxfId="3096" priority="43" operator="lessThan">
      <formula>1.08</formula>
    </cfRule>
  </conditionalFormatting>
  <conditionalFormatting sqref="J54">
    <cfRule type="cellIs" dxfId="3095" priority="32" operator="greaterThanOrEqual">
      <formula>1.1</formula>
    </cfRule>
    <cfRule type="cellIs" dxfId="3094" priority="42" operator="lessThan">
      <formula>1.1</formula>
    </cfRule>
  </conditionalFormatting>
  <conditionalFormatting sqref="K54">
    <cfRule type="cellIs" dxfId="3093" priority="31" operator="greaterThanOrEqual">
      <formula>2</formula>
    </cfRule>
    <cfRule type="cellIs" dxfId="3092" priority="41" operator="lessThan">
      <formula>2</formula>
    </cfRule>
  </conditionalFormatting>
  <conditionalFormatting sqref="L54">
    <cfRule type="cellIs" dxfId="3091" priority="30" operator="greaterThanOrEqual">
      <formula>2.04</formula>
    </cfRule>
    <cfRule type="cellIs" dxfId="3090" priority="40" operator="lessThan">
      <formula>2.04</formula>
    </cfRule>
  </conditionalFormatting>
  <conditionalFormatting sqref="C55">
    <cfRule type="cellIs" dxfId="3089" priority="26" operator="lessThan">
      <formula>3.08</formula>
    </cfRule>
    <cfRule type="cellIs" dxfId="3088" priority="29" operator="greaterThanOrEqual">
      <formula>3.08</formula>
    </cfRule>
  </conditionalFormatting>
  <conditionalFormatting sqref="D55">
    <cfRule type="cellIs" dxfId="3087" priority="25" operator="lessThan">
      <formula>4.02</formula>
    </cfRule>
    <cfRule type="cellIs" dxfId="3086" priority="28" operator="greaterThanOrEqual">
      <formula>4.02</formula>
    </cfRule>
  </conditionalFormatting>
  <conditionalFormatting sqref="E55">
    <cfRule type="cellIs" dxfId="3085" priority="24" operator="lessThan">
      <formula>4.08</formula>
    </cfRule>
    <cfRule type="cellIs" dxfId="3084" priority="27" operator="greaterThanOrEqual">
      <formula>4.08</formula>
    </cfRule>
  </conditionalFormatting>
  <conditionalFormatting sqref="F55">
    <cfRule type="cellIs" dxfId="3083" priority="22" operator="lessThan">
      <formula>5.02</formula>
    </cfRule>
    <cfRule type="cellIs" dxfId="3082" priority="23" operator="greaterThanOrEqual">
      <formula>5.02</formula>
    </cfRule>
  </conditionalFormatting>
  <conditionalFormatting sqref="G55">
    <cfRule type="cellIs" dxfId="3081" priority="19" operator="lessThan">
      <formula>5.08</formula>
    </cfRule>
    <cfRule type="cellIs" dxfId="3080" priority="21" operator="greaterThanOrEqual">
      <formula>5.08</formula>
    </cfRule>
  </conditionalFormatting>
  <conditionalFormatting sqref="H55">
    <cfRule type="cellIs" dxfId="3079" priority="10" operator="greaterThanOrEqual">
      <formula>6.02</formula>
    </cfRule>
    <cfRule type="cellIs" dxfId="3078" priority="20" operator="lessThan">
      <formula>6.08</formula>
    </cfRule>
  </conditionalFormatting>
  <conditionalFormatting sqref="I55">
    <cfRule type="cellIs" dxfId="3077" priority="17" operator="lessThan">
      <formula>6.08</formula>
    </cfRule>
    <cfRule type="cellIs" dxfId="3076" priority="18" operator="greaterThanOrEqual">
      <formula>6.08</formula>
    </cfRule>
  </conditionalFormatting>
  <conditionalFormatting sqref="J55">
    <cfRule type="cellIs" dxfId="3075" priority="15" operator="lessThan">
      <formula>7.02</formula>
    </cfRule>
    <cfRule type="cellIs" dxfId="3074" priority="16" operator="greaterThanOrEqual">
      <formula>7.02</formula>
    </cfRule>
  </conditionalFormatting>
  <conditionalFormatting sqref="K55">
    <cfRule type="cellIs" dxfId="3073" priority="13" operator="lessThan">
      <formula>7.08</formula>
    </cfRule>
    <cfRule type="cellIs" dxfId="3072" priority="14" operator="greaterThanOrEqual">
      <formula>7.08</formula>
    </cfRule>
  </conditionalFormatting>
  <conditionalFormatting sqref="L55">
    <cfRule type="cellIs" dxfId="3071" priority="11" operator="lessThan">
      <formula>8</formula>
    </cfRule>
    <cfRule type="cellIs" dxfId="3070" priority="12" operator="greaterThanOrEqual">
      <formula>8</formula>
    </cfRule>
  </conditionalFormatting>
  <conditionalFormatting sqref="H36">
    <cfRule type="cellIs" dxfId="3069" priority="8" operator="greaterThan">
      <formula>11.9</formula>
    </cfRule>
    <cfRule type="cellIs" dxfId="3068" priority="9" operator="lessThan">
      <formula>12</formula>
    </cfRule>
  </conditionalFormatting>
  <conditionalFormatting sqref="I86">
    <cfRule type="cellIs" dxfId="3067" priority="1" operator="lessThan">
      <formula>1</formula>
    </cfRule>
    <cfRule type="cellIs" dxfId="3066" priority="2" operator="lessThan">
      <formula>0</formula>
    </cfRule>
    <cfRule type="cellIs" dxfId="3065" priority="3" operator="lessThan">
      <formula>0</formula>
    </cfRule>
  </conditionalFormatting>
  <conditionalFormatting sqref="I79">
    <cfRule type="cellIs" dxfId="3064" priority="5" operator="lessThan">
      <formula>1</formula>
    </cfRule>
    <cfRule type="cellIs" dxfId="3063" priority="6" operator="lessThan">
      <formula>0</formula>
    </cfRule>
    <cfRule type="cellIs" dxfId="3062" priority="7" operator="lessThan">
      <formula>0</formula>
    </cfRule>
  </conditionalFormatting>
  <conditionalFormatting sqref="I89:I90 I93:I94">
    <cfRule type="cellIs" dxfId="3061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95" zoomScale="78" zoomScaleNormal="78" workbookViewId="0">
      <selection activeCell="H103" sqref="H10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203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x14ac:dyDescent="0.25">
      <c r="A7" s="2" t="s">
        <v>4</v>
      </c>
      <c r="B7" s="2" t="s">
        <v>22</v>
      </c>
      <c r="C7" s="19">
        <f t="shared" si="0"/>
        <v>3</v>
      </c>
      <c r="D7" s="19">
        <f t="shared" si="1"/>
        <v>3</v>
      </c>
      <c r="E7" s="18">
        <f t="shared" si="2"/>
        <v>3</v>
      </c>
      <c r="F7" s="18">
        <f t="shared" si="3"/>
        <v>3</v>
      </c>
      <c r="G7" s="18">
        <f t="shared" si="4"/>
        <v>3</v>
      </c>
      <c r="H7" s="18">
        <f t="shared" si="5"/>
        <v>3</v>
      </c>
      <c r="I7" s="18">
        <f t="shared" si="6"/>
        <v>3</v>
      </c>
      <c r="J7" s="18">
        <f t="shared" si="7"/>
        <v>3</v>
      </c>
      <c r="K7" s="18">
        <f t="shared" si="8"/>
        <v>3</v>
      </c>
      <c r="L7" s="18">
        <f t="shared" si="9"/>
        <v>3</v>
      </c>
      <c r="N7" s="18">
        <v>3</v>
      </c>
    </row>
    <row r="8" spans="1:17" x14ac:dyDescent="0.25">
      <c r="A8" s="2" t="s">
        <v>5</v>
      </c>
      <c r="B8" s="2" t="s">
        <v>22</v>
      </c>
      <c r="C8" s="19">
        <f t="shared" si="0"/>
        <v>3</v>
      </c>
      <c r="D8" s="19">
        <f t="shared" si="1"/>
        <v>3</v>
      </c>
      <c r="E8" s="18">
        <f t="shared" si="2"/>
        <v>3</v>
      </c>
      <c r="F8" s="18">
        <f t="shared" si="3"/>
        <v>3</v>
      </c>
      <c r="G8" s="18">
        <f t="shared" si="4"/>
        <v>3</v>
      </c>
      <c r="H8" s="18">
        <f t="shared" si="5"/>
        <v>3</v>
      </c>
      <c r="I8" s="18">
        <f t="shared" si="6"/>
        <v>3</v>
      </c>
      <c r="J8" s="18">
        <f t="shared" si="7"/>
        <v>3</v>
      </c>
      <c r="K8" s="18">
        <f t="shared" si="8"/>
        <v>3</v>
      </c>
      <c r="L8" s="18">
        <f t="shared" si="9"/>
        <v>3</v>
      </c>
      <c r="N8" s="18">
        <v>3</v>
      </c>
    </row>
    <row r="9" spans="1:17" x14ac:dyDescent="0.25">
      <c r="A9" s="2" t="s">
        <v>6</v>
      </c>
      <c r="B9" s="2" t="s">
        <v>1</v>
      </c>
      <c r="C9" s="19">
        <f t="shared" si="0"/>
        <v>1</v>
      </c>
      <c r="D9" s="19">
        <f t="shared" si="1"/>
        <v>1</v>
      </c>
      <c r="E9" s="18">
        <f t="shared" si="2"/>
        <v>1</v>
      </c>
      <c r="F9" s="18">
        <f t="shared" si="3"/>
        <v>1</v>
      </c>
      <c r="G9" s="18">
        <f t="shared" si="4"/>
        <v>1</v>
      </c>
      <c r="H9" s="18">
        <f t="shared" si="5"/>
        <v>1</v>
      </c>
      <c r="I9" s="18">
        <f t="shared" si="6"/>
        <v>1</v>
      </c>
      <c r="J9" s="18">
        <f t="shared" si="7"/>
        <v>1</v>
      </c>
      <c r="K9" s="18">
        <f t="shared" si="8"/>
        <v>1</v>
      </c>
      <c r="L9" s="18">
        <f t="shared" si="9"/>
        <v>1</v>
      </c>
      <c r="N9" s="18">
        <v>1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1</v>
      </c>
      <c r="D14" s="18">
        <f t="shared" si="11"/>
        <v>1</v>
      </c>
      <c r="E14" s="18">
        <f t="shared" si="12"/>
        <v>1</v>
      </c>
      <c r="F14" s="18">
        <f t="shared" si="13"/>
        <v>1</v>
      </c>
      <c r="G14" s="18">
        <f t="shared" si="14"/>
        <v>1</v>
      </c>
      <c r="H14" s="18">
        <f t="shared" si="15"/>
        <v>1</v>
      </c>
      <c r="I14" s="18">
        <f t="shared" si="16"/>
        <v>1</v>
      </c>
      <c r="J14" s="18">
        <f t="shared" si="17"/>
        <v>1</v>
      </c>
      <c r="K14" s="18">
        <f t="shared" si="18"/>
        <v>1</v>
      </c>
      <c r="L14" s="18">
        <f t="shared" si="19"/>
        <v>1</v>
      </c>
      <c r="N14" s="18">
        <v>1</v>
      </c>
    </row>
    <row r="15" spans="1:17" x14ac:dyDescent="0.25">
      <c r="A15" s="2" t="s">
        <v>12</v>
      </c>
      <c r="B15" s="2" t="s">
        <v>23</v>
      </c>
      <c r="C15" s="18">
        <f t="shared" si="10"/>
        <v>2</v>
      </c>
      <c r="D15" s="18">
        <f t="shared" si="11"/>
        <v>2</v>
      </c>
      <c r="E15" s="18">
        <f t="shared" si="12"/>
        <v>2</v>
      </c>
      <c r="F15" s="18">
        <f t="shared" si="13"/>
        <v>2</v>
      </c>
      <c r="G15" s="18">
        <f t="shared" si="14"/>
        <v>2</v>
      </c>
      <c r="H15" s="18">
        <f t="shared" si="15"/>
        <v>2</v>
      </c>
      <c r="I15" s="18">
        <f t="shared" si="16"/>
        <v>2</v>
      </c>
      <c r="J15" s="18">
        <f t="shared" si="17"/>
        <v>2</v>
      </c>
      <c r="K15" s="18">
        <f t="shared" si="18"/>
        <v>2</v>
      </c>
      <c r="L15" s="18">
        <f t="shared" si="19"/>
        <v>2</v>
      </c>
      <c r="N15" s="18">
        <v>2</v>
      </c>
    </row>
    <row r="16" spans="1:17" x14ac:dyDescent="0.25">
      <c r="A16" s="2" t="s">
        <v>13</v>
      </c>
      <c r="B16" s="2" t="s">
        <v>23</v>
      </c>
      <c r="C16" s="18">
        <f t="shared" si="10"/>
        <v>2</v>
      </c>
      <c r="D16" s="18">
        <f t="shared" si="11"/>
        <v>2</v>
      </c>
      <c r="E16" s="18">
        <f t="shared" si="12"/>
        <v>2</v>
      </c>
      <c r="F16" s="18">
        <f t="shared" si="13"/>
        <v>2</v>
      </c>
      <c r="G16" s="18">
        <f t="shared" si="14"/>
        <v>2</v>
      </c>
      <c r="H16" s="18">
        <f t="shared" si="15"/>
        <v>2</v>
      </c>
      <c r="I16" s="18">
        <f t="shared" si="16"/>
        <v>2</v>
      </c>
      <c r="J16" s="18">
        <f t="shared" si="17"/>
        <v>2</v>
      </c>
      <c r="K16" s="18">
        <f t="shared" si="18"/>
        <v>2</v>
      </c>
      <c r="L16" s="18">
        <f t="shared" si="19"/>
        <v>2</v>
      </c>
      <c r="N16" s="18">
        <v>2</v>
      </c>
    </row>
    <row r="17" spans="1:14" x14ac:dyDescent="0.25">
      <c r="A17" s="2" t="s">
        <v>14</v>
      </c>
      <c r="B17" s="2" t="s">
        <v>23</v>
      </c>
      <c r="C17" s="18">
        <f t="shared" si="10"/>
        <v>2</v>
      </c>
      <c r="D17" s="18">
        <f t="shared" si="11"/>
        <v>2</v>
      </c>
      <c r="E17" s="18">
        <f t="shared" si="12"/>
        <v>2</v>
      </c>
      <c r="F17" s="18">
        <f t="shared" si="13"/>
        <v>2</v>
      </c>
      <c r="G17" s="18">
        <f t="shared" si="14"/>
        <v>2</v>
      </c>
      <c r="H17" s="18">
        <f t="shared" si="15"/>
        <v>2</v>
      </c>
      <c r="I17" s="18">
        <f t="shared" si="16"/>
        <v>2</v>
      </c>
      <c r="J17" s="18">
        <f t="shared" si="17"/>
        <v>2</v>
      </c>
      <c r="K17" s="18">
        <f t="shared" si="18"/>
        <v>2</v>
      </c>
      <c r="L17" s="18">
        <f t="shared" si="19"/>
        <v>2</v>
      </c>
      <c r="N17" s="18">
        <v>2</v>
      </c>
    </row>
    <row r="18" spans="1:14" x14ac:dyDescent="0.25">
      <c r="A18" s="2" t="s">
        <v>15</v>
      </c>
      <c r="B18" s="2" t="s">
        <v>6</v>
      </c>
      <c r="C18" s="19">
        <f t="shared" si="10"/>
        <v>2</v>
      </c>
      <c r="D18" s="19">
        <f t="shared" si="11"/>
        <v>2</v>
      </c>
      <c r="E18" s="18">
        <f t="shared" si="12"/>
        <v>2</v>
      </c>
      <c r="F18" s="18">
        <f t="shared" si="13"/>
        <v>2</v>
      </c>
      <c r="G18" s="18">
        <f t="shared" si="14"/>
        <v>2</v>
      </c>
      <c r="H18" s="18">
        <f t="shared" si="15"/>
        <v>2</v>
      </c>
      <c r="I18" s="18">
        <f t="shared" si="16"/>
        <v>2</v>
      </c>
      <c r="J18" s="18">
        <f t="shared" si="17"/>
        <v>2</v>
      </c>
      <c r="K18" s="18">
        <f t="shared" si="18"/>
        <v>2</v>
      </c>
      <c r="L18" s="18">
        <f t="shared" si="19"/>
        <v>2</v>
      </c>
      <c r="N18" s="18">
        <v>2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1</v>
      </c>
      <c r="D20" s="19">
        <f t="shared" si="11"/>
        <v>1</v>
      </c>
      <c r="E20" s="19">
        <f t="shared" si="12"/>
        <v>1</v>
      </c>
      <c r="F20" s="18">
        <f t="shared" si="13"/>
        <v>1</v>
      </c>
      <c r="G20" s="18">
        <f t="shared" si="14"/>
        <v>1</v>
      </c>
      <c r="H20" s="18">
        <f t="shared" si="15"/>
        <v>1</v>
      </c>
      <c r="I20" s="18">
        <f t="shared" si="16"/>
        <v>1</v>
      </c>
      <c r="J20" s="18">
        <f t="shared" si="17"/>
        <v>1</v>
      </c>
      <c r="K20" s="18">
        <f t="shared" si="18"/>
        <v>1</v>
      </c>
      <c r="L20" s="18">
        <f t="shared" si="19"/>
        <v>1</v>
      </c>
      <c r="N20" s="18">
        <v>1</v>
      </c>
    </row>
    <row r="21" spans="1:14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1</v>
      </c>
      <c r="D22" s="19">
        <f t="shared" si="11"/>
        <v>1</v>
      </c>
      <c r="E22" s="19">
        <f t="shared" si="12"/>
        <v>1</v>
      </c>
      <c r="F22" s="18">
        <f t="shared" si="13"/>
        <v>1</v>
      </c>
      <c r="G22" s="18">
        <f t="shared" si="14"/>
        <v>1</v>
      </c>
      <c r="H22" s="18">
        <f t="shared" si="15"/>
        <v>1</v>
      </c>
      <c r="I22" s="18">
        <f t="shared" si="16"/>
        <v>1</v>
      </c>
      <c r="J22" s="18">
        <f t="shared" si="17"/>
        <v>1</v>
      </c>
      <c r="K22" s="18">
        <f t="shared" si="18"/>
        <v>1</v>
      </c>
      <c r="L22" s="18">
        <f t="shared" si="19"/>
        <v>1</v>
      </c>
      <c r="N22" s="18">
        <v>1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2</v>
      </c>
      <c r="D24" s="19">
        <f>N24</f>
        <v>2</v>
      </c>
      <c r="E24" s="18">
        <f>N24</f>
        <v>2</v>
      </c>
      <c r="F24" s="18">
        <f>N24</f>
        <v>2</v>
      </c>
      <c r="G24" s="18">
        <f>N24</f>
        <v>2</v>
      </c>
      <c r="H24" s="18">
        <f>N24</f>
        <v>2</v>
      </c>
      <c r="I24" s="18">
        <f>N24</f>
        <v>2</v>
      </c>
      <c r="J24" s="18">
        <f>N24</f>
        <v>2</v>
      </c>
      <c r="K24" s="18">
        <f>N24</f>
        <v>2</v>
      </c>
      <c r="L24" s="18">
        <f>N24</f>
        <v>2</v>
      </c>
      <c r="N24" s="18">
        <v>2</v>
      </c>
    </row>
    <row r="25" spans="1:14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5</v>
      </c>
      <c r="D27" s="18">
        <f t="shared" ref="D27:D34" si="21">N27</f>
        <v>5</v>
      </c>
      <c r="E27" s="18">
        <f t="shared" ref="E27:E34" si="22">N27</f>
        <v>5</v>
      </c>
      <c r="F27" s="18">
        <f t="shared" ref="F27:F34" si="23">N27</f>
        <v>5</v>
      </c>
      <c r="G27" s="18">
        <f t="shared" ref="G27:G34" si="24">N27</f>
        <v>5</v>
      </c>
      <c r="H27" s="18">
        <f t="shared" ref="H27:H34" si="25">N27</f>
        <v>5</v>
      </c>
      <c r="I27" s="18">
        <f t="shared" ref="I27:I34" si="26">N27</f>
        <v>5</v>
      </c>
      <c r="J27" s="18">
        <f t="shared" ref="J27:J34" si="27">N27</f>
        <v>5</v>
      </c>
      <c r="K27" s="18">
        <f t="shared" ref="K27:K34" si="28">N27</f>
        <v>5</v>
      </c>
      <c r="L27" s="18">
        <f t="shared" ref="L27:L34" si="29">N27</f>
        <v>5</v>
      </c>
      <c r="N27" s="18">
        <v>5</v>
      </c>
    </row>
    <row r="28" spans="1:14" x14ac:dyDescent="0.25">
      <c r="A28" s="2" t="s">
        <v>27</v>
      </c>
      <c r="B28" s="2" t="s">
        <v>13</v>
      </c>
      <c r="C28" s="18">
        <f t="shared" si="20"/>
        <v>3</v>
      </c>
      <c r="D28" s="18">
        <f t="shared" si="21"/>
        <v>3</v>
      </c>
      <c r="E28" s="18">
        <f t="shared" si="22"/>
        <v>3</v>
      </c>
      <c r="F28" s="18">
        <f t="shared" si="23"/>
        <v>3</v>
      </c>
      <c r="G28" s="18">
        <f t="shared" si="24"/>
        <v>3</v>
      </c>
      <c r="H28" s="18">
        <f t="shared" si="25"/>
        <v>3</v>
      </c>
      <c r="I28" s="18">
        <f t="shared" si="26"/>
        <v>3</v>
      </c>
      <c r="J28" s="18">
        <f t="shared" si="27"/>
        <v>3</v>
      </c>
      <c r="K28" s="18">
        <f t="shared" si="28"/>
        <v>3</v>
      </c>
      <c r="L28" s="18">
        <f t="shared" si="29"/>
        <v>3</v>
      </c>
      <c r="N28" s="18">
        <v>3</v>
      </c>
    </row>
    <row r="29" spans="1:14" x14ac:dyDescent="0.25">
      <c r="A29" s="2" t="s">
        <v>28</v>
      </c>
      <c r="B29" s="2" t="s">
        <v>12</v>
      </c>
      <c r="C29" s="18">
        <f t="shared" si="20"/>
        <v>2</v>
      </c>
      <c r="D29" s="18">
        <f t="shared" si="21"/>
        <v>2</v>
      </c>
      <c r="E29" s="18">
        <f t="shared" si="22"/>
        <v>2</v>
      </c>
      <c r="F29" s="18">
        <f t="shared" si="23"/>
        <v>2</v>
      </c>
      <c r="G29" s="18">
        <f t="shared" si="24"/>
        <v>2</v>
      </c>
      <c r="H29" s="18">
        <f t="shared" si="25"/>
        <v>2</v>
      </c>
      <c r="I29" s="18">
        <f t="shared" si="26"/>
        <v>2</v>
      </c>
      <c r="J29" s="18">
        <f t="shared" si="27"/>
        <v>2</v>
      </c>
      <c r="K29" s="18">
        <f t="shared" si="28"/>
        <v>2</v>
      </c>
      <c r="L29" s="18">
        <f t="shared" si="29"/>
        <v>2</v>
      </c>
      <c r="N29" s="18">
        <v>2</v>
      </c>
    </row>
    <row r="30" spans="1:14" x14ac:dyDescent="0.25">
      <c r="A30" s="2" t="s">
        <v>29</v>
      </c>
      <c r="B30" s="2" t="s">
        <v>12</v>
      </c>
      <c r="C30" s="19">
        <f t="shared" si="20"/>
        <v>3</v>
      </c>
      <c r="D30" s="19">
        <f t="shared" si="21"/>
        <v>3</v>
      </c>
      <c r="E30" s="19">
        <f t="shared" si="22"/>
        <v>3</v>
      </c>
      <c r="F30" s="18">
        <f t="shared" si="23"/>
        <v>3</v>
      </c>
      <c r="G30" s="18">
        <f t="shared" si="24"/>
        <v>3</v>
      </c>
      <c r="H30" s="18">
        <f t="shared" si="25"/>
        <v>3</v>
      </c>
      <c r="I30" s="18">
        <f t="shared" si="26"/>
        <v>3</v>
      </c>
      <c r="J30" s="18">
        <f t="shared" si="27"/>
        <v>3</v>
      </c>
      <c r="K30" s="18">
        <f t="shared" si="28"/>
        <v>3</v>
      </c>
      <c r="L30" s="18">
        <f t="shared" si="29"/>
        <v>3</v>
      </c>
      <c r="N30" s="18">
        <v>3</v>
      </c>
    </row>
    <row r="31" spans="1:14" x14ac:dyDescent="0.25">
      <c r="A31" s="2" t="s">
        <v>30</v>
      </c>
      <c r="B31" s="2" t="s">
        <v>12</v>
      </c>
      <c r="C31" s="19">
        <f t="shared" si="20"/>
        <v>4</v>
      </c>
      <c r="D31" s="19">
        <f t="shared" si="21"/>
        <v>4</v>
      </c>
      <c r="E31" s="19">
        <f t="shared" si="22"/>
        <v>4</v>
      </c>
      <c r="F31" s="18">
        <f t="shared" si="23"/>
        <v>4</v>
      </c>
      <c r="G31" s="18">
        <f t="shared" si="24"/>
        <v>4</v>
      </c>
      <c r="H31" s="18">
        <f t="shared" si="25"/>
        <v>4</v>
      </c>
      <c r="I31" s="18">
        <f t="shared" si="26"/>
        <v>4</v>
      </c>
      <c r="J31" s="18">
        <f t="shared" si="27"/>
        <v>4</v>
      </c>
      <c r="K31" s="18">
        <f t="shared" si="28"/>
        <v>4</v>
      </c>
      <c r="L31" s="18">
        <f t="shared" si="29"/>
        <v>4</v>
      </c>
      <c r="N31" s="18">
        <v>4</v>
      </c>
    </row>
    <row r="32" spans="1:14" x14ac:dyDescent="0.25">
      <c r="A32" s="2" t="s">
        <v>31</v>
      </c>
      <c r="B32" s="2" t="s">
        <v>11</v>
      </c>
      <c r="C32" s="19">
        <f t="shared" si="20"/>
        <v>1</v>
      </c>
      <c r="D32" s="19">
        <f t="shared" si="21"/>
        <v>1</v>
      </c>
      <c r="E32" s="19">
        <f t="shared" si="22"/>
        <v>1</v>
      </c>
      <c r="F32" s="18">
        <f t="shared" si="23"/>
        <v>1</v>
      </c>
      <c r="G32" s="18">
        <f t="shared" si="24"/>
        <v>1</v>
      </c>
      <c r="H32" s="18">
        <f t="shared" si="25"/>
        <v>1</v>
      </c>
      <c r="I32" s="18">
        <f t="shared" si="26"/>
        <v>1</v>
      </c>
      <c r="J32" s="18">
        <f t="shared" si="27"/>
        <v>1</v>
      </c>
      <c r="K32" s="18">
        <f t="shared" si="28"/>
        <v>1</v>
      </c>
      <c r="L32" s="18">
        <f t="shared" si="29"/>
        <v>1</v>
      </c>
      <c r="N32" s="18">
        <v>1</v>
      </c>
    </row>
    <row r="33" spans="1:14" x14ac:dyDescent="0.25">
      <c r="A33" s="2" t="s">
        <v>32</v>
      </c>
      <c r="B33" s="2" t="s">
        <v>11</v>
      </c>
      <c r="C33" s="19">
        <f t="shared" si="20"/>
        <v>3</v>
      </c>
      <c r="D33" s="19">
        <f t="shared" si="21"/>
        <v>3</v>
      </c>
      <c r="E33" s="19">
        <f t="shared" si="22"/>
        <v>3</v>
      </c>
      <c r="F33" s="18">
        <f t="shared" si="23"/>
        <v>3</v>
      </c>
      <c r="G33" s="18">
        <f t="shared" si="24"/>
        <v>3</v>
      </c>
      <c r="H33" s="18">
        <f t="shared" si="25"/>
        <v>3</v>
      </c>
      <c r="I33" s="18">
        <f t="shared" si="26"/>
        <v>3</v>
      </c>
      <c r="J33" s="18">
        <f t="shared" si="27"/>
        <v>3</v>
      </c>
      <c r="K33" s="18">
        <f t="shared" si="28"/>
        <v>3</v>
      </c>
      <c r="L33" s="18">
        <f t="shared" si="29"/>
        <v>3</v>
      </c>
      <c r="N33" s="18">
        <v>3</v>
      </c>
    </row>
    <row r="34" spans="1:14" x14ac:dyDescent="0.25">
      <c r="A34" s="2" t="s">
        <v>33</v>
      </c>
      <c r="B34" s="2" t="s">
        <v>12</v>
      </c>
      <c r="C34" s="19">
        <f t="shared" si="20"/>
        <v>5</v>
      </c>
      <c r="D34" s="19">
        <f t="shared" si="21"/>
        <v>5</v>
      </c>
      <c r="E34" s="19">
        <f t="shared" si="22"/>
        <v>5</v>
      </c>
      <c r="F34" s="18">
        <f t="shared" si="23"/>
        <v>5</v>
      </c>
      <c r="G34" s="18">
        <f t="shared" si="24"/>
        <v>5</v>
      </c>
      <c r="H34" s="18">
        <f t="shared" si="25"/>
        <v>5</v>
      </c>
      <c r="I34" s="18">
        <f t="shared" si="26"/>
        <v>5</v>
      </c>
      <c r="J34" s="18">
        <f t="shared" si="27"/>
        <v>5</v>
      </c>
      <c r="K34" s="18">
        <f t="shared" si="28"/>
        <v>5</v>
      </c>
      <c r="L34" s="18">
        <f t="shared" si="29"/>
        <v>5</v>
      </c>
      <c r="N34" s="18">
        <v>5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 t="str">
        <f t="shared" ref="C36:C44" si="30">N36</f>
        <v>-</v>
      </c>
      <c r="D36" s="18" t="str">
        <f t="shared" ref="D36:D44" si="31">N36</f>
        <v>-</v>
      </c>
      <c r="E36" s="18" t="str">
        <f t="shared" ref="E36:E44" si="32">N36</f>
        <v>-</v>
      </c>
      <c r="F36" s="18" t="str">
        <f t="shared" ref="F36:F44" si="33">N36</f>
        <v>-</v>
      </c>
      <c r="G36" s="18" t="str">
        <f t="shared" ref="G36:G44" si="34">N36</f>
        <v>-</v>
      </c>
      <c r="H36" s="18" t="str">
        <f t="shared" ref="H36:H44" si="35">N36</f>
        <v>-</v>
      </c>
      <c r="I36" s="18" t="str">
        <f t="shared" ref="I36:I44" si="36">N36</f>
        <v>-</v>
      </c>
      <c r="J36" s="18" t="str">
        <f t="shared" ref="J36:J44" si="37">N36</f>
        <v>-</v>
      </c>
      <c r="K36" s="18" t="str">
        <f t="shared" ref="K36:K44" si="38">N36</f>
        <v>-</v>
      </c>
      <c r="L36" s="18" t="str">
        <f t="shared" ref="L36:L44" si="39">N36</f>
        <v>-</v>
      </c>
      <c r="N36" s="18" t="s">
        <v>207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 t="str">
        <f t="shared" si="30"/>
        <v>-</v>
      </c>
      <c r="D39" s="18" t="str">
        <f t="shared" si="31"/>
        <v>-</v>
      </c>
      <c r="E39" s="18" t="str">
        <f t="shared" si="32"/>
        <v>-</v>
      </c>
      <c r="F39" s="18" t="str">
        <f t="shared" si="33"/>
        <v>-</v>
      </c>
      <c r="G39" s="18" t="str">
        <f t="shared" si="34"/>
        <v>-</v>
      </c>
      <c r="H39" s="18" t="str">
        <f t="shared" si="35"/>
        <v>-</v>
      </c>
      <c r="I39" s="18" t="str">
        <f t="shared" si="36"/>
        <v>-</v>
      </c>
      <c r="J39" s="18" t="str">
        <f t="shared" si="37"/>
        <v>-</v>
      </c>
      <c r="K39" s="18" t="str">
        <f t="shared" si="38"/>
        <v>-</v>
      </c>
      <c r="L39" s="18" t="str">
        <f t="shared" si="39"/>
        <v>-</v>
      </c>
      <c r="N39" s="18" t="s">
        <v>207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207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0.65800000000000003</v>
      </c>
      <c r="D42" s="25">
        <f t="shared" si="31"/>
        <v>0.65800000000000003</v>
      </c>
      <c r="E42" s="25">
        <f t="shared" si="32"/>
        <v>0.65800000000000003</v>
      </c>
      <c r="F42" s="25">
        <f t="shared" si="33"/>
        <v>0.65800000000000003</v>
      </c>
      <c r="G42" s="25">
        <f t="shared" si="34"/>
        <v>0.65800000000000003</v>
      </c>
      <c r="H42" s="25">
        <f t="shared" si="35"/>
        <v>0.65800000000000003</v>
      </c>
      <c r="I42" s="25">
        <f t="shared" si="36"/>
        <v>0.65800000000000003</v>
      </c>
      <c r="J42" s="25">
        <f t="shared" si="37"/>
        <v>0.65800000000000003</v>
      </c>
      <c r="K42" s="25">
        <f t="shared" si="38"/>
        <v>0.65800000000000003</v>
      </c>
      <c r="L42" s="22">
        <f t="shared" si="39"/>
        <v>0.65800000000000003</v>
      </c>
      <c r="N42" s="22">
        <v>0.65800000000000003</v>
      </c>
    </row>
    <row r="43" spans="1:14" x14ac:dyDescent="0.25">
      <c r="A43" s="2" t="s">
        <v>46</v>
      </c>
      <c r="B43" s="2" t="s">
        <v>47</v>
      </c>
      <c r="C43" s="28">
        <f t="shared" si="30"/>
        <v>42</v>
      </c>
      <c r="D43" s="18">
        <f t="shared" si="31"/>
        <v>42</v>
      </c>
      <c r="E43" s="18">
        <f t="shared" si="32"/>
        <v>42</v>
      </c>
      <c r="F43" s="18">
        <f t="shared" si="33"/>
        <v>42</v>
      </c>
      <c r="G43" s="18">
        <f t="shared" si="34"/>
        <v>42</v>
      </c>
      <c r="H43" s="18">
        <f t="shared" si="35"/>
        <v>42</v>
      </c>
      <c r="I43" s="18">
        <f t="shared" si="36"/>
        <v>42</v>
      </c>
      <c r="J43" s="18">
        <f t="shared" si="37"/>
        <v>42</v>
      </c>
      <c r="K43" s="18">
        <f t="shared" si="38"/>
        <v>42</v>
      </c>
      <c r="L43" s="18">
        <f t="shared" si="39"/>
        <v>42</v>
      </c>
      <c r="N43" s="18">
        <v>42</v>
      </c>
    </row>
    <row r="44" spans="1:14" x14ac:dyDescent="0.25">
      <c r="A44" s="2" t="s">
        <v>48</v>
      </c>
      <c r="B44" s="2" t="s">
        <v>47</v>
      </c>
      <c r="C44" s="28">
        <f t="shared" si="30"/>
        <v>54</v>
      </c>
      <c r="D44" s="18">
        <f t="shared" si="31"/>
        <v>54</v>
      </c>
      <c r="E44" s="18">
        <f t="shared" si="32"/>
        <v>54</v>
      </c>
      <c r="F44" s="18">
        <f t="shared" si="33"/>
        <v>54</v>
      </c>
      <c r="G44" s="18">
        <f t="shared" si="34"/>
        <v>54</v>
      </c>
      <c r="H44" s="18">
        <f t="shared" si="35"/>
        <v>54</v>
      </c>
      <c r="I44" s="18">
        <f t="shared" si="36"/>
        <v>54</v>
      </c>
      <c r="J44" s="18">
        <f t="shared" si="37"/>
        <v>54</v>
      </c>
      <c r="K44" s="18">
        <f t="shared" si="38"/>
        <v>54</v>
      </c>
      <c r="L44" s="18">
        <f t="shared" si="39"/>
        <v>54</v>
      </c>
      <c r="N44" s="18">
        <v>54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18</v>
      </c>
      <c r="D46" s="19">
        <f>N46</f>
        <v>18</v>
      </c>
      <c r="E46" s="19">
        <f>N46</f>
        <v>18</v>
      </c>
      <c r="F46" s="19">
        <f>N46</f>
        <v>18</v>
      </c>
      <c r="G46" s="19">
        <f>N46</f>
        <v>18</v>
      </c>
      <c r="H46" s="19">
        <f>N46</f>
        <v>18</v>
      </c>
      <c r="I46" s="19">
        <f>N46</f>
        <v>18</v>
      </c>
      <c r="J46" s="19">
        <f>N46</f>
        <v>18</v>
      </c>
      <c r="K46" s="19">
        <f>N46</f>
        <v>18</v>
      </c>
      <c r="L46" s="19">
        <f>N46</f>
        <v>18</v>
      </c>
      <c r="N46" s="19">
        <v>18</v>
      </c>
    </row>
    <row r="47" spans="1:14" x14ac:dyDescent="0.25">
      <c r="A47" s="2" t="s">
        <v>52</v>
      </c>
      <c r="B47" s="2"/>
      <c r="C47" s="19">
        <f>N47</f>
        <v>25</v>
      </c>
      <c r="D47" s="19">
        <f>N47</f>
        <v>25</v>
      </c>
      <c r="E47" s="19">
        <f>N47</f>
        <v>25</v>
      </c>
      <c r="F47" s="19">
        <f>N47</f>
        <v>25</v>
      </c>
      <c r="G47" s="19">
        <f>N47</f>
        <v>25</v>
      </c>
      <c r="H47" s="19">
        <f>N47</f>
        <v>25</v>
      </c>
      <c r="I47" s="19">
        <f>N47</f>
        <v>25</v>
      </c>
      <c r="J47" s="19">
        <f>N47</f>
        <v>25</v>
      </c>
      <c r="K47" s="19">
        <f>N47</f>
        <v>25</v>
      </c>
      <c r="L47" s="19">
        <f>N47</f>
        <v>25</v>
      </c>
      <c r="N47" s="19">
        <v>25</v>
      </c>
    </row>
    <row r="48" spans="1:14" x14ac:dyDescent="0.25">
      <c r="A48" s="2" t="s">
        <v>53</v>
      </c>
      <c r="B48" s="2"/>
      <c r="C48" s="19">
        <f>N48</f>
        <v>3</v>
      </c>
      <c r="D48" s="19">
        <f>N48</f>
        <v>3</v>
      </c>
      <c r="E48" s="19">
        <f>N48</f>
        <v>3</v>
      </c>
      <c r="F48" s="19">
        <f>N48</f>
        <v>3</v>
      </c>
      <c r="G48" s="19">
        <f>N48</f>
        <v>3</v>
      </c>
      <c r="H48" s="19">
        <f>N48</f>
        <v>3</v>
      </c>
      <c r="I48" s="19">
        <f>N48</f>
        <v>3</v>
      </c>
      <c r="J48" s="19">
        <f>N48</f>
        <v>3</v>
      </c>
      <c r="K48" s="19">
        <f>N48</f>
        <v>3</v>
      </c>
      <c r="L48" s="19">
        <f>N48</f>
        <v>3</v>
      </c>
      <c r="N48" s="19">
        <v>3</v>
      </c>
    </row>
    <row r="49" spans="1:25 16384:16384" x14ac:dyDescent="0.25">
      <c r="A49" s="2" t="s">
        <v>54</v>
      </c>
      <c r="C49" s="19">
        <f>N49</f>
        <v>10</v>
      </c>
      <c r="D49" s="19">
        <f>N49</f>
        <v>10</v>
      </c>
      <c r="E49" s="19">
        <f>N49</f>
        <v>10</v>
      </c>
      <c r="F49" s="19">
        <f>N49</f>
        <v>10</v>
      </c>
      <c r="G49" s="19">
        <f>N49</f>
        <v>10</v>
      </c>
      <c r="H49" s="19">
        <f>N49</f>
        <v>10</v>
      </c>
      <c r="I49" s="19">
        <f>N49</f>
        <v>10</v>
      </c>
      <c r="J49" s="19">
        <f>N49</f>
        <v>10</v>
      </c>
      <c r="K49" s="19">
        <f>N49</f>
        <v>10</v>
      </c>
      <c r="L49" s="19">
        <f>N49</f>
        <v>10</v>
      </c>
      <c r="N49" s="19">
        <v>10</v>
      </c>
    </row>
    <row r="50" spans="1:25 16384:16384" x14ac:dyDescent="0.25">
      <c r="A50" s="13" t="s">
        <v>55</v>
      </c>
      <c r="C50" s="31">
        <f t="shared" ref="C50:L50" si="40">$N$50</f>
        <v>14.02</v>
      </c>
      <c r="D50" s="31">
        <f t="shared" si="40"/>
        <v>14.02</v>
      </c>
      <c r="E50" s="31">
        <f t="shared" si="40"/>
        <v>14.02</v>
      </c>
      <c r="F50" s="31">
        <f t="shared" si="40"/>
        <v>14.02</v>
      </c>
      <c r="G50" s="31">
        <f t="shared" si="40"/>
        <v>14.02</v>
      </c>
      <c r="H50" s="31">
        <f t="shared" si="40"/>
        <v>14.02</v>
      </c>
      <c r="I50" s="31">
        <f t="shared" si="40"/>
        <v>14.02</v>
      </c>
      <c r="J50" s="31">
        <f t="shared" si="40"/>
        <v>14.02</v>
      </c>
      <c r="K50" s="31">
        <f t="shared" si="40"/>
        <v>14.02</v>
      </c>
      <c r="L50" s="31">
        <f t="shared" si="40"/>
        <v>14.02</v>
      </c>
      <c r="N50" s="31">
        <v>14.02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14.08</v>
      </c>
      <c r="D51" s="31">
        <f t="shared" si="41"/>
        <v>14.08</v>
      </c>
      <c r="E51" s="31">
        <f t="shared" si="41"/>
        <v>14.08</v>
      </c>
      <c r="F51" s="31">
        <f t="shared" si="41"/>
        <v>14.08</v>
      </c>
      <c r="G51" s="31">
        <f t="shared" si="41"/>
        <v>14.08</v>
      </c>
      <c r="H51" s="31">
        <f t="shared" si="41"/>
        <v>14.08</v>
      </c>
      <c r="I51" s="31">
        <f t="shared" si="41"/>
        <v>14.08</v>
      </c>
      <c r="J51" s="31">
        <f t="shared" si="41"/>
        <v>14.08</v>
      </c>
      <c r="K51" s="31">
        <f t="shared" si="41"/>
        <v>14.08</v>
      </c>
      <c r="L51" s="31">
        <f t="shared" si="41"/>
        <v>14.08</v>
      </c>
      <c r="N51" s="31">
        <v>14.08</v>
      </c>
    </row>
    <row r="52" spans="1:25 16384:16384" x14ac:dyDescent="0.25">
      <c r="A52" s="13" t="s">
        <v>63</v>
      </c>
      <c r="C52" s="19">
        <f>N52</f>
        <v>110</v>
      </c>
      <c r="D52" s="19">
        <f>N52</f>
        <v>110</v>
      </c>
      <c r="E52" s="19">
        <f>N52</f>
        <v>110</v>
      </c>
      <c r="F52" s="19">
        <f>N52</f>
        <v>110</v>
      </c>
      <c r="G52" s="19">
        <f>N52</f>
        <v>110</v>
      </c>
      <c r="H52" s="19">
        <f>N52</f>
        <v>110</v>
      </c>
      <c r="I52" s="19">
        <f>N52</f>
        <v>110</v>
      </c>
      <c r="J52" s="19">
        <f>N52</f>
        <v>110</v>
      </c>
      <c r="K52" s="19">
        <f>N52</f>
        <v>110</v>
      </c>
      <c r="L52" s="19">
        <f>N52</f>
        <v>110</v>
      </c>
      <c r="N52" s="19">
        <v>110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2</v>
      </c>
      <c r="D54" s="31">
        <f t="shared" si="42"/>
        <v>2</v>
      </c>
      <c r="E54" s="31">
        <f t="shared" si="42"/>
        <v>2</v>
      </c>
      <c r="F54" s="31">
        <f t="shared" si="42"/>
        <v>2</v>
      </c>
      <c r="G54" s="31">
        <f t="shared" si="42"/>
        <v>2</v>
      </c>
      <c r="H54" s="31">
        <f t="shared" si="42"/>
        <v>2</v>
      </c>
      <c r="I54" s="31">
        <f t="shared" si="42"/>
        <v>2</v>
      </c>
      <c r="J54" s="31">
        <f t="shared" si="42"/>
        <v>2</v>
      </c>
      <c r="K54" s="31">
        <f t="shared" si="42"/>
        <v>2</v>
      </c>
      <c r="L54" s="31">
        <f>$N$54</f>
        <v>2</v>
      </c>
      <c r="N54" s="31">
        <v>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6.03</v>
      </c>
      <c r="D55" s="31">
        <f t="shared" ref="D55:L55" si="43">$N$55</f>
        <v>6.03</v>
      </c>
      <c r="E55" s="31">
        <f t="shared" si="43"/>
        <v>6.03</v>
      </c>
      <c r="F55" s="31">
        <f t="shared" si="43"/>
        <v>6.03</v>
      </c>
      <c r="G55" s="31">
        <f t="shared" si="43"/>
        <v>6.03</v>
      </c>
      <c r="H55" s="31">
        <f t="shared" si="43"/>
        <v>6.03</v>
      </c>
      <c r="I55" s="31">
        <f t="shared" si="43"/>
        <v>6.03</v>
      </c>
      <c r="J55" s="31">
        <f t="shared" si="43"/>
        <v>6.03</v>
      </c>
      <c r="K55" s="31">
        <f t="shared" si="43"/>
        <v>6.03</v>
      </c>
      <c r="L55" s="31">
        <f t="shared" si="43"/>
        <v>6.03</v>
      </c>
      <c r="N55" s="31">
        <v>6.03</v>
      </c>
    </row>
    <row r="56" spans="1:25 16384:16384" x14ac:dyDescent="0.25">
      <c r="A56" s="4" t="s">
        <v>57</v>
      </c>
      <c r="C56" s="19">
        <f>N56</f>
        <v>5.12</v>
      </c>
      <c r="D56" s="19">
        <f>N56</f>
        <v>5.12</v>
      </c>
      <c r="E56" s="19">
        <f>N56</f>
        <v>5.12</v>
      </c>
      <c r="F56" s="19">
        <f>N56</f>
        <v>5.12</v>
      </c>
      <c r="G56" s="19">
        <f>N56</f>
        <v>5.12</v>
      </c>
      <c r="H56" s="19">
        <f>N56</f>
        <v>5.12</v>
      </c>
      <c r="I56" s="19">
        <f>N56</f>
        <v>5.12</v>
      </c>
      <c r="J56" s="19">
        <f>N56</f>
        <v>5.12</v>
      </c>
      <c r="K56" s="19">
        <f>N56</f>
        <v>5.12</v>
      </c>
      <c r="L56" s="19">
        <f>N56</f>
        <v>5.12</v>
      </c>
      <c r="N56" s="19">
        <v>5.12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0.22500000000000001</v>
      </c>
      <c r="D58" s="25">
        <f>N58</f>
        <v>0.22500000000000001</v>
      </c>
      <c r="E58" s="25">
        <f>N58</f>
        <v>0.22500000000000001</v>
      </c>
      <c r="F58" s="25">
        <f>N58</f>
        <v>0.22500000000000001</v>
      </c>
      <c r="G58" s="25">
        <f>N58</f>
        <v>0.22500000000000001</v>
      </c>
      <c r="H58" s="25">
        <f>N58</f>
        <v>0.22500000000000001</v>
      </c>
      <c r="I58" s="25">
        <f>N58</f>
        <v>0.22500000000000001</v>
      </c>
      <c r="J58" s="25">
        <f>N58</f>
        <v>0.22500000000000001</v>
      </c>
      <c r="K58" s="25">
        <f>N58</f>
        <v>0.22500000000000001</v>
      </c>
      <c r="L58" s="22">
        <f>N58</f>
        <v>0.22500000000000001</v>
      </c>
      <c r="N58" s="24">
        <v>0.22500000000000001</v>
      </c>
    </row>
    <row r="59" spans="1:25 16384:16384" x14ac:dyDescent="0.25">
      <c r="A59" s="2" t="s">
        <v>61</v>
      </c>
      <c r="C59" s="25">
        <f>N59</f>
        <v>0.85</v>
      </c>
      <c r="D59" s="25">
        <f>N59</f>
        <v>0.85</v>
      </c>
      <c r="E59" s="25">
        <f>N59</f>
        <v>0.85</v>
      </c>
      <c r="F59" s="25">
        <f>N59</f>
        <v>0.85</v>
      </c>
      <c r="G59" s="25">
        <f>N59</f>
        <v>0.85</v>
      </c>
      <c r="H59" s="25">
        <f>N59</f>
        <v>0.85</v>
      </c>
      <c r="I59" s="25">
        <f>N59</f>
        <v>0.85</v>
      </c>
      <c r="J59" s="25">
        <f>N59</f>
        <v>0.85</v>
      </c>
      <c r="K59" s="25">
        <f>N59</f>
        <v>0.85</v>
      </c>
      <c r="L59" s="22">
        <f>N59</f>
        <v>0.85</v>
      </c>
      <c r="N59" s="24">
        <v>0.85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18</v>
      </c>
      <c r="I69" s="35">
        <f>(H69/21)*100</f>
        <v>85.714285714285708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25</v>
      </c>
      <c r="I70" s="35">
        <f>(H70/45)*100</f>
        <v>55.555555555555557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3</v>
      </c>
      <c r="I71" s="35">
        <f>(H71/15)*100</f>
        <v>20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3</v>
      </c>
      <c r="G72" s="62" t="s">
        <v>159</v>
      </c>
      <c r="H72" s="34">
        <f t="shared" si="44"/>
        <v>10</v>
      </c>
      <c r="I72" s="35">
        <f>(H72/45)*100</f>
        <v>22.222222222222221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3</v>
      </c>
      <c r="G73" s="69" t="s">
        <v>160</v>
      </c>
      <c r="H73" s="56">
        <f t="shared" si="44"/>
        <v>14.02</v>
      </c>
      <c r="I73" s="35">
        <f>(H73/24)*100</f>
        <v>58.416666666666664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3</v>
      </c>
      <c r="G74" s="63" t="s">
        <v>161</v>
      </c>
      <c r="H74" s="56">
        <f t="shared" si="44"/>
        <v>14.08</v>
      </c>
      <c r="I74" s="35">
        <f>(H74/24)*100</f>
        <v>58.666666666666664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1</v>
      </c>
      <c r="G75" s="33" t="s">
        <v>162</v>
      </c>
      <c r="H75" s="34">
        <f t="shared" si="44"/>
        <v>110</v>
      </c>
      <c r="I75" s="35">
        <f>(H75/240)*100</f>
        <v>45.833333333333329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22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</v>
      </c>
      <c r="I77" s="35">
        <f>(H77/2.04)*100</f>
        <v>98.039215686274503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6.03</v>
      </c>
      <c r="I78" s="39">
        <f>(H78/8)*100</f>
        <v>75.375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5.12</v>
      </c>
      <c r="I79" s="39">
        <v>49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491.13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1</v>
      </c>
      <c r="H81" s="43" t="s">
        <v>170</v>
      </c>
      <c r="I81" s="44">
        <f>(I80/790)*33</f>
        <v>20.515556962025315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2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2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2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2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 t="str">
        <f t="shared" ref="H86:H94" si="46">N36</f>
        <v>-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1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</v>
      </c>
      <c r="I88" s="39">
        <f>(H88/50%)*100</f>
        <v>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1</v>
      </c>
      <c r="G89" s="37" t="s">
        <v>156</v>
      </c>
      <c r="H89" s="38" t="str">
        <f t="shared" si="46"/>
        <v>-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17</v>
      </c>
      <c r="G90" s="37" t="s">
        <v>177</v>
      </c>
      <c r="H90" s="59" t="str">
        <f t="shared" si="46"/>
        <v>-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0.65800000000000003</v>
      </c>
      <c r="I92" s="39">
        <f>(H92/81%)*100</f>
        <v>81.23456790123457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2</v>
      </c>
      <c r="G93" s="37" t="s">
        <v>183</v>
      </c>
      <c r="H93" s="38">
        <f t="shared" si="46"/>
        <v>42</v>
      </c>
      <c r="I93" s="39">
        <v>102.5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54</v>
      </c>
      <c r="I94" s="39">
        <v>82.5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4</v>
      </c>
      <c r="H95" s="48" t="s">
        <v>169</v>
      </c>
      <c r="I95" s="49">
        <f>SUM(I86:I94)</f>
        <v>266.23456790123458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9.7619341563786008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5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3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2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3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4</v>
      </c>
      <c r="G103" s="2" t="s">
        <v>197</v>
      </c>
      <c r="H103" s="51">
        <f>1+E111+I81+I96</f>
        <v>49.789686240355138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1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3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5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26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69</v>
      </c>
    </row>
    <row r="111" spans="3:24" x14ac:dyDescent="0.25">
      <c r="D111" s="43" t="s">
        <v>201</v>
      </c>
      <c r="E111" s="44">
        <f>(E110/123)*33</f>
        <v>18.512195121951223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3060" priority="603" operator="greaterThan">
      <formula>3</formula>
    </cfRule>
    <cfRule type="cellIs" dxfId="3059" priority="604" operator="lessThan">
      <formula>3</formula>
    </cfRule>
    <cfRule type="cellIs" dxfId="3058" priority="612" operator="equal">
      <formula>3</formula>
    </cfRule>
  </conditionalFormatting>
  <conditionalFormatting sqref="C5">
    <cfRule type="cellIs" dxfId="3057" priority="602" operator="lessThan">
      <formula>2</formula>
    </cfRule>
    <cfRule type="cellIs" dxfId="3056" priority="610" operator="greaterThan">
      <formula>2</formula>
    </cfRule>
    <cfRule type="cellIs" dxfId="3055" priority="611" operator="equal">
      <formula>2</formula>
    </cfRule>
  </conditionalFormatting>
  <conditionalFormatting sqref="C6:D6">
    <cfRule type="cellIs" dxfId="3054" priority="601" operator="lessThan">
      <formula>2</formula>
    </cfRule>
    <cfRule type="cellIs" dxfId="3053" priority="609" operator="greaterThan">
      <formula>1.9</formula>
    </cfRule>
  </conditionalFormatting>
  <conditionalFormatting sqref="C7:D7">
    <cfRule type="cellIs" dxfId="3052" priority="600" operator="lessThan">
      <formula>1</formula>
    </cfRule>
    <cfRule type="cellIs" dxfId="3051" priority="608" operator="greaterThan">
      <formula>0.9</formula>
    </cfRule>
  </conditionalFormatting>
  <conditionalFormatting sqref="C8:D8">
    <cfRule type="cellIs" dxfId="3050" priority="597" operator="greaterThan">
      <formula>0.9</formula>
    </cfRule>
    <cfRule type="cellIs" dxfId="3049" priority="598" operator="greaterThan">
      <formula>1</formula>
    </cfRule>
    <cfRule type="cellIs" dxfId="3048" priority="607" operator="equal">
      <formula>0</formula>
    </cfRule>
  </conditionalFormatting>
  <conditionalFormatting sqref="C9">
    <cfRule type="cellIs" dxfId="3047" priority="606" operator="greaterThan">
      <formula>0</formula>
    </cfRule>
  </conditionalFormatting>
  <conditionalFormatting sqref="C10">
    <cfRule type="cellIs" dxfId="3046" priority="605" operator="greaterThan">
      <formula>0</formula>
    </cfRule>
  </conditionalFormatting>
  <conditionalFormatting sqref="C9:C10">
    <cfRule type="cellIs" dxfId="3045" priority="599" operator="equal">
      <formula>0</formula>
    </cfRule>
  </conditionalFormatting>
  <conditionalFormatting sqref="L4">
    <cfRule type="cellIs" dxfId="3044" priority="596" operator="lessThan">
      <formula>4</formula>
    </cfRule>
  </conditionalFormatting>
  <conditionalFormatting sqref="L5:L7">
    <cfRule type="cellIs" dxfId="3043" priority="595" operator="lessThan">
      <formula>4</formula>
    </cfRule>
  </conditionalFormatting>
  <conditionalFormatting sqref="L8">
    <cfRule type="cellIs" dxfId="3042" priority="591" operator="greaterThan">
      <formula>1.9</formula>
    </cfRule>
    <cfRule type="cellIs" dxfId="3041" priority="594" operator="lessThan">
      <formula>2</formula>
    </cfRule>
  </conditionalFormatting>
  <conditionalFormatting sqref="L9:L10">
    <cfRule type="cellIs" dxfId="3040" priority="590" operator="greaterThan">
      <formula>2.9</formula>
    </cfRule>
    <cfRule type="cellIs" dxfId="3039" priority="593" operator="lessThan">
      <formula>3</formula>
    </cfRule>
  </conditionalFormatting>
  <conditionalFormatting sqref="L4:L7">
    <cfRule type="cellIs" dxfId="3038" priority="592" operator="greaterThan">
      <formula>3.9</formula>
    </cfRule>
  </conditionalFormatting>
  <conditionalFormatting sqref="L12:L15">
    <cfRule type="cellIs" dxfId="3037" priority="588" operator="lessThan">
      <formula>3.9</formula>
    </cfRule>
    <cfRule type="cellIs" dxfId="3036" priority="589" operator="greaterThan">
      <formula>3.9</formula>
    </cfRule>
  </conditionalFormatting>
  <conditionalFormatting sqref="L18:L21">
    <cfRule type="cellIs" dxfId="3035" priority="586" operator="lessThan">
      <formula>2.9</formula>
    </cfRule>
    <cfRule type="cellIs" dxfId="3034" priority="587" operator="greaterThan">
      <formula>2.9</formula>
    </cfRule>
  </conditionalFormatting>
  <conditionalFormatting sqref="L16">
    <cfRule type="cellIs" dxfId="3033" priority="584" operator="lessThan">
      <formula>2.9</formula>
    </cfRule>
    <cfRule type="cellIs" dxfId="3032" priority="585" operator="greaterThan">
      <formula>2.9</formula>
    </cfRule>
  </conditionalFormatting>
  <conditionalFormatting sqref="L17">
    <cfRule type="cellIs" dxfId="3031" priority="582" operator="lessThan">
      <formula>1.9</formula>
    </cfRule>
    <cfRule type="cellIs" dxfId="3030" priority="583" operator="greaterThan">
      <formula>1.9</formula>
    </cfRule>
  </conditionalFormatting>
  <conditionalFormatting sqref="L22">
    <cfRule type="cellIs" dxfId="3029" priority="580" operator="lessThan">
      <formula>3.9</formula>
    </cfRule>
    <cfRule type="cellIs" dxfId="3028" priority="581" operator="greaterThan">
      <formula>3.9</formula>
    </cfRule>
  </conditionalFormatting>
  <conditionalFormatting sqref="K12:K14">
    <cfRule type="cellIs" dxfId="3027" priority="578" operator="lessThan">
      <formula>3.9</formula>
    </cfRule>
    <cfRule type="cellIs" dxfId="3026" priority="579" operator="greaterThan">
      <formula>3.9</formula>
    </cfRule>
  </conditionalFormatting>
  <conditionalFormatting sqref="J12:J13">
    <cfRule type="cellIs" dxfId="3025" priority="576" operator="lessThan">
      <formula>3.9</formula>
    </cfRule>
    <cfRule type="cellIs" dxfId="3024" priority="577" operator="greaterThan">
      <formula>3.9</formula>
    </cfRule>
  </conditionalFormatting>
  <conditionalFormatting sqref="I12:I13">
    <cfRule type="cellIs" dxfId="3023" priority="574" operator="lessThan">
      <formula>3.9</formula>
    </cfRule>
    <cfRule type="cellIs" dxfId="3022" priority="575" operator="greaterThan">
      <formula>3.9</formula>
    </cfRule>
  </conditionalFormatting>
  <conditionalFormatting sqref="H12:H13">
    <cfRule type="cellIs" dxfId="3021" priority="572" operator="lessThan">
      <formula>3.9</formula>
    </cfRule>
    <cfRule type="cellIs" dxfId="3020" priority="573" operator="greaterThan">
      <formula>3.9</formula>
    </cfRule>
  </conditionalFormatting>
  <conditionalFormatting sqref="G12:G13">
    <cfRule type="cellIs" dxfId="3019" priority="570" operator="lessThan">
      <formula>3.9</formula>
    </cfRule>
    <cfRule type="cellIs" dxfId="3018" priority="571" operator="greaterThan">
      <formula>3.9</formula>
    </cfRule>
  </conditionalFormatting>
  <conditionalFormatting sqref="L24">
    <cfRule type="cellIs" dxfId="3017" priority="568" operator="lessThan">
      <formula>3.9</formula>
    </cfRule>
    <cfRule type="cellIs" dxfId="3016" priority="569" operator="greaterThan">
      <formula>3.9</formula>
    </cfRule>
  </conditionalFormatting>
  <conditionalFormatting sqref="L25">
    <cfRule type="cellIs" dxfId="3015" priority="566" operator="lessThan">
      <formula>2.9</formula>
    </cfRule>
    <cfRule type="cellIs" dxfId="3014" priority="567" operator="greaterThan">
      <formula>2.9</formula>
    </cfRule>
  </conditionalFormatting>
  <conditionalFormatting sqref="L27:L29">
    <cfRule type="cellIs" dxfId="3013" priority="564" operator="lessThan">
      <formula>4.9</formula>
    </cfRule>
    <cfRule type="cellIs" dxfId="3012" priority="565" operator="greaterThan">
      <formula>4.9</formula>
    </cfRule>
  </conditionalFormatting>
  <conditionalFormatting sqref="L30">
    <cfRule type="cellIs" dxfId="3011" priority="562" operator="lessThan">
      <formula>2.9</formula>
    </cfRule>
    <cfRule type="cellIs" dxfId="3010" priority="563" operator="greaterThan">
      <formula>2.9</formula>
    </cfRule>
  </conditionalFormatting>
  <conditionalFormatting sqref="L31">
    <cfRule type="cellIs" dxfId="3009" priority="560" operator="lessThan">
      <formula>2.9</formula>
    </cfRule>
    <cfRule type="cellIs" dxfId="3008" priority="561" operator="greaterThan">
      <formula>2.9</formula>
    </cfRule>
  </conditionalFormatting>
  <conditionalFormatting sqref="L32">
    <cfRule type="cellIs" dxfId="3007" priority="558" operator="lessThan">
      <formula>2.9</formula>
    </cfRule>
    <cfRule type="cellIs" dxfId="3006" priority="559" operator="greaterThan">
      <formula>2.9</formula>
    </cfRule>
  </conditionalFormatting>
  <conditionalFormatting sqref="L33">
    <cfRule type="cellIs" dxfId="3005" priority="556" operator="lessThan">
      <formula>2.9</formula>
    </cfRule>
    <cfRule type="cellIs" dxfId="3004" priority="557" operator="greaterThan">
      <formula>2.9</formula>
    </cfRule>
  </conditionalFormatting>
  <conditionalFormatting sqref="L34">
    <cfRule type="cellIs" dxfId="3003" priority="554" operator="lessThan">
      <formula>6.9</formula>
    </cfRule>
    <cfRule type="cellIs" dxfId="3002" priority="555" operator="greaterThan">
      <formula>6.9</formula>
    </cfRule>
  </conditionalFormatting>
  <conditionalFormatting sqref="L36">
    <cfRule type="cellIs" dxfId="3001" priority="551" operator="equal">
      <formula>2</formula>
    </cfRule>
    <cfRule type="cellIs" dxfId="3000" priority="552" operator="lessThan">
      <formula>2</formula>
    </cfRule>
    <cfRule type="cellIs" dxfId="2999" priority="553" operator="greaterThan">
      <formula>2</formula>
    </cfRule>
  </conditionalFormatting>
  <conditionalFormatting sqref="L37">
    <cfRule type="cellIs" dxfId="2998" priority="549" operator="lessThan">
      <formula>0.599</formula>
    </cfRule>
    <cfRule type="cellIs" dxfId="2997" priority="550" operator="greaterThan">
      <formula>0.599</formula>
    </cfRule>
  </conditionalFormatting>
  <conditionalFormatting sqref="L38">
    <cfRule type="cellIs" dxfId="2996" priority="547" operator="lessThan">
      <formula>0.499</formula>
    </cfRule>
    <cfRule type="cellIs" dxfId="2995" priority="548" operator="greaterThan">
      <formula>0.499</formula>
    </cfRule>
  </conditionalFormatting>
  <conditionalFormatting sqref="L39">
    <cfRule type="cellIs" dxfId="2994" priority="544" operator="equal">
      <formula>30</formula>
    </cfRule>
    <cfRule type="cellIs" dxfId="2993" priority="545" operator="greaterThan">
      <formula>30</formula>
    </cfRule>
    <cfRule type="cellIs" dxfId="2992" priority="546" operator="lessThan">
      <formula>30</formula>
    </cfRule>
  </conditionalFormatting>
  <conditionalFormatting sqref="L40">
    <cfRule type="cellIs" dxfId="2991" priority="542" operator="greaterThan">
      <formula>1.67</formula>
    </cfRule>
    <cfRule type="cellIs" dxfId="2990" priority="543" operator="lessThan">
      <formula>1.68</formula>
    </cfRule>
  </conditionalFormatting>
  <conditionalFormatting sqref="L41">
    <cfRule type="cellIs" dxfId="2989" priority="540" operator="lessThan">
      <formula>0.4</formula>
    </cfRule>
    <cfRule type="cellIs" dxfId="2988" priority="541" operator="greaterThan">
      <formula>0.399</formula>
    </cfRule>
  </conditionalFormatting>
  <conditionalFormatting sqref="L42">
    <cfRule type="cellIs" dxfId="2987" priority="537" operator="equal">
      <formula>0.8</formula>
    </cfRule>
    <cfRule type="cellIs" dxfId="2986" priority="538" operator="lessThan">
      <formula>0.8</formula>
    </cfRule>
    <cfRule type="cellIs" dxfId="2985" priority="539" operator="greaterThan">
      <formula>0.8</formula>
    </cfRule>
  </conditionalFormatting>
  <conditionalFormatting sqref="K43:L43">
    <cfRule type="cellIs" dxfId="2984" priority="535" operator="greaterThan">
      <formula>42</formula>
    </cfRule>
    <cfRule type="cellIs" dxfId="2983" priority="536" operator="lessThan">
      <formula>43</formula>
    </cfRule>
  </conditionalFormatting>
  <conditionalFormatting sqref="K44:L44">
    <cfRule type="cellIs" dxfId="2982" priority="533" operator="greaterThan">
      <formula>46</formula>
    </cfRule>
    <cfRule type="cellIs" dxfId="2981" priority="534" operator="lessThan">
      <formula>47</formula>
    </cfRule>
  </conditionalFormatting>
  <conditionalFormatting sqref="L46">
    <cfRule type="cellIs" dxfId="2980" priority="531" operator="lessThan">
      <formula>19</formula>
    </cfRule>
    <cfRule type="cellIs" dxfId="2979" priority="532" operator="greaterThan">
      <formula>18</formula>
    </cfRule>
  </conditionalFormatting>
  <conditionalFormatting sqref="L47">
    <cfRule type="cellIs" dxfId="2978" priority="529" operator="lessThan">
      <formula>45</formula>
    </cfRule>
    <cfRule type="cellIs" dxfId="2977" priority="530" operator="greaterThan">
      <formula>44</formula>
    </cfRule>
  </conditionalFormatting>
  <conditionalFormatting sqref="L48">
    <cfRule type="cellIs" dxfId="2976" priority="527" operator="lessThan">
      <formula>15</formula>
    </cfRule>
    <cfRule type="cellIs" dxfId="2975" priority="528" operator="greaterThan">
      <formula>14</formula>
    </cfRule>
  </conditionalFormatting>
  <conditionalFormatting sqref="L49">
    <cfRule type="cellIs" dxfId="2974" priority="525" operator="lessThan">
      <formula>44</formula>
    </cfRule>
    <cfRule type="cellIs" dxfId="2973" priority="526" operator="greaterThan">
      <formula>44</formula>
    </cfRule>
  </conditionalFormatting>
  <conditionalFormatting sqref="L52:L53">
    <cfRule type="cellIs" dxfId="2972" priority="523" operator="lessThan">
      <formula>240</formula>
    </cfRule>
    <cfRule type="cellIs" dxfId="2971" priority="524" operator="greaterThan">
      <formula>239</formula>
    </cfRule>
  </conditionalFormatting>
  <conditionalFormatting sqref="L56">
    <cfRule type="cellIs" dxfId="2970" priority="521" operator="lessThan">
      <formula>4.1</formula>
    </cfRule>
    <cfRule type="cellIs" dxfId="2969" priority="522" operator="greaterThan">
      <formula>4.09</formula>
    </cfRule>
  </conditionalFormatting>
  <conditionalFormatting sqref="L58:L59">
    <cfRule type="cellIs" dxfId="2968" priority="519" operator="lessThan">
      <formula>0.81</formula>
    </cfRule>
    <cfRule type="cellIs" dxfId="2967" priority="520" operator="greaterThan">
      <formula>0.8</formula>
    </cfRule>
  </conditionalFormatting>
  <conditionalFormatting sqref="K4:K7">
    <cfRule type="cellIs" dxfId="2966" priority="518" operator="lessThan">
      <formula>4</formula>
    </cfRule>
  </conditionalFormatting>
  <conditionalFormatting sqref="K4:K7">
    <cfRule type="cellIs" dxfId="2965" priority="517" operator="greaterThan">
      <formula>3.9</formula>
    </cfRule>
  </conditionalFormatting>
  <conditionalFormatting sqref="K8">
    <cfRule type="cellIs" dxfId="2964" priority="514" operator="greaterThan">
      <formula>1.9</formula>
    </cfRule>
    <cfRule type="cellIs" dxfId="2963" priority="516" operator="lessThan">
      <formula>2</formula>
    </cfRule>
  </conditionalFormatting>
  <conditionalFormatting sqref="K9:K10">
    <cfRule type="cellIs" dxfId="2962" priority="513" operator="greaterThan">
      <formula>2.9</formula>
    </cfRule>
    <cfRule type="cellIs" dxfId="2961" priority="515" operator="lessThan">
      <formula>3</formula>
    </cfRule>
  </conditionalFormatting>
  <conditionalFormatting sqref="I4:J7 F4:H6 E4:E5">
    <cfRule type="cellIs" dxfId="2960" priority="512" operator="lessThan">
      <formula>4</formula>
    </cfRule>
  </conditionalFormatting>
  <conditionalFormatting sqref="I4:J7 F4:H6 E4:E5">
    <cfRule type="cellIs" dxfId="2959" priority="511" operator="greaterThan">
      <formula>3.9</formula>
    </cfRule>
  </conditionalFormatting>
  <conditionalFormatting sqref="J8">
    <cfRule type="cellIs" dxfId="2958" priority="508" operator="greaterThan">
      <formula>1.9</formula>
    </cfRule>
    <cfRule type="cellIs" dxfId="2957" priority="510" operator="lessThan">
      <formula>2</formula>
    </cfRule>
  </conditionalFormatting>
  <conditionalFormatting sqref="J9:J10">
    <cfRule type="cellIs" dxfId="2956" priority="507" operator="greaterThan">
      <formula>2.9</formula>
    </cfRule>
    <cfRule type="cellIs" dxfId="2955" priority="509" operator="lessThan">
      <formula>3</formula>
    </cfRule>
  </conditionalFormatting>
  <conditionalFormatting sqref="F12">
    <cfRule type="cellIs" dxfId="2954" priority="505" operator="lessThan">
      <formula>2.9</formula>
    </cfRule>
    <cfRule type="cellIs" dxfId="2953" priority="506" operator="greaterThan">
      <formula>2.9</formula>
    </cfRule>
  </conditionalFormatting>
  <conditionalFormatting sqref="F13">
    <cfRule type="cellIs" dxfId="2952" priority="503" operator="lessThan">
      <formula>2.9</formula>
    </cfRule>
    <cfRule type="cellIs" dxfId="2951" priority="504" operator="greaterThan">
      <formula>2.9</formula>
    </cfRule>
  </conditionalFormatting>
  <conditionalFormatting sqref="K15">
    <cfRule type="cellIs" dxfId="2950" priority="501" operator="lessThan">
      <formula>2.9</formula>
    </cfRule>
    <cfRule type="cellIs" dxfId="2949" priority="502" operator="greaterThan">
      <formula>2.9</formula>
    </cfRule>
  </conditionalFormatting>
  <conditionalFormatting sqref="J14">
    <cfRule type="cellIs" dxfId="2948" priority="499" operator="lessThan">
      <formula>2.9</formula>
    </cfRule>
    <cfRule type="cellIs" dxfId="2947" priority="500" operator="greaterThan">
      <formula>2.9</formula>
    </cfRule>
  </conditionalFormatting>
  <conditionalFormatting sqref="I16:K16 J15 I14:I15 I17:J20 K17:K21">
    <cfRule type="cellIs" dxfId="2946" priority="497" operator="lessThan">
      <formula>1.9</formula>
    </cfRule>
    <cfRule type="cellIs" dxfId="2945" priority="498" operator="greaterThan">
      <formula>1.9</formula>
    </cfRule>
  </conditionalFormatting>
  <conditionalFormatting sqref="G14:H14">
    <cfRule type="cellIs" dxfId="2944" priority="495" operator="lessThan">
      <formula>1.9</formula>
    </cfRule>
    <cfRule type="cellIs" dxfId="2943" priority="496" operator="greaterThan">
      <formula>1.9</formula>
    </cfRule>
  </conditionalFormatting>
  <conditionalFormatting sqref="E6">
    <cfRule type="cellIs" dxfId="2942" priority="493" operator="lessThan">
      <formula>2.9</formula>
    </cfRule>
    <cfRule type="cellIs" dxfId="2941" priority="494" operator="greaterThan">
      <formula>2.9</formula>
    </cfRule>
  </conditionalFormatting>
  <conditionalFormatting sqref="K22">
    <cfRule type="cellIs" dxfId="2940" priority="491" operator="lessThan">
      <formula>2.9</formula>
    </cfRule>
    <cfRule type="cellIs" dxfId="2939" priority="492" operator="greaterThan">
      <formula>2.9</formula>
    </cfRule>
  </conditionalFormatting>
  <conditionalFormatting sqref="H7">
    <cfRule type="cellIs" dxfId="2938" priority="489" operator="lessThan">
      <formula>2.9</formula>
    </cfRule>
    <cfRule type="cellIs" dxfId="2937" priority="490" operator="greaterThan">
      <formula>2.9</formula>
    </cfRule>
  </conditionalFormatting>
  <conditionalFormatting sqref="I22:J22">
    <cfRule type="cellIs" dxfId="2936" priority="487" operator="lessThan">
      <formula>1.9</formula>
    </cfRule>
    <cfRule type="cellIs" dxfId="2935" priority="488" operator="greaterThan">
      <formula>1.9</formula>
    </cfRule>
  </conditionalFormatting>
  <conditionalFormatting sqref="E12:E13">
    <cfRule type="cellIs" dxfId="2934" priority="485" operator="lessThan">
      <formula>1.9</formula>
    </cfRule>
    <cfRule type="cellIs" dxfId="2933" priority="486" operator="greaterThan">
      <formula>1.9</formula>
    </cfRule>
  </conditionalFormatting>
  <conditionalFormatting sqref="G9:I10">
    <cfRule type="cellIs" dxfId="2932" priority="483" operator="lessThan">
      <formula>1.9</formula>
    </cfRule>
    <cfRule type="cellIs" dxfId="2931" priority="484" operator="greaterThan">
      <formula>1.9</formula>
    </cfRule>
  </conditionalFormatting>
  <conditionalFormatting sqref="G7">
    <cfRule type="cellIs" dxfId="2930" priority="481" operator="lessThan">
      <formula>1.9</formula>
    </cfRule>
    <cfRule type="cellIs" dxfId="2929" priority="482" operator="greaterThan">
      <formula>1.9</formula>
    </cfRule>
  </conditionalFormatting>
  <conditionalFormatting sqref="E8:I8 E9:F10 E7:F7">
    <cfRule type="cellIs" dxfId="2928" priority="479" operator="lessThan">
      <formula>1</formula>
    </cfRule>
    <cfRule type="cellIs" dxfId="2927" priority="480" operator="greaterThan">
      <formula>0.9</formula>
    </cfRule>
  </conditionalFormatting>
  <conditionalFormatting sqref="D4:D5">
    <cfRule type="cellIs" dxfId="2926" priority="477" operator="lessThan">
      <formula>2.9</formula>
    </cfRule>
    <cfRule type="cellIs" dxfId="2925" priority="478" operator="greaterThan">
      <formula>2.9</formula>
    </cfRule>
  </conditionalFormatting>
  <conditionalFormatting sqref="C12:D17">
    <cfRule type="cellIs" dxfId="2924" priority="475" operator="lessThan">
      <formula>1</formula>
    </cfRule>
    <cfRule type="cellIs" dxfId="2923" priority="476" operator="greaterThan">
      <formula>0.9</formula>
    </cfRule>
  </conditionalFormatting>
  <conditionalFormatting sqref="E14:E19">
    <cfRule type="cellIs" dxfId="2922" priority="473" operator="lessThan">
      <formula>1</formula>
    </cfRule>
    <cfRule type="cellIs" dxfId="2921" priority="474" operator="greaterThan">
      <formula>0.9</formula>
    </cfRule>
  </conditionalFormatting>
  <conditionalFormatting sqref="F14:F22">
    <cfRule type="cellIs" dxfId="2920" priority="471" operator="lessThan">
      <formula>1</formula>
    </cfRule>
    <cfRule type="cellIs" dxfId="2919" priority="472" operator="greaterThan">
      <formula>0.9</formula>
    </cfRule>
  </conditionalFormatting>
  <conditionalFormatting sqref="G15:G22">
    <cfRule type="cellIs" dxfId="2918" priority="469" operator="lessThan">
      <formula>1</formula>
    </cfRule>
    <cfRule type="cellIs" dxfId="2917" priority="470" operator="greaterThan">
      <formula>0.9</formula>
    </cfRule>
  </conditionalFormatting>
  <conditionalFormatting sqref="H15:H22 I21:J21">
    <cfRule type="cellIs" dxfId="2916" priority="467" operator="lessThan">
      <formula>1</formula>
    </cfRule>
    <cfRule type="cellIs" dxfId="2915" priority="468" operator="greaterThan">
      <formula>0.9</formula>
    </cfRule>
  </conditionalFormatting>
  <conditionalFormatting sqref="E20:E22 D18:D22">
    <cfRule type="cellIs" dxfId="2914" priority="466" operator="greaterThan">
      <formula>0</formula>
    </cfRule>
  </conditionalFormatting>
  <conditionalFormatting sqref="E20:E22 D18:D22">
    <cfRule type="cellIs" dxfId="2913" priority="465" operator="equal">
      <formula>0</formula>
    </cfRule>
  </conditionalFormatting>
  <conditionalFormatting sqref="C18:C22">
    <cfRule type="cellIs" dxfId="2912" priority="464" operator="greaterThan">
      <formula>0</formula>
    </cfRule>
  </conditionalFormatting>
  <conditionalFormatting sqref="C18:C22">
    <cfRule type="cellIs" dxfId="2911" priority="463" operator="equal">
      <formula>0</formula>
    </cfRule>
  </conditionalFormatting>
  <conditionalFormatting sqref="D9:D10">
    <cfRule type="cellIs" dxfId="2910" priority="461" operator="lessThan">
      <formula>1</formula>
    </cfRule>
    <cfRule type="cellIs" dxfId="2909" priority="462" operator="greaterThan">
      <formula>0.9</formula>
    </cfRule>
  </conditionalFormatting>
  <conditionalFormatting sqref="D24:D25 E25">
    <cfRule type="cellIs" dxfId="2908" priority="460" operator="greaterThan">
      <formula>0</formula>
    </cfRule>
  </conditionalFormatting>
  <conditionalFormatting sqref="D24:D25 E25">
    <cfRule type="cellIs" dxfId="2907" priority="459" operator="equal">
      <formula>0</formula>
    </cfRule>
  </conditionalFormatting>
  <conditionalFormatting sqref="E24">
    <cfRule type="cellIs" dxfId="2906" priority="457" operator="lessThan">
      <formula>1</formula>
    </cfRule>
    <cfRule type="cellIs" dxfId="2905" priority="458" operator="greaterThan">
      <formula>0.9</formula>
    </cfRule>
  </conditionalFormatting>
  <conditionalFormatting sqref="F24">
    <cfRule type="cellIs" dxfId="2904" priority="455" operator="lessThan">
      <formula>1.9</formula>
    </cfRule>
    <cfRule type="cellIs" dxfId="2903" priority="456" operator="greaterThan">
      <formula>1.9</formula>
    </cfRule>
  </conditionalFormatting>
  <conditionalFormatting sqref="G24:H25 I25:J25">
    <cfRule type="cellIs" dxfId="2902" priority="453" operator="lessThan">
      <formula>1.9</formula>
    </cfRule>
    <cfRule type="cellIs" dxfId="2901" priority="454" operator="greaterThan">
      <formula>1.9</formula>
    </cfRule>
  </conditionalFormatting>
  <conditionalFormatting sqref="C24">
    <cfRule type="cellIs" dxfId="2900" priority="452" operator="greaterThan">
      <formula>0</formula>
    </cfRule>
  </conditionalFormatting>
  <conditionalFormatting sqref="C24">
    <cfRule type="cellIs" dxfId="2899" priority="451" operator="equal">
      <formula>0</formula>
    </cfRule>
  </conditionalFormatting>
  <conditionalFormatting sqref="C25">
    <cfRule type="cellIs" dxfId="2898" priority="450" operator="greaterThan">
      <formula>0</formula>
    </cfRule>
  </conditionalFormatting>
  <conditionalFormatting sqref="C25">
    <cfRule type="cellIs" dxfId="2897" priority="449" operator="equal">
      <formula>0</formula>
    </cfRule>
  </conditionalFormatting>
  <conditionalFormatting sqref="I24">
    <cfRule type="cellIs" dxfId="2896" priority="447" operator="lessThan">
      <formula>2.9</formula>
    </cfRule>
    <cfRule type="cellIs" dxfId="2895" priority="448" operator="greaterThan">
      <formula>2.9</formula>
    </cfRule>
  </conditionalFormatting>
  <conditionalFormatting sqref="J24">
    <cfRule type="cellIs" dxfId="2894" priority="445" operator="lessThan">
      <formula>2.9</formula>
    </cfRule>
    <cfRule type="cellIs" dxfId="2893" priority="446" operator="greaterThan">
      <formula>2.9</formula>
    </cfRule>
  </conditionalFormatting>
  <conditionalFormatting sqref="K24">
    <cfRule type="cellIs" dxfId="2892" priority="443" operator="lessThan">
      <formula>2.9</formula>
    </cfRule>
    <cfRule type="cellIs" dxfId="2891" priority="444" operator="greaterThan">
      <formula>2.9</formula>
    </cfRule>
  </conditionalFormatting>
  <conditionalFormatting sqref="F25">
    <cfRule type="cellIs" dxfId="2890" priority="441" operator="lessThan">
      <formula>1</formula>
    </cfRule>
    <cfRule type="cellIs" dxfId="2889" priority="442" operator="greaterThan">
      <formula>0.9</formula>
    </cfRule>
  </conditionalFormatting>
  <conditionalFormatting sqref="K25">
    <cfRule type="cellIs" dxfId="2888" priority="439" operator="lessThan">
      <formula>2.9</formula>
    </cfRule>
    <cfRule type="cellIs" dxfId="2887" priority="440" operator="greaterThan">
      <formula>2.9</formula>
    </cfRule>
  </conditionalFormatting>
  <conditionalFormatting sqref="D27">
    <cfRule type="cellIs" dxfId="2886" priority="437" operator="lessThan">
      <formula>1</formula>
    </cfRule>
    <cfRule type="cellIs" dxfId="2885" priority="438" operator="greaterThan">
      <formula>0.9</formula>
    </cfRule>
  </conditionalFormatting>
  <conditionalFormatting sqref="D28">
    <cfRule type="cellIs" dxfId="2884" priority="435" operator="lessThan">
      <formula>1</formula>
    </cfRule>
    <cfRule type="cellIs" dxfId="2883" priority="436" operator="greaterThan">
      <formula>0.9</formula>
    </cfRule>
  </conditionalFormatting>
  <conditionalFormatting sqref="D29">
    <cfRule type="cellIs" dxfId="2882" priority="433" operator="lessThan">
      <formula>1</formula>
    </cfRule>
    <cfRule type="cellIs" dxfId="2881" priority="434" operator="greaterThan">
      <formula>0.9</formula>
    </cfRule>
  </conditionalFormatting>
  <conditionalFormatting sqref="E29">
    <cfRule type="cellIs" dxfId="2880" priority="431" operator="lessThan">
      <formula>1</formula>
    </cfRule>
    <cfRule type="cellIs" dxfId="2879" priority="432" operator="greaterThan">
      <formula>0.9</formula>
    </cfRule>
  </conditionalFormatting>
  <conditionalFormatting sqref="E28">
    <cfRule type="cellIs" dxfId="2878" priority="429" operator="lessThan">
      <formula>1</formula>
    </cfRule>
    <cfRule type="cellIs" dxfId="2877" priority="430" operator="greaterThan">
      <formula>0.9</formula>
    </cfRule>
  </conditionalFormatting>
  <conditionalFormatting sqref="E27">
    <cfRule type="cellIs" dxfId="2876" priority="427" operator="lessThan">
      <formula>1</formula>
    </cfRule>
    <cfRule type="cellIs" dxfId="2875" priority="428" operator="greaterThan">
      <formula>0.9</formula>
    </cfRule>
  </conditionalFormatting>
  <conditionalFormatting sqref="F27">
    <cfRule type="cellIs" dxfId="2874" priority="425" operator="lessThan">
      <formula>1</formula>
    </cfRule>
    <cfRule type="cellIs" dxfId="2873" priority="426" operator="greaterThan">
      <formula>0.9</formula>
    </cfRule>
  </conditionalFormatting>
  <conditionalFormatting sqref="F28">
    <cfRule type="cellIs" dxfId="2872" priority="423" operator="lessThan">
      <formula>1</formula>
    </cfRule>
    <cfRule type="cellIs" dxfId="2871" priority="424" operator="greaterThan">
      <formula>0.9</formula>
    </cfRule>
  </conditionalFormatting>
  <conditionalFormatting sqref="F29">
    <cfRule type="cellIs" dxfId="2870" priority="421" operator="lessThan">
      <formula>1</formula>
    </cfRule>
    <cfRule type="cellIs" dxfId="2869" priority="422" operator="greaterThan">
      <formula>0.9</formula>
    </cfRule>
  </conditionalFormatting>
  <conditionalFormatting sqref="F30">
    <cfRule type="cellIs" dxfId="2868" priority="419" operator="lessThan">
      <formula>1</formula>
    </cfRule>
    <cfRule type="cellIs" dxfId="2867" priority="420" operator="greaterThan">
      <formula>0.9</formula>
    </cfRule>
  </conditionalFormatting>
  <conditionalFormatting sqref="F31">
    <cfRule type="cellIs" dxfId="2866" priority="417" operator="lessThan">
      <formula>1</formula>
    </cfRule>
    <cfRule type="cellIs" dxfId="2865" priority="418" operator="greaterThan">
      <formula>0.9</formula>
    </cfRule>
  </conditionalFormatting>
  <conditionalFormatting sqref="F32">
    <cfRule type="cellIs" dxfId="2864" priority="415" operator="lessThan">
      <formula>1</formula>
    </cfRule>
    <cfRule type="cellIs" dxfId="2863" priority="416" operator="greaterThan">
      <formula>0.9</formula>
    </cfRule>
  </conditionalFormatting>
  <conditionalFormatting sqref="F33:F34">
    <cfRule type="cellIs" dxfId="2862" priority="413" operator="lessThan">
      <formula>1</formula>
    </cfRule>
    <cfRule type="cellIs" dxfId="2861" priority="414" operator="greaterThan">
      <formula>0.9</formula>
    </cfRule>
  </conditionalFormatting>
  <conditionalFormatting sqref="C27">
    <cfRule type="cellIs" dxfId="2860" priority="411" operator="lessThan">
      <formula>1</formula>
    </cfRule>
    <cfRule type="cellIs" dxfId="2859" priority="412" operator="greaterThan">
      <formula>0.9</formula>
    </cfRule>
  </conditionalFormatting>
  <conditionalFormatting sqref="C28">
    <cfRule type="cellIs" dxfId="2858" priority="409" operator="lessThan">
      <formula>1</formula>
    </cfRule>
    <cfRule type="cellIs" dxfId="2857" priority="410" operator="greaterThan">
      <formula>0.9</formula>
    </cfRule>
  </conditionalFormatting>
  <conditionalFormatting sqref="C29">
    <cfRule type="cellIs" dxfId="2856" priority="407" operator="lessThan">
      <formula>1</formula>
    </cfRule>
    <cfRule type="cellIs" dxfId="2855" priority="408" operator="greaterThan">
      <formula>0.9</formula>
    </cfRule>
  </conditionalFormatting>
  <conditionalFormatting sqref="C30:C34">
    <cfRule type="cellIs" dxfId="2854" priority="406" operator="greaterThan">
      <formula>0</formula>
    </cfRule>
  </conditionalFormatting>
  <conditionalFormatting sqref="C30:C34">
    <cfRule type="cellIs" dxfId="2853" priority="405" operator="equal">
      <formula>0</formula>
    </cfRule>
  </conditionalFormatting>
  <conditionalFormatting sqref="D30">
    <cfRule type="cellIs" dxfId="2852" priority="404" operator="greaterThan">
      <formula>0</formula>
    </cfRule>
  </conditionalFormatting>
  <conditionalFormatting sqref="D30">
    <cfRule type="cellIs" dxfId="2851" priority="403" operator="equal">
      <formula>0</formula>
    </cfRule>
  </conditionalFormatting>
  <conditionalFormatting sqref="D31">
    <cfRule type="cellIs" dxfId="2850" priority="402" operator="greaterThan">
      <formula>0</formula>
    </cfRule>
  </conditionalFormatting>
  <conditionalFormatting sqref="D31">
    <cfRule type="cellIs" dxfId="2849" priority="401" operator="equal">
      <formula>0</formula>
    </cfRule>
  </conditionalFormatting>
  <conditionalFormatting sqref="D32">
    <cfRule type="cellIs" dxfId="2848" priority="400" operator="greaterThan">
      <formula>0</formula>
    </cfRule>
  </conditionalFormatting>
  <conditionalFormatting sqref="D32">
    <cfRule type="cellIs" dxfId="2847" priority="399" operator="equal">
      <formula>0</formula>
    </cfRule>
  </conditionalFormatting>
  <conditionalFormatting sqref="D33">
    <cfRule type="cellIs" dxfId="2846" priority="398" operator="greaterThan">
      <formula>0</formula>
    </cfRule>
  </conditionalFormatting>
  <conditionalFormatting sqref="D33">
    <cfRule type="cellIs" dxfId="2845" priority="397" operator="equal">
      <formula>0</formula>
    </cfRule>
  </conditionalFormatting>
  <conditionalFormatting sqref="D34">
    <cfRule type="cellIs" dxfId="2844" priority="396" operator="greaterThan">
      <formula>0</formula>
    </cfRule>
  </conditionalFormatting>
  <conditionalFormatting sqref="D34">
    <cfRule type="cellIs" dxfId="2843" priority="395" operator="equal">
      <formula>0</formula>
    </cfRule>
  </conditionalFormatting>
  <conditionalFormatting sqref="E30">
    <cfRule type="cellIs" dxfId="2842" priority="394" operator="greaterThan">
      <formula>0</formula>
    </cfRule>
  </conditionalFormatting>
  <conditionalFormatting sqref="E30">
    <cfRule type="cellIs" dxfId="2841" priority="393" operator="equal">
      <formula>0</formula>
    </cfRule>
  </conditionalFormatting>
  <conditionalFormatting sqref="E31">
    <cfRule type="cellIs" dxfId="2840" priority="392" operator="greaterThan">
      <formula>0</formula>
    </cfRule>
  </conditionalFormatting>
  <conditionalFormatting sqref="E31">
    <cfRule type="cellIs" dxfId="2839" priority="391" operator="equal">
      <formula>0</formula>
    </cfRule>
  </conditionalFormatting>
  <conditionalFormatting sqref="E32">
    <cfRule type="cellIs" dxfId="2838" priority="390" operator="greaterThan">
      <formula>0</formula>
    </cfRule>
  </conditionalFormatting>
  <conditionalFormatting sqref="E32">
    <cfRule type="cellIs" dxfId="2837" priority="389" operator="equal">
      <formula>0</formula>
    </cfRule>
  </conditionalFormatting>
  <conditionalFormatting sqref="E33">
    <cfRule type="cellIs" dxfId="2836" priority="388" operator="greaterThan">
      <formula>0</formula>
    </cfRule>
  </conditionalFormatting>
  <conditionalFormatting sqref="E33">
    <cfRule type="cellIs" dxfId="2835" priority="387" operator="equal">
      <formula>0</formula>
    </cfRule>
  </conditionalFormatting>
  <conditionalFormatting sqref="E34">
    <cfRule type="cellIs" dxfId="2834" priority="386" operator="greaterThan">
      <formula>0</formula>
    </cfRule>
  </conditionalFormatting>
  <conditionalFormatting sqref="E34">
    <cfRule type="cellIs" dxfId="2833" priority="385" operator="equal">
      <formula>0</formula>
    </cfRule>
  </conditionalFormatting>
  <conditionalFormatting sqref="G27">
    <cfRule type="cellIs" dxfId="2832" priority="383" operator="lessThan">
      <formula>1.9</formula>
    </cfRule>
    <cfRule type="cellIs" dxfId="2831" priority="384" operator="greaterThan">
      <formula>1.9</formula>
    </cfRule>
  </conditionalFormatting>
  <conditionalFormatting sqref="G28">
    <cfRule type="cellIs" dxfId="2830" priority="381" operator="lessThan">
      <formula>1.9</formula>
    </cfRule>
    <cfRule type="cellIs" dxfId="2829" priority="382" operator="greaterThan">
      <formula>1.9</formula>
    </cfRule>
  </conditionalFormatting>
  <conditionalFormatting sqref="G29">
    <cfRule type="cellIs" dxfId="2828" priority="379" operator="lessThan">
      <formula>1.9</formula>
    </cfRule>
    <cfRule type="cellIs" dxfId="2827" priority="380" operator="greaterThan">
      <formula>1.9</formula>
    </cfRule>
  </conditionalFormatting>
  <conditionalFormatting sqref="G30">
    <cfRule type="cellIs" dxfId="2826" priority="377" operator="lessThan">
      <formula>1.9</formula>
    </cfRule>
    <cfRule type="cellIs" dxfId="2825" priority="378" operator="greaterThan">
      <formula>1.9</formula>
    </cfRule>
  </conditionalFormatting>
  <conditionalFormatting sqref="G31">
    <cfRule type="cellIs" dxfId="2824" priority="375" operator="lessThan">
      <formula>1.9</formula>
    </cfRule>
    <cfRule type="cellIs" dxfId="2823" priority="376" operator="greaterThan">
      <formula>1.9</formula>
    </cfRule>
  </conditionalFormatting>
  <conditionalFormatting sqref="G32">
    <cfRule type="cellIs" dxfId="2822" priority="373" operator="lessThan">
      <formula>1.9</formula>
    </cfRule>
    <cfRule type="cellIs" dxfId="2821" priority="374" operator="greaterThan">
      <formula>1.9</formula>
    </cfRule>
  </conditionalFormatting>
  <conditionalFormatting sqref="G33:G34">
    <cfRule type="cellIs" dxfId="2820" priority="371" operator="lessThan">
      <formula>1.9</formula>
    </cfRule>
    <cfRule type="cellIs" dxfId="2819" priority="372" operator="greaterThan">
      <formula>1.9</formula>
    </cfRule>
  </conditionalFormatting>
  <conditionalFormatting sqref="H27:H33">
    <cfRule type="cellIs" dxfId="2818" priority="369" operator="lessThan">
      <formula>1.9</formula>
    </cfRule>
    <cfRule type="cellIs" dxfId="2817" priority="370" operator="greaterThan">
      <formula>1.9</formula>
    </cfRule>
  </conditionalFormatting>
  <conditionalFormatting sqref="I30">
    <cfRule type="cellIs" dxfId="2816" priority="367" operator="lessThan">
      <formula>1.9</formula>
    </cfRule>
    <cfRule type="cellIs" dxfId="2815" priority="368" operator="greaterThan">
      <formula>1.9</formula>
    </cfRule>
  </conditionalFormatting>
  <conditionalFormatting sqref="I31">
    <cfRule type="cellIs" dxfId="2814" priority="365" operator="lessThan">
      <formula>1.9</formula>
    </cfRule>
    <cfRule type="cellIs" dxfId="2813" priority="366" operator="greaterThan">
      <formula>1.9</formula>
    </cfRule>
  </conditionalFormatting>
  <conditionalFormatting sqref="I32">
    <cfRule type="cellIs" dxfId="2812" priority="363" operator="lessThan">
      <formula>1.9</formula>
    </cfRule>
    <cfRule type="cellIs" dxfId="2811" priority="364" operator="greaterThan">
      <formula>1.9</formula>
    </cfRule>
  </conditionalFormatting>
  <conditionalFormatting sqref="I33">
    <cfRule type="cellIs" dxfId="2810" priority="361" operator="lessThan">
      <formula>1.9</formula>
    </cfRule>
    <cfRule type="cellIs" dxfId="2809" priority="362" operator="greaterThan">
      <formula>1.9</formula>
    </cfRule>
  </conditionalFormatting>
  <conditionalFormatting sqref="J27:J29">
    <cfRule type="cellIs" dxfId="2808" priority="359" operator="lessThan">
      <formula>2.9</formula>
    </cfRule>
    <cfRule type="cellIs" dxfId="2807" priority="360" operator="greaterThan">
      <formula>2.9</formula>
    </cfRule>
  </conditionalFormatting>
  <conditionalFormatting sqref="J30">
    <cfRule type="cellIs" dxfId="2806" priority="357" operator="lessThan">
      <formula>1.9</formula>
    </cfRule>
    <cfRule type="cellIs" dxfId="2805" priority="358" operator="greaterThan">
      <formula>1.9</formula>
    </cfRule>
  </conditionalFormatting>
  <conditionalFormatting sqref="J31">
    <cfRule type="cellIs" dxfId="2804" priority="355" operator="lessThan">
      <formula>1.9</formula>
    </cfRule>
    <cfRule type="cellIs" dxfId="2803" priority="356" operator="greaterThan">
      <formula>1.9</formula>
    </cfRule>
  </conditionalFormatting>
  <conditionalFormatting sqref="J32">
    <cfRule type="cellIs" dxfId="2802" priority="353" operator="lessThan">
      <formula>1.9</formula>
    </cfRule>
    <cfRule type="cellIs" dxfId="2801" priority="354" operator="greaterThan">
      <formula>1.9</formula>
    </cfRule>
  </conditionalFormatting>
  <conditionalFormatting sqref="J33">
    <cfRule type="cellIs" dxfId="2800" priority="351" operator="lessThan">
      <formula>1.9</formula>
    </cfRule>
    <cfRule type="cellIs" dxfId="2799" priority="352" operator="greaterThan">
      <formula>1.9</formula>
    </cfRule>
  </conditionalFormatting>
  <conditionalFormatting sqref="K27">
    <cfRule type="cellIs" dxfId="2798" priority="349" operator="lessThan">
      <formula>3.9</formula>
    </cfRule>
    <cfRule type="cellIs" dxfId="2797" priority="350" operator="greaterThan">
      <formula>3.9</formula>
    </cfRule>
  </conditionalFormatting>
  <conditionalFormatting sqref="K28">
    <cfRule type="cellIs" dxfId="2796" priority="347" operator="lessThan">
      <formula>3.9</formula>
    </cfRule>
    <cfRule type="cellIs" dxfId="2795" priority="348" operator="greaterThan">
      <formula>3.9</formula>
    </cfRule>
  </conditionalFormatting>
  <conditionalFormatting sqref="K29">
    <cfRule type="cellIs" dxfId="2794" priority="345" operator="lessThan">
      <formula>3.9</formula>
    </cfRule>
    <cfRule type="cellIs" dxfId="2793" priority="346" operator="greaterThan">
      <formula>3.9</formula>
    </cfRule>
  </conditionalFormatting>
  <conditionalFormatting sqref="K30">
    <cfRule type="cellIs" dxfId="2792" priority="343" operator="lessThan">
      <formula>2.9</formula>
    </cfRule>
    <cfRule type="cellIs" dxfId="2791" priority="344" operator="greaterThan">
      <formula>2.9</formula>
    </cfRule>
  </conditionalFormatting>
  <conditionalFormatting sqref="K31">
    <cfRule type="cellIs" dxfId="2790" priority="341" operator="lessThan">
      <formula>2.9</formula>
    </cfRule>
    <cfRule type="cellIs" dxfId="2789" priority="342" operator="greaterThan">
      <formula>2.9</formula>
    </cfRule>
  </conditionalFormatting>
  <conditionalFormatting sqref="K32">
    <cfRule type="cellIs" dxfId="2788" priority="339" operator="lessThan">
      <formula>2.9</formula>
    </cfRule>
    <cfRule type="cellIs" dxfId="2787" priority="340" operator="greaterThan">
      <formula>2.9</formula>
    </cfRule>
  </conditionalFormatting>
  <conditionalFormatting sqref="K33">
    <cfRule type="cellIs" dxfId="2786" priority="337" operator="lessThan">
      <formula>2.9</formula>
    </cfRule>
    <cfRule type="cellIs" dxfId="2785" priority="338" operator="greaterThan">
      <formula>2.9</formula>
    </cfRule>
  </conditionalFormatting>
  <conditionalFormatting sqref="I27:I29">
    <cfRule type="cellIs" dxfId="2784" priority="335" operator="lessThan">
      <formula>2.9</formula>
    </cfRule>
    <cfRule type="cellIs" dxfId="2783" priority="336" operator="greaterThan">
      <formula>2.9</formula>
    </cfRule>
  </conditionalFormatting>
  <conditionalFormatting sqref="K34">
    <cfRule type="cellIs" dxfId="2782" priority="333" operator="lessThan">
      <formula>6.9</formula>
    </cfRule>
    <cfRule type="cellIs" dxfId="2781" priority="334" operator="greaterThan">
      <formula>6.9</formula>
    </cfRule>
  </conditionalFormatting>
  <conditionalFormatting sqref="H34">
    <cfRule type="cellIs" dxfId="2780" priority="331" operator="lessThan">
      <formula>3.9</formula>
    </cfRule>
    <cfRule type="cellIs" dxfId="2779" priority="332" operator="greaterThan">
      <formula>3.9</formula>
    </cfRule>
  </conditionalFormatting>
  <conditionalFormatting sqref="I34">
    <cfRule type="cellIs" dxfId="2778" priority="329" operator="lessThan">
      <formula>4.9</formula>
    </cfRule>
    <cfRule type="cellIs" dxfId="2777" priority="330" operator="greaterThan">
      <formula>4.9</formula>
    </cfRule>
  </conditionalFormatting>
  <conditionalFormatting sqref="J34">
    <cfRule type="cellIs" dxfId="2776" priority="327" operator="lessThan">
      <formula>6</formula>
    </cfRule>
    <cfRule type="cellIs" dxfId="2775" priority="328" operator="greaterThan">
      <formula>5.9</formula>
    </cfRule>
  </conditionalFormatting>
  <conditionalFormatting sqref="K58:K59">
    <cfRule type="cellIs" dxfId="2774" priority="324" operator="lessThan">
      <formula>0.76</formula>
    </cfRule>
    <cfRule type="cellIs" dxfId="2773" priority="325" operator="greaterThan">
      <formula>0.75</formula>
    </cfRule>
    <cfRule type="cellIs" dxfId="2772" priority="326" operator="greaterThan">
      <formula>75</formula>
    </cfRule>
  </conditionalFormatting>
  <conditionalFormatting sqref="H58:J59">
    <cfRule type="cellIs" dxfId="2771" priority="322" operator="lessThan">
      <formula>0.71</formula>
    </cfRule>
    <cfRule type="cellIs" dxfId="2770" priority="323" operator="greaterThan">
      <formula>0.7</formula>
    </cfRule>
  </conditionalFormatting>
  <conditionalFormatting sqref="F58:G59">
    <cfRule type="cellIs" dxfId="2769" priority="320" operator="lessThan">
      <formula>0.66</formula>
    </cfRule>
    <cfRule type="cellIs" dxfId="2768" priority="321" operator="greaterThan">
      <formula>0.65</formula>
    </cfRule>
  </conditionalFormatting>
  <conditionalFormatting sqref="E58:E59">
    <cfRule type="cellIs" dxfId="2767" priority="318" operator="lessThan">
      <formula>0.61</formula>
    </cfRule>
    <cfRule type="cellIs" dxfId="2766" priority="319" operator="greaterThan">
      <formula>0.6</formula>
    </cfRule>
  </conditionalFormatting>
  <conditionalFormatting sqref="C58:D59">
    <cfRule type="cellIs" dxfId="2765" priority="316" operator="lessThan">
      <formula>0.51</formula>
    </cfRule>
    <cfRule type="cellIs" dxfId="2764" priority="317" operator="greaterThan">
      <formula>0.5</formula>
    </cfRule>
  </conditionalFormatting>
  <conditionalFormatting sqref="K47">
    <cfRule type="cellIs" dxfId="2763" priority="313" operator="greaterThan">
      <formula>39.9</formula>
    </cfRule>
    <cfRule type="cellIs" dxfId="2762" priority="314" operator="lessThan">
      <formula>40</formula>
    </cfRule>
    <cfRule type="cellIs" dxfId="2761" priority="315" operator="greaterThan">
      <formula>40</formula>
    </cfRule>
  </conditionalFormatting>
  <conditionalFormatting sqref="K48">
    <cfRule type="cellIs" dxfId="2760" priority="311" operator="lessThan">
      <formula>9.9</formula>
    </cfRule>
    <cfRule type="cellIs" dxfId="2759" priority="312" operator="greaterThan">
      <formula>9.9</formula>
    </cfRule>
  </conditionalFormatting>
  <conditionalFormatting sqref="K46">
    <cfRule type="cellIs" dxfId="2758" priority="309" operator="lessThan">
      <formula>17.9</formula>
    </cfRule>
    <cfRule type="cellIs" dxfId="2757" priority="310" operator="greaterThan">
      <formula>17.9</formula>
    </cfRule>
  </conditionalFormatting>
  <conditionalFormatting sqref="K49">
    <cfRule type="cellIs" dxfId="2756" priority="307" operator="lessThan">
      <formula>39.9</formula>
    </cfRule>
    <cfRule type="cellIs" dxfId="2755" priority="308" operator="greaterThan">
      <formula>39.9</formula>
    </cfRule>
  </conditionalFormatting>
  <conditionalFormatting sqref="K52:K53">
    <cfRule type="cellIs" dxfId="2754" priority="305" operator="lessThan">
      <formula>215.9</formula>
    </cfRule>
    <cfRule type="cellIs" dxfId="2753" priority="306" operator="greaterThan">
      <formula>215.9</formula>
    </cfRule>
  </conditionalFormatting>
  <conditionalFormatting sqref="K56">
    <cfRule type="cellIs" dxfId="2752" priority="301" operator="lessThan">
      <formula>4.27</formula>
    </cfRule>
    <cfRule type="cellIs" dxfId="2751" priority="302" operator="greaterThan">
      <formula>4.27</formula>
    </cfRule>
    <cfRule type="cellIs" dxfId="2750" priority="303" operator="lessThan">
      <formula>4.28</formula>
    </cfRule>
    <cfRule type="cellIs" dxfId="2749" priority="304" operator="greaterThan">
      <formula>4.28</formula>
    </cfRule>
  </conditionalFormatting>
  <conditionalFormatting sqref="I46:J46">
    <cfRule type="cellIs" dxfId="2748" priority="297" operator="lessThan">
      <formula>16.9</formula>
    </cfRule>
    <cfRule type="cellIs" dxfId="2747" priority="298" operator="greaterThan">
      <formula>16.9</formula>
    </cfRule>
    <cfRule type="cellIs" dxfId="2746" priority="299" operator="greaterThan">
      <formula>16</formula>
    </cfRule>
    <cfRule type="cellIs" dxfId="2745" priority="300" operator="greaterThan">
      <formula>16</formula>
    </cfRule>
  </conditionalFormatting>
  <conditionalFormatting sqref="J47">
    <cfRule type="cellIs" dxfId="2744" priority="293" operator="lessThan">
      <formula>34.9</formula>
    </cfRule>
    <cfRule type="cellIs" dxfId="2743" priority="294" operator="greaterThan">
      <formula>34.9</formula>
    </cfRule>
    <cfRule type="cellIs" dxfId="2742" priority="295" operator="greaterThan">
      <formula>34.9</formula>
    </cfRule>
    <cfRule type="cellIs" dxfId="2741" priority="296" operator="greaterThan">
      <formula>34.9</formula>
    </cfRule>
  </conditionalFormatting>
  <conditionalFormatting sqref="J48">
    <cfRule type="cellIs" dxfId="2740" priority="291" operator="lessThan">
      <formula>7.9</formula>
    </cfRule>
    <cfRule type="cellIs" dxfId="2739" priority="292" operator="greaterThan">
      <formula>7.9</formula>
    </cfRule>
  </conditionalFormatting>
  <conditionalFormatting sqref="J49">
    <cfRule type="cellIs" dxfId="2738" priority="289" operator="lessThan">
      <formula>34.9</formula>
    </cfRule>
    <cfRule type="cellIs" dxfId="2737" priority="290" operator="greaterThan">
      <formula>34.9</formula>
    </cfRule>
  </conditionalFormatting>
  <conditionalFormatting sqref="J52:J53">
    <cfRule type="cellIs" dxfId="2736" priority="287" operator="lessThan">
      <formula>191.9</formula>
    </cfRule>
    <cfRule type="cellIs" dxfId="2735" priority="288" operator="greaterThan">
      <formula>191</formula>
    </cfRule>
  </conditionalFormatting>
  <conditionalFormatting sqref="J56">
    <cfRule type="cellIs" dxfId="2734" priority="283" operator="lessThan">
      <formula>4.391</formula>
    </cfRule>
    <cfRule type="cellIs" dxfId="2733" priority="284" operator="greaterThan">
      <formula>4.39</formula>
    </cfRule>
    <cfRule type="cellIs" dxfId="2732" priority="285" operator="lessThan">
      <formula>"4.39.1"</formula>
    </cfRule>
    <cfRule type="cellIs" dxfId="2731" priority="286" operator="greaterThan">
      <formula>4.39</formula>
    </cfRule>
  </conditionalFormatting>
  <conditionalFormatting sqref="I47">
    <cfRule type="cellIs" dxfId="2730" priority="281" operator="lessThan">
      <formula>30</formula>
    </cfRule>
    <cfRule type="cellIs" dxfId="2729" priority="282" operator="greaterThan">
      <formula>29.9</formula>
    </cfRule>
  </conditionalFormatting>
  <conditionalFormatting sqref="I48">
    <cfRule type="cellIs" dxfId="2728" priority="279" operator="lessThan">
      <formula>7</formula>
    </cfRule>
    <cfRule type="cellIs" dxfId="2727" priority="280" operator="greaterThan">
      <formula>6.9</formula>
    </cfRule>
  </conditionalFormatting>
  <conditionalFormatting sqref="I49">
    <cfRule type="cellIs" dxfId="2726" priority="277" operator="lessThan">
      <formula>30</formula>
    </cfRule>
    <cfRule type="cellIs" dxfId="2725" priority="278" operator="greaterThan">
      <formula>29.9</formula>
    </cfRule>
  </conditionalFormatting>
  <conditionalFormatting sqref="I52:I53">
    <cfRule type="cellIs" dxfId="2724" priority="275" operator="lessThan">
      <formula>168</formula>
    </cfRule>
    <cfRule type="cellIs" dxfId="2723" priority="276" operator="greaterThan">
      <formula>167.9</formula>
    </cfRule>
  </conditionalFormatting>
  <conditionalFormatting sqref="I56">
    <cfRule type="cellIs" dxfId="2722" priority="271" operator="greaterThan">
      <formula>4.49</formula>
    </cfRule>
    <cfRule type="cellIs" dxfId="2721" priority="272" operator="lessThan">
      <formula>4.5</formula>
    </cfRule>
    <cfRule type="cellIs" dxfId="2720" priority="273" operator="lessThan">
      <formula>4.49</formula>
    </cfRule>
    <cfRule type="cellIs" dxfId="2719" priority="274" operator="lessThan">
      <formula>4.48</formula>
    </cfRule>
  </conditionalFormatting>
  <conditionalFormatting sqref="C46:H46">
    <cfRule type="cellIs" dxfId="2718" priority="269" operator="lessThan">
      <formula>15</formula>
    </cfRule>
    <cfRule type="cellIs" dxfId="2717" priority="270" operator="greaterThan">
      <formula>14</formula>
    </cfRule>
  </conditionalFormatting>
  <conditionalFormatting sqref="H47">
    <cfRule type="cellIs" dxfId="2716" priority="267" operator="lessThan">
      <formula>25</formula>
    </cfRule>
    <cfRule type="cellIs" dxfId="2715" priority="268" operator="greaterThan">
      <formula>24</formula>
    </cfRule>
  </conditionalFormatting>
  <conditionalFormatting sqref="H48">
    <cfRule type="cellIs" dxfId="2714" priority="265" operator="lessThan">
      <formula>6</formula>
    </cfRule>
    <cfRule type="cellIs" dxfId="2713" priority="266" operator="greaterThan">
      <formula>5</formula>
    </cfRule>
  </conditionalFormatting>
  <conditionalFormatting sqref="H49">
    <cfRule type="cellIs" dxfId="2712" priority="263" operator="lessThan">
      <formula>25</formula>
    </cfRule>
    <cfRule type="cellIs" dxfId="2711" priority="264" operator="greaterThan">
      <formula>24</formula>
    </cfRule>
  </conditionalFormatting>
  <conditionalFormatting sqref="H52:H53">
    <cfRule type="cellIs" dxfId="2710" priority="261" operator="lessThan">
      <formula>144</formula>
    </cfRule>
    <cfRule type="cellIs" dxfId="2709" priority="262" operator="greaterThan">
      <formula>143</formula>
    </cfRule>
  </conditionalFormatting>
  <conditionalFormatting sqref="H56">
    <cfRule type="cellIs" dxfId="2708" priority="259" operator="greaterThan">
      <formula>4.59</formula>
    </cfRule>
    <cfRule type="cellIs" dxfId="2707" priority="260" operator="lessThan">
      <formula>4.6</formula>
    </cfRule>
  </conditionalFormatting>
  <conditionalFormatting sqref="G47">
    <cfRule type="cellIs" dxfId="2706" priority="257" operator="lessThan">
      <formula>20</formula>
    </cfRule>
    <cfRule type="cellIs" dxfId="2705" priority="258" operator="greaterThan">
      <formula>19</formula>
    </cfRule>
  </conditionalFormatting>
  <conditionalFormatting sqref="G48">
    <cfRule type="cellIs" dxfId="2704" priority="255" operator="lessThan">
      <formula>5</formula>
    </cfRule>
    <cfRule type="cellIs" dxfId="2703" priority="256" operator="greaterThan">
      <formula>4</formula>
    </cfRule>
  </conditionalFormatting>
  <conditionalFormatting sqref="G49">
    <cfRule type="cellIs" dxfId="2702" priority="253" operator="lessThan">
      <formula>20</formula>
    </cfRule>
    <cfRule type="cellIs" dxfId="2701" priority="254" operator="greaterThan">
      <formula>19</formula>
    </cfRule>
  </conditionalFormatting>
  <conditionalFormatting sqref="G52:G53">
    <cfRule type="cellIs" dxfId="2700" priority="251" operator="lessThan">
      <formula>120</formula>
    </cfRule>
    <cfRule type="cellIs" dxfId="2699" priority="252" operator="greaterThan">
      <formula>119</formula>
    </cfRule>
  </conditionalFormatting>
  <conditionalFormatting sqref="G56">
    <cfRule type="cellIs" dxfId="2698" priority="249" operator="greaterThan">
      <formula>4.75</formula>
    </cfRule>
    <cfRule type="cellIs" dxfId="2697" priority="250" operator="lessThan">
      <formula>4.76</formula>
    </cfRule>
  </conditionalFormatting>
  <conditionalFormatting sqref="F47">
    <cfRule type="cellIs" dxfId="2696" priority="247" operator="lessThan">
      <formula>15</formula>
    </cfRule>
    <cfRule type="cellIs" dxfId="2695" priority="248" operator="greaterThan">
      <formula>14</formula>
    </cfRule>
  </conditionalFormatting>
  <conditionalFormatting sqref="F48">
    <cfRule type="cellIs" dxfId="2694" priority="245" operator="lessThan">
      <formula>4</formula>
    </cfRule>
    <cfRule type="cellIs" dxfId="2693" priority="246" operator="greaterThan">
      <formula>3</formula>
    </cfRule>
  </conditionalFormatting>
  <conditionalFormatting sqref="F49">
    <cfRule type="cellIs" dxfId="2692" priority="243" operator="lessThan">
      <formula>15</formula>
    </cfRule>
    <cfRule type="cellIs" dxfId="2691" priority="244" operator="greaterThan">
      <formula>14</formula>
    </cfRule>
  </conditionalFormatting>
  <conditionalFormatting sqref="F52:F53">
    <cfRule type="cellIs" dxfId="2690" priority="241" operator="lessThan">
      <formula>96</formula>
    </cfRule>
    <cfRule type="cellIs" dxfId="2689" priority="242" operator="greaterThan">
      <formula>95</formula>
    </cfRule>
  </conditionalFormatting>
  <conditionalFormatting sqref="F56">
    <cfRule type="cellIs" dxfId="2688" priority="239" operator="greaterThan">
      <formula>5</formula>
    </cfRule>
    <cfRule type="cellIs" dxfId="2687" priority="240" operator="lessThan">
      <formula>5.1</formula>
    </cfRule>
  </conditionalFormatting>
  <conditionalFormatting sqref="E47">
    <cfRule type="cellIs" dxfId="2686" priority="237" operator="lessThan">
      <formula>10</formula>
    </cfRule>
    <cfRule type="cellIs" dxfId="2685" priority="238" operator="greaterThan">
      <formula>9</formula>
    </cfRule>
  </conditionalFormatting>
  <conditionalFormatting sqref="E48">
    <cfRule type="cellIs" dxfId="2684" priority="235" operator="lessThan">
      <formula>3</formula>
    </cfRule>
    <cfRule type="cellIs" dxfId="2683" priority="236" operator="greaterThan">
      <formula>2</formula>
    </cfRule>
  </conditionalFormatting>
  <conditionalFormatting sqref="E49">
    <cfRule type="cellIs" dxfId="2682" priority="233" operator="lessThan">
      <formula>10</formula>
    </cfRule>
    <cfRule type="cellIs" dxfId="2681" priority="234" operator="greaterThan">
      <formula>9</formula>
    </cfRule>
  </conditionalFormatting>
  <conditionalFormatting sqref="E52:E53">
    <cfRule type="cellIs" dxfId="2680" priority="231" operator="lessThan">
      <formula>72</formula>
    </cfRule>
    <cfRule type="cellIs" dxfId="2679" priority="232" operator="greaterThan">
      <formula>71</formula>
    </cfRule>
  </conditionalFormatting>
  <conditionalFormatting sqref="E56">
    <cfRule type="cellIs" dxfId="2678" priority="229" operator="greaterThan">
      <formula>5.5</formula>
    </cfRule>
    <cfRule type="cellIs" dxfId="2677" priority="230" operator="lessThan">
      <formula>5.6</formula>
    </cfRule>
  </conditionalFormatting>
  <conditionalFormatting sqref="D47">
    <cfRule type="cellIs" dxfId="2676" priority="227" operator="lessThan">
      <formula>5</formula>
    </cfRule>
    <cfRule type="cellIs" dxfId="2675" priority="228" operator="greaterThan">
      <formula>4</formula>
    </cfRule>
  </conditionalFormatting>
  <conditionalFormatting sqref="D48">
    <cfRule type="cellIs" dxfId="2674" priority="225" operator="lessThan">
      <formula>2</formula>
    </cfRule>
    <cfRule type="cellIs" dxfId="2673" priority="226" operator="greaterThan">
      <formula>1</formula>
    </cfRule>
  </conditionalFormatting>
  <conditionalFormatting sqref="D49">
    <cfRule type="cellIs" dxfId="2672" priority="223" operator="lessThan">
      <formula>5</formula>
    </cfRule>
    <cfRule type="cellIs" dxfId="2671" priority="224" operator="greaterThan">
      <formula>4</formula>
    </cfRule>
  </conditionalFormatting>
  <conditionalFormatting sqref="D52:D53">
    <cfRule type="cellIs" dxfId="2670" priority="221" operator="lessThan">
      <formula>48</formula>
    </cfRule>
    <cfRule type="cellIs" dxfId="2669" priority="222" operator="greaterThan">
      <formula>47</formula>
    </cfRule>
  </conditionalFormatting>
  <conditionalFormatting sqref="D56">
    <cfRule type="cellIs" dxfId="2668" priority="219" operator="greaterThan">
      <formula>5.75</formula>
    </cfRule>
    <cfRule type="cellIs" dxfId="2667" priority="220" operator="lessThan">
      <formula>5.76</formula>
    </cfRule>
  </conditionalFormatting>
  <conditionalFormatting sqref="K36">
    <cfRule type="cellIs" dxfId="2666" priority="215" operator="lessThan">
      <formula>4</formula>
    </cfRule>
    <cfRule type="cellIs" dxfId="2665" priority="216" operator="lessThan">
      <formula>4.1</formula>
    </cfRule>
    <cfRule type="cellIs" dxfId="2664" priority="217" operator="greaterThan">
      <formula>4</formula>
    </cfRule>
    <cfRule type="cellIs" dxfId="2663" priority="218" operator="lessThan">
      <formula>4</formula>
    </cfRule>
  </conditionalFormatting>
  <conditionalFormatting sqref="K37">
    <cfRule type="cellIs" dxfId="2662" priority="213" operator="lessThan">
      <formula>0.499</formula>
    </cfRule>
    <cfRule type="cellIs" dxfId="2661" priority="214" operator="greaterThan">
      <formula>0.499</formula>
    </cfRule>
  </conditionalFormatting>
  <conditionalFormatting sqref="K38">
    <cfRule type="cellIs" dxfId="2660" priority="211" operator="lessThan">
      <formula>0.449</formula>
    </cfRule>
    <cfRule type="cellIs" dxfId="2659" priority="212" operator="greaterThan">
      <formula>0.449</formula>
    </cfRule>
  </conditionalFormatting>
  <conditionalFormatting sqref="K39">
    <cfRule type="cellIs" dxfId="2658" priority="132" operator="greaterThan">
      <formula>31.99</formula>
    </cfRule>
    <cfRule type="cellIs" dxfId="2657" priority="209" operator="lessThan">
      <formula>32.1</formula>
    </cfRule>
    <cfRule type="cellIs" dxfId="2656" priority="210" operator="greaterThan">
      <formula>32</formula>
    </cfRule>
  </conditionalFormatting>
  <conditionalFormatting sqref="K40">
    <cfRule type="cellIs" dxfId="2655" priority="207" operator="lessThan">
      <formula>1.78</formula>
    </cfRule>
    <cfRule type="cellIs" dxfId="2654" priority="208" operator="greaterThan">
      <formula>1.77</formula>
    </cfRule>
  </conditionalFormatting>
  <conditionalFormatting sqref="K41">
    <cfRule type="cellIs" dxfId="2653" priority="205" operator="lessThan">
      <formula>0.3499</formula>
    </cfRule>
    <cfRule type="cellIs" dxfId="2652" priority="206" operator="greaterThan">
      <formula>0.3499</formula>
    </cfRule>
  </conditionalFormatting>
  <conditionalFormatting sqref="K42">
    <cfRule type="cellIs" dxfId="2651" priority="203" operator="lessThan">
      <formula>0.7499</formula>
    </cfRule>
    <cfRule type="cellIs" dxfId="2650" priority="204" operator="greaterThan">
      <formula>0.7499</formula>
    </cfRule>
  </conditionalFormatting>
  <conditionalFormatting sqref="J36">
    <cfRule type="cellIs" dxfId="2649" priority="200" operator="lessThan">
      <formula>8</formula>
    </cfRule>
    <cfRule type="cellIs" dxfId="2648" priority="201" operator="greaterThan">
      <formula>7.9</formula>
    </cfRule>
    <cfRule type="cellIs" dxfId="2647" priority="202" operator="greaterThan">
      <formula>8</formula>
    </cfRule>
  </conditionalFormatting>
  <conditionalFormatting sqref="J37:J38 I38">
    <cfRule type="cellIs" dxfId="2646" priority="198" operator="lessThan">
      <formula>0.4</formula>
    </cfRule>
    <cfRule type="cellIs" dxfId="2645" priority="199" operator="greaterThan">
      <formula>0.3999</formula>
    </cfRule>
  </conditionalFormatting>
  <conditionalFormatting sqref="J39">
    <cfRule type="cellIs" dxfId="2644" priority="130" operator="lessThan">
      <formula>34</formula>
    </cfRule>
    <cfRule type="cellIs" dxfId="2643" priority="131" operator="greaterThan">
      <formula>33.9</formula>
    </cfRule>
    <cfRule type="cellIs" dxfId="2642" priority="196" operator="lessThan">
      <formula>34.1</formula>
    </cfRule>
    <cfRule type="cellIs" dxfId="2641" priority="197" operator="greaterThan">
      <formula>34</formula>
    </cfRule>
  </conditionalFormatting>
  <conditionalFormatting sqref="J40">
    <cfRule type="cellIs" dxfId="2640" priority="193" operator="lessThan">
      <formula>1.88</formula>
    </cfRule>
    <cfRule type="cellIs" dxfId="2639" priority="194" operator="lessThan">
      <formula>1.88</formula>
    </cfRule>
    <cfRule type="cellIs" dxfId="2638" priority="195" operator="greaterThan">
      <formula>1.87</formula>
    </cfRule>
  </conditionalFormatting>
  <conditionalFormatting sqref="I40">
    <cfRule type="cellIs" dxfId="2637" priority="191" operator="lessThan">
      <formula>2.01</formula>
    </cfRule>
    <cfRule type="cellIs" dxfId="2636" priority="192" operator="greaterThan">
      <formula>2</formula>
    </cfRule>
  </conditionalFormatting>
  <conditionalFormatting sqref="C40:H40">
    <cfRule type="cellIs" dxfId="2635" priority="188" operator="lessThan">
      <formula>2.08</formula>
    </cfRule>
    <cfRule type="cellIs" dxfId="2634" priority="189" operator="lessThan">
      <formula>2.08</formula>
    </cfRule>
    <cfRule type="cellIs" dxfId="2633" priority="190" operator="greaterThan">
      <formula>2.07</formula>
    </cfRule>
  </conditionalFormatting>
  <conditionalFormatting sqref="J44">
    <cfRule type="cellIs" dxfId="2632" priority="186" operator="lessThan">
      <formula>49.1</formula>
    </cfRule>
    <cfRule type="cellIs" dxfId="2631" priority="187" operator="greaterThan">
      <formula>49</formula>
    </cfRule>
  </conditionalFormatting>
  <conditionalFormatting sqref="J43">
    <cfRule type="cellIs" dxfId="2630" priority="184" operator="lessThan">
      <formula>45.1</formula>
    </cfRule>
    <cfRule type="cellIs" dxfId="2629" priority="185" operator="greaterThan">
      <formula>45</formula>
    </cfRule>
  </conditionalFormatting>
  <conditionalFormatting sqref="J42">
    <cfRule type="cellIs" dxfId="2628" priority="181" operator="lessThan">
      <formula>0.6999</formula>
    </cfRule>
    <cfRule type="cellIs" dxfId="2627" priority="182" operator="greaterThan">
      <formula>0.699</formula>
    </cfRule>
    <cfRule type="cellIs" dxfId="2626" priority="183" operator="greaterThan">
      <formula>0.699</formula>
    </cfRule>
  </conditionalFormatting>
  <conditionalFormatting sqref="J41">
    <cfRule type="cellIs" dxfId="2625" priority="179" operator="lessThan">
      <formula>0.2999</formula>
    </cfRule>
    <cfRule type="cellIs" dxfId="2624" priority="180" operator="greaterThan">
      <formula>0.299</formula>
    </cfRule>
  </conditionalFormatting>
  <conditionalFormatting sqref="G37:I37 C38:H38">
    <cfRule type="cellIs" dxfId="2623" priority="177" operator="lessThan">
      <formula>0.35</formula>
    </cfRule>
    <cfRule type="cellIs" dxfId="2622" priority="178" operator="greaterThan">
      <formula>0.349</formula>
    </cfRule>
  </conditionalFormatting>
  <conditionalFormatting sqref="I36">
    <cfRule type="cellIs" dxfId="2621" priority="173" operator="lessThan">
      <formula>10.1</formula>
    </cfRule>
    <cfRule type="cellIs" dxfId="2620" priority="174" operator="greaterThan">
      <formula>10</formula>
    </cfRule>
    <cfRule type="cellIs" dxfId="2619" priority="175" operator="lessThan">
      <formula>10</formula>
    </cfRule>
    <cfRule type="cellIs" dxfId="2618" priority="176" operator="greaterThan">
      <formula>10</formula>
    </cfRule>
  </conditionalFormatting>
  <conditionalFormatting sqref="I39">
    <cfRule type="cellIs" dxfId="2617" priority="128" operator="lessThan">
      <formula>37</formula>
    </cfRule>
    <cfRule type="cellIs" dxfId="2616" priority="129" operator="greaterThan">
      <formula>36.9</formula>
    </cfRule>
    <cfRule type="cellIs" dxfId="2615" priority="171" operator="lessThan">
      <formula>37.01</formula>
    </cfRule>
    <cfRule type="cellIs" dxfId="2614" priority="172" operator="greaterThan">
      <formula>37.01</formula>
    </cfRule>
  </conditionalFormatting>
  <conditionalFormatting sqref="I41">
    <cfRule type="cellIs" dxfId="2613" priority="169" operator="lessThan">
      <formula>0.249</formula>
    </cfRule>
    <cfRule type="cellIs" dxfId="2612" priority="170" operator="greaterThan">
      <formula>0.249</formula>
    </cfRule>
  </conditionalFormatting>
  <conditionalFormatting sqref="I42">
    <cfRule type="cellIs" dxfId="2611" priority="167" operator="lessThan">
      <formula>0.65</formula>
    </cfRule>
    <cfRule type="cellIs" dxfId="2610" priority="168" operator="greaterThan">
      <formula>0.649</formula>
    </cfRule>
  </conditionalFormatting>
  <conditionalFormatting sqref="I43">
    <cfRule type="cellIs" dxfId="2609" priority="114" operator="greaterThan">
      <formula>48.9</formula>
    </cfRule>
    <cfRule type="cellIs" dxfId="2608" priority="115" operator="lessThan">
      <formula>49</formula>
    </cfRule>
    <cfRule type="cellIs" dxfId="2607" priority="116" operator="lessThan">
      <formula>49</formula>
    </cfRule>
    <cfRule type="cellIs" dxfId="2606" priority="117" operator="greaterThan">
      <formula>48.9</formula>
    </cfRule>
    <cfRule type="cellIs" dxfId="2605" priority="165" operator="lessThan">
      <formula>47.1</formula>
    </cfRule>
    <cfRule type="cellIs" dxfId="2604" priority="166" operator="greaterThan">
      <formula>47</formula>
    </cfRule>
  </conditionalFormatting>
  <conditionalFormatting sqref="I44">
    <cfRule type="cellIs" dxfId="2603" priority="163" operator="lessThan">
      <formula>51.1</formula>
    </cfRule>
    <cfRule type="cellIs" dxfId="2602" priority="164" operator="greaterThan">
      <formula>51</formula>
    </cfRule>
  </conditionalFormatting>
  <conditionalFormatting sqref="G39:H39">
    <cfRule type="cellIs" dxfId="2601" priority="126" operator="lessThan">
      <formula>38</formula>
    </cfRule>
    <cfRule type="cellIs" dxfId="2600" priority="127" operator="greaterThan">
      <formula>37.9</formula>
    </cfRule>
    <cfRule type="cellIs" dxfId="2599" priority="161" operator="lessThan">
      <formula>38</formula>
    </cfRule>
    <cfRule type="cellIs" dxfId="2598" priority="162" operator="greaterThan">
      <formula>37.9</formula>
    </cfRule>
  </conditionalFormatting>
  <conditionalFormatting sqref="G41:H41">
    <cfRule type="cellIs" dxfId="2597" priority="159" operator="lessThan">
      <formula>0.25</formula>
    </cfRule>
    <cfRule type="cellIs" dxfId="2596" priority="160" operator="greaterThan">
      <formula>0.249</formula>
    </cfRule>
  </conditionalFormatting>
  <conditionalFormatting sqref="F42:H42">
    <cfRule type="cellIs" dxfId="2595" priority="157" operator="lessThan">
      <formula>0.6</formula>
    </cfRule>
    <cfRule type="cellIs" dxfId="2594" priority="158" operator="greaterThan">
      <formula>0.599</formula>
    </cfRule>
  </conditionalFormatting>
  <conditionalFormatting sqref="G36">
    <cfRule type="cellIs" dxfId="2593" priority="154" operator="lessThan">
      <formula>14</formula>
    </cfRule>
    <cfRule type="cellIs" dxfId="2592" priority="155" operator="greaterThan">
      <formula>13.99</formula>
    </cfRule>
    <cfRule type="cellIs" dxfId="2591" priority="156" operator="greaterThan">
      <formula>14</formula>
    </cfRule>
  </conditionalFormatting>
  <conditionalFormatting sqref="F36">
    <cfRule type="cellIs" dxfId="2590" priority="152" operator="lessThan">
      <formula>16</formula>
    </cfRule>
    <cfRule type="cellIs" dxfId="2589" priority="153" operator="greaterThan">
      <formula>15.9</formula>
    </cfRule>
  </conditionalFormatting>
  <conditionalFormatting sqref="E36">
    <cfRule type="cellIs" dxfId="2588" priority="150" operator="lessThan">
      <formula>18</formula>
    </cfRule>
    <cfRule type="cellIs" dxfId="2587" priority="151" operator="greaterThan">
      <formula>17.9</formula>
    </cfRule>
  </conditionalFormatting>
  <conditionalFormatting sqref="C36:D36">
    <cfRule type="cellIs" dxfId="2586" priority="148" operator="lessThan">
      <formula>24</formula>
    </cfRule>
    <cfRule type="cellIs" dxfId="2585" priority="149" operator="greaterThan">
      <formula>23.99</formula>
    </cfRule>
  </conditionalFormatting>
  <conditionalFormatting sqref="C37:F37">
    <cfRule type="cellIs" dxfId="2584" priority="145" operator="greaterThan">
      <formula>0.249</formula>
    </cfRule>
    <cfRule type="cellIs" dxfId="2583" priority="146" operator="lessThan">
      <formula>0.25</formula>
    </cfRule>
    <cfRule type="cellIs" dxfId="2582" priority="147" operator="greaterThan">
      <formula>24.9</formula>
    </cfRule>
  </conditionalFormatting>
  <conditionalFormatting sqref="C39:F39">
    <cfRule type="cellIs" dxfId="2581" priority="124" operator="lessThan">
      <formula>39.99</formula>
    </cfRule>
    <cfRule type="cellIs" dxfId="2580" priority="125" operator="greaterThan">
      <formula>39.99</formula>
    </cfRule>
    <cfRule type="cellIs" dxfId="2579" priority="143" operator="lessThan">
      <formula>40.1</formula>
    </cfRule>
    <cfRule type="cellIs" dxfId="2578" priority="144" operator="greaterThan">
      <formula>40</formula>
    </cfRule>
  </conditionalFormatting>
  <conditionalFormatting sqref="C41:F41">
    <cfRule type="cellIs" dxfId="2577" priority="141" operator="lessThan">
      <formula>0.15</formula>
    </cfRule>
    <cfRule type="cellIs" dxfId="2576" priority="142" operator="greaterThan">
      <formula>0.149</formula>
    </cfRule>
  </conditionalFormatting>
  <conditionalFormatting sqref="D42:E42">
    <cfRule type="cellIs" dxfId="2575" priority="139" operator="lessThan">
      <formula>0.5</formula>
    </cfRule>
    <cfRule type="cellIs" dxfId="2574" priority="140" operator="greaterThan">
      <formula>0.499</formula>
    </cfRule>
  </conditionalFormatting>
  <conditionalFormatting sqref="C42">
    <cfRule type="cellIs" dxfId="2573" priority="135" operator="lessThan">
      <formula>0.4</formula>
    </cfRule>
    <cfRule type="cellIs" dxfId="2572" priority="136" operator="greaterThan">
      <formula>0.399</formula>
    </cfRule>
    <cfRule type="cellIs" dxfId="2571" priority="137" operator="lessThan">
      <formula>0.4</formula>
    </cfRule>
    <cfRule type="cellIs" dxfId="2570" priority="138" operator="greaterThan">
      <formula>0.499</formula>
    </cfRule>
  </conditionalFormatting>
  <conditionalFormatting sqref="C38:F38">
    <cfRule type="cellIs" dxfId="2569" priority="133" operator="lessThan">
      <formula>0.3</formula>
    </cfRule>
    <cfRule type="cellIs" dxfId="2568" priority="134" operator="greaterThan">
      <formula>0.299</formula>
    </cfRule>
  </conditionalFormatting>
  <conditionalFormatting sqref="C47:C49">
    <cfRule type="cellIs" dxfId="2567" priority="122" operator="lessThan">
      <formula>1</formula>
    </cfRule>
    <cfRule type="cellIs" dxfId="2566" priority="123" operator="greaterThan">
      <formula>0.9</formula>
    </cfRule>
  </conditionalFormatting>
  <conditionalFormatting sqref="C52:C53">
    <cfRule type="cellIs" dxfId="2565" priority="120" operator="lessThan">
      <formula>24</formula>
    </cfRule>
    <cfRule type="cellIs" dxfId="2564" priority="121" operator="greaterThan">
      <formula>23.9</formula>
    </cfRule>
  </conditionalFormatting>
  <conditionalFormatting sqref="C56">
    <cfRule type="cellIs" dxfId="2563" priority="118" operator="lessThan">
      <formula>6</formula>
    </cfRule>
    <cfRule type="cellIs" dxfId="2562" priority="119" operator="greaterThan">
      <formula>5.99</formula>
    </cfRule>
  </conditionalFormatting>
  <conditionalFormatting sqref="H43">
    <cfRule type="cellIs" dxfId="2561" priority="112" operator="lessThan">
      <formula>49</formula>
    </cfRule>
    <cfRule type="cellIs" dxfId="2560" priority="113" operator="greaterThan">
      <formula>48.9</formula>
    </cfRule>
  </conditionalFormatting>
  <conditionalFormatting sqref="G43">
    <cfRule type="cellIs" dxfId="2559" priority="110" operator="lessThan">
      <formula>51</formula>
    </cfRule>
    <cfRule type="cellIs" dxfId="2558" priority="111" operator="greaterThan">
      <formula>50.9</formula>
    </cfRule>
  </conditionalFormatting>
  <conditionalFormatting sqref="F43">
    <cfRule type="cellIs" dxfId="2557" priority="108" operator="lessThan">
      <formula>53</formula>
    </cfRule>
    <cfRule type="cellIs" dxfId="2556" priority="109" operator="greaterThan">
      <formula>52.9</formula>
    </cfRule>
  </conditionalFormatting>
  <conditionalFormatting sqref="E43">
    <cfRule type="cellIs" dxfId="2555" priority="106" operator="lessThan">
      <formula>55</formula>
    </cfRule>
    <cfRule type="cellIs" dxfId="2554" priority="107" operator="greaterThan">
      <formula>54.9</formula>
    </cfRule>
  </conditionalFormatting>
  <conditionalFormatting sqref="D43">
    <cfRule type="cellIs" dxfId="2553" priority="104" operator="lessThan">
      <formula>57</formula>
    </cfRule>
    <cfRule type="cellIs" dxfId="2552" priority="105" operator="greaterThan">
      <formula>56.9</formula>
    </cfRule>
  </conditionalFormatting>
  <conditionalFormatting sqref="C43">
    <cfRule type="cellIs" dxfId="2551" priority="102" operator="lessThan">
      <formula>57</formula>
    </cfRule>
    <cfRule type="cellIs" dxfId="2550" priority="103" operator="greaterThan">
      <formula>56.9</formula>
    </cfRule>
  </conditionalFormatting>
  <conditionalFormatting sqref="H44">
    <cfRule type="cellIs" dxfId="2549" priority="100" operator="lessThan">
      <formula>53</formula>
    </cfRule>
    <cfRule type="cellIs" dxfId="2548" priority="101" operator="greaterThan">
      <formula>52.9</formula>
    </cfRule>
  </conditionalFormatting>
  <conditionalFormatting sqref="G44">
    <cfRule type="cellIs" dxfId="2547" priority="98" operator="lessThan">
      <formula>55</formula>
    </cfRule>
    <cfRule type="cellIs" dxfId="2546" priority="99" operator="greaterThan">
      <formula>54.9</formula>
    </cfRule>
  </conditionalFormatting>
  <conditionalFormatting sqref="F44">
    <cfRule type="cellIs" dxfId="2545" priority="96" operator="lessThan">
      <formula>57</formula>
    </cfRule>
    <cfRule type="cellIs" dxfId="2544" priority="97" operator="greaterThan">
      <formula>56.9</formula>
    </cfRule>
  </conditionalFormatting>
  <conditionalFormatting sqref="E44">
    <cfRule type="cellIs" dxfId="2543" priority="94" operator="lessThan">
      <formula>59</formula>
    </cfRule>
    <cfRule type="cellIs" dxfId="2542" priority="95" operator="greaterThan">
      <formula>58.9</formula>
    </cfRule>
  </conditionalFormatting>
  <conditionalFormatting sqref="D44">
    <cfRule type="cellIs" dxfId="2541" priority="92" operator="lessThan">
      <formula>61</formula>
    </cfRule>
    <cfRule type="cellIs" dxfId="2540" priority="93" operator="greaterThan">
      <formula>60.9</formula>
    </cfRule>
  </conditionalFormatting>
  <conditionalFormatting sqref="C44">
    <cfRule type="cellIs" dxfId="2539" priority="90" operator="lessThan">
      <formula>63</formula>
    </cfRule>
    <cfRule type="cellIs" dxfId="2538" priority="91" operator="greaterThan">
      <formula>62.9</formula>
    </cfRule>
  </conditionalFormatting>
  <conditionalFormatting sqref="C50">
    <cfRule type="cellIs" dxfId="2537" priority="88" operator="lessThanOrEqual">
      <formula>5</formula>
    </cfRule>
    <cfRule type="cellIs" dxfId="2536" priority="89" operator="greaterThanOrEqual">
      <formula>5</formula>
    </cfRule>
  </conditionalFormatting>
  <conditionalFormatting sqref="D50">
    <cfRule type="cellIs" dxfId="2535" priority="86" operator="greaterThanOrEqual">
      <formula>6</formula>
    </cfRule>
    <cfRule type="cellIs" dxfId="2534" priority="87" operator="lessThan">
      <formula>6</formula>
    </cfRule>
  </conditionalFormatting>
  <conditionalFormatting sqref="E50">
    <cfRule type="cellIs" dxfId="2533" priority="84" operator="greaterThanOrEqual">
      <formula>7</formula>
    </cfRule>
    <cfRule type="cellIs" dxfId="2532" priority="85" operator="lessThan">
      <formula>7</formula>
    </cfRule>
  </conditionalFormatting>
  <conditionalFormatting sqref="F50">
    <cfRule type="cellIs" dxfId="2531" priority="82" operator="lessThan">
      <formula>10</formula>
    </cfRule>
    <cfRule type="cellIs" dxfId="2530" priority="83" operator="greaterThanOrEqual">
      <formula>10</formula>
    </cfRule>
  </conditionalFormatting>
  <conditionalFormatting sqref="G50">
    <cfRule type="cellIs" dxfId="2529" priority="80" operator="lessThan">
      <formula>12</formula>
    </cfRule>
    <cfRule type="cellIs" dxfId="2528" priority="81" operator="greaterThanOrEqual">
      <formula>12</formula>
    </cfRule>
  </conditionalFormatting>
  <conditionalFormatting sqref="H50">
    <cfRule type="cellIs" dxfId="2527" priority="78" operator="lessThan">
      <formula>14</formula>
    </cfRule>
    <cfRule type="cellIs" dxfId="2526" priority="79" operator="greaterThanOrEqual">
      <formula>14</formula>
    </cfRule>
  </conditionalFormatting>
  <conditionalFormatting sqref="I50">
    <cfRule type="cellIs" dxfId="2525" priority="76" operator="lessThan">
      <formula>17</formula>
    </cfRule>
    <cfRule type="cellIs" dxfId="2524" priority="77" operator="greaterThanOrEqual">
      <formula>17</formula>
    </cfRule>
  </conditionalFormatting>
  <conditionalFormatting sqref="J50">
    <cfRule type="cellIs" dxfId="2523" priority="74" operator="lessThan">
      <formula>19</formula>
    </cfRule>
    <cfRule type="cellIs" dxfId="2522" priority="75" operator="greaterThanOrEqual">
      <formula>19</formula>
    </cfRule>
  </conditionalFormatting>
  <conditionalFormatting sqref="K50">
    <cfRule type="cellIs" dxfId="2521" priority="72" operator="lessThan">
      <formula>22</formula>
    </cfRule>
    <cfRule type="cellIs" dxfId="2520" priority="73" operator="greaterThanOrEqual">
      <formula>22</formula>
    </cfRule>
  </conditionalFormatting>
  <conditionalFormatting sqref="L50">
    <cfRule type="cellIs" dxfId="2519" priority="70" operator="lessThan">
      <formula>24</formula>
    </cfRule>
    <cfRule type="cellIs" dxfId="2518" priority="71" operator="greaterThanOrEqual">
      <formula>24</formula>
    </cfRule>
  </conditionalFormatting>
  <conditionalFormatting sqref="C51">
    <cfRule type="cellIs" dxfId="2517" priority="68" operator="lessThanOrEqual">
      <formula>5</formula>
    </cfRule>
    <cfRule type="cellIs" dxfId="2516" priority="69" operator="greaterThanOrEqual">
      <formula>5</formula>
    </cfRule>
  </conditionalFormatting>
  <conditionalFormatting sqref="D51">
    <cfRule type="cellIs" dxfId="2515" priority="66" operator="greaterThanOrEqual">
      <formula>6</formula>
    </cfRule>
    <cfRule type="cellIs" dxfId="2514" priority="67" operator="lessThan">
      <formula>6</formula>
    </cfRule>
  </conditionalFormatting>
  <conditionalFormatting sqref="E51">
    <cfRule type="cellIs" dxfId="2513" priority="64" operator="greaterThanOrEqual">
      <formula>7</formula>
    </cfRule>
    <cfRule type="cellIs" dxfId="2512" priority="65" operator="lessThan">
      <formula>7</formula>
    </cfRule>
  </conditionalFormatting>
  <conditionalFormatting sqref="F51">
    <cfRule type="cellIs" dxfId="2511" priority="62" operator="lessThan">
      <formula>10</formula>
    </cfRule>
    <cfRule type="cellIs" dxfId="2510" priority="63" operator="greaterThanOrEqual">
      <formula>10</formula>
    </cfRule>
  </conditionalFormatting>
  <conditionalFormatting sqref="G51">
    <cfRule type="cellIs" dxfId="2509" priority="60" operator="lessThan">
      <formula>12</formula>
    </cfRule>
    <cfRule type="cellIs" dxfId="2508" priority="61" operator="greaterThanOrEqual">
      <formula>12</formula>
    </cfRule>
  </conditionalFormatting>
  <conditionalFormatting sqref="H51">
    <cfRule type="cellIs" dxfId="2507" priority="58" operator="lessThan">
      <formula>14</formula>
    </cfRule>
    <cfRule type="cellIs" dxfId="2506" priority="59" operator="greaterThanOrEqual">
      <formula>14</formula>
    </cfRule>
  </conditionalFormatting>
  <conditionalFormatting sqref="I51">
    <cfRule type="cellIs" dxfId="2505" priority="56" operator="lessThan">
      <formula>17</formula>
    </cfRule>
    <cfRule type="cellIs" dxfId="2504" priority="57" operator="greaterThanOrEqual">
      <formula>17</formula>
    </cfRule>
  </conditionalFormatting>
  <conditionalFormatting sqref="J51">
    <cfRule type="cellIs" dxfId="2503" priority="54" operator="lessThan">
      <formula>19</formula>
    </cfRule>
    <cfRule type="cellIs" dxfId="2502" priority="55" operator="greaterThanOrEqual">
      <formula>19</formula>
    </cfRule>
  </conditionalFormatting>
  <conditionalFormatting sqref="K51">
    <cfRule type="cellIs" dxfId="2501" priority="52" operator="lessThan">
      <formula>22</formula>
    </cfRule>
    <cfRule type="cellIs" dxfId="2500" priority="53" operator="greaterThanOrEqual">
      <formula>22</formula>
    </cfRule>
  </conditionalFormatting>
  <conditionalFormatting sqref="L51">
    <cfRule type="cellIs" dxfId="2499" priority="50" operator="lessThan">
      <formula>24</formula>
    </cfRule>
    <cfRule type="cellIs" dxfId="2498" priority="51" operator="greaterThanOrEqual">
      <formula>24</formula>
    </cfRule>
  </conditionalFormatting>
  <conditionalFormatting sqref="C54">
    <cfRule type="cellIs" dxfId="2497" priority="39" operator="greaterThanOrEqual">
      <formula>0.08</formula>
    </cfRule>
    <cfRule type="cellIs" dxfId="2496" priority="49" operator="lessThan">
      <formula>0.08</formula>
    </cfRule>
  </conditionalFormatting>
  <conditionalFormatting sqref="D54">
    <cfRule type="cellIs" dxfId="2495" priority="38" operator="greaterThanOrEqual">
      <formula>0.1</formula>
    </cfRule>
    <cfRule type="cellIs" dxfId="2494" priority="48" operator="lessThan">
      <formula>0.1</formula>
    </cfRule>
  </conditionalFormatting>
  <conditionalFormatting sqref="E54">
    <cfRule type="cellIs" dxfId="2493" priority="37" operator="greaterThanOrEqual">
      <formula>1</formula>
    </cfRule>
    <cfRule type="cellIs" dxfId="2492" priority="47" operator="lessThan">
      <formula>1</formula>
    </cfRule>
  </conditionalFormatting>
  <conditionalFormatting sqref="F54">
    <cfRule type="cellIs" dxfId="2491" priority="36" operator="greaterThanOrEqual">
      <formula>1.02</formula>
    </cfRule>
    <cfRule type="cellIs" dxfId="2490" priority="46" operator="lessThan">
      <formula>1.02</formula>
    </cfRule>
  </conditionalFormatting>
  <conditionalFormatting sqref="G54">
    <cfRule type="cellIs" dxfId="2489" priority="35" operator="greaterThanOrEqual">
      <formula>1.04</formula>
    </cfRule>
    <cfRule type="cellIs" dxfId="2488" priority="45" operator="lessThan">
      <formula>1.04</formula>
    </cfRule>
  </conditionalFormatting>
  <conditionalFormatting sqref="H54">
    <cfRule type="cellIs" dxfId="2487" priority="34" operator="greaterThanOrEqual">
      <formula>1.06</formula>
    </cfRule>
    <cfRule type="cellIs" dxfId="2486" priority="44" operator="lessThan">
      <formula>1.06</formula>
    </cfRule>
  </conditionalFormatting>
  <conditionalFormatting sqref="I54">
    <cfRule type="cellIs" dxfId="2485" priority="33" operator="greaterThanOrEqual">
      <formula>1.08</formula>
    </cfRule>
    <cfRule type="cellIs" dxfId="2484" priority="43" operator="lessThan">
      <formula>1.08</formula>
    </cfRule>
  </conditionalFormatting>
  <conditionalFormatting sqref="J54">
    <cfRule type="cellIs" dxfId="2483" priority="32" operator="greaterThanOrEqual">
      <formula>1.1</formula>
    </cfRule>
    <cfRule type="cellIs" dxfId="2482" priority="42" operator="lessThan">
      <formula>1.1</formula>
    </cfRule>
  </conditionalFormatting>
  <conditionalFormatting sqref="K54">
    <cfRule type="cellIs" dxfId="2481" priority="31" operator="greaterThanOrEqual">
      <formula>2</formula>
    </cfRule>
    <cfRule type="cellIs" dxfId="2480" priority="41" operator="lessThan">
      <formula>2</formula>
    </cfRule>
  </conditionalFormatting>
  <conditionalFormatting sqref="L54">
    <cfRule type="cellIs" dxfId="2479" priority="30" operator="greaterThanOrEqual">
      <formula>2.04</formula>
    </cfRule>
    <cfRule type="cellIs" dxfId="2478" priority="40" operator="lessThan">
      <formula>2.04</formula>
    </cfRule>
  </conditionalFormatting>
  <conditionalFormatting sqref="C55">
    <cfRule type="cellIs" dxfId="2477" priority="26" operator="lessThan">
      <formula>3.08</formula>
    </cfRule>
    <cfRule type="cellIs" dxfId="2476" priority="29" operator="greaterThanOrEqual">
      <formula>3.08</formula>
    </cfRule>
  </conditionalFormatting>
  <conditionalFormatting sqref="D55">
    <cfRule type="cellIs" dxfId="2475" priority="25" operator="lessThan">
      <formula>4.02</formula>
    </cfRule>
    <cfRule type="cellIs" dxfId="2474" priority="28" operator="greaterThanOrEqual">
      <formula>4.02</formula>
    </cfRule>
  </conditionalFormatting>
  <conditionalFormatting sqref="E55">
    <cfRule type="cellIs" dxfId="2473" priority="24" operator="lessThan">
      <formula>4.08</formula>
    </cfRule>
    <cfRule type="cellIs" dxfId="2472" priority="27" operator="greaterThanOrEqual">
      <formula>4.08</formula>
    </cfRule>
  </conditionalFormatting>
  <conditionalFormatting sqref="F55">
    <cfRule type="cellIs" dxfId="2471" priority="22" operator="lessThan">
      <formula>5.02</formula>
    </cfRule>
    <cfRule type="cellIs" dxfId="2470" priority="23" operator="greaterThanOrEqual">
      <formula>5.02</formula>
    </cfRule>
  </conditionalFormatting>
  <conditionalFormatting sqref="G55">
    <cfRule type="cellIs" dxfId="2469" priority="19" operator="lessThan">
      <formula>5.08</formula>
    </cfRule>
    <cfRule type="cellIs" dxfId="2468" priority="21" operator="greaterThanOrEqual">
      <formula>5.08</formula>
    </cfRule>
  </conditionalFormatting>
  <conditionalFormatting sqref="H55">
    <cfRule type="cellIs" dxfId="2467" priority="10" operator="greaterThanOrEqual">
      <formula>6.02</formula>
    </cfRule>
    <cfRule type="cellIs" dxfId="2466" priority="20" operator="lessThan">
      <formula>6.08</formula>
    </cfRule>
  </conditionalFormatting>
  <conditionalFormatting sqref="I55">
    <cfRule type="cellIs" dxfId="2465" priority="17" operator="lessThan">
      <formula>6.08</formula>
    </cfRule>
    <cfRule type="cellIs" dxfId="2464" priority="18" operator="greaterThanOrEqual">
      <formula>6.08</formula>
    </cfRule>
  </conditionalFormatting>
  <conditionalFormatting sqref="J55">
    <cfRule type="cellIs" dxfId="2463" priority="15" operator="lessThan">
      <formula>7.02</formula>
    </cfRule>
    <cfRule type="cellIs" dxfId="2462" priority="16" operator="greaterThanOrEqual">
      <formula>7.02</formula>
    </cfRule>
  </conditionalFormatting>
  <conditionalFormatting sqref="K55">
    <cfRule type="cellIs" dxfId="2461" priority="13" operator="lessThan">
      <formula>7.08</formula>
    </cfRule>
    <cfRule type="cellIs" dxfId="2460" priority="14" operator="greaterThanOrEqual">
      <formula>7.08</formula>
    </cfRule>
  </conditionalFormatting>
  <conditionalFormatting sqref="L55">
    <cfRule type="cellIs" dxfId="2459" priority="11" operator="lessThan">
      <formula>8</formula>
    </cfRule>
    <cfRule type="cellIs" dxfId="2458" priority="12" operator="greaterThanOrEqual">
      <formula>8</formula>
    </cfRule>
  </conditionalFormatting>
  <conditionalFormatting sqref="H36">
    <cfRule type="cellIs" dxfId="2457" priority="8" operator="greaterThan">
      <formula>11.9</formula>
    </cfRule>
    <cfRule type="cellIs" dxfId="2456" priority="9" operator="lessThan">
      <formula>12</formula>
    </cfRule>
  </conditionalFormatting>
  <conditionalFormatting sqref="I86">
    <cfRule type="cellIs" dxfId="2455" priority="1" operator="lessThan">
      <formula>1</formula>
    </cfRule>
    <cfRule type="cellIs" dxfId="2454" priority="2" operator="lessThan">
      <formula>0</formula>
    </cfRule>
    <cfRule type="cellIs" dxfId="2453" priority="3" operator="lessThan">
      <formula>0</formula>
    </cfRule>
  </conditionalFormatting>
  <conditionalFormatting sqref="I79">
    <cfRule type="cellIs" dxfId="2452" priority="5" operator="lessThan">
      <formula>1</formula>
    </cfRule>
    <cfRule type="cellIs" dxfId="2451" priority="6" operator="lessThan">
      <formula>0</formula>
    </cfRule>
    <cfRule type="cellIs" dxfId="2450" priority="7" operator="lessThan">
      <formula>0</formula>
    </cfRule>
  </conditionalFormatting>
  <conditionalFormatting sqref="I89:I90 I93:I94">
    <cfRule type="cellIs" dxfId="2449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A70" zoomScale="78" zoomScaleNormal="78" workbookViewId="0">
      <selection activeCell="E116" sqref="E116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203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 t="str">
        <f t="shared" ref="C36:C44" si="30">N36</f>
        <v>-</v>
      </c>
      <c r="D36" s="18" t="str">
        <f t="shared" ref="D36:D44" si="31">N36</f>
        <v>-</v>
      </c>
      <c r="E36" s="18" t="str">
        <f t="shared" ref="E36:E44" si="32">N36</f>
        <v>-</v>
      </c>
      <c r="F36" s="18" t="str">
        <f t="shared" ref="F36:F44" si="33">N36</f>
        <v>-</v>
      </c>
      <c r="G36" s="18" t="str">
        <f t="shared" ref="G36:G44" si="34">N36</f>
        <v>-</v>
      </c>
      <c r="H36" s="18" t="str">
        <f t="shared" ref="H36:H44" si="35">N36</f>
        <v>-</v>
      </c>
      <c r="I36" s="18" t="str">
        <f t="shared" ref="I36:I44" si="36">N36</f>
        <v>-</v>
      </c>
      <c r="J36" s="18" t="str">
        <f t="shared" ref="J36:J44" si="37">N36</f>
        <v>-</v>
      </c>
      <c r="K36" s="18" t="str">
        <f t="shared" ref="K36:K44" si="38">N36</f>
        <v>-</v>
      </c>
      <c r="L36" s="18" t="str">
        <f t="shared" ref="L36:L44" si="39">N36</f>
        <v>-</v>
      </c>
      <c r="N36" s="18" t="s">
        <v>207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 t="str">
        <f t="shared" si="30"/>
        <v>-</v>
      </c>
      <c r="D39" s="18" t="str">
        <f t="shared" si="31"/>
        <v>-</v>
      </c>
      <c r="E39" s="18" t="str">
        <f t="shared" si="32"/>
        <v>-</v>
      </c>
      <c r="F39" s="18" t="str">
        <f t="shared" si="33"/>
        <v>-</v>
      </c>
      <c r="G39" s="18" t="str">
        <f t="shared" si="34"/>
        <v>-</v>
      </c>
      <c r="H39" s="18" t="str">
        <f t="shared" si="35"/>
        <v>-</v>
      </c>
      <c r="I39" s="18" t="str">
        <f t="shared" si="36"/>
        <v>-</v>
      </c>
      <c r="J39" s="18" t="str">
        <f t="shared" si="37"/>
        <v>-</v>
      </c>
      <c r="K39" s="18" t="str">
        <f t="shared" si="38"/>
        <v>-</v>
      </c>
      <c r="L39" s="18" t="str">
        <f t="shared" si="39"/>
        <v>-</v>
      </c>
      <c r="N39" s="18" t="s">
        <v>207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207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 t="str">
        <f t="shared" si="30"/>
        <v>-</v>
      </c>
      <c r="D43" s="18" t="str">
        <f t="shared" si="31"/>
        <v>-</v>
      </c>
      <c r="E43" s="18" t="str">
        <f t="shared" si="32"/>
        <v>-</v>
      </c>
      <c r="F43" s="18" t="str">
        <f t="shared" si="33"/>
        <v>-</v>
      </c>
      <c r="G43" s="18" t="str">
        <f t="shared" si="34"/>
        <v>-</v>
      </c>
      <c r="H43" s="18" t="str">
        <f t="shared" si="35"/>
        <v>-</v>
      </c>
      <c r="I43" s="18" t="str">
        <f t="shared" si="36"/>
        <v>-</v>
      </c>
      <c r="J43" s="18" t="str">
        <f t="shared" si="37"/>
        <v>-</v>
      </c>
      <c r="K43" s="18" t="str">
        <f t="shared" si="38"/>
        <v>-</v>
      </c>
      <c r="L43" s="18" t="str">
        <f t="shared" si="39"/>
        <v>-</v>
      </c>
      <c r="N43" s="18" t="s">
        <v>207</v>
      </c>
    </row>
    <row r="44" spans="1:14" x14ac:dyDescent="0.25">
      <c r="A44" s="2" t="s">
        <v>48</v>
      </c>
      <c r="B44" s="2" t="s">
        <v>47</v>
      </c>
      <c r="C44" s="28" t="str">
        <f t="shared" si="30"/>
        <v>-</v>
      </c>
      <c r="D44" s="18" t="str">
        <f t="shared" si="31"/>
        <v>-</v>
      </c>
      <c r="E44" s="18" t="str">
        <f t="shared" si="32"/>
        <v>-</v>
      </c>
      <c r="F44" s="18" t="str">
        <f t="shared" si="33"/>
        <v>-</v>
      </c>
      <c r="G44" s="18" t="str">
        <f t="shared" si="34"/>
        <v>-</v>
      </c>
      <c r="H44" s="18" t="str">
        <f t="shared" si="35"/>
        <v>-</v>
      </c>
      <c r="I44" s="18" t="str">
        <f t="shared" si="36"/>
        <v>-</v>
      </c>
      <c r="J44" s="18" t="str">
        <f t="shared" si="37"/>
        <v>-</v>
      </c>
      <c r="K44" s="18" t="str">
        <f t="shared" si="38"/>
        <v>-</v>
      </c>
      <c r="L44" s="18" t="str">
        <f t="shared" si="39"/>
        <v>-</v>
      </c>
      <c r="N44" s="18" t="s">
        <v>207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70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0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0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 t="str">
        <f t="shared" ref="H86:H94" si="46">N36</f>
        <v>-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 t="str">
        <f t="shared" si="46"/>
        <v>-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 t="str">
        <f t="shared" si="46"/>
        <v>-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 t="str">
        <f t="shared" si="46"/>
        <v>-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 t="str">
        <f t="shared" si="46"/>
        <v>-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2448" priority="603" operator="greaterThan">
      <formula>3</formula>
    </cfRule>
    <cfRule type="cellIs" dxfId="2447" priority="604" operator="lessThan">
      <formula>3</formula>
    </cfRule>
    <cfRule type="cellIs" dxfId="2446" priority="612" operator="equal">
      <formula>3</formula>
    </cfRule>
  </conditionalFormatting>
  <conditionalFormatting sqref="C5">
    <cfRule type="cellIs" dxfId="2445" priority="602" operator="lessThan">
      <formula>2</formula>
    </cfRule>
    <cfRule type="cellIs" dxfId="2444" priority="610" operator="greaterThan">
      <formula>2</formula>
    </cfRule>
    <cfRule type="cellIs" dxfId="2443" priority="611" operator="equal">
      <formula>2</formula>
    </cfRule>
  </conditionalFormatting>
  <conditionalFormatting sqref="C6:D6">
    <cfRule type="cellIs" dxfId="2442" priority="601" operator="lessThan">
      <formula>2</formula>
    </cfRule>
    <cfRule type="cellIs" dxfId="2441" priority="609" operator="greaterThan">
      <formula>1.9</formula>
    </cfRule>
  </conditionalFormatting>
  <conditionalFormatting sqref="C7:D7">
    <cfRule type="cellIs" dxfId="2440" priority="600" operator="lessThan">
      <formula>1</formula>
    </cfRule>
    <cfRule type="cellIs" dxfId="2439" priority="608" operator="greaterThan">
      <formula>0.9</formula>
    </cfRule>
  </conditionalFormatting>
  <conditionalFormatting sqref="C8:D8">
    <cfRule type="cellIs" dxfId="2438" priority="597" operator="greaterThan">
      <formula>0.9</formula>
    </cfRule>
    <cfRule type="cellIs" dxfId="2437" priority="598" operator="greaterThan">
      <formula>1</formula>
    </cfRule>
    <cfRule type="cellIs" dxfId="2436" priority="607" operator="equal">
      <formula>0</formula>
    </cfRule>
  </conditionalFormatting>
  <conditionalFormatting sqref="C9">
    <cfRule type="cellIs" dxfId="2435" priority="606" operator="greaterThan">
      <formula>0</formula>
    </cfRule>
  </conditionalFormatting>
  <conditionalFormatting sqref="C10">
    <cfRule type="cellIs" dxfId="2434" priority="605" operator="greaterThan">
      <formula>0</formula>
    </cfRule>
  </conditionalFormatting>
  <conditionalFormatting sqref="C9:C10">
    <cfRule type="cellIs" dxfId="2433" priority="599" operator="equal">
      <formula>0</formula>
    </cfRule>
  </conditionalFormatting>
  <conditionalFormatting sqref="L4">
    <cfRule type="cellIs" dxfId="2432" priority="596" operator="lessThan">
      <formula>4</formula>
    </cfRule>
  </conditionalFormatting>
  <conditionalFormatting sqref="L5:L7">
    <cfRule type="cellIs" dxfId="2431" priority="595" operator="lessThan">
      <formula>4</formula>
    </cfRule>
  </conditionalFormatting>
  <conditionalFormatting sqref="L8">
    <cfRule type="cellIs" dxfId="2430" priority="591" operator="greaterThan">
      <formula>1.9</formula>
    </cfRule>
    <cfRule type="cellIs" dxfId="2429" priority="594" operator="lessThan">
      <formula>2</formula>
    </cfRule>
  </conditionalFormatting>
  <conditionalFormatting sqref="L9:L10">
    <cfRule type="cellIs" dxfId="2428" priority="590" operator="greaterThan">
      <formula>2.9</formula>
    </cfRule>
    <cfRule type="cellIs" dxfId="2427" priority="593" operator="lessThan">
      <formula>3</formula>
    </cfRule>
  </conditionalFormatting>
  <conditionalFormatting sqref="L4:L7">
    <cfRule type="cellIs" dxfId="2426" priority="592" operator="greaterThan">
      <formula>3.9</formula>
    </cfRule>
  </conditionalFormatting>
  <conditionalFormatting sqref="L12:L15">
    <cfRule type="cellIs" dxfId="2425" priority="588" operator="lessThan">
      <formula>3.9</formula>
    </cfRule>
    <cfRule type="cellIs" dxfId="2424" priority="589" operator="greaterThan">
      <formula>3.9</formula>
    </cfRule>
  </conditionalFormatting>
  <conditionalFormatting sqref="L18:L21">
    <cfRule type="cellIs" dxfId="2423" priority="586" operator="lessThan">
      <formula>2.9</formula>
    </cfRule>
    <cfRule type="cellIs" dxfId="2422" priority="587" operator="greaterThan">
      <formula>2.9</formula>
    </cfRule>
  </conditionalFormatting>
  <conditionalFormatting sqref="L16">
    <cfRule type="cellIs" dxfId="2421" priority="584" operator="lessThan">
      <formula>2.9</formula>
    </cfRule>
    <cfRule type="cellIs" dxfId="2420" priority="585" operator="greaterThan">
      <formula>2.9</formula>
    </cfRule>
  </conditionalFormatting>
  <conditionalFormatting sqref="L17">
    <cfRule type="cellIs" dxfId="2419" priority="582" operator="lessThan">
      <formula>1.9</formula>
    </cfRule>
    <cfRule type="cellIs" dxfId="2418" priority="583" operator="greaterThan">
      <formula>1.9</formula>
    </cfRule>
  </conditionalFormatting>
  <conditionalFormatting sqref="L22">
    <cfRule type="cellIs" dxfId="2417" priority="580" operator="lessThan">
      <formula>3.9</formula>
    </cfRule>
    <cfRule type="cellIs" dxfId="2416" priority="581" operator="greaterThan">
      <formula>3.9</formula>
    </cfRule>
  </conditionalFormatting>
  <conditionalFormatting sqref="K12:K14">
    <cfRule type="cellIs" dxfId="2415" priority="578" operator="lessThan">
      <formula>3.9</formula>
    </cfRule>
    <cfRule type="cellIs" dxfId="2414" priority="579" operator="greaterThan">
      <formula>3.9</formula>
    </cfRule>
  </conditionalFormatting>
  <conditionalFormatting sqref="J12:J13">
    <cfRule type="cellIs" dxfId="2413" priority="576" operator="lessThan">
      <formula>3.9</formula>
    </cfRule>
    <cfRule type="cellIs" dxfId="2412" priority="577" operator="greaterThan">
      <formula>3.9</formula>
    </cfRule>
  </conditionalFormatting>
  <conditionalFormatting sqref="I12:I13">
    <cfRule type="cellIs" dxfId="2411" priority="574" operator="lessThan">
      <formula>3.9</formula>
    </cfRule>
    <cfRule type="cellIs" dxfId="2410" priority="575" operator="greaterThan">
      <formula>3.9</formula>
    </cfRule>
  </conditionalFormatting>
  <conditionalFormatting sqref="H12:H13">
    <cfRule type="cellIs" dxfId="2409" priority="572" operator="lessThan">
      <formula>3.9</formula>
    </cfRule>
    <cfRule type="cellIs" dxfId="2408" priority="573" operator="greaterThan">
      <formula>3.9</formula>
    </cfRule>
  </conditionalFormatting>
  <conditionalFormatting sqref="G12:G13">
    <cfRule type="cellIs" dxfId="2407" priority="570" operator="lessThan">
      <formula>3.9</formula>
    </cfRule>
    <cfRule type="cellIs" dxfId="2406" priority="571" operator="greaterThan">
      <formula>3.9</formula>
    </cfRule>
  </conditionalFormatting>
  <conditionalFormatting sqref="L24">
    <cfRule type="cellIs" dxfId="2405" priority="568" operator="lessThan">
      <formula>3.9</formula>
    </cfRule>
    <cfRule type="cellIs" dxfId="2404" priority="569" operator="greaterThan">
      <formula>3.9</formula>
    </cfRule>
  </conditionalFormatting>
  <conditionalFormatting sqref="L25">
    <cfRule type="cellIs" dxfId="2403" priority="566" operator="lessThan">
      <formula>2.9</formula>
    </cfRule>
    <cfRule type="cellIs" dxfId="2402" priority="567" operator="greaterThan">
      <formula>2.9</formula>
    </cfRule>
  </conditionalFormatting>
  <conditionalFormatting sqref="L27:L29">
    <cfRule type="cellIs" dxfId="2401" priority="564" operator="lessThan">
      <formula>4.9</formula>
    </cfRule>
    <cfRule type="cellIs" dxfId="2400" priority="565" operator="greaterThan">
      <formula>4.9</formula>
    </cfRule>
  </conditionalFormatting>
  <conditionalFormatting sqref="L30">
    <cfRule type="cellIs" dxfId="2399" priority="562" operator="lessThan">
      <formula>2.9</formula>
    </cfRule>
    <cfRule type="cellIs" dxfId="2398" priority="563" operator="greaterThan">
      <formula>2.9</formula>
    </cfRule>
  </conditionalFormatting>
  <conditionalFormatting sqref="L31">
    <cfRule type="cellIs" dxfId="2397" priority="560" operator="lessThan">
      <formula>2.9</formula>
    </cfRule>
    <cfRule type="cellIs" dxfId="2396" priority="561" operator="greaterThan">
      <formula>2.9</formula>
    </cfRule>
  </conditionalFormatting>
  <conditionalFormatting sqref="L32">
    <cfRule type="cellIs" dxfId="2395" priority="558" operator="lessThan">
      <formula>2.9</formula>
    </cfRule>
    <cfRule type="cellIs" dxfId="2394" priority="559" operator="greaterThan">
      <formula>2.9</formula>
    </cfRule>
  </conditionalFormatting>
  <conditionalFormatting sqref="L33">
    <cfRule type="cellIs" dxfId="2393" priority="556" operator="lessThan">
      <formula>2.9</formula>
    </cfRule>
    <cfRule type="cellIs" dxfId="2392" priority="557" operator="greaterThan">
      <formula>2.9</formula>
    </cfRule>
  </conditionalFormatting>
  <conditionalFormatting sqref="L34">
    <cfRule type="cellIs" dxfId="2391" priority="554" operator="lessThan">
      <formula>6.9</formula>
    </cfRule>
    <cfRule type="cellIs" dxfId="2390" priority="555" operator="greaterThan">
      <formula>6.9</formula>
    </cfRule>
  </conditionalFormatting>
  <conditionalFormatting sqref="L36">
    <cfRule type="cellIs" dxfId="2389" priority="551" operator="equal">
      <formula>2</formula>
    </cfRule>
    <cfRule type="cellIs" dxfId="2388" priority="552" operator="lessThan">
      <formula>2</formula>
    </cfRule>
    <cfRule type="cellIs" dxfId="2387" priority="553" operator="greaterThan">
      <formula>2</formula>
    </cfRule>
  </conditionalFormatting>
  <conditionalFormatting sqref="L37">
    <cfRule type="cellIs" dxfId="2386" priority="549" operator="lessThan">
      <formula>0.599</formula>
    </cfRule>
    <cfRule type="cellIs" dxfId="2385" priority="550" operator="greaterThan">
      <formula>0.599</formula>
    </cfRule>
  </conditionalFormatting>
  <conditionalFormatting sqref="L38">
    <cfRule type="cellIs" dxfId="2384" priority="547" operator="lessThan">
      <formula>0.499</formula>
    </cfRule>
    <cfRule type="cellIs" dxfId="2383" priority="548" operator="greaterThan">
      <formula>0.499</formula>
    </cfRule>
  </conditionalFormatting>
  <conditionalFormatting sqref="L39">
    <cfRule type="cellIs" dxfId="2382" priority="544" operator="equal">
      <formula>30</formula>
    </cfRule>
    <cfRule type="cellIs" dxfId="2381" priority="545" operator="greaterThan">
      <formula>30</formula>
    </cfRule>
    <cfRule type="cellIs" dxfId="2380" priority="546" operator="lessThan">
      <formula>30</formula>
    </cfRule>
  </conditionalFormatting>
  <conditionalFormatting sqref="L40">
    <cfRule type="cellIs" dxfId="2379" priority="542" operator="greaterThan">
      <formula>1.67</formula>
    </cfRule>
    <cfRule type="cellIs" dxfId="2378" priority="543" operator="lessThan">
      <formula>1.68</formula>
    </cfRule>
  </conditionalFormatting>
  <conditionalFormatting sqref="L41">
    <cfRule type="cellIs" dxfId="2377" priority="540" operator="lessThan">
      <formula>0.4</formula>
    </cfRule>
    <cfRule type="cellIs" dxfId="2376" priority="541" operator="greaterThan">
      <formula>0.399</formula>
    </cfRule>
  </conditionalFormatting>
  <conditionalFormatting sqref="L42">
    <cfRule type="cellIs" dxfId="2375" priority="537" operator="equal">
      <formula>0.8</formula>
    </cfRule>
    <cfRule type="cellIs" dxfId="2374" priority="538" operator="lessThan">
      <formula>0.8</formula>
    </cfRule>
    <cfRule type="cellIs" dxfId="2373" priority="539" operator="greaterThan">
      <formula>0.8</formula>
    </cfRule>
  </conditionalFormatting>
  <conditionalFormatting sqref="K43:L43">
    <cfRule type="cellIs" dxfId="2372" priority="535" operator="greaterThan">
      <formula>42</formula>
    </cfRule>
    <cfRule type="cellIs" dxfId="2371" priority="536" operator="lessThan">
      <formula>43</formula>
    </cfRule>
  </conditionalFormatting>
  <conditionalFormatting sqref="K44:L44">
    <cfRule type="cellIs" dxfId="2370" priority="533" operator="greaterThan">
      <formula>46</formula>
    </cfRule>
    <cfRule type="cellIs" dxfId="2369" priority="534" operator="lessThan">
      <formula>47</formula>
    </cfRule>
  </conditionalFormatting>
  <conditionalFormatting sqref="L46">
    <cfRule type="cellIs" dxfId="2368" priority="531" operator="lessThan">
      <formula>19</formula>
    </cfRule>
    <cfRule type="cellIs" dxfId="2367" priority="532" operator="greaterThan">
      <formula>18</formula>
    </cfRule>
  </conditionalFormatting>
  <conditionalFormatting sqref="L47">
    <cfRule type="cellIs" dxfId="2366" priority="529" operator="lessThan">
      <formula>45</formula>
    </cfRule>
    <cfRule type="cellIs" dxfId="2365" priority="530" operator="greaterThan">
      <formula>44</formula>
    </cfRule>
  </conditionalFormatting>
  <conditionalFormatting sqref="L48">
    <cfRule type="cellIs" dxfId="2364" priority="527" operator="lessThan">
      <formula>15</formula>
    </cfRule>
    <cfRule type="cellIs" dxfId="2363" priority="528" operator="greaterThan">
      <formula>14</formula>
    </cfRule>
  </conditionalFormatting>
  <conditionalFormatting sqref="L49">
    <cfRule type="cellIs" dxfId="2362" priority="525" operator="lessThan">
      <formula>44</formula>
    </cfRule>
    <cfRule type="cellIs" dxfId="2361" priority="526" operator="greaterThan">
      <formula>44</formula>
    </cfRule>
  </conditionalFormatting>
  <conditionalFormatting sqref="L52:L53">
    <cfRule type="cellIs" dxfId="2360" priority="523" operator="lessThan">
      <formula>240</formula>
    </cfRule>
    <cfRule type="cellIs" dxfId="2359" priority="524" operator="greaterThan">
      <formula>239</formula>
    </cfRule>
  </conditionalFormatting>
  <conditionalFormatting sqref="L56">
    <cfRule type="cellIs" dxfId="2358" priority="521" operator="lessThan">
      <formula>4.1</formula>
    </cfRule>
    <cfRule type="cellIs" dxfId="2357" priority="522" operator="greaterThan">
      <formula>4.09</formula>
    </cfRule>
  </conditionalFormatting>
  <conditionalFormatting sqref="L58:L59">
    <cfRule type="cellIs" dxfId="2356" priority="519" operator="lessThan">
      <formula>0.81</formula>
    </cfRule>
    <cfRule type="cellIs" dxfId="2355" priority="520" operator="greaterThan">
      <formula>0.8</formula>
    </cfRule>
  </conditionalFormatting>
  <conditionalFormatting sqref="K4:K7">
    <cfRule type="cellIs" dxfId="2354" priority="518" operator="lessThan">
      <formula>4</formula>
    </cfRule>
  </conditionalFormatting>
  <conditionalFormatting sqref="K4:K7">
    <cfRule type="cellIs" dxfId="2353" priority="517" operator="greaterThan">
      <formula>3.9</formula>
    </cfRule>
  </conditionalFormatting>
  <conditionalFormatting sqref="K8">
    <cfRule type="cellIs" dxfId="2352" priority="514" operator="greaterThan">
      <formula>1.9</formula>
    </cfRule>
    <cfRule type="cellIs" dxfId="2351" priority="516" operator="lessThan">
      <formula>2</formula>
    </cfRule>
  </conditionalFormatting>
  <conditionalFormatting sqref="K9:K10">
    <cfRule type="cellIs" dxfId="2350" priority="513" operator="greaterThan">
      <formula>2.9</formula>
    </cfRule>
    <cfRule type="cellIs" dxfId="2349" priority="515" operator="lessThan">
      <formula>3</formula>
    </cfRule>
  </conditionalFormatting>
  <conditionalFormatting sqref="I4:J7 F4:H6 E4:E5">
    <cfRule type="cellIs" dxfId="2348" priority="512" operator="lessThan">
      <formula>4</formula>
    </cfRule>
  </conditionalFormatting>
  <conditionalFormatting sqref="I4:J7 F4:H6 E4:E5">
    <cfRule type="cellIs" dxfId="2347" priority="511" operator="greaterThan">
      <formula>3.9</formula>
    </cfRule>
  </conditionalFormatting>
  <conditionalFormatting sqref="J8">
    <cfRule type="cellIs" dxfId="2346" priority="508" operator="greaterThan">
      <formula>1.9</formula>
    </cfRule>
    <cfRule type="cellIs" dxfId="2345" priority="510" operator="lessThan">
      <formula>2</formula>
    </cfRule>
  </conditionalFormatting>
  <conditionalFormatting sqref="J9:J10">
    <cfRule type="cellIs" dxfId="2344" priority="507" operator="greaterThan">
      <formula>2.9</formula>
    </cfRule>
    <cfRule type="cellIs" dxfId="2343" priority="509" operator="lessThan">
      <formula>3</formula>
    </cfRule>
  </conditionalFormatting>
  <conditionalFormatting sqref="F12">
    <cfRule type="cellIs" dxfId="2342" priority="505" operator="lessThan">
      <formula>2.9</formula>
    </cfRule>
    <cfRule type="cellIs" dxfId="2341" priority="506" operator="greaterThan">
      <formula>2.9</formula>
    </cfRule>
  </conditionalFormatting>
  <conditionalFormatting sqref="F13">
    <cfRule type="cellIs" dxfId="2340" priority="503" operator="lessThan">
      <formula>2.9</formula>
    </cfRule>
    <cfRule type="cellIs" dxfId="2339" priority="504" operator="greaterThan">
      <formula>2.9</formula>
    </cfRule>
  </conditionalFormatting>
  <conditionalFormatting sqref="K15">
    <cfRule type="cellIs" dxfId="2338" priority="501" operator="lessThan">
      <formula>2.9</formula>
    </cfRule>
    <cfRule type="cellIs" dxfId="2337" priority="502" operator="greaterThan">
      <formula>2.9</formula>
    </cfRule>
  </conditionalFormatting>
  <conditionalFormatting sqref="J14">
    <cfRule type="cellIs" dxfId="2336" priority="499" operator="lessThan">
      <formula>2.9</formula>
    </cfRule>
    <cfRule type="cellIs" dxfId="2335" priority="500" operator="greaterThan">
      <formula>2.9</formula>
    </cfRule>
  </conditionalFormatting>
  <conditionalFormatting sqref="I16:K16 J15 I14:I15 I17:J20 K17:K21">
    <cfRule type="cellIs" dxfId="2334" priority="497" operator="lessThan">
      <formula>1.9</formula>
    </cfRule>
    <cfRule type="cellIs" dxfId="2333" priority="498" operator="greaterThan">
      <formula>1.9</formula>
    </cfRule>
  </conditionalFormatting>
  <conditionalFormatting sqref="G14:H14">
    <cfRule type="cellIs" dxfId="2332" priority="495" operator="lessThan">
      <formula>1.9</formula>
    </cfRule>
    <cfRule type="cellIs" dxfId="2331" priority="496" operator="greaterThan">
      <formula>1.9</formula>
    </cfRule>
  </conditionalFormatting>
  <conditionalFormatting sqref="E6">
    <cfRule type="cellIs" dxfId="2330" priority="493" operator="lessThan">
      <formula>2.9</formula>
    </cfRule>
    <cfRule type="cellIs" dxfId="2329" priority="494" operator="greaterThan">
      <formula>2.9</formula>
    </cfRule>
  </conditionalFormatting>
  <conditionalFormatting sqref="K22">
    <cfRule type="cellIs" dxfId="2328" priority="491" operator="lessThan">
      <formula>2.9</formula>
    </cfRule>
    <cfRule type="cellIs" dxfId="2327" priority="492" operator="greaterThan">
      <formula>2.9</formula>
    </cfRule>
  </conditionalFormatting>
  <conditionalFormatting sqref="H7">
    <cfRule type="cellIs" dxfId="2326" priority="489" operator="lessThan">
      <formula>2.9</formula>
    </cfRule>
    <cfRule type="cellIs" dxfId="2325" priority="490" operator="greaterThan">
      <formula>2.9</formula>
    </cfRule>
  </conditionalFormatting>
  <conditionalFormatting sqref="I22:J22">
    <cfRule type="cellIs" dxfId="2324" priority="487" operator="lessThan">
      <formula>1.9</formula>
    </cfRule>
    <cfRule type="cellIs" dxfId="2323" priority="488" operator="greaterThan">
      <formula>1.9</formula>
    </cfRule>
  </conditionalFormatting>
  <conditionalFormatting sqref="E12:E13">
    <cfRule type="cellIs" dxfId="2322" priority="485" operator="lessThan">
      <formula>1.9</formula>
    </cfRule>
    <cfRule type="cellIs" dxfId="2321" priority="486" operator="greaterThan">
      <formula>1.9</formula>
    </cfRule>
  </conditionalFormatting>
  <conditionalFormatting sqref="G9:I10">
    <cfRule type="cellIs" dxfId="2320" priority="483" operator="lessThan">
      <formula>1.9</formula>
    </cfRule>
    <cfRule type="cellIs" dxfId="2319" priority="484" operator="greaterThan">
      <formula>1.9</formula>
    </cfRule>
  </conditionalFormatting>
  <conditionalFormatting sqref="G7">
    <cfRule type="cellIs" dxfId="2318" priority="481" operator="lessThan">
      <formula>1.9</formula>
    </cfRule>
    <cfRule type="cellIs" dxfId="2317" priority="482" operator="greaterThan">
      <formula>1.9</formula>
    </cfRule>
  </conditionalFormatting>
  <conditionalFormatting sqref="E8:I8 E9:F10 E7:F7">
    <cfRule type="cellIs" dxfId="2316" priority="479" operator="lessThan">
      <formula>1</formula>
    </cfRule>
    <cfRule type="cellIs" dxfId="2315" priority="480" operator="greaterThan">
      <formula>0.9</formula>
    </cfRule>
  </conditionalFormatting>
  <conditionalFormatting sqref="D4:D5">
    <cfRule type="cellIs" dxfId="2314" priority="477" operator="lessThan">
      <formula>2.9</formula>
    </cfRule>
    <cfRule type="cellIs" dxfId="2313" priority="478" operator="greaterThan">
      <formula>2.9</formula>
    </cfRule>
  </conditionalFormatting>
  <conditionalFormatting sqref="C12:D17">
    <cfRule type="cellIs" dxfId="2312" priority="475" operator="lessThan">
      <formula>1</formula>
    </cfRule>
    <cfRule type="cellIs" dxfId="2311" priority="476" operator="greaterThan">
      <formula>0.9</formula>
    </cfRule>
  </conditionalFormatting>
  <conditionalFormatting sqref="E14:E19">
    <cfRule type="cellIs" dxfId="2310" priority="473" operator="lessThan">
      <formula>1</formula>
    </cfRule>
    <cfRule type="cellIs" dxfId="2309" priority="474" operator="greaterThan">
      <formula>0.9</formula>
    </cfRule>
  </conditionalFormatting>
  <conditionalFormatting sqref="F14:F22">
    <cfRule type="cellIs" dxfId="2308" priority="471" operator="lessThan">
      <formula>1</formula>
    </cfRule>
    <cfRule type="cellIs" dxfId="2307" priority="472" operator="greaterThan">
      <formula>0.9</formula>
    </cfRule>
  </conditionalFormatting>
  <conditionalFormatting sqref="G15:G22">
    <cfRule type="cellIs" dxfId="2306" priority="469" operator="lessThan">
      <formula>1</formula>
    </cfRule>
    <cfRule type="cellIs" dxfId="2305" priority="470" operator="greaterThan">
      <formula>0.9</formula>
    </cfRule>
  </conditionalFormatting>
  <conditionalFormatting sqref="H15:H22 I21:J21">
    <cfRule type="cellIs" dxfId="2304" priority="467" operator="lessThan">
      <formula>1</formula>
    </cfRule>
    <cfRule type="cellIs" dxfId="2303" priority="468" operator="greaterThan">
      <formula>0.9</formula>
    </cfRule>
  </conditionalFormatting>
  <conditionalFormatting sqref="E20:E22 D18:D22">
    <cfRule type="cellIs" dxfId="2302" priority="466" operator="greaterThan">
      <formula>0</formula>
    </cfRule>
  </conditionalFormatting>
  <conditionalFormatting sqref="E20:E22 D18:D22">
    <cfRule type="cellIs" dxfId="2301" priority="465" operator="equal">
      <formula>0</formula>
    </cfRule>
  </conditionalFormatting>
  <conditionalFormatting sqref="C18:C22">
    <cfRule type="cellIs" dxfId="2300" priority="464" operator="greaterThan">
      <formula>0</formula>
    </cfRule>
  </conditionalFormatting>
  <conditionalFormatting sqref="C18:C22">
    <cfRule type="cellIs" dxfId="2299" priority="463" operator="equal">
      <formula>0</formula>
    </cfRule>
  </conditionalFormatting>
  <conditionalFormatting sqref="D9:D10">
    <cfRule type="cellIs" dxfId="2298" priority="461" operator="lessThan">
      <formula>1</formula>
    </cfRule>
    <cfRule type="cellIs" dxfId="2297" priority="462" operator="greaterThan">
      <formula>0.9</formula>
    </cfRule>
  </conditionalFormatting>
  <conditionalFormatting sqref="D24:D25 E25">
    <cfRule type="cellIs" dxfId="2296" priority="460" operator="greaterThan">
      <formula>0</formula>
    </cfRule>
  </conditionalFormatting>
  <conditionalFormatting sqref="D24:D25 E25">
    <cfRule type="cellIs" dxfId="2295" priority="459" operator="equal">
      <formula>0</formula>
    </cfRule>
  </conditionalFormatting>
  <conditionalFormatting sqref="E24">
    <cfRule type="cellIs" dxfId="2294" priority="457" operator="lessThan">
      <formula>1</formula>
    </cfRule>
    <cfRule type="cellIs" dxfId="2293" priority="458" operator="greaterThan">
      <formula>0.9</formula>
    </cfRule>
  </conditionalFormatting>
  <conditionalFormatting sqref="F24">
    <cfRule type="cellIs" dxfId="2292" priority="455" operator="lessThan">
      <formula>1.9</formula>
    </cfRule>
    <cfRule type="cellIs" dxfId="2291" priority="456" operator="greaterThan">
      <formula>1.9</formula>
    </cfRule>
  </conditionalFormatting>
  <conditionalFormatting sqref="G24:H25 I25:J25">
    <cfRule type="cellIs" dxfId="2290" priority="453" operator="lessThan">
      <formula>1.9</formula>
    </cfRule>
    <cfRule type="cellIs" dxfId="2289" priority="454" operator="greaterThan">
      <formula>1.9</formula>
    </cfRule>
  </conditionalFormatting>
  <conditionalFormatting sqref="C24">
    <cfRule type="cellIs" dxfId="2288" priority="452" operator="greaterThan">
      <formula>0</formula>
    </cfRule>
  </conditionalFormatting>
  <conditionalFormatting sqref="C24">
    <cfRule type="cellIs" dxfId="2287" priority="451" operator="equal">
      <formula>0</formula>
    </cfRule>
  </conditionalFormatting>
  <conditionalFormatting sqref="C25">
    <cfRule type="cellIs" dxfId="2286" priority="450" operator="greaterThan">
      <formula>0</formula>
    </cfRule>
  </conditionalFormatting>
  <conditionalFormatting sqref="C25">
    <cfRule type="cellIs" dxfId="2285" priority="449" operator="equal">
      <formula>0</formula>
    </cfRule>
  </conditionalFormatting>
  <conditionalFormatting sqref="I24">
    <cfRule type="cellIs" dxfId="2284" priority="447" operator="lessThan">
      <formula>2.9</formula>
    </cfRule>
    <cfRule type="cellIs" dxfId="2283" priority="448" operator="greaterThan">
      <formula>2.9</formula>
    </cfRule>
  </conditionalFormatting>
  <conditionalFormatting sqref="J24">
    <cfRule type="cellIs" dxfId="2282" priority="445" operator="lessThan">
      <formula>2.9</formula>
    </cfRule>
    <cfRule type="cellIs" dxfId="2281" priority="446" operator="greaterThan">
      <formula>2.9</formula>
    </cfRule>
  </conditionalFormatting>
  <conditionalFormatting sqref="K24">
    <cfRule type="cellIs" dxfId="2280" priority="443" operator="lessThan">
      <formula>2.9</formula>
    </cfRule>
    <cfRule type="cellIs" dxfId="2279" priority="444" operator="greaterThan">
      <formula>2.9</formula>
    </cfRule>
  </conditionalFormatting>
  <conditionalFormatting sqref="F25">
    <cfRule type="cellIs" dxfId="2278" priority="441" operator="lessThan">
      <formula>1</formula>
    </cfRule>
    <cfRule type="cellIs" dxfId="2277" priority="442" operator="greaterThan">
      <formula>0.9</formula>
    </cfRule>
  </conditionalFormatting>
  <conditionalFormatting sqref="K25">
    <cfRule type="cellIs" dxfId="2276" priority="439" operator="lessThan">
      <formula>2.9</formula>
    </cfRule>
    <cfRule type="cellIs" dxfId="2275" priority="440" operator="greaterThan">
      <formula>2.9</formula>
    </cfRule>
  </conditionalFormatting>
  <conditionalFormatting sqref="D27">
    <cfRule type="cellIs" dxfId="2274" priority="437" operator="lessThan">
      <formula>1</formula>
    </cfRule>
    <cfRule type="cellIs" dxfId="2273" priority="438" operator="greaterThan">
      <formula>0.9</formula>
    </cfRule>
  </conditionalFormatting>
  <conditionalFormatting sqref="D28">
    <cfRule type="cellIs" dxfId="2272" priority="435" operator="lessThan">
      <formula>1</formula>
    </cfRule>
    <cfRule type="cellIs" dxfId="2271" priority="436" operator="greaterThan">
      <formula>0.9</formula>
    </cfRule>
  </conditionalFormatting>
  <conditionalFormatting sqref="D29">
    <cfRule type="cellIs" dxfId="2270" priority="433" operator="lessThan">
      <formula>1</formula>
    </cfRule>
    <cfRule type="cellIs" dxfId="2269" priority="434" operator="greaterThan">
      <formula>0.9</formula>
    </cfRule>
  </conditionalFormatting>
  <conditionalFormatting sqref="E29">
    <cfRule type="cellIs" dxfId="2268" priority="431" operator="lessThan">
      <formula>1</formula>
    </cfRule>
    <cfRule type="cellIs" dxfId="2267" priority="432" operator="greaterThan">
      <formula>0.9</formula>
    </cfRule>
  </conditionalFormatting>
  <conditionalFormatting sqref="E28">
    <cfRule type="cellIs" dxfId="2266" priority="429" operator="lessThan">
      <formula>1</formula>
    </cfRule>
    <cfRule type="cellIs" dxfId="2265" priority="430" operator="greaterThan">
      <formula>0.9</formula>
    </cfRule>
  </conditionalFormatting>
  <conditionalFormatting sqref="E27">
    <cfRule type="cellIs" dxfId="2264" priority="427" operator="lessThan">
      <formula>1</formula>
    </cfRule>
    <cfRule type="cellIs" dxfId="2263" priority="428" operator="greaterThan">
      <formula>0.9</formula>
    </cfRule>
  </conditionalFormatting>
  <conditionalFormatting sqref="F27">
    <cfRule type="cellIs" dxfId="2262" priority="425" operator="lessThan">
      <formula>1</formula>
    </cfRule>
    <cfRule type="cellIs" dxfId="2261" priority="426" operator="greaterThan">
      <formula>0.9</formula>
    </cfRule>
  </conditionalFormatting>
  <conditionalFormatting sqref="F28">
    <cfRule type="cellIs" dxfId="2260" priority="423" operator="lessThan">
      <formula>1</formula>
    </cfRule>
    <cfRule type="cellIs" dxfId="2259" priority="424" operator="greaterThan">
      <formula>0.9</formula>
    </cfRule>
  </conditionalFormatting>
  <conditionalFormatting sqref="F29">
    <cfRule type="cellIs" dxfId="2258" priority="421" operator="lessThan">
      <formula>1</formula>
    </cfRule>
    <cfRule type="cellIs" dxfId="2257" priority="422" operator="greaterThan">
      <formula>0.9</formula>
    </cfRule>
  </conditionalFormatting>
  <conditionalFormatting sqref="F30">
    <cfRule type="cellIs" dxfId="2256" priority="419" operator="lessThan">
      <formula>1</formula>
    </cfRule>
    <cfRule type="cellIs" dxfId="2255" priority="420" operator="greaterThan">
      <formula>0.9</formula>
    </cfRule>
  </conditionalFormatting>
  <conditionalFormatting sqref="F31">
    <cfRule type="cellIs" dxfId="2254" priority="417" operator="lessThan">
      <formula>1</formula>
    </cfRule>
    <cfRule type="cellIs" dxfId="2253" priority="418" operator="greaterThan">
      <formula>0.9</formula>
    </cfRule>
  </conditionalFormatting>
  <conditionalFormatting sqref="F32">
    <cfRule type="cellIs" dxfId="2252" priority="415" operator="lessThan">
      <formula>1</formula>
    </cfRule>
    <cfRule type="cellIs" dxfId="2251" priority="416" operator="greaterThan">
      <formula>0.9</formula>
    </cfRule>
  </conditionalFormatting>
  <conditionalFormatting sqref="F33:F34">
    <cfRule type="cellIs" dxfId="2250" priority="413" operator="lessThan">
      <formula>1</formula>
    </cfRule>
    <cfRule type="cellIs" dxfId="2249" priority="414" operator="greaterThan">
      <formula>0.9</formula>
    </cfRule>
  </conditionalFormatting>
  <conditionalFormatting sqref="C27">
    <cfRule type="cellIs" dxfId="2248" priority="411" operator="lessThan">
      <formula>1</formula>
    </cfRule>
    <cfRule type="cellIs" dxfId="2247" priority="412" operator="greaterThan">
      <formula>0.9</formula>
    </cfRule>
  </conditionalFormatting>
  <conditionalFormatting sqref="C28">
    <cfRule type="cellIs" dxfId="2246" priority="409" operator="lessThan">
      <formula>1</formula>
    </cfRule>
    <cfRule type="cellIs" dxfId="2245" priority="410" operator="greaterThan">
      <formula>0.9</formula>
    </cfRule>
  </conditionalFormatting>
  <conditionalFormatting sqref="C29">
    <cfRule type="cellIs" dxfId="2244" priority="407" operator="lessThan">
      <formula>1</formula>
    </cfRule>
    <cfRule type="cellIs" dxfId="2243" priority="408" operator="greaterThan">
      <formula>0.9</formula>
    </cfRule>
  </conditionalFormatting>
  <conditionalFormatting sqref="C30:C34">
    <cfRule type="cellIs" dxfId="2242" priority="406" operator="greaterThan">
      <formula>0</formula>
    </cfRule>
  </conditionalFormatting>
  <conditionalFormatting sqref="C30:C34">
    <cfRule type="cellIs" dxfId="2241" priority="405" operator="equal">
      <formula>0</formula>
    </cfRule>
  </conditionalFormatting>
  <conditionalFormatting sqref="D30">
    <cfRule type="cellIs" dxfId="2240" priority="404" operator="greaterThan">
      <formula>0</formula>
    </cfRule>
  </conditionalFormatting>
  <conditionalFormatting sqref="D30">
    <cfRule type="cellIs" dxfId="2239" priority="403" operator="equal">
      <formula>0</formula>
    </cfRule>
  </conditionalFormatting>
  <conditionalFormatting sqref="D31">
    <cfRule type="cellIs" dxfId="2238" priority="402" operator="greaterThan">
      <formula>0</formula>
    </cfRule>
  </conditionalFormatting>
  <conditionalFormatting sqref="D31">
    <cfRule type="cellIs" dxfId="2237" priority="401" operator="equal">
      <formula>0</formula>
    </cfRule>
  </conditionalFormatting>
  <conditionalFormatting sqref="D32">
    <cfRule type="cellIs" dxfId="2236" priority="400" operator="greaterThan">
      <formula>0</formula>
    </cfRule>
  </conditionalFormatting>
  <conditionalFormatting sqref="D32">
    <cfRule type="cellIs" dxfId="2235" priority="399" operator="equal">
      <formula>0</formula>
    </cfRule>
  </conditionalFormatting>
  <conditionalFormatting sqref="D33">
    <cfRule type="cellIs" dxfId="2234" priority="398" operator="greaterThan">
      <formula>0</formula>
    </cfRule>
  </conditionalFormatting>
  <conditionalFormatting sqref="D33">
    <cfRule type="cellIs" dxfId="2233" priority="397" operator="equal">
      <formula>0</formula>
    </cfRule>
  </conditionalFormatting>
  <conditionalFormatting sqref="D34">
    <cfRule type="cellIs" dxfId="2232" priority="396" operator="greaterThan">
      <formula>0</formula>
    </cfRule>
  </conditionalFormatting>
  <conditionalFormatting sqref="D34">
    <cfRule type="cellIs" dxfId="2231" priority="395" operator="equal">
      <formula>0</formula>
    </cfRule>
  </conditionalFormatting>
  <conditionalFormatting sqref="E30">
    <cfRule type="cellIs" dxfId="2230" priority="394" operator="greaterThan">
      <formula>0</formula>
    </cfRule>
  </conditionalFormatting>
  <conditionalFormatting sqref="E30">
    <cfRule type="cellIs" dxfId="2229" priority="393" operator="equal">
      <formula>0</formula>
    </cfRule>
  </conditionalFormatting>
  <conditionalFormatting sqref="E31">
    <cfRule type="cellIs" dxfId="2228" priority="392" operator="greaterThan">
      <formula>0</formula>
    </cfRule>
  </conditionalFormatting>
  <conditionalFormatting sqref="E31">
    <cfRule type="cellIs" dxfId="2227" priority="391" operator="equal">
      <formula>0</formula>
    </cfRule>
  </conditionalFormatting>
  <conditionalFormatting sqref="E32">
    <cfRule type="cellIs" dxfId="2226" priority="390" operator="greaterThan">
      <formula>0</formula>
    </cfRule>
  </conditionalFormatting>
  <conditionalFormatting sqref="E32">
    <cfRule type="cellIs" dxfId="2225" priority="389" operator="equal">
      <formula>0</formula>
    </cfRule>
  </conditionalFormatting>
  <conditionalFormatting sqref="E33">
    <cfRule type="cellIs" dxfId="2224" priority="388" operator="greaterThan">
      <formula>0</formula>
    </cfRule>
  </conditionalFormatting>
  <conditionalFormatting sqref="E33">
    <cfRule type="cellIs" dxfId="2223" priority="387" operator="equal">
      <formula>0</formula>
    </cfRule>
  </conditionalFormatting>
  <conditionalFormatting sqref="E34">
    <cfRule type="cellIs" dxfId="2222" priority="386" operator="greaterThan">
      <formula>0</formula>
    </cfRule>
  </conditionalFormatting>
  <conditionalFormatting sqref="E34">
    <cfRule type="cellIs" dxfId="2221" priority="385" operator="equal">
      <formula>0</formula>
    </cfRule>
  </conditionalFormatting>
  <conditionalFormatting sqref="G27">
    <cfRule type="cellIs" dxfId="2220" priority="383" operator="lessThan">
      <formula>1.9</formula>
    </cfRule>
    <cfRule type="cellIs" dxfId="2219" priority="384" operator="greaterThan">
      <formula>1.9</formula>
    </cfRule>
  </conditionalFormatting>
  <conditionalFormatting sqref="G28">
    <cfRule type="cellIs" dxfId="2218" priority="381" operator="lessThan">
      <formula>1.9</formula>
    </cfRule>
    <cfRule type="cellIs" dxfId="2217" priority="382" operator="greaterThan">
      <formula>1.9</formula>
    </cfRule>
  </conditionalFormatting>
  <conditionalFormatting sqref="G29">
    <cfRule type="cellIs" dxfId="2216" priority="379" operator="lessThan">
      <formula>1.9</formula>
    </cfRule>
    <cfRule type="cellIs" dxfId="2215" priority="380" operator="greaterThan">
      <formula>1.9</formula>
    </cfRule>
  </conditionalFormatting>
  <conditionalFormatting sqref="G30">
    <cfRule type="cellIs" dxfId="2214" priority="377" operator="lessThan">
      <formula>1.9</formula>
    </cfRule>
    <cfRule type="cellIs" dxfId="2213" priority="378" operator="greaterThan">
      <formula>1.9</formula>
    </cfRule>
  </conditionalFormatting>
  <conditionalFormatting sqref="G31">
    <cfRule type="cellIs" dxfId="2212" priority="375" operator="lessThan">
      <formula>1.9</formula>
    </cfRule>
    <cfRule type="cellIs" dxfId="2211" priority="376" operator="greaterThan">
      <formula>1.9</formula>
    </cfRule>
  </conditionalFormatting>
  <conditionalFormatting sqref="G32">
    <cfRule type="cellIs" dxfId="2210" priority="373" operator="lessThan">
      <formula>1.9</formula>
    </cfRule>
    <cfRule type="cellIs" dxfId="2209" priority="374" operator="greaterThan">
      <formula>1.9</formula>
    </cfRule>
  </conditionalFormatting>
  <conditionalFormatting sqref="G33:G34">
    <cfRule type="cellIs" dxfId="2208" priority="371" operator="lessThan">
      <formula>1.9</formula>
    </cfRule>
    <cfRule type="cellIs" dxfId="2207" priority="372" operator="greaterThan">
      <formula>1.9</formula>
    </cfRule>
  </conditionalFormatting>
  <conditionalFormatting sqref="H27:H33">
    <cfRule type="cellIs" dxfId="2206" priority="369" operator="lessThan">
      <formula>1.9</formula>
    </cfRule>
    <cfRule type="cellIs" dxfId="2205" priority="370" operator="greaterThan">
      <formula>1.9</formula>
    </cfRule>
  </conditionalFormatting>
  <conditionalFormatting sqref="I30">
    <cfRule type="cellIs" dxfId="2204" priority="367" operator="lessThan">
      <formula>1.9</formula>
    </cfRule>
    <cfRule type="cellIs" dxfId="2203" priority="368" operator="greaterThan">
      <formula>1.9</formula>
    </cfRule>
  </conditionalFormatting>
  <conditionalFormatting sqref="I31">
    <cfRule type="cellIs" dxfId="2202" priority="365" operator="lessThan">
      <formula>1.9</formula>
    </cfRule>
    <cfRule type="cellIs" dxfId="2201" priority="366" operator="greaterThan">
      <formula>1.9</formula>
    </cfRule>
  </conditionalFormatting>
  <conditionalFormatting sqref="I32">
    <cfRule type="cellIs" dxfId="2200" priority="363" operator="lessThan">
      <formula>1.9</formula>
    </cfRule>
    <cfRule type="cellIs" dxfId="2199" priority="364" operator="greaterThan">
      <formula>1.9</formula>
    </cfRule>
  </conditionalFormatting>
  <conditionalFormatting sqref="I33">
    <cfRule type="cellIs" dxfId="2198" priority="361" operator="lessThan">
      <formula>1.9</formula>
    </cfRule>
    <cfRule type="cellIs" dxfId="2197" priority="362" operator="greaterThan">
      <formula>1.9</formula>
    </cfRule>
  </conditionalFormatting>
  <conditionalFormatting sqref="J27:J29">
    <cfRule type="cellIs" dxfId="2196" priority="359" operator="lessThan">
      <formula>2.9</formula>
    </cfRule>
    <cfRule type="cellIs" dxfId="2195" priority="360" operator="greaterThan">
      <formula>2.9</formula>
    </cfRule>
  </conditionalFormatting>
  <conditionalFormatting sqref="J30">
    <cfRule type="cellIs" dxfId="2194" priority="357" operator="lessThan">
      <formula>1.9</formula>
    </cfRule>
    <cfRule type="cellIs" dxfId="2193" priority="358" operator="greaterThan">
      <formula>1.9</formula>
    </cfRule>
  </conditionalFormatting>
  <conditionalFormatting sqref="J31">
    <cfRule type="cellIs" dxfId="2192" priority="355" operator="lessThan">
      <formula>1.9</formula>
    </cfRule>
    <cfRule type="cellIs" dxfId="2191" priority="356" operator="greaterThan">
      <formula>1.9</formula>
    </cfRule>
  </conditionalFormatting>
  <conditionalFormatting sqref="J32">
    <cfRule type="cellIs" dxfId="2190" priority="353" operator="lessThan">
      <formula>1.9</formula>
    </cfRule>
    <cfRule type="cellIs" dxfId="2189" priority="354" operator="greaterThan">
      <formula>1.9</formula>
    </cfRule>
  </conditionalFormatting>
  <conditionalFormatting sqref="J33">
    <cfRule type="cellIs" dxfId="2188" priority="351" operator="lessThan">
      <formula>1.9</formula>
    </cfRule>
    <cfRule type="cellIs" dxfId="2187" priority="352" operator="greaterThan">
      <formula>1.9</formula>
    </cfRule>
  </conditionalFormatting>
  <conditionalFormatting sqref="K27">
    <cfRule type="cellIs" dxfId="2186" priority="349" operator="lessThan">
      <formula>3.9</formula>
    </cfRule>
    <cfRule type="cellIs" dxfId="2185" priority="350" operator="greaterThan">
      <formula>3.9</formula>
    </cfRule>
  </conditionalFormatting>
  <conditionalFormatting sqref="K28">
    <cfRule type="cellIs" dxfId="2184" priority="347" operator="lessThan">
      <formula>3.9</formula>
    </cfRule>
    <cfRule type="cellIs" dxfId="2183" priority="348" operator="greaterThan">
      <formula>3.9</formula>
    </cfRule>
  </conditionalFormatting>
  <conditionalFormatting sqref="K29">
    <cfRule type="cellIs" dxfId="2182" priority="345" operator="lessThan">
      <formula>3.9</formula>
    </cfRule>
    <cfRule type="cellIs" dxfId="2181" priority="346" operator="greaterThan">
      <formula>3.9</formula>
    </cfRule>
  </conditionalFormatting>
  <conditionalFormatting sqref="K30">
    <cfRule type="cellIs" dxfId="2180" priority="343" operator="lessThan">
      <formula>2.9</formula>
    </cfRule>
    <cfRule type="cellIs" dxfId="2179" priority="344" operator="greaterThan">
      <formula>2.9</formula>
    </cfRule>
  </conditionalFormatting>
  <conditionalFormatting sqref="K31">
    <cfRule type="cellIs" dxfId="2178" priority="341" operator="lessThan">
      <formula>2.9</formula>
    </cfRule>
    <cfRule type="cellIs" dxfId="2177" priority="342" operator="greaterThan">
      <formula>2.9</formula>
    </cfRule>
  </conditionalFormatting>
  <conditionalFormatting sqref="K32">
    <cfRule type="cellIs" dxfId="2176" priority="339" operator="lessThan">
      <formula>2.9</formula>
    </cfRule>
    <cfRule type="cellIs" dxfId="2175" priority="340" operator="greaterThan">
      <formula>2.9</formula>
    </cfRule>
  </conditionalFormatting>
  <conditionalFormatting sqref="K33">
    <cfRule type="cellIs" dxfId="2174" priority="337" operator="lessThan">
      <formula>2.9</formula>
    </cfRule>
    <cfRule type="cellIs" dxfId="2173" priority="338" operator="greaterThan">
      <formula>2.9</formula>
    </cfRule>
  </conditionalFormatting>
  <conditionalFormatting sqref="I27:I29">
    <cfRule type="cellIs" dxfId="2172" priority="335" operator="lessThan">
      <formula>2.9</formula>
    </cfRule>
    <cfRule type="cellIs" dxfId="2171" priority="336" operator="greaterThan">
      <formula>2.9</formula>
    </cfRule>
  </conditionalFormatting>
  <conditionalFormatting sqref="K34">
    <cfRule type="cellIs" dxfId="2170" priority="333" operator="lessThan">
      <formula>6.9</formula>
    </cfRule>
    <cfRule type="cellIs" dxfId="2169" priority="334" operator="greaterThan">
      <formula>6.9</formula>
    </cfRule>
  </conditionalFormatting>
  <conditionalFormatting sqref="H34">
    <cfRule type="cellIs" dxfId="2168" priority="331" operator="lessThan">
      <formula>3.9</formula>
    </cfRule>
    <cfRule type="cellIs" dxfId="2167" priority="332" operator="greaterThan">
      <formula>3.9</formula>
    </cfRule>
  </conditionalFormatting>
  <conditionalFormatting sqref="I34">
    <cfRule type="cellIs" dxfId="2166" priority="329" operator="lessThan">
      <formula>4.9</formula>
    </cfRule>
    <cfRule type="cellIs" dxfId="2165" priority="330" operator="greaterThan">
      <formula>4.9</formula>
    </cfRule>
  </conditionalFormatting>
  <conditionalFormatting sqref="J34">
    <cfRule type="cellIs" dxfId="2164" priority="327" operator="lessThan">
      <formula>6</formula>
    </cfRule>
    <cfRule type="cellIs" dxfId="2163" priority="328" operator="greaterThan">
      <formula>5.9</formula>
    </cfRule>
  </conditionalFormatting>
  <conditionalFormatting sqref="K58:K59">
    <cfRule type="cellIs" dxfId="2162" priority="324" operator="lessThan">
      <formula>0.76</formula>
    </cfRule>
    <cfRule type="cellIs" dxfId="2161" priority="325" operator="greaterThan">
      <formula>0.75</formula>
    </cfRule>
    <cfRule type="cellIs" dxfId="2160" priority="326" operator="greaterThan">
      <formula>75</formula>
    </cfRule>
  </conditionalFormatting>
  <conditionalFormatting sqref="H58:J59">
    <cfRule type="cellIs" dxfId="2159" priority="322" operator="lessThan">
      <formula>0.71</formula>
    </cfRule>
    <cfRule type="cellIs" dxfId="2158" priority="323" operator="greaterThan">
      <formula>0.7</formula>
    </cfRule>
  </conditionalFormatting>
  <conditionalFormatting sqref="F58:G59">
    <cfRule type="cellIs" dxfId="2157" priority="320" operator="lessThan">
      <formula>0.66</formula>
    </cfRule>
    <cfRule type="cellIs" dxfId="2156" priority="321" operator="greaterThan">
      <formula>0.65</formula>
    </cfRule>
  </conditionalFormatting>
  <conditionalFormatting sqref="E58:E59">
    <cfRule type="cellIs" dxfId="2155" priority="318" operator="lessThan">
      <formula>0.61</formula>
    </cfRule>
    <cfRule type="cellIs" dxfId="2154" priority="319" operator="greaterThan">
      <formula>0.6</formula>
    </cfRule>
  </conditionalFormatting>
  <conditionalFormatting sqref="C58:D59">
    <cfRule type="cellIs" dxfId="2153" priority="316" operator="lessThan">
      <formula>0.51</formula>
    </cfRule>
    <cfRule type="cellIs" dxfId="2152" priority="317" operator="greaterThan">
      <formula>0.5</formula>
    </cfRule>
  </conditionalFormatting>
  <conditionalFormatting sqref="K47">
    <cfRule type="cellIs" dxfId="2151" priority="313" operator="greaterThan">
      <formula>39.9</formula>
    </cfRule>
    <cfRule type="cellIs" dxfId="2150" priority="314" operator="lessThan">
      <formula>40</formula>
    </cfRule>
    <cfRule type="cellIs" dxfId="2149" priority="315" operator="greaterThan">
      <formula>40</formula>
    </cfRule>
  </conditionalFormatting>
  <conditionalFormatting sqref="K48">
    <cfRule type="cellIs" dxfId="2148" priority="311" operator="lessThan">
      <formula>9.9</formula>
    </cfRule>
    <cfRule type="cellIs" dxfId="2147" priority="312" operator="greaterThan">
      <formula>9.9</formula>
    </cfRule>
  </conditionalFormatting>
  <conditionalFormatting sqref="K46">
    <cfRule type="cellIs" dxfId="2146" priority="309" operator="lessThan">
      <formula>17.9</formula>
    </cfRule>
    <cfRule type="cellIs" dxfId="2145" priority="310" operator="greaterThan">
      <formula>17.9</formula>
    </cfRule>
  </conditionalFormatting>
  <conditionalFormatting sqref="K49">
    <cfRule type="cellIs" dxfId="2144" priority="307" operator="lessThan">
      <formula>39.9</formula>
    </cfRule>
    <cfRule type="cellIs" dxfId="2143" priority="308" operator="greaterThan">
      <formula>39.9</formula>
    </cfRule>
  </conditionalFormatting>
  <conditionalFormatting sqref="K52:K53">
    <cfRule type="cellIs" dxfId="2142" priority="305" operator="lessThan">
      <formula>215.9</formula>
    </cfRule>
    <cfRule type="cellIs" dxfId="2141" priority="306" operator="greaterThan">
      <formula>215.9</formula>
    </cfRule>
  </conditionalFormatting>
  <conditionalFormatting sqref="K56">
    <cfRule type="cellIs" dxfId="2140" priority="301" operator="lessThan">
      <formula>4.27</formula>
    </cfRule>
    <cfRule type="cellIs" dxfId="2139" priority="302" operator="greaterThan">
      <formula>4.27</formula>
    </cfRule>
    <cfRule type="cellIs" dxfId="2138" priority="303" operator="lessThan">
      <formula>4.28</formula>
    </cfRule>
    <cfRule type="cellIs" dxfId="2137" priority="304" operator="greaterThan">
      <formula>4.28</formula>
    </cfRule>
  </conditionalFormatting>
  <conditionalFormatting sqref="I46:J46">
    <cfRule type="cellIs" dxfId="2136" priority="297" operator="lessThan">
      <formula>16.9</formula>
    </cfRule>
    <cfRule type="cellIs" dxfId="2135" priority="298" operator="greaterThan">
      <formula>16.9</formula>
    </cfRule>
    <cfRule type="cellIs" dxfId="2134" priority="299" operator="greaterThan">
      <formula>16</formula>
    </cfRule>
    <cfRule type="cellIs" dxfId="2133" priority="300" operator="greaterThan">
      <formula>16</formula>
    </cfRule>
  </conditionalFormatting>
  <conditionalFormatting sqref="J47">
    <cfRule type="cellIs" dxfId="2132" priority="293" operator="lessThan">
      <formula>34.9</formula>
    </cfRule>
    <cfRule type="cellIs" dxfId="2131" priority="294" operator="greaterThan">
      <formula>34.9</formula>
    </cfRule>
    <cfRule type="cellIs" dxfId="2130" priority="295" operator="greaterThan">
      <formula>34.9</formula>
    </cfRule>
    <cfRule type="cellIs" dxfId="2129" priority="296" operator="greaterThan">
      <formula>34.9</formula>
    </cfRule>
  </conditionalFormatting>
  <conditionalFormatting sqref="J48">
    <cfRule type="cellIs" dxfId="2128" priority="291" operator="lessThan">
      <formula>7.9</formula>
    </cfRule>
    <cfRule type="cellIs" dxfId="2127" priority="292" operator="greaterThan">
      <formula>7.9</formula>
    </cfRule>
  </conditionalFormatting>
  <conditionalFormatting sqref="J49">
    <cfRule type="cellIs" dxfId="2126" priority="289" operator="lessThan">
      <formula>34.9</formula>
    </cfRule>
    <cfRule type="cellIs" dxfId="2125" priority="290" operator="greaterThan">
      <formula>34.9</formula>
    </cfRule>
  </conditionalFormatting>
  <conditionalFormatting sqref="J52:J53">
    <cfRule type="cellIs" dxfId="2124" priority="287" operator="lessThan">
      <formula>191.9</formula>
    </cfRule>
    <cfRule type="cellIs" dxfId="2123" priority="288" operator="greaterThan">
      <formula>191</formula>
    </cfRule>
  </conditionalFormatting>
  <conditionalFormatting sqref="J56">
    <cfRule type="cellIs" dxfId="2122" priority="283" operator="lessThan">
      <formula>4.391</formula>
    </cfRule>
    <cfRule type="cellIs" dxfId="2121" priority="284" operator="greaterThan">
      <formula>4.39</formula>
    </cfRule>
    <cfRule type="cellIs" dxfId="2120" priority="285" operator="lessThan">
      <formula>"4.39.1"</formula>
    </cfRule>
    <cfRule type="cellIs" dxfId="2119" priority="286" operator="greaterThan">
      <formula>4.39</formula>
    </cfRule>
  </conditionalFormatting>
  <conditionalFormatting sqref="I47">
    <cfRule type="cellIs" dxfId="2118" priority="281" operator="lessThan">
      <formula>30</formula>
    </cfRule>
    <cfRule type="cellIs" dxfId="2117" priority="282" operator="greaterThan">
      <formula>29.9</formula>
    </cfRule>
  </conditionalFormatting>
  <conditionalFormatting sqref="I48">
    <cfRule type="cellIs" dxfId="2116" priority="279" operator="lessThan">
      <formula>7</formula>
    </cfRule>
    <cfRule type="cellIs" dxfId="2115" priority="280" operator="greaterThan">
      <formula>6.9</formula>
    </cfRule>
  </conditionalFormatting>
  <conditionalFormatting sqref="I49">
    <cfRule type="cellIs" dxfId="2114" priority="277" operator="lessThan">
      <formula>30</formula>
    </cfRule>
    <cfRule type="cellIs" dxfId="2113" priority="278" operator="greaterThan">
      <formula>29.9</formula>
    </cfRule>
  </conditionalFormatting>
  <conditionalFormatting sqref="I52:I53">
    <cfRule type="cellIs" dxfId="2112" priority="275" operator="lessThan">
      <formula>168</formula>
    </cfRule>
    <cfRule type="cellIs" dxfId="2111" priority="276" operator="greaterThan">
      <formula>167.9</formula>
    </cfRule>
  </conditionalFormatting>
  <conditionalFormatting sqref="I56">
    <cfRule type="cellIs" dxfId="2110" priority="271" operator="greaterThan">
      <formula>4.49</formula>
    </cfRule>
    <cfRule type="cellIs" dxfId="2109" priority="272" operator="lessThan">
      <formula>4.5</formula>
    </cfRule>
    <cfRule type="cellIs" dxfId="2108" priority="273" operator="lessThan">
      <formula>4.49</formula>
    </cfRule>
    <cfRule type="cellIs" dxfId="2107" priority="274" operator="lessThan">
      <formula>4.48</formula>
    </cfRule>
  </conditionalFormatting>
  <conditionalFormatting sqref="C46:H46">
    <cfRule type="cellIs" dxfId="2106" priority="269" operator="lessThan">
      <formula>15</formula>
    </cfRule>
    <cfRule type="cellIs" dxfId="2105" priority="270" operator="greaterThan">
      <formula>14</formula>
    </cfRule>
  </conditionalFormatting>
  <conditionalFormatting sqref="H47">
    <cfRule type="cellIs" dxfId="2104" priority="267" operator="lessThan">
      <formula>25</formula>
    </cfRule>
    <cfRule type="cellIs" dxfId="2103" priority="268" operator="greaterThan">
      <formula>24</formula>
    </cfRule>
  </conditionalFormatting>
  <conditionalFormatting sqref="H48">
    <cfRule type="cellIs" dxfId="2102" priority="265" operator="lessThan">
      <formula>6</formula>
    </cfRule>
    <cfRule type="cellIs" dxfId="2101" priority="266" operator="greaterThan">
      <formula>5</formula>
    </cfRule>
  </conditionalFormatting>
  <conditionalFormatting sqref="H49">
    <cfRule type="cellIs" dxfId="2100" priority="263" operator="lessThan">
      <formula>25</formula>
    </cfRule>
    <cfRule type="cellIs" dxfId="2099" priority="264" operator="greaterThan">
      <formula>24</formula>
    </cfRule>
  </conditionalFormatting>
  <conditionalFormatting sqref="H52:H53">
    <cfRule type="cellIs" dxfId="2098" priority="261" operator="lessThan">
      <formula>144</formula>
    </cfRule>
    <cfRule type="cellIs" dxfId="2097" priority="262" operator="greaterThan">
      <formula>143</formula>
    </cfRule>
  </conditionalFormatting>
  <conditionalFormatting sqref="H56">
    <cfRule type="cellIs" dxfId="2096" priority="259" operator="greaterThan">
      <formula>4.59</formula>
    </cfRule>
    <cfRule type="cellIs" dxfId="2095" priority="260" operator="lessThan">
      <formula>4.6</formula>
    </cfRule>
  </conditionalFormatting>
  <conditionalFormatting sqref="G47">
    <cfRule type="cellIs" dxfId="2094" priority="257" operator="lessThan">
      <formula>20</formula>
    </cfRule>
    <cfRule type="cellIs" dxfId="2093" priority="258" operator="greaterThan">
      <formula>19</formula>
    </cfRule>
  </conditionalFormatting>
  <conditionalFormatting sqref="G48">
    <cfRule type="cellIs" dxfId="2092" priority="255" operator="lessThan">
      <formula>5</formula>
    </cfRule>
    <cfRule type="cellIs" dxfId="2091" priority="256" operator="greaterThan">
      <formula>4</formula>
    </cfRule>
  </conditionalFormatting>
  <conditionalFormatting sqref="G49">
    <cfRule type="cellIs" dxfId="2090" priority="253" operator="lessThan">
      <formula>20</formula>
    </cfRule>
    <cfRule type="cellIs" dxfId="2089" priority="254" operator="greaterThan">
      <formula>19</formula>
    </cfRule>
  </conditionalFormatting>
  <conditionalFormatting sqref="G52:G53">
    <cfRule type="cellIs" dxfId="2088" priority="251" operator="lessThan">
      <formula>120</formula>
    </cfRule>
    <cfRule type="cellIs" dxfId="2087" priority="252" operator="greaterThan">
      <formula>119</formula>
    </cfRule>
  </conditionalFormatting>
  <conditionalFormatting sqref="G56">
    <cfRule type="cellIs" dxfId="2086" priority="249" operator="greaterThan">
      <formula>4.75</formula>
    </cfRule>
    <cfRule type="cellIs" dxfId="2085" priority="250" operator="lessThan">
      <formula>4.76</formula>
    </cfRule>
  </conditionalFormatting>
  <conditionalFormatting sqref="F47">
    <cfRule type="cellIs" dxfId="2084" priority="247" operator="lessThan">
      <formula>15</formula>
    </cfRule>
    <cfRule type="cellIs" dxfId="2083" priority="248" operator="greaterThan">
      <formula>14</formula>
    </cfRule>
  </conditionalFormatting>
  <conditionalFormatting sqref="F48">
    <cfRule type="cellIs" dxfId="2082" priority="245" operator="lessThan">
      <formula>4</formula>
    </cfRule>
    <cfRule type="cellIs" dxfId="2081" priority="246" operator="greaterThan">
      <formula>3</formula>
    </cfRule>
  </conditionalFormatting>
  <conditionalFormatting sqref="F49">
    <cfRule type="cellIs" dxfId="2080" priority="243" operator="lessThan">
      <formula>15</formula>
    </cfRule>
    <cfRule type="cellIs" dxfId="2079" priority="244" operator="greaterThan">
      <formula>14</formula>
    </cfRule>
  </conditionalFormatting>
  <conditionalFormatting sqref="F52:F53">
    <cfRule type="cellIs" dxfId="2078" priority="241" operator="lessThan">
      <formula>96</formula>
    </cfRule>
    <cfRule type="cellIs" dxfId="2077" priority="242" operator="greaterThan">
      <formula>95</formula>
    </cfRule>
  </conditionalFormatting>
  <conditionalFormatting sqref="F56">
    <cfRule type="cellIs" dxfId="2076" priority="239" operator="greaterThan">
      <formula>5</formula>
    </cfRule>
    <cfRule type="cellIs" dxfId="2075" priority="240" operator="lessThan">
      <formula>5.1</formula>
    </cfRule>
  </conditionalFormatting>
  <conditionalFormatting sqref="E47">
    <cfRule type="cellIs" dxfId="2074" priority="237" operator="lessThan">
      <formula>10</formula>
    </cfRule>
    <cfRule type="cellIs" dxfId="2073" priority="238" operator="greaterThan">
      <formula>9</formula>
    </cfRule>
  </conditionalFormatting>
  <conditionalFormatting sqref="E48">
    <cfRule type="cellIs" dxfId="2072" priority="235" operator="lessThan">
      <formula>3</formula>
    </cfRule>
    <cfRule type="cellIs" dxfId="2071" priority="236" operator="greaterThan">
      <formula>2</formula>
    </cfRule>
  </conditionalFormatting>
  <conditionalFormatting sqref="E49">
    <cfRule type="cellIs" dxfId="2070" priority="233" operator="lessThan">
      <formula>10</formula>
    </cfRule>
    <cfRule type="cellIs" dxfId="2069" priority="234" operator="greaterThan">
      <formula>9</formula>
    </cfRule>
  </conditionalFormatting>
  <conditionalFormatting sqref="E52:E53">
    <cfRule type="cellIs" dxfId="2068" priority="231" operator="lessThan">
      <formula>72</formula>
    </cfRule>
    <cfRule type="cellIs" dxfId="2067" priority="232" operator="greaterThan">
      <formula>71</formula>
    </cfRule>
  </conditionalFormatting>
  <conditionalFormatting sqref="E56">
    <cfRule type="cellIs" dxfId="2066" priority="229" operator="greaterThan">
      <formula>5.5</formula>
    </cfRule>
    <cfRule type="cellIs" dxfId="2065" priority="230" operator="lessThan">
      <formula>5.6</formula>
    </cfRule>
  </conditionalFormatting>
  <conditionalFormatting sqref="D47">
    <cfRule type="cellIs" dxfId="2064" priority="227" operator="lessThan">
      <formula>5</formula>
    </cfRule>
    <cfRule type="cellIs" dxfId="2063" priority="228" operator="greaterThan">
      <formula>4</formula>
    </cfRule>
  </conditionalFormatting>
  <conditionalFormatting sqref="D48">
    <cfRule type="cellIs" dxfId="2062" priority="225" operator="lessThan">
      <formula>2</formula>
    </cfRule>
    <cfRule type="cellIs" dxfId="2061" priority="226" operator="greaterThan">
      <formula>1</formula>
    </cfRule>
  </conditionalFormatting>
  <conditionalFormatting sqref="D49">
    <cfRule type="cellIs" dxfId="2060" priority="223" operator="lessThan">
      <formula>5</formula>
    </cfRule>
    <cfRule type="cellIs" dxfId="2059" priority="224" operator="greaterThan">
      <formula>4</formula>
    </cfRule>
  </conditionalFormatting>
  <conditionalFormatting sqref="D52:D53">
    <cfRule type="cellIs" dxfId="2058" priority="221" operator="lessThan">
      <formula>48</formula>
    </cfRule>
    <cfRule type="cellIs" dxfId="2057" priority="222" operator="greaterThan">
      <formula>47</formula>
    </cfRule>
  </conditionalFormatting>
  <conditionalFormatting sqref="D56">
    <cfRule type="cellIs" dxfId="2056" priority="219" operator="greaterThan">
      <formula>5.75</formula>
    </cfRule>
    <cfRule type="cellIs" dxfId="2055" priority="220" operator="lessThan">
      <formula>5.76</formula>
    </cfRule>
  </conditionalFormatting>
  <conditionalFormatting sqref="K36">
    <cfRule type="cellIs" dxfId="2054" priority="215" operator="lessThan">
      <formula>4</formula>
    </cfRule>
    <cfRule type="cellIs" dxfId="2053" priority="216" operator="lessThan">
      <formula>4.1</formula>
    </cfRule>
    <cfRule type="cellIs" dxfId="2052" priority="217" operator="greaterThan">
      <formula>4</formula>
    </cfRule>
    <cfRule type="cellIs" dxfId="2051" priority="218" operator="lessThan">
      <formula>4</formula>
    </cfRule>
  </conditionalFormatting>
  <conditionalFormatting sqref="K37">
    <cfRule type="cellIs" dxfId="2050" priority="213" operator="lessThan">
      <formula>0.499</formula>
    </cfRule>
    <cfRule type="cellIs" dxfId="2049" priority="214" operator="greaterThan">
      <formula>0.499</formula>
    </cfRule>
  </conditionalFormatting>
  <conditionalFormatting sqref="K38">
    <cfRule type="cellIs" dxfId="2048" priority="211" operator="lessThan">
      <formula>0.449</formula>
    </cfRule>
    <cfRule type="cellIs" dxfId="2047" priority="212" operator="greaterThan">
      <formula>0.449</formula>
    </cfRule>
  </conditionalFormatting>
  <conditionalFormatting sqref="K39">
    <cfRule type="cellIs" dxfId="2046" priority="132" operator="greaterThan">
      <formula>31.99</formula>
    </cfRule>
    <cfRule type="cellIs" dxfId="2045" priority="209" operator="lessThan">
      <formula>32.1</formula>
    </cfRule>
    <cfRule type="cellIs" dxfId="2044" priority="210" operator="greaterThan">
      <formula>32</formula>
    </cfRule>
  </conditionalFormatting>
  <conditionalFormatting sqref="K40">
    <cfRule type="cellIs" dxfId="2043" priority="207" operator="lessThan">
      <formula>1.78</formula>
    </cfRule>
    <cfRule type="cellIs" dxfId="2042" priority="208" operator="greaterThan">
      <formula>1.77</formula>
    </cfRule>
  </conditionalFormatting>
  <conditionalFormatting sqref="K41">
    <cfRule type="cellIs" dxfId="2041" priority="205" operator="lessThan">
      <formula>0.3499</formula>
    </cfRule>
    <cfRule type="cellIs" dxfId="2040" priority="206" operator="greaterThan">
      <formula>0.3499</formula>
    </cfRule>
  </conditionalFormatting>
  <conditionalFormatting sqref="K42">
    <cfRule type="cellIs" dxfId="2039" priority="203" operator="lessThan">
      <formula>0.7499</formula>
    </cfRule>
    <cfRule type="cellIs" dxfId="2038" priority="204" operator="greaterThan">
      <formula>0.7499</formula>
    </cfRule>
  </conditionalFormatting>
  <conditionalFormatting sqref="J36">
    <cfRule type="cellIs" dxfId="2037" priority="200" operator="lessThan">
      <formula>8</formula>
    </cfRule>
    <cfRule type="cellIs" dxfId="2036" priority="201" operator="greaterThan">
      <formula>7.9</formula>
    </cfRule>
    <cfRule type="cellIs" dxfId="2035" priority="202" operator="greaterThan">
      <formula>8</formula>
    </cfRule>
  </conditionalFormatting>
  <conditionalFormatting sqref="J37:J38 I38">
    <cfRule type="cellIs" dxfId="2034" priority="198" operator="lessThan">
      <formula>0.4</formula>
    </cfRule>
    <cfRule type="cellIs" dxfId="2033" priority="199" operator="greaterThan">
      <formula>0.3999</formula>
    </cfRule>
  </conditionalFormatting>
  <conditionalFormatting sqref="J39">
    <cfRule type="cellIs" dxfId="2032" priority="130" operator="lessThan">
      <formula>34</formula>
    </cfRule>
    <cfRule type="cellIs" dxfId="2031" priority="131" operator="greaterThan">
      <formula>33.9</formula>
    </cfRule>
    <cfRule type="cellIs" dxfId="2030" priority="196" operator="lessThan">
      <formula>34.1</formula>
    </cfRule>
    <cfRule type="cellIs" dxfId="2029" priority="197" operator="greaterThan">
      <formula>34</formula>
    </cfRule>
  </conditionalFormatting>
  <conditionalFormatting sqref="J40">
    <cfRule type="cellIs" dxfId="2028" priority="193" operator="lessThan">
      <formula>1.88</formula>
    </cfRule>
    <cfRule type="cellIs" dxfId="2027" priority="194" operator="lessThan">
      <formula>1.88</formula>
    </cfRule>
    <cfRule type="cellIs" dxfId="2026" priority="195" operator="greaterThan">
      <formula>1.87</formula>
    </cfRule>
  </conditionalFormatting>
  <conditionalFormatting sqref="I40">
    <cfRule type="cellIs" dxfId="2025" priority="191" operator="lessThan">
      <formula>2.01</formula>
    </cfRule>
    <cfRule type="cellIs" dxfId="2024" priority="192" operator="greaterThan">
      <formula>2</formula>
    </cfRule>
  </conditionalFormatting>
  <conditionalFormatting sqref="C40:H40">
    <cfRule type="cellIs" dxfId="2023" priority="188" operator="lessThan">
      <formula>2.08</formula>
    </cfRule>
    <cfRule type="cellIs" dxfId="2022" priority="189" operator="lessThan">
      <formula>2.08</formula>
    </cfRule>
    <cfRule type="cellIs" dxfId="2021" priority="190" operator="greaterThan">
      <formula>2.07</formula>
    </cfRule>
  </conditionalFormatting>
  <conditionalFormatting sqref="J44">
    <cfRule type="cellIs" dxfId="2020" priority="186" operator="lessThan">
      <formula>49.1</formula>
    </cfRule>
    <cfRule type="cellIs" dxfId="2019" priority="187" operator="greaterThan">
      <formula>49</formula>
    </cfRule>
  </conditionalFormatting>
  <conditionalFormatting sqref="J43">
    <cfRule type="cellIs" dxfId="2018" priority="184" operator="lessThan">
      <formula>45.1</formula>
    </cfRule>
    <cfRule type="cellIs" dxfId="2017" priority="185" operator="greaterThan">
      <formula>45</formula>
    </cfRule>
  </conditionalFormatting>
  <conditionalFormatting sqref="J42">
    <cfRule type="cellIs" dxfId="2016" priority="181" operator="lessThan">
      <formula>0.6999</formula>
    </cfRule>
    <cfRule type="cellIs" dxfId="2015" priority="182" operator="greaterThan">
      <formula>0.699</formula>
    </cfRule>
    <cfRule type="cellIs" dxfId="2014" priority="183" operator="greaterThan">
      <formula>0.699</formula>
    </cfRule>
  </conditionalFormatting>
  <conditionalFormatting sqref="J41">
    <cfRule type="cellIs" dxfId="2013" priority="179" operator="lessThan">
      <formula>0.2999</formula>
    </cfRule>
    <cfRule type="cellIs" dxfId="2012" priority="180" operator="greaterThan">
      <formula>0.299</formula>
    </cfRule>
  </conditionalFormatting>
  <conditionalFormatting sqref="G37:I37 C38:H38">
    <cfRule type="cellIs" dxfId="2011" priority="177" operator="lessThan">
      <formula>0.35</formula>
    </cfRule>
    <cfRule type="cellIs" dxfId="2010" priority="178" operator="greaterThan">
      <formula>0.349</formula>
    </cfRule>
  </conditionalFormatting>
  <conditionalFormatting sqref="I36">
    <cfRule type="cellIs" dxfId="2009" priority="173" operator="lessThan">
      <formula>10.1</formula>
    </cfRule>
    <cfRule type="cellIs" dxfId="2008" priority="174" operator="greaterThan">
      <formula>10</formula>
    </cfRule>
    <cfRule type="cellIs" dxfId="2007" priority="175" operator="lessThan">
      <formula>10</formula>
    </cfRule>
    <cfRule type="cellIs" dxfId="2006" priority="176" operator="greaterThan">
      <formula>10</formula>
    </cfRule>
  </conditionalFormatting>
  <conditionalFormatting sqref="I39">
    <cfRule type="cellIs" dxfId="2005" priority="128" operator="lessThan">
      <formula>37</formula>
    </cfRule>
    <cfRule type="cellIs" dxfId="2004" priority="129" operator="greaterThan">
      <formula>36.9</formula>
    </cfRule>
    <cfRule type="cellIs" dxfId="2003" priority="171" operator="lessThan">
      <formula>37.01</formula>
    </cfRule>
    <cfRule type="cellIs" dxfId="2002" priority="172" operator="greaterThan">
      <formula>37.01</formula>
    </cfRule>
  </conditionalFormatting>
  <conditionalFormatting sqref="I41">
    <cfRule type="cellIs" dxfId="2001" priority="169" operator="lessThan">
      <formula>0.249</formula>
    </cfRule>
    <cfRule type="cellIs" dxfId="2000" priority="170" operator="greaterThan">
      <formula>0.249</formula>
    </cfRule>
  </conditionalFormatting>
  <conditionalFormatting sqref="I42">
    <cfRule type="cellIs" dxfId="1999" priority="167" operator="lessThan">
      <formula>0.65</formula>
    </cfRule>
    <cfRule type="cellIs" dxfId="1998" priority="168" operator="greaterThan">
      <formula>0.649</formula>
    </cfRule>
  </conditionalFormatting>
  <conditionalFormatting sqref="I43">
    <cfRule type="cellIs" dxfId="1997" priority="114" operator="greaterThan">
      <formula>48.9</formula>
    </cfRule>
    <cfRule type="cellIs" dxfId="1996" priority="115" operator="lessThan">
      <formula>49</formula>
    </cfRule>
    <cfRule type="cellIs" dxfId="1995" priority="116" operator="lessThan">
      <formula>49</formula>
    </cfRule>
    <cfRule type="cellIs" dxfId="1994" priority="117" operator="greaterThan">
      <formula>48.9</formula>
    </cfRule>
    <cfRule type="cellIs" dxfId="1993" priority="165" operator="lessThan">
      <formula>47.1</formula>
    </cfRule>
    <cfRule type="cellIs" dxfId="1992" priority="166" operator="greaterThan">
      <formula>47</formula>
    </cfRule>
  </conditionalFormatting>
  <conditionalFormatting sqref="I44">
    <cfRule type="cellIs" dxfId="1991" priority="163" operator="lessThan">
      <formula>51.1</formula>
    </cfRule>
    <cfRule type="cellIs" dxfId="1990" priority="164" operator="greaterThan">
      <formula>51</formula>
    </cfRule>
  </conditionalFormatting>
  <conditionalFormatting sqref="G39:H39">
    <cfRule type="cellIs" dxfId="1989" priority="126" operator="lessThan">
      <formula>38</formula>
    </cfRule>
    <cfRule type="cellIs" dxfId="1988" priority="127" operator="greaterThan">
      <formula>37.9</formula>
    </cfRule>
    <cfRule type="cellIs" dxfId="1987" priority="161" operator="lessThan">
      <formula>38</formula>
    </cfRule>
    <cfRule type="cellIs" dxfId="1986" priority="162" operator="greaterThan">
      <formula>37.9</formula>
    </cfRule>
  </conditionalFormatting>
  <conditionalFormatting sqref="G41:H41">
    <cfRule type="cellIs" dxfId="1985" priority="159" operator="lessThan">
      <formula>0.25</formula>
    </cfRule>
    <cfRule type="cellIs" dxfId="1984" priority="160" operator="greaterThan">
      <formula>0.249</formula>
    </cfRule>
  </conditionalFormatting>
  <conditionalFormatting sqref="F42:H42">
    <cfRule type="cellIs" dxfId="1983" priority="157" operator="lessThan">
      <formula>0.6</formula>
    </cfRule>
    <cfRule type="cellIs" dxfId="1982" priority="158" operator="greaterThan">
      <formula>0.599</formula>
    </cfRule>
  </conditionalFormatting>
  <conditionalFormatting sqref="G36">
    <cfRule type="cellIs" dxfId="1981" priority="154" operator="lessThan">
      <formula>14</formula>
    </cfRule>
    <cfRule type="cellIs" dxfId="1980" priority="155" operator="greaterThan">
      <formula>13.99</formula>
    </cfRule>
    <cfRule type="cellIs" dxfId="1979" priority="156" operator="greaterThan">
      <formula>14</formula>
    </cfRule>
  </conditionalFormatting>
  <conditionalFormatting sqref="F36">
    <cfRule type="cellIs" dxfId="1978" priority="152" operator="lessThan">
      <formula>16</formula>
    </cfRule>
    <cfRule type="cellIs" dxfId="1977" priority="153" operator="greaterThan">
      <formula>15.9</formula>
    </cfRule>
  </conditionalFormatting>
  <conditionalFormatting sqref="E36">
    <cfRule type="cellIs" dxfId="1976" priority="150" operator="lessThan">
      <formula>18</formula>
    </cfRule>
    <cfRule type="cellIs" dxfId="1975" priority="151" operator="greaterThan">
      <formula>17.9</formula>
    </cfRule>
  </conditionalFormatting>
  <conditionalFormatting sqref="C36:D36">
    <cfRule type="cellIs" dxfId="1974" priority="148" operator="lessThan">
      <formula>24</formula>
    </cfRule>
    <cfRule type="cellIs" dxfId="1973" priority="149" operator="greaterThan">
      <formula>23.99</formula>
    </cfRule>
  </conditionalFormatting>
  <conditionalFormatting sqref="C37:F37">
    <cfRule type="cellIs" dxfId="1972" priority="145" operator="greaterThan">
      <formula>0.249</formula>
    </cfRule>
    <cfRule type="cellIs" dxfId="1971" priority="146" operator="lessThan">
      <formula>0.25</formula>
    </cfRule>
    <cfRule type="cellIs" dxfId="1970" priority="147" operator="greaterThan">
      <formula>24.9</formula>
    </cfRule>
  </conditionalFormatting>
  <conditionalFormatting sqref="C39:F39">
    <cfRule type="cellIs" dxfId="1969" priority="124" operator="lessThan">
      <formula>39.99</formula>
    </cfRule>
    <cfRule type="cellIs" dxfId="1968" priority="125" operator="greaterThan">
      <formula>39.99</formula>
    </cfRule>
    <cfRule type="cellIs" dxfId="1967" priority="143" operator="lessThan">
      <formula>40.1</formula>
    </cfRule>
    <cfRule type="cellIs" dxfId="1966" priority="144" operator="greaterThan">
      <formula>40</formula>
    </cfRule>
  </conditionalFormatting>
  <conditionalFormatting sqref="C41:F41">
    <cfRule type="cellIs" dxfId="1965" priority="141" operator="lessThan">
      <formula>0.15</formula>
    </cfRule>
    <cfRule type="cellIs" dxfId="1964" priority="142" operator="greaterThan">
      <formula>0.149</formula>
    </cfRule>
  </conditionalFormatting>
  <conditionalFormatting sqref="D42:E42">
    <cfRule type="cellIs" dxfId="1963" priority="139" operator="lessThan">
      <formula>0.5</formula>
    </cfRule>
    <cfRule type="cellIs" dxfId="1962" priority="140" operator="greaterThan">
      <formula>0.499</formula>
    </cfRule>
  </conditionalFormatting>
  <conditionalFormatting sqref="C42">
    <cfRule type="cellIs" dxfId="1961" priority="135" operator="lessThan">
      <formula>0.4</formula>
    </cfRule>
    <cfRule type="cellIs" dxfId="1960" priority="136" operator="greaterThan">
      <formula>0.399</formula>
    </cfRule>
    <cfRule type="cellIs" dxfId="1959" priority="137" operator="lessThan">
      <formula>0.4</formula>
    </cfRule>
    <cfRule type="cellIs" dxfId="1958" priority="138" operator="greaterThan">
      <formula>0.499</formula>
    </cfRule>
  </conditionalFormatting>
  <conditionalFormatting sqref="C38:F38">
    <cfRule type="cellIs" dxfId="1957" priority="133" operator="lessThan">
      <formula>0.3</formula>
    </cfRule>
    <cfRule type="cellIs" dxfId="1956" priority="134" operator="greaterThan">
      <formula>0.299</formula>
    </cfRule>
  </conditionalFormatting>
  <conditionalFormatting sqref="C47:C49">
    <cfRule type="cellIs" dxfId="1955" priority="122" operator="lessThan">
      <formula>1</formula>
    </cfRule>
    <cfRule type="cellIs" dxfId="1954" priority="123" operator="greaterThan">
      <formula>0.9</formula>
    </cfRule>
  </conditionalFormatting>
  <conditionalFormatting sqref="C52:C53">
    <cfRule type="cellIs" dxfId="1953" priority="120" operator="lessThan">
      <formula>24</formula>
    </cfRule>
    <cfRule type="cellIs" dxfId="1952" priority="121" operator="greaterThan">
      <formula>23.9</formula>
    </cfRule>
  </conditionalFormatting>
  <conditionalFormatting sqref="C56">
    <cfRule type="cellIs" dxfId="1951" priority="118" operator="lessThan">
      <formula>6</formula>
    </cfRule>
    <cfRule type="cellIs" dxfId="1950" priority="119" operator="greaterThan">
      <formula>5.99</formula>
    </cfRule>
  </conditionalFormatting>
  <conditionalFormatting sqref="H43">
    <cfRule type="cellIs" dxfId="1949" priority="112" operator="lessThan">
      <formula>49</formula>
    </cfRule>
    <cfRule type="cellIs" dxfId="1948" priority="113" operator="greaterThan">
      <formula>48.9</formula>
    </cfRule>
  </conditionalFormatting>
  <conditionalFormatting sqref="G43">
    <cfRule type="cellIs" dxfId="1947" priority="110" operator="lessThan">
      <formula>51</formula>
    </cfRule>
    <cfRule type="cellIs" dxfId="1946" priority="111" operator="greaterThan">
      <formula>50.9</formula>
    </cfRule>
  </conditionalFormatting>
  <conditionalFormatting sqref="F43">
    <cfRule type="cellIs" dxfId="1945" priority="108" operator="lessThan">
      <formula>53</formula>
    </cfRule>
    <cfRule type="cellIs" dxfId="1944" priority="109" operator="greaterThan">
      <formula>52.9</formula>
    </cfRule>
  </conditionalFormatting>
  <conditionalFormatting sqref="E43">
    <cfRule type="cellIs" dxfId="1943" priority="106" operator="lessThan">
      <formula>55</formula>
    </cfRule>
    <cfRule type="cellIs" dxfId="1942" priority="107" operator="greaterThan">
      <formula>54.9</formula>
    </cfRule>
  </conditionalFormatting>
  <conditionalFormatting sqref="D43">
    <cfRule type="cellIs" dxfId="1941" priority="104" operator="lessThan">
      <formula>57</formula>
    </cfRule>
    <cfRule type="cellIs" dxfId="1940" priority="105" operator="greaterThan">
      <formula>56.9</formula>
    </cfRule>
  </conditionalFormatting>
  <conditionalFormatting sqref="C43">
    <cfRule type="cellIs" dxfId="1939" priority="102" operator="lessThan">
      <formula>57</formula>
    </cfRule>
    <cfRule type="cellIs" dxfId="1938" priority="103" operator="greaterThan">
      <formula>56.9</formula>
    </cfRule>
  </conditionalFormatting>
  <conditionalFormatting sqref="H44">
    <cfRule type="cellIs" dxfId="1937" priority="100" operator="lessThan">
      <formula>53</formula>
    </cfRule>
    <cfRule type="cellIs" dxfId="1936" priority="101" operator="greaterThan">
      <formula>52.9</formula>
    </cfRule>
  </conditionalFormatting>
  <conditionalFormatting sqref="G44">
    <cfRule type="cellIs" dxfId="1935" priority="98" operator="lessThan">
      <formula>55</formula>
    </cfRule>
    <cfRule type="cellIs" dxfId="1934" priority="99" operator="greaterThan">
      <formula>54.9</formula>
    </cfRule>
  </conditionalFormatting>
  <conditionalFormatting sqref="F44">
    <cfRule type="cellIs" dxfId="1933" priority="96" operator="lessThan">
      <formula>57</formula>
    </cfRule>
    <cfRule type="cellIs" dxfId="1932" priority="97" operator="greaterThan">
      <formula>56.9</formula>
    </cfRule>
  </conditionalFormatting>
  <conditionalFormatting sqref="E44">
    <cfRule type="cellIs" dxfId="1931" priority="94" operator="lessThan">
      <formula>59</formula>
    </cfRule>
    <cfRule type="cellIs" dxfId="1930" priority="95" operator="greaterThan">
      <formula>58.9</formula>
    </cfRule>
  </conditionalFormatting>
  <conditionalFormatting sqref="D44">
    <cfRule type="cellIs" dxfId="1929" priority="92" operator="lessThan">
      <formula>61</formula>
    </cfRule>
    <cfRule type="cellIs" dxfId="1928" priority="93" operator="greaterThan">
      <formula>60.9</formula>
    </cfRule>
  </conditionalFormatting>
  <conditionalFormatting sqref="C44">
    <cfRule type="cellIs" dxfId="1927" priority="90" operator="lessThan">
      <formula>63</formula>
    </cfRule>
    <cfRule type="cellIs" dxfId="1926" priority="91" operator="greaterThan">
      <formula>62.9</formula>
    </cfRule>
  </conditionalFormatting>
  <conditionalFormatting sqref="C50">
    <cfRule type="cellIs" dxfId="1925" priority="88" operator="lessThanOrEqual">
      <formula>5</formula>
    </cfRule>
    <cfRule type="cellIs" dxfId="1924" priority="89" operator="greaterThanOrEqual">
      <formula>5</formula>
    </cfRule>
  </conditionalFormatting>
  <conditionalFormatting sqref="D50">
    <cfRule type="cellIs" dxfId="1923" priority="86" operator="greaterThanOrEqual">
      <formula>6</formula>
    </cfRule>
    <cfRule type="cellIs" dxfId="1922" priority="87" operator="lessThan">
      <formula>6</formula>
    </cfRule>
  </conditionalFormatting>
  <conditionalFormatting sqref="E50">
    <cfRule type="cellIs" dxfId="1921" priority="84" operator="greaterThanOrEqual">
      <formula>7</formula>
    </cfRule>
    <cfRule type="cellIs" dxfId="1920" priority="85" operator="lessThan">
      <formula>7</formula>
    </cfRule>
  </conditionalFormatting>
  <conditionalFormatting sqref="F50">
    <cfRule type="cellIs" dxfId="1919" priority="82" operator="lessThan">
      <formula>10</formula>
    </cfRule>
    <cfRule type="cellIs" dxfId="1918" priority="83" operator="greaterThanOrEqual">
      <formula>10</formula>
    </cfRule>
  </conditionalFormatting>
  <conditionalFormatting sqref="G50">
    <cfRule type="cellIs" dxfId="1917" priority="80" operator="lessThan">
      <formula>12</formula>
    </cfRule>
    <cfRule type="cellIs" dxfId="1916" priority="81" operator="greaterThanOrEqual">
      <formula>12</formula>
    </cfRule>
  </conditionalFormatting>
  <conditionalFormatting sqref="H50">
    <cfRule type="cellIs" dxfId="1915" priority="78" operator="lessThan">
      <formula>14</formula>
    </cfRule>
    <cfRule type="cellIs" dxfId="1914" priority="79" operator="greaterThanOrEqual">
      <formula>14</formula>
    </cfRule>
  </conditionalFormatting>
  <conditionalFormatting sqref="I50">
    <cfRule type="cellIs" dxfId="1913" priority="76" operator="lessThan">
      <formula>17</formula>
    </cfRule>
    <cfRule type="cellIs" dxfId="1912" priority="77" operator="greaterThanOrEqual">
      <formula>17</formula>
    </cfRule>
  </conditionalFormatting>
  <conditionalFormatting sqref="J50">
    <cfRule type="cellIs" dxfId="1911" priority="74" operator="lessThan">
      <formula>19</formula>
    </cfRule>
    <cfRule type="cellIs" dxfId="1910" priority="75" operator="greaterThanOrEqual">
      <formula>19</formula>
    </cfRule>
  </conditionalFormatting>
  <conditionalFormatting sqref="K50">
    <cfRule type="cellIs" dxfId="1909" priority="72" operator="lessThan">
      <formula>22</formula>
    </cfRule>
    <cfRule type="cellIs" dxfId="1908" priority="73" operator="greaterThanOrEqual">
      <formula>22</formula>
    </cfRule>
  </conditionalFormatting>
  <conditionalFormatting sqref="L50">
    <cfRule type="cellIs" dxfId="1907" priority="70" operator="lessThan">
      <formula>24</formula>
    </cfRule>
    <cfRule type="cellIs" dxfId="1906" priority="71" operator="greaterThanOrEqual">
      <formula>24</formula>
    </cfRule>
  </conditionalFormatting>
  <conditionalFormatting sqref="C51">
    <cfRule type="cellIs" dxfId="1905" priority="68" operator="lessThanOrEqual">
      <formula>5</formula>
    </cfRule>
    <cfRule type="cellIs" dxfId="1904" priority="69" operator="greaterThanOrEqual">
      <formula>5</formula>
    </cfRule>
  </conditionalFormatting>
  <conditionalFormatting sqref="D51">
    <cfRule type="cellIs" dxfId="1903" priority="66" operator="greaterThanOrEqual">
      <formula>6</formula>
    </cfRule>
    <cfRule type="cellIs" dxfId="1902" priority="67" operator="lessThan">
      <formula>6</formula>
    </cfRule>
  </conditionalFormatting>
  <conditionalFormatting sqref="E51">
    <cfRule type="cellIs" dxfId="1901" priority="64" operator="greaterThanOrEqual">
      <formula>7</formula>
    </cfRule>
    <cfRule type="cellIs" dxfId="1900" priority="65" operator="lessThan">
      <formula>7</formula>
    </cfRule>
  </conditionalFormatting>
  <conditionalFormatting sqref="F51">
    <cfRule type="cellIs" dxfId="1899" priority="62" operator="lessThan">
      <formula>10</formula>
    </cfRule>
    <cfRule type="cellIs" dxfId="1898" priority="63" operator="greaterThanOrEqual">
      <formula>10</formula>
    </cfRule>
  </conditionalFormatting>
  <conditionalFormatting sqref="G51">
    <cfRule type="cellIs" dxfId="1897" priority="60" operator="lessThan">
      <formula>12</formula>
    </cfRule>
    <cfRule type="cellIs" dxfId="1896" priority="61" operator="greaterThanOrEqual">
      <formula>12</formula>
    </cfRule>
  </conditionalFormatting>
  <conditionalFormatting sqref="H51">
    <cfRule type="cellIs" dxfId="1895" priority="58" operator="lessThan">
      <formula>14</formula>
    </cfRule>
    <cfRule type="cellIs" dxfId="1894" priority="59" operator="greaterThanOrEqual">
      <formula>14</formula>
    </cfRule>
  </conditionalFormatting>
  <conditionalFormatting sqref="I51">
    <cfRule type="cellIs" dxfId="1893" priority="56" operator="lessThan">
      <formula>17</formula>
    </cfRule>
    <cfRule type="cellIs" dxfId="1892" priority="57" operator="greaterThanOrEqual">
      <formula>17</formula>
    </cfRule>
  </conditionalFormatting>
  <conditionalFormatting sqref="J51">
    <cfRule type="cellIs" dxfId="1891" priority="54" operator="lessThan">
      <formula>19</formula>
    </cfRule>
    <cfRule type="cellIs" dxfId="1890" priority="55" operator="greaterThanOrEqual">
      <formula>19</formula>
    </cfRule>
  </conditionalFormatting>
  <conditionalFormatting sqref="K51">
    <cfRule type="cellIs" dxfId="1889" priority="52" operator="lessThan">
      <formula>22</formula>
    </cfRule>
    <cfRule type="cellIs" dxfId="1888" priority="53" operator="greaterThanOrEqual">
      <formula>22</formula>
    </cfRule>
  </conditionalFormatting>
  <conditionalFormatting sqref="L51">
    <cfRule type="cellIs" dxfId="1887" priority="50" operator="lessThan">
      <formula>24</formula>
    </cfRule>
    <cfRule type="cellIs" dxfId="1886" priority="51" operator="greaterThanOrEqual">
      <formula>24</formula>
    </cfRule>
  </conditionalFormatting>
  <conditionalFormatting sqref="C54">
    <cfRule type="cellIs" dxfId="1885" priority="39" operator="greaterThanOrEqual">
      <formula>0.08</formula>
    </cfRule>
    <cfRule type="cellIs" dxfId="1884" priority="49" operator="lessThan">
      <formula>0.08</formula>
    </cfRule>
  </conditionalFormatting>
  <conditionalFormatting sqref="D54">
    <cfRule type="cellIs" dxfId="1883" priority="38" operator="greaterThanOrEqual">
      <formula>0.1</formula>
    </cfRule>
    <cfRule type="cellIs" dxfId="1882" priority="48" operator="lessThan">
      <formula>0.1</formula>
    </cfRule>
  </conditionalFormatting>
  <conditionalFormatting sqref="E54">
    <cfRule type="cellIs" dxfId="1881" priority="37" operator="greaterThanOrEqual">
      <formula>1</formula>
    </cfRule>
    <cfRule type="cellIs" dxfId="1880" priority="47" operator="lessThan">
      <formula>1</formula>
    </cfRule>
  </conditionalFormatting>
  <conditionalFormatting sqref="F54">
    <cfRule type="cellIs" dxfId="1879" priority="36" operator="greaterThanOrEqual">
      <formula>1.02</formula>
    </cfRule>
    <cfRule type="cellIs" dxfId="1878" priority="46" operator="lessThan">
      <formula>1.02</formula>
    </cfRule>
  </conditionalFormatting>
  <conditionalFormatting sqref="G54">
    <cfRule type="cellIs" dxfId="1877" priority="35" operator="greaterThanOrEqual">
      <formula>1.04</formula>
    </cfRule>
    <cfRule type="cellIs" dxfId="1876" priority="45" operator="lessThan">
      <formula>1.04</formula>
    </cfRule>
  </conditionalFormatting>
  <conditionalFormatting sqref="H54">
    <cfRule type="cellIs" dxfId="1875" priority="34" operator="greaterThanOrEqual">
      <formula>1.06</formula>
    </cfRule>
    <cfRule type="cellIs" dxfId="1874" priority="44" operator="lessThan">
      <formula>1.06</formula>
    </cfRule>
  </conditionalFormatting>
  <conditionalFormatting sqref="I54">
    <cfRule type="cellIs" dxfId="1873" priority="33" operator="greaterThanOrEqual">
      <formula>1.08</formula>
    </cfRule>
    <cfRule type="cellIs" dxfId="1872" priority="43" operator="lessThan">
      <formula>1.08</formula>
    </cfRule>
  </conditionalFormatting>
  <conditionalFormatting sqref="J54">
    <cfRule type="cellIs" dxfId="1871" priority="32" operator="greaterThanOrEqual">
      <formula>1.1</formula>
    </cfRule>
    <cfRule type="cellIs" dxfId="1870" priority="42" operator="lessThan">
      <formula>1.1</formula>
    </cfRule>
  </conditionalFormatting>
  <conditionalFormatting sqref="K54">
    <cfRule type="cellIs" dxfId="1869" priority="31" operator="greaterThanOrEqual">
      <formula>2</formula>
    </cfRule>
    <cfRule type="cellIs" dxfId="1868" priority="41" operator="lessThan">
      <formula>2</formula>
    </cfRule>
  </conditionalFormatting>
  <conditionalFormatting sqref="L54">
    <cfRule type="cellIs" dxfId="1867" priority="30" operator="greaterThanOrEqual">
      <formula>2.04</formula>
    </cfRule>
    <cfRule type="cellIs" dxfId="1866" priority="40" operator="lessThan">
      <formula>2.04</formula>
    </cfRule>
  </conditionalFormatting>
  <conditionalFormatting sqref="C55">
    <cfRule type="cellIs" dxfId="1865" priority="26" operator="lessThan">
      <formula>3.08</formula>
    </cfRule>
    <cfRule type="cellIs" dxfId="1864" priority="29" operator="greaterThanOrEqual">
      <formula>3.08</formula>
    </cfRule>
  </conditionalFormatting>
  <conditionalFormatting sqref="D55">
    <cfRule type="cellIs" dxfId="1863" priority="25" operator="lessThan">
      <formula>4.02</formula>
    </cfRule>
    <cfRule type="cellIs" dxfId="1862" priority="28" operator="greaterThanOrEqual">
      <formula>4.02</formula>
    </cfRule>
  </conditionalFormatting>
  <conditionalFormatting sqref="E55">
    <cfRule type="cellIs" dxfId="1861" priority="24" operator="lessThan">
      <formula>4.08</formula>
    </cfRule>
    <cfRule type="cellIs" dxfId="1860" priority="27" operator="greaterThanOrEqual">
      <formula>4.08</formula>
    </cfRule>
  </conditionalFormatting>
  <conditionalFormatting sqref="F55">
    <cfRule type="cellIs" dxfId="1859" priority="22" operator="lessThan">
      <formula>5.02</formula>
    </cfRule>
    <cfRule type="cellIs" dxfId="1858" priority="23" operator="greaterThanOrEqual">
      <formula>5.02</formula>
    </cfRule>
  </conditionalFormatting>
  <conditionalFormatting sqref="G55">
    <cfRule type="cellIs" dxfId="1857" priority="19" operator="lessThan">
      <formula>5.08</formula>
    </cfRule>
    <cfRule type="cellIs" dxfId="1856" priority="21" operator="greaterThanOrEqual">
      <formula>5.08</formula>
    </cfRule>
  </conditionalFormatting>
  <conditionalFormatting sqref="H55">
    <cfRule type="cellIs" dxfId="1855" priority="10" operator="greaterThanOrEqual">
      <formula>6.02</formula>
    </cfRule>
    <cfRule type="cellIs" dxfId="1854" priority="20" operator="lessThan">
      <formula>6.08</formula>
    </cfRule>
  </conditionalFormatting>
  <conditionalFormatting sqref="I55">
    <cfRule type="cellIs" dxfId="1853" priority="17" operator="lessThan">
      <formula>6.08</formula>
    </cfRule>
    <cfRule type="cellIs" dxfId="1852" priority="18" operator="greaterThanOrEqual">
      <formula>6.08</formula>
    </cfRule>
  </conditionalFormatting>
  <conditionalFormatting sqref="J55">
    <cfRule type="cellIs" dxfId="1851" priority="15" operator="lessThan">
      <formula>7.02</formula>
    </cfRule>
    <cfRule type="cellIs" dxfId="1850" priority="16" operator="greaterThanOrEqual">
      <formula>7.02</formula>
    </cfRule>
  </conditionalFormatting>
  <conditionalFormatting sqref="K55">
    <cfRule type="cellIs" dxfId="1849" priority="13" operator="lessThan">
      <formula>7.08</formula>
    </cfRule>
    <cfRule type="cellIs" dxfId="1848" priority="14" operator="greaterThanOrEqual">
      <formula>7.08</formula>
    </cfRule>
  </conditionalFormatting>
  <conditionalFormatting sqref="L55">
    <cfRule type="cellIs" dxfId="1847" priority="11" operator="lessThan">
      <formula>8</formula>
    </cfRule>
    <cfRule type="cellIs" dxfId="1846" priority="12" operator="greaterThanOrEqual">
      <formula>8</formula>
    </cfRule>
  </conditionalFormatting>
  <conditionalFormatting sqref="H36">
    <cfRule type="cellIs" dxfId="1845" priority="8" operator="greaterThan">
      <formula>11.9</formula>
    </cfRule>
    <cfRule type="cellIs" dxfId="1844" priority="9" operator="lessThan">
      <formula>12</formula>
    </cfRule>
  </conditionalFormatting>
  <conditionalFormatting sqref="I86">
    <cfRule type="cellIs" dxfId="1843" priority="1" operator="lessThan">
      <formula>1</formula>
    </cfRule>
    <cfRule type="cellIs" dxfId="1842" priority="2" operator="lessThan">
      <formula>0</formula>
    </cfRule>
    <cfRule type="cellIs" dxfId="1841" priority="3" operator="lessThan">
      <formula>0</formula>
    </cfRule>
  </conditionalFormatting>
  <conditionalFormatting sqref="I79">
    <cfRule type="cellIs" dxfId="1840" priority="5" operator="lessThan">
      <formula>1</formula>
    </cfRule>
    <cfRule type="cellIs" dxfId="1839" priority="6" operator="lessThan">
      <formula>0</formula>
    </cfRule>
    <cfRule type="cellIs" dxfId="1838" priority="7" operator="lessThan">
      <formula>0</formula>
    </cfRule>
  </conditionalFormatting>
  <conditionalFormatting sqref="I89:I90 I93:I94">
    <cfRule type="cellIs" dxfId="1837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B19" zoomScale="78" zoomScaleNormal="78" workbookViewId="0">
      <selection activeCell="K85" sqref="K85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208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 t="shared" ref="L4:L10" si="9"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si="9"/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3</v>
      </c>
      <c r="D6" s="19">
        <f t="shared" si="1"/>
        <v>3</v>
      </c>
      <c r="E6" s="18">
        <f t="shared" si="2"/>
        <v>3</v>
      </c>
      <c r="F6" s="18">
        <f t="shared" si="3"/>
        <v>3</v>
      </c>
      <c r="G6" s="18">
        <f t="shared" si="4"/>
        <v>3</v>
      </c>
      <c r="H6" s="18">
        <f t="shared" si="5"/>
        <v>3</v>
      </c>
      <c r="I6" s="18">
        <f t="shared" si="6"/>
        <v>3</v>
      </c>
      <c r="J6" s="18">
        <f t="shared" si="7"/>
        <v>3</v>
      </c>
      <c r="K6" s="18">
        <f t="shared" si="8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0"/>
        <v>2</v>
      </c>
      <c r="D7" s="19">
        <f t="shared" si="1"/>
        <v>2</v>
      </c>
      <c r="E7" s="18">
        <f t="shared" si="2"/>
        <v>2</v>
      </c>
      <c r="F7" s="18">
        <f t="shared" si="3"/>
        <v>2</v>
      </c>
      <c r="G7" s="18">
        <f t="shared" si="4"/>
        <v>2</v>
      </c>
      <c r="H7" s="18">
        <f t="shared" si="5"/>
        <v>2</v>
      </c>
      <c r="I7" s="18">
        <f t="shared" si="6"/>
        <v>2</v>
      </c>
      <c r="J7" s="18">
        <f t="shared" si="7"/>
        <v>2</v>
      </c>
      <c r="K7" s="18">
        <f t="shared" si="8"/>
        <v>2</v>
      </c>
      <c r="L7" s="18">
        <f t="shared" si="9"/>
        <v>2</v>
      </c>
      <c r="N7" s="18">
        <v>2</v>
      </c>
    </row>
    <row r="8" spans="1:17" x14ac:dyDescent="0.25">
      <c r="A8" s="2" t="s">
        <v>5</v>
      </c>
      <c r="B8" s="2" t="s">
        <v>22</v>
      </c>
      <c r="C8" s="19">
        <f t="shared" si="0"/>
        <v>3</v>
      </c>
      <c r="D8" s="19">
        <f t="shared" si="1"/>
        <v>3</v>
      </c>
      <c r="E8" s="18">
        <f t="shared" si="2"/>
        <v>3</v>
      </c>
      <c r="F8" s="18">
        <f t="shared" si="3"/>
        <v>3</v>
      </c>
      <c r="G8" s="18">
        <f t="shared" si="4"/>
        <v>3</v>
      </c>
      <c r="H8" s="18">
        <f t="shared" si="5"/>
        <v>3</v>
      </c>
      <c r="I8" s="18">
        <f t="shared" si="6"/>
        <v>3</v>
      </c>
      <c r="J8" s="18">
        <f t="shared" si="7"/>
        <v>3</v>
      </c>
      <c r="K8" s="18">
        <f t="shared" si="8"/>
        <v>3</v>
      </c>
      <c r="L8" s="18">
        <f t="shared" si="9"/>
        <v>3</v>
      </c>
      <c r="N8" s="18">
        <v>3</v>
      </c>
    </row>
    <row r="9" spans="1:17" x14ac:dyDescent="0.25">
      <c r="A9" s="2" t="s">
        <v>6</v>
      </c>
      <c r="B9" s="2" t="s">
        <v>1</v>
      </c>
      <c r="C9" s="19">
        <f t="shared" si="0"/>
        <v>3</v>
      </c>
      <c r="D9" s="19">
        <f t="shared" si="1"/>
        <v>3</v>
      </c>
      <c r="E9" s="18">
        <f t="shared" si="2"/>
        <v>3</v>
      </c>
      <c r="F9" s="18">
        <f t="shared" si="3"/>
        <v>3</v>
      </c>
      <c r="G9" s="18">
        <f t="shared" si="4"/>
        <v>3</v>
      </c>
      <c r="H9" s="18">
        <f t="shared" si="5"/>
        <v>3</v>
      </c>
      <c r="I9" s="18">
        <f t="shared" si="6"/>
        <v>3</v>
      </c>
      <c r="J9" s="18">
        <f t="shared" si="7"/>
        <v>3</v>
      </c>
      <c r="K9" s="18">
        <f t="shared" si="8"/>
        <v>3</v>
      </c>
      <c r="L9" s="18">
        <f t="shared" si="9"/>
        <v>3</v>
      </c>
      <c r="N9" s="18">
        <v>3</v>
      </c>
    </row>
    <row r="10" spans="1:17" x14ac:dyDescent="0.25">
      <c r="A10" s="2" t="s">
        <v>7</v>
      </c>
      <c r="B10" s="2" t="s">
        <v>2</v>
      </c>
      <c r="C10" s="19">
        <f t="shared" si="0"/>
        <v>2</v>
      </c>
      <c r="D10" s="19">
        <f t="shared" si="1"/>
        <v>2</v>
      </c>
      <c r="E10" s="18">
        <f t="shared" si="2"/>
        <v>2</v>
      </c>
      <c r="F10" s="18">
        <f t="shared" si="3"/>
        <v>2</v>
      </c>
      <c r="G10" s="18">
        <f t="shared" si="4"/>
        <v>2</v>
      </c>
      <c r="H10" s="18">
        <f t="shared" si="5"/>
        <v>2</v>
      </c>
      <c r="I10" s="18">
        <f t="shared" si="6"/>
        <v>2</v>
      </c>
      <c r="J10" s="18">
        <f t="shared" si="7"/>
        <v>2</v>
      </c>
      <c r="K10" s="18">
        <f t="shared" si="8"/>
        <v>2</v>
      </c>
      <c r="L10" s="18">
        <f t="shared" si="9"/>
        <v>2</v>
      </c>
      <c r="N10" s="18">
        <v>2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2</v>
      </c>
      <c r="D12" s="18">
        <f t="shared" ref="D12:D22" si="11">N12</f>
        <v>2</v>
      </c>
      <c r="E12" s="18">
        <f t="shared" ref="E12:E22" si="12">N12</f>
        <v>2</v>
      </c>
      <c r="F12" s="18">
        <f t="shared" ref="F12:F22" si="13">N12</f>
        <v>2</v>
      </c>
      <c r="G12" s="18">
        <f t="shared" ref="G12:G22" si="14">N12</f>
        <v>2</v>
      </c>
      <c r="H12" s="18">
        <f t="shared" ref="H12:H22" si="15">N12</f>
        <v>2</v>
      </c>
      <c r="I12" s="18">
        <f t="shared" ref="I12:I22" si="16">N12</f>
        <v>2</v>
      </c>
      <c r="J12" s="18">
        <f t="shared" ref="J12:J22" si="17">N12</f>
        <v>2</v>
      </c>
      <c r="K12" s="18">
        <f t="shared" ref="K12:K22" si="18">N12</f>
        <v>2</v>
      </c>
      <c r="L12" s="18">
        <f t="shared" ref="L12:L22" si="19">N12</f>
        <v>2</v>
      </c>
      <c r="N12" s="18">
        <v>2</v>
      </c>
    </row>
    <row r="13" spans="1:17" x14ac:dyDescent="0.25">
      <c r="A13" s="2" t="s">
        <v>9</v>
      </c>
      <c r="B13" s="2" t="s">
        <v>2</v>
      </c>
      <c r="C13" s="18">
        <f t="shared" si="10"/>
        <v>1</v>
      </c>
      <c r="D13" s="18">
        <f t="shared" si="11"/>
        <v>1</v>
      </c>
      <c r="E13" s="18">
        <f t="shared" si="12"/>
        <v>1</v>
      </c>
      <c r="F13" s="18">
        <f t="shared" si="13"/>
        <v>1</v>
      </c>
      <c r="G13" s="18">
        <f t="shared" si="14"/>
        <v>1</v>
      </c>
      <c r="H13" s="18">
        <f t="shared" si="15"/>
        <v>1</v>
      </c>
      <c r="I13" s="18">
        <f t="shared" si="16"/>
        <v>1</v>
      </c>
      <c r="J13" s="18">
        <f t="shared" si="17"/>
        <v>1</v>
      </c>
      <c r="K13" s="18">
        <f t="shared" si="18"/>
        <v>1</v>
      </c>
      <c r="L13" s="18">
        <f t="shared" si="19"/>
        <v>1</v>
      </c>
      <c r="N13" s="18">
        <v>1</v>
      </c>
    </row>
    <row r="14" spans="1:17" x14ac:dyDescent="0.25">
      <c r="A14" s="2" t="s">
        <v>11</v>
      </c>
      <c r="B14" s="2" t="s">
        <v>72</v>
      </c>
      <c r="C14" s="18">
        <f t="shared" si="10"/>
        <v>3</v>
      </c>
      <c r="D14" s="18">
        <f t="shared" si="11"/>
        <v>3</v>
      </c>
      <c r="E14" s="18">
        <f t="shared" si="12"/>
        <v>3</v>
      </c>
      <c r="F14" s="18">
        <f t="shared" si="13"/>
        <v>3</v>
      </c>
      <c r="G14" s="18">
        <f t="shared" si="14"/>
        <v>3</v>
      </c>
      <c r="H14" s="18">
        <f t="shared" si="15"/>
        <v>3</v>
      </c>
      <c r="I14" s="18">
        <f t="shared" si="16"/>
        <v>3</v>
      </c>
      <c r="J14" s="18">
        <f t="shared" si="17"/>
        <v>3</v>
      </c>
      <c r="K14" s="18">
        <f t="shared" si="18"/>
        <v>3</v>
      </c>
      <c r="L14" s="18">
        <f t="shared" si="19"/>
        <v>3</v>
      </c>
      <c r="N14" s="18">
        <v>3</v>
      </c>
    </row>
    <row r="15" spans="1:17" x14ac:dyDescent="0.25">
      <c r="A15" s="2" t="s">
        <v>12</v>
      </c>
      <c r="B15" s="2" t="s">
        <v>23</v>
      </c>
      <c r="C15" s="18">
        <f t="shared" si="10"/>
        <v>3</v>
      </c>
      <c r="D15" s="18">
        <f t="shared" si="11"/>
        <v>3</v>
      </c>
      <c r="E15" s="18">
        <f t="shared" si="12"/>
        <v>3</v>
      </c>
      <c r="F15" s="18">
        <f t="shared" si="13"/>
        <v>3</v>
      </c>
      <c r="G15" s="18">
        <f t="shared" si="14"/>
        <v>3</v>
      </c>
      <c r="H15" s="18">
        <f t="shared" si="15"/>
        <v>3</v>
      </c>
      <c r="I15" s="18">
        <f t="shared" si="16"/>
        <v>3</v>
      </c>
      <c r="J15" s="18">
        <f t="shared" si="17"/>
        <v>3</v>
      </c>
      <c r="K15" s="18">
        <f t="shared" si="18"/>
        <v>3</v>
      </c>
      <c r="L15" s="18">
        <f t="shared" si="19"/>
        <v>3</v>
      </c>
      <c r="N15" s="18">
        <v>3</v>
      </c>
    </row>
    <row r="16" spans="1:17" x14ac:dyDescent="0.25">
      <c r="A16" s="2" t="s">
        <v>13</v>
      </c>
      <c r="B16" s="2" t="s">
        <v>23</v>
      </c>
      <c r="C16" s="18">
        <f t="shared" si="10"/>
        <v>2</v>
      </c>
      <c r="D16" s="18">
        <f t="shared" si="11"/>
        <v>2</v>
      </c>
      <c r="E16" s="18">
        <f t="shared" si="12"/>
        <v>2</v>
      </c>
      <c r="F16" s="18">
        <f t="shared" si="13"/>
        <v>2</v>
      </c>
      <c r="G16" s="18">
        <f t="shared" si="14"/>
        <v>2</v>
      </c>
      <c r="H16" s="18">
        <f t="shared" si="15"/>
        <v>2</v>
      </c>
      <c r="I16" s="18">
        <f t="shared" si="16"/>
        <v>2</v>
      </c>
      <c r="J16" s="18">
        <f t="shared" si="17"/>
        <v>2</v>
      </c>
      <c r="K16" s="18">
        <f t="shared" si="18"/>
        <v>2</v>
      </c>
      <c r="L16" s="18">
        <f t="shared" si="19"/>
        <v>2</v>
      </c>
      <c r="N16" s="18">
        <v>2</v>
      </c>
    </row>
    <row r="17" spans="1:14" x14ac:dyDescent="0.25">
      <c r="A17" s="2" t="s">
        <v>14</v>
      </c>
      <c r="B17" s="2" t="s">
        <v>23</v>
      </c>
      <c r="C17" s="18">
        <f t="shared" si="10"/>
        <v>4</v>
      </c>
      <c r="D17" s="18">
        <f t="shared" si="11"/>
        <v>4</v>
      </c>
      <c r="E17" s="18">
        <f t="shared" si="12"/>
        <v>4</v>
      </c>
      <c r="F17" s="18">
        <f t="shared" si="13"/>
        <v>4</v>
      </c>
      <c r="G17" s="18">
        <f t="shared" si="14"/>
        <v>4</v>
      </c>
      <c r="H17" s="18">
        <f t="shared" si="15"/>
        <v>4</v>
      </c>
      <c r="I17" s="18">
        <f t="shared" si="16"/>
        <v>4</v>
      </c>
      <c r="J17" s="18">
        <f t="shared" si="17"/>
        <v>4</v>
      </c>
      <c r="K17" s="18">
        <f t="shared" si="18"/>
        <v>4</v>
      </c>
      <c r="L17" s="18">
        <f t="shared" si="19"/>
        <v>4</v>
      </c>
      <c r="N17" s="18">
        <v>4</v>
      </c>
    </row>
    <row r="18" spans="1:14" x14ac:dyDescent="0.25">
      <c r="A18" s="2" t="s">
        <v>15</v>
      </c>
      <c r="B18" s="2" t="s">
        <v>6</v>
      </c>
      <c r="C18" s="19">
        <f t="shared" si="10"/>
        <v>3</v>
      </c>
      <c r="D18" s="19">
        <f t="shared" si="11"/>
        <v>3</v>
      </c>
      <c r="E18" s="18">
        <f t="shared" si="12"/>
        <v>3</v>
      </c>
      <c r="F18" s="18">
        <f t="shared" si="13"/>
        <v>3</v>
      </c>
      <c r="G18" s="18">
        <f t="shared" si="14"/>
        <v>3</v>
      </c>
      <c r="H18" s="18">
        <f t="shared" si="15"/>
        <v>3</v>
      </c>
      <c r="I18" s="18">
        <f t="shared" si="16"/>
        <v>3</v>
      </c>
      <c r="J18" s="18">
        <f t="shared" si="17"/>
        <v>3</v>
      </c>
      <c r="K18" s="18">
        <f t="shared" si="18"/>
        <v>3</v>
      </c>
      <c r="L18" s="18">
        <f t="shared" si="19"/>
        <v>3</v>
      </c>
      <c r="N18" s="18">
        <v>3</v>
      </c>
    </row>
    <row r="19" spans="1:14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x14ac:dyDescent="0.25">
      <c r="A20" s="2" t="s">
        <v>17</v>
      </c>
      <c r="B20" s="2" t="s">
        <v>6</v>
      </c>
      <c r="C20" s="19">
        <f t="shared" si="10"/>
        <v>3</v>
      </c>
      <c r="D20" s="19">
        <f t="shared" si="11"/>
        <v>3</v>
      </c>
      <c r="E20" s="19">
        <f t="shared" si="12"/>
        <v>3</v>
      </c>
      <c r="F20" s="18">
        <f t="shared" si="13"/>
        <v>3</v>
      </c>
      <c r="G20" s="18">
        <f t="shared" si="14"/>
        <v>3</v>
      </c>
      <c r="H20" s="18">
        <f t="shared" si="15"/>
        <v>3</v>
      </c>
      <c r="I20" s="18">
        <f t="shared" si="16"/>
        <v>3</v>
      </c>
      <c r="J20" s="18">
        <f t="shared" si="17"/>
        <v>3</v>
      </c>
      <c r="K20" s="18">
        <f t="shared" si="18"/>
        <v>3</v>
      </c>
      <c r="L20" s="18">
        <f t="shared" si="19"/>
        <v>3</v>
      </c>
      <c r="N20" s="18">
        <v>3</v>
      </c>
    </row>
    <row r="21" spans="1:14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1</v>
      </c>
      <c r="D24" s="19">
        <f>N24</f>
        <v>1</v>
      </c>
      <c r="E24" s="18">
        <f>N24</f>
        <v>1</v>
      </c>
      <c r="F24" s="18">
        <f>N24</f>
        <v>1</v>
      </c>
      <c r="G24" s="18">
        <f>N24</f>
        <v>1</v>
      </c>
      <c r="H24" s="18">
        <f>N24</f>
        <v>1</v>
      </c>
      <c r="I24" s="18">
        <f>N24</f>
        <v>1</v>
      </c>
      <c r="J24" s="18">
        <f>N24</f>
        <v>1</v>
      </c>
      <c r="K24" s="18">
        <f>N24</f>
        <v>1</v>
      </c>
      <c r="L24" s="18">
        <f>N24</f>
        <v>1</v>
      </c>
      <c r="N24" s="18">
        <v>1</v>
      </c>
    </row>
    <row r="25" spans="1:14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5</v>
      </c>
      <c r="D27" s="18">
        <f t="shared" ref="D27:D34" si="21">N27</f>
        <v>5</v>
      </c>
      <c r="E27" s="18">
        <f t="shared" ref="E27:E34" si="22">N27</f>
        <v>5</v>
      </c>
      <c r="F27" s="18">
        <f t="shared" ref="F27:F34" si="23">N27</f>
        <v>5</v>
      </c>
      <c r="G27" s="18">
        <f t="shared" ref="G27:G34" si="24">N27</f>
        <v>5</v>
      </c>
      <c r="H27" s="18">
        <f t="shared" ref="H27:H34" si="25">N27</f>
        <v>5</v>
      </c>
      <c r="I27" s="18">
        <f t="shared" ref="I27:I34" si="26">N27</f>
        <v>5</v>
      </c>
      <c r="J27" s="18">
        <f t="shared" ref="J27:J34" si="27">N27</f>
        <v>5</v>
      </c>
      <c r="K27" s="18">
        <f t="shared" ref="K27:K34" si="28">N27</f>
        <v>5</v>
      </c>
      <c r="L27" s="18">
        <f t="shared" ref="L27:L34" si="29">N27</f>
        <v>5</v>
      </c>
      <c r="N27" s="18">
        <v>5</v>
      </c>
    </row>
    <row r="28" spans="1:14" x14ac:dyDescent="0.25">
      <c r="A28" s="2" t="s">
        <v>27</v>
      </c>
      <c r="B28" s="2" t="s">
        <v>13</v>
      </c>
      <c r="C28" s="18">
        <f t="shared" si="20"/>
        <v>5</v>
      </c>
      <c r="D28" s="18">
        <f t="shared" si="21"/>
        <v>5</v>
      </c>
      <c r="E28" s="18">
        <f t="shared" si="22"/>
        <v>5</v>
      </c>
      <c r="F28" s="18">
        <f t="shared" si="23"/>
        <v>5</v>
      </c>
      <c r="G28" s="18">
        <f t="shared" si="24"/>
        <v>5</v>
      </c>
      <c r="H28" s="18">
        <f t="shared" si="25"/>
        <v>5</v>
      </c>
      <c r="I28" s="18">
        <f t="shared" si="26"/>
        <v>5</v>
      </c>
      <c r="J28" s="18">
        <f t="shared" si="27"/>
        <v>5</v>
      </c>
      <c r="K28" s="18">
        <f t="shared" si="28"/>
        <v>5</v>
      </c>
      <c r="L28" s="18">
        <f t="shared" si="29"/>
        <v>5</v>
      </c>
      <c r="N28" s="18">
        <v>5</v>
      </c>
    </row>
    <row r="29" spans="1:14" x14ac:dyDescent="0.25">
      <c r="A29" s="2" t="s">
        <v>28</v>
      </c>
      <c r="B29" s="2" t="s">
        <v>12</v>
      </c>
      <c r="C29" s="18">
        <f t="shared" si="20"/>
        <v>3</v>
      </c>
      <c r="D29" s="18">
        <f t="shared" si="21"/>
        <v>3</v>
      </c>
      <c r="E29" s="18">
        <f t="shared" si="22"/>
        <v>3</v>
      </c>
      <c r="F29" s="18">
        <f t="shared" si="23"/>
        <v>3</v>
      </c>
      <c r="G29" s="18">
        <f t="shared" si="24"/>
        <v>3</v>
      </c>
      <c r="H29" s="18">
        <f t="shared" si="25"/>
        <v>3</v>
      </c>
      <c r="I29" s="18">
        <f t="shared" si="26"/>
        <v>3</v>
      </c>
      <c r="J29" s="18">
        <f t="shared" si="27"/>
        <v>3</v>
      </c>
      <c r="K29" s="18">
        <f t="shared" si="28"/>
        <v>3</v>
      </c>
      <c r="L29" s="18">
        <f t="shared" si="29"/>
        <v>3</v>
      </c>
      <c r="N29" s="18">
        <v>3</v>
      </c>
    </row>
    <row r="30" spans="1:14" x14ac:dyDescent="0.25">
      <c r="A30" s="2" t="s">
        <v>29</v>
      </c>
      <c r="B30" s="2" t="s">
        <v>12</v>
      </c>
      <c r="C30" s="19">
        <f t="shared" si="20"/>
        <v>3</v>
      </c>
      <c r="D30" s="19">
        <f t="shared" si="21"/>
        <v>3</v>
      </c>
      <c r="E30" s="19">
        <f t="shared" si="22"/>
        <v>3</v>
      </c>
      <c r="F30" s="18">
        <f t="shared" si="23"/>
        <v>3</v>
      </c>
      <c r="G30" s="18">
        <f t="shared" si="24"/>
        <v>3</v>
      </c>
      <c r="H30" s="18">
        <f t="shared" si="25"/>
        <v>3</v>
      </c>
      <c r="I30" s="18">
        <f t="shared" si="26"/>
        <v>3</v>
      </c>
      <c r="J30" s="18">
        <f t="shared" si="27"/>
        <v>3</v>
      </c>
      <c r="K30" s="18">
        <f t="shared" si="28"/>
        <v>3</v>
      </c>
      <c r="L30" s="18">
        <f t="shared" si="29"/>
        <v>3</v>
      </c>
      <c r="N30" s="18">
        <v>3</v>
      </c>
    </row>
    <row r="31" spans="1:14" x14ac:dyDescent="0.25">
      <c r="A31" s="2" t="s">
        <v>30</v>
      </c>
      <c r="B31" s="2" t="s">
        <v>12</v>
      </c>
      <c r="C31" s="19">
        <f t="shared" si="20"/>
        <v>1</v>
      </c>
      <c r="D31" s="19">
        <f t="shared" si="21"/>
        <v>1</v>
      </c>
      <c r="E31" s="19">
        <f t="shared" si="22"/>
        <v>1</v>
      </c>
      <c r="F31" s="18">
        <f t="shared" si="23"/>
        <v>1</v>
      </c>
      <c r="G31" s="18">
        <f t="shared" si="24"/>
        <v>1</v>
      </c>
      <c r="H31" s="18">
        <f t="shared" si="25"/>
        <v>1</v>
      </c>
      <c r="I31" s="18">
        <f t="shared" si="26"/>
        <v>1</v>
      </c>
      <c r="J31" s="18">
        <f t="shared" si="27"/>
        <v>1</v>
      </c>
      <c r="K31" s="18">
        <f t="shared" si="28"/>
        <v>1</v>
      </c>
      <c r="L31" s="18">
        <f t="shared" si="29"/>
        <v>1</v>
      </c>
      <c r="N31" s="18">
        <v>1</v>
      </c>
    </row>
    <row r="32" spans="1:14" x14ac:dyDescent="0.25">
      <c r="A32" s="2" t="s">
        <v>31</v>
      </c>
      <c r="B32" s="2" t="s">
        <v>11</v>
      </c>
      <c r="C32" s="19">
        <f t="shared" si="20"/>
        <v>2</v>
      </c>
      <c r="D32" s="19">
        <f t="shared" si="21"/>
        <v>2</v>
      </c>
      <c r="E32" s="19">
        <f t="shared" si="22"/>
        <v>2</v>
      </c>
      <c r="F32" s="18">
        <f t="shared" si="23"/>
        <v>2</v>
      </c>
      <c r="G32" s="18">
        <f t="shared" si="24"/>
        <v>2</v>
      </c>
      <c r="H32" s="18">
        <f t="shared" si="25"/>
        <v>2</v>
      </c>
      <c r="I32" s="18">
        <f t="shared" si="26"/>
        <v>2</v>
      </c>
      <c r="J32" s="18">
        <f t="shared" si="27"/>
        <v>2</v>
      </c>
      <c r="K32" s="18">
        <f t="shared" si="28"/>
        <v>2</v>
      </c>
      <c r="L32" s="18">
        <f t="shared" si="29"/>
        <v>2</v>
      </c>
      <c r="N32" s="18">
        <v>2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1</v>
      </c>
      <c r="D34" s="19">
        <f t="shared" si="21"/>
        <v>1</v>
      </c>
      <c r="E34" s="19">
        <f t="shared" si="22"/>
        <v>1</v>
      </c>
      <c r="F34" s="18">
        <f t="shared" si="23"/>
        <v>1</v>
      </c>
      <c r="G34" s="18">
        <f t="shared" si="24"/>
        <v>1</v>
      </c>
      <c r="H34" s="18">
        <f t="shared" si="25"/>
        <v>1</v>
      </c>
      <c r="I34" s="18">
        <f t="shared" si="26"/>
        <v>1</v>
      </c>
      <c r="J34" s="18">
        <f t="shared" si="27"/>
        <v>1</v>
      </c>
      <c r="K34" s="18">
        <f t="shared" si="28"/>
        <v>1</v>
      </c>
      <c r="L34" s="18">
        <f t="shared" si="29"/>
        <v>1</v>
      </c>
      <c r="N34" s="18">
        <v>1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82.14</v>
      </c>
      <c r="D36" s="18">
        <f t="shared" ref="D36:D44" si="31">N36</f>
        <v>82.14</v>
      </c>
      <c r="E36" s="18">
        <f t="shared" ref="E36:E44" si="32">N36</f>
        <v>82.14</v>
      </c>
      <c r="F36" s="18">
        <f t="shared" ref="F36:F44" si="33">N36</f>
        <v>82.14</v>
      </c>
      <c r="G36" s="18">
        <f t="shared" ref="G36:G44" si="34">N36</f>
        <v>82.14</v>
      </c>
      <c r="H36" s="18">
        <f t="shared" ref="H36:H44" si="35">N36</f>
        <v>82.14</v>
      </c>
      <c r="I36" s="18">
        <f t="shared" ref="I36:I44" si="36">N36</f>
        <v>82.14</v>
      </c>
      <c r="J36" s="18">
        <f t="shared" ref="J36:J44" si="37">N36</f>
        <v>82.14</v>
      </c>
      <c r="K36" s="18">
        <f t="shared" ref="K36:K44" si="38">N36</f>
        <v>82.14</v>
      </c>
      <c r="L36" s="18">
        <f t="shared" ref="L36:L44" si="39">N36</f>
        <v>82.14</v>
      </c>
      <c r="N36" s="18">
        <v>82.14</v>
      </c>
    </row>
    <row r="37" spans="1:14" x14ac:dyDescent="0.25">
      <c r="A37" s="2" t="s">
        <v>37</v>
      </c>
      <c r="B37" s="2" t="s">
        <v>39</v>
      </c>
      <c r="C37" s="25">
        <f t="shared" si="30"/>
        <v>0.15</v>
      </c>
      <c r="D37" s="25">
        <f t="shared" si="31"/>
        <v>0.15</v>
      </c>
      <c r="E37" s="25">
        <f t="shared" si="32"/>
        <v>0.15</v>
      </c>
      <c r="F37" s="25">
        <f t="shared" si="33"/>
        <v>0.15</v>
      </c>
      <c r="G37" s="25">
        <f t="shared" si="34"/>
        <v>0.15</v>
      </c>
      <c r="H37" s="25">
        <f t="shared" si="35"/>
        <v>0.15</v>
      </c>
      <c r="I37" s="25">
        <f t="shared" si="36"/>
        <v>0.15</v>
      </c>
      <c r="J37" s="25">
        <f t="shared" si="37"/>
        <v>0.15</v>
      </c>
      <c r="K37" s="25">
        <f t="shared" si="38"/>
        <v>0.15</v>
      </c>
      <c r="L37" s="22">
        <f t="shared" si="39"/>
        <v>0.15</v>
      </c>
      <c r="N37" s="22">
        <v>0.15</v>
      </c>
    </row>
    <row r="38" spans="1:14" x14ac:dyDescent="0.25">
      <c r="A38" s="2" t="s">
        <v>38</v>
      </c>
      <c r="B38" s="2" t="s">
        <v>39</v>
      </c>
      <c r="C38" s="25">
        <f t="shared" si="30"/>
        <v>0.33</v>
      </c>
      <c r="D38" s="25">
        <f t="shared" si="31"/>
        <v>0.33</v>
      </c>
      <c r="E38" s="25">
        <f t="shared" si="32"/>
        <v>0.33</v>
      </c>
      <c r="F38" s="25">
        <f t="shared" si="33"/>
        <v>0.33</v>
      </c>
      <c r="G38" s="25">
        <f t="shared" si="34"/>
        <v>0.33</v>
      </c>
      <c r="H38" s="25">
        <f t="shared" si="35"/>
        <v>0.33</v>
      </c>
      <c r="I38" s="25">
        <f t="shared" si="36"/>
        <v>0.33</v>
      </c>
      <c r="J38" s="25">
        <f t="shared" si="37"/>
        <v>0.33</v>
      </c>
      <c r="K38" s="25">
        <f t="shared" si="38"/>
        <v>0.33</v>
      </c>
      <c r="L38" s="22">
        <f t="shared" si="39"/>
        <v>0.33</v>
      </c>
      <c r="N38" s="22">
        <v>0.33</v>
      </c>
    </row>
    <row r="39" spans="1:14" x14ac:dyDescent="0.25">
      <c r="A39" s="2" t="s">
        <v>40</v>
      </c>
      <c r="B39" s="2" t="s">
        <v>39</v>
      </c>
      <c r="C39" s="18">
        <f t="shared" si="30"/>
        <v>36</v>
      </c>
      <c r="D39" s="18">
        <f t="shared" si="31"/>
        <v>36</v>
      </c>
      <c r="E39" s="18">
        <f t="shared" si="32"/>
        <v>36</v>
      </c>
      <c r="F39" s="18">
        <f t="shared" si="33"/>
        <v>36</v>
      </c>
      <c r="G39" s="18">
        <f t="shared" si="34"/>
        <v>36</v>
      </c>
      <c r="H39" s="18">
        <f t="shared" si="35"/>
        <v>36</v>
      </c>
      <c r="I39" s="18">
        <f t="shared" si="36"/>
        <v>36</v>
      </c>
      <c r="J39" s="18">
        <f t="shared" si="37"/>
        <v>36</v>
      </c>
      <c r="K39" s="18">
        <f t="shared" si="38"/>
        <v>36</v>
      </c>
      <c r="L39" s="18">
        <f t="shared" si="39"/>
        <v>36</v>
      </c>
      <c r="N39" s="18">
        <v>36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207</v>
      </c>
    </row>
    <row r="41" spans="1:14" x14ac:dyDescent="0.25">
      <c r="A41" s="2" t="s">
        <v>42</v>
      </c>
      <c r="B41" s="2" t="s">
        <v>39</v>
      </c>
      <c r="C41" s="25">
        <f t="shared" si="30"/>
        <v>0.25</v>
      </c>
      <c r="D41" s="25">
        <f t="shared" si="31"/>
        <v>0.25</v>
      </c>
      <c r="E41" s="25">
        <f t="shared" si="32"/>
        <v>0.25</v>
      </c>
      <c r="F41" s="25">
        <f t="shared" si="33"/>
        <v>0.25</v>
      </c>
      <c r="G41" s="25">
        <f t="shared" si="34"/>
        <v>0.25</v>
      </c>
      <c r="H41" s="25">
        <f t="shared" si="35"/>
        <v>0.25</v>
      </c>
      <c r="I41" s="25">
        <f t="shared" si="36"/>
        <v>0.25</v>
      </c>
      <c r="J41" s="25">
        <f t="shared" si="37"/>
        <v>0.25</v>
      </c>
      <c r="K41" s="25">
        <f t="shared" si="38"/>
        <v>0.25</v>
      </c>
      <c r="L41" s="22">
        <f t="shared" si="39"/>
        <v>0.25</v>
      </c>
      <c r="N41" s="22">
        <v>0.25</v>
      </c>
    </row>
    <row r="42" spans="1:14" x14ac:dyDescent="0.25">
      <c r="A42" s="2" t="s">
        <v>43</v>
      </c>
      <c r="B42" s="2" t="s">
        <v>45</v>
      </c>
      <c r="C42" s="27">
        <f t="shared" si="30"/>
        <v>0.8</v>
      </c>
      <c r="D42" s="25">
        <f t="shared" si="31"/>
        <v>0.8</v>
      </c>
      <c r="E42" s="25">
        <f t="shared" si="32"/>
        <v>0.8</v>
      </c>
      <c r="F42" s="25">
        <f t="shared" si="33"/>
        <v>0.8</v>
      </c>
      <c r="G42" s="25">
        <f t="shared" si="34"/>
        <v>0.8</v>
      </c>
      <c r="H42" s="25">
        <f t="shared" si="35"/>
        <v>0.8</v>
      </c>
      <c r="I42" s="25">
        <f t="shared" si="36"/>
        <v>0.8</v>
      </c>
      <c r="J42" s="25">
        <f t="shared" si="37"/>
        <v>0.8</v>
      </c>
      <c r="K42" s="25">
        <f t="shared" si="38"/>
        <v>0.8</v>
      </c>
      <c r="L42" s="22">
        <f t="shared" si="39"/>
        <v>0.8</v>
      </c>
      <c r="N42" s="22">
        <v>0.8</v>
      </c>
    </row>
    <row r="43" spans="1:14" x14ac:dyDescent="0.25">
      <c r="A43" s="2" t="s">
        <v>46</v>
      </c>
      <c r="B43" s="2" t="s">
        <v>47</v>
      </c>
      <c r="C43" s="28">
        <f t="shared" si="30"/>
        <v>54</v>
      </c>
      <c r="D43" s="18">
        <f t="shared" si="31"/>
        <v>54</v>
      </c>
      <c r="E43" s="18">
        <f t="shared" si="32"/>
        <v>54</v>
      </c>
      <c r="F43" s="18">
        <f t="shared" si="33"/>
        <v>54</v>
      </c>
      <c r="G43" s="18">
        <f t="shared" si="34"/>
        <v>54</v>
      </c>
      <c r="H43" s="18">
        <f t="shared" si="35"/>
        <v>54</v>
      </c>
      <c r="I43" s="18">
        <f t="shared" si="36"/>
        <v>54</v>
      </c>
      <c r="J43" s="18">
        <f t="shared" si="37"/>
        <v>54</v>
      </c>
      <c r="K43" s="18">
        <f t="shared" si="38"/>
        <v>54</v>
      </c>
      <c r="L43" s="18">
        <f t="shared" si="39"/>
        <v>54</v>
      </c>
      <c r="N43" s="18">
        <v>54</v>
      </c>
    </row>
    <row r="44" spans="1:14" x14ac:dyDescent="0.25">
      <c r="A44" s="2" t="s">
        <v>48</v>
      </c>
      <c r="B44" s="2" t="s">
        <v>47</v>
      </c>
      <c r="C44" s="28">
        <f t="shared" si="30"/>
        <v>56</v>
      </c>
      <c r="D44" s="18">
        <f t="shared" si="31"/>
        <v>56</v>
      </c>
      <c r="E44" s="18">
        <f t="shared" si="32"/>
        <v>56</v>
      </c>
      <c r="F44" s="18">
        <f t="shared" si="33"/>
        <v>56</v>
      </c>
      <c r="G44" s="18">
        <f t="shared" si="34"/>
        <v>56</v>
      </c>
      <c r="H44" s="18">
        <f t="shared" si="35"/>
        <v>56</v>
      </c>
      <c r="I44" s="18">
        <f t="shared" si="36"/>
        <v>56</v>
      </c>
      <c r="J44" s="18">
        <f t="shared" si="37"/>
        <v>56</v>
      </c>
      <c r="K44" s="18">
        <f t="shared" si="38"/>
        <v>56</v>
      </c>
      <c r="L44" s="18">
        <f t="shared" si="39"/>
        <v>56</v>
      </c>
      <c r="N44" s="18">
        <v>56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18</v>
      </c>
      <c r="D46" s="19">
        <f>N46</f>
        <v>18</v>
      </c>
      <c r="E46" s="19">
        <f>N46</f>
        <v>18</v>
      </c>
      <c r="F46" s="19">
        <f>N46</f>
        <v>18</v>
      </c>
      <c r="G46" s="19">
        <f>N46</f>
        <v>18</v>
      </c>
      <c r="H46" s="19">
        <f>N46</f>
        <v>18</v>
      </c>
      <c r="I46" s="19">
        <f>N46</f>
        <v>18</v>
      </c>
      <c r="J46" s="19">
        <f>N46</f>
        <v>18</v>
      </c>
      <c r="K46" s="19">
        <f>N46</f>
        <v>18</v>
      </c>
      <c r="L46" s="19">
        <f>N46</f>
        <v>18</v>
      </c>
      <c r="N46" s="19">
        <v>18</v>
      </c>
    </row>
    <row r="47" spans="1:14" x14ac:dyDescent="0.25">
      <c r="A47" s="2" t="s">
        <v>52</v>
      </c>
      <c r="B47" s="2"/>
      <c r="C47" s="19">
        <f>N47</f>
        <v>26</v>
      </c>
      <c r="D47" s="19">
        <f>N47</f>
        <v>26</v>
      </c>
      <c r="E47" s="19">
        <f>N47</f>
        <v>26</v>
      </c>
      <c r="F47" s="19">
        <f>N47</f>
        <v>26</v>
      </c>
      <c r="G47" s="19">
        <f>N47</f>
        <v>26</v>
      </c>
      <c r="H47" s="19">
        <f>N47</f>
        <v>26</v>
      </c>
      <c r="I47" s="19">
        <f>N47</f>
        <v>26</v>
      </c>
      <c r="J47" s="19">
        <f>N47</f>
        <v>26</v>
      </c>
      <c r="K47" s="19">
        <f>N47</f>
        <v>26</v>
      </c>
      <c r="L47" s="19">
        <f>N47</f>
        <v>26</v>
      </c>
      <c r="N47" s="19">
        <v>26</v>
      </c>
    </row>
    <row r="48" spans="1:14" x14ac:dyDescent="0.25">
      <c r="A48" s="2" t="s">
        <v>53</v>
      </c>
      <c r="B48" s="2"/>
      <c r="C48" s="19">
        <f>N48</f>
        <v>6</v>
      </c>
      <c r="D48" s="19">
        <f>N48</f>
        <v>6</v>
      </c>
      <c r="E48" s="19">
        <f>N48</f>
        <v>6</v>
      </c>
      <c r="F48" s="19">
        <f>N48</f>
        <v>6</v>
      </c>
      <c r="G48" s="19">
        <f>N48</f>
        <v>6</v>
      </c>
      <c r="H48" s="19">
        <f>N48</f>
        <v>6</v>
      </c>
      <c r="I48" s="19">
        <f>N48</f>
        <v>6</v>
      </c>
      <c r="J48" s="19">
        <f>N48</f>
        <v>6</v>
      </c>
      <c r="K48" s="19">
        <f>N48</f>
        <v>6</v>
      </c>
      <c r="L48" s="19">
        <f>N48</f>
        <v>6</v>
      </c>
      <c r="N48" s="19">
        <v>6</v>
      </c>
    </row>
    <row r="49" spans="1:25 16384:16384" x14ac:dyDescent="0.25">
      <c r="A49" s="2" t="s">
        <v>54</v>
      </c>
      <c r="C49" s="19">
        <f>N49</f>
        <v>11</v>
      </c>
      <c r="D49" s="19">
        <f>N49</f>
        <v>11</v>
      </c>
      <c r="E49" s="19">
        <f>N49</f>
        <v>11</v>
      </c>
      <c r="F49" s="19">
        <f>N49</f>
        <v>11</v>
      </c>
      <c r="G49" s="19">
        <f>N49</f>
        <v>11</v>
      </c>
      <c r="H49" s="19">
        <f>N49</f>
        <v>11</v>
      </c>
      <c r="I49" s="19">
        <f>N49</f>
        <v>11</v>
      </c>
      <c r="J49" s="19">
        <f>N49</f>
        <v>11</v>
      </c>
      <c r="K49" s="19">
        <f>N49</f>
        <v>11</v>
      </c>
      <c r="L49" s="19">
        <f>N49</f>
        <v>11</v>
      </c>
      <c r="N49" s="19">
        <v>11</v>
      </c>
    </row>
    <row r="50" spans="1:25 16384:16384" x14ac:dyDescent="0.25">
      <c r="A50" s="13" t="s">
        <v>55</v>
      </c>
      <c r="C50" s="31">
        <f t="shared" ref="C50:L50" si="40">$N$50</f>
        <v>16.079999999999998</v>
      </c>
      <c r="D50" s="31">
        <f t="shared" si="40"/>
        <v>16.079999999999998</v>
      </c>
      <c r="E50" s="31">
        <f t="shared" si="40"/>
        <v>16.079999999999998</v>
      </c>
      <c r="F50" s="31">
        <f t="shared" si="40"/>
        <v>16.079999999999998</v>
      </c>
      <c r="G50" s="31">
        <f t="shared" si="40"/>
        <v>16.079999999999998</v>
      </c>
      <c r="H50" s="31">
        <f t="shared" si="40"/>
        <v>16.079999999999998</v>
      </c>
      <c r="I50" s="31">
        <f t="shared" si="40"/>
        <v>16.079999999999998</v>
      </c>
      <c r="J50" s="31">
        <f t="shared" si="40"/>
        <v>16.079999999999998</v>
      </c>
      <c r="K50" s="31">
        <f t="shared" si="40"/>
        <v>16.079999999999998</v>
      </c>
      <c r="L50" s="31">
        <f t="shared" si="40"/>
        <v>16.079999999999998</v>
      </c>
      <c r="N50" s="31">
        <v>16.079999999999998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16.010000000000002</v>
      </c>
      <c r="D51" s="31">
        <f t="shared" si="41"/>
        <v>16.010000000000002</v>
      </c>
      <c r="E51" s="31">
        <f t="shared" si="41"/>
        <v>16.010000000000002</v>
      </c>
      <c r="F51" s="31">
        <f t="shared" si="41"/>
        <v>16.010000000000002</v>
      </c>
      <c r="G51" s="31">
        <f t="shared" si="41"/>
        <v>16.010000000000002</v>
      </c>
      <c r="H51" s="31">
        <f t="shared" si="41"/>
        <v>16.010000000000002</v>
      </c>
      <c r="I51" s="31">
        <f t="shared" si="41"/>
        <v>16.010000000000002</v>
      </c>
      <c r="J51" s="31">
        <f t="shared" si="41"/>
        <v>16.010000000000002</v>
      </c>
      <c r="K51" s="31">
        <f t="shared" si="41"/>
        <v>16.010000000000002</v>
      </c>
      <c r="L51" s="31">
        <f t="shared" si="41"/>
        <v>16.010000000000002</v>
      </c>
      <c r="N51" s="31">
        <v>16.010000000000002</v>
      </c>
    </row>
    <row r="52" spans="1:25 16384:16384" x14ac:dyDescent="0.25">
      <c r="A52" s="13" t="s">
        <v>63</v>
      </c>
      <c r="C52" s="19">
        <f>N52</f>
        <v>126</v>
      </c>
      <c r="D52" s="19">
        <f>N52</f>
        <v>126</v>
      </c>
      <c r="E52" s="19">
        <f>N52</f>
        <v>126</v>
      </c>
      <c r="F52" s="19">
        <f>N52</f>
        <v>126</v>
      </c>
      <c r="G52" s="19">
        <f>N52</f>
        <v>126</v>
      </c>
      <c r="H52" s="19">
        <f>N52</f>
        <v>126</v>
      </c>
      <c r="I52" s="19">
        <f>N52</f>
        <v>126</v>
      </c>
      <c r="J52" s="19">
        <f>N52</f>
        <v>126</v>
      </c>
      <c r="K52" s="19">
        <f>N52</f>
        <v>126</v>
      </c>
      <c r="L52" s="19">
        <f>N52</f>
        <v>126</v>
      </c>
      <c r="N52" s="19">
        <v>126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L54" si="42">$N$54</f>
        <v>1.1100000000000001</v>
      </c>
      <c r="D54" s="31">
        <f t="shared" si="42"/>
        <v>1.1100000000000001</v>
      </c>
      <c r="E54" s="31">
        <f t="shared" si="42"/>
        <v>1.1100000000000001</v>
      </c>
      <c r="F54" s="31">
        <f t="shared" si="42"/>
        <v>1.1100000000000001</v>
      </c>
      <c r="G54" s="31">
        <f t="shared" si="42"/>
        <v>1.1100000000000001</v>
      </c>
      <c r="H54" s="31">
        <f t="shared" si="42"/>
        <v>1.1100000000000001</v>
      </c>
      <c r="I54" s="31">
        <f t="shared" si="42"/>
        <v>1.1100000000000001</v>
      </c>
      <c r="J54" s="31">
        <f t="shared" si="42"/>
        <v>1.1100000000000001</v>
      </c>
      <c r="K54" s="31">
        <f t="shared" si="42"/>
        <v>1.1100000000000001</v>
      </c>
      <c r="L54" s="31">
        <f t="shared" si="42"/>
        <v>1.1100000000000001</v>
      </c>
      <c r="N54" s="31">
        <v>1.1100000000000001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 t="shared" ref="C55:L55" si="43">$N$55</f>
        <v>7.06</v>
      </c>
      <c r="D55" s="31">
        <f t="shared" si="43"/>
        <v>7.06</v>
      </c>
      <c r="E55" s="31">
        <f t="shared" si="43"/>
        <v>7.06</v>
      </c>
      <c r="F55" s="31">
        <f t="shared" si="43"/>
        <v>7.06</v>
      </c>
      <c r="G55" s="31">
        <f t="shared" si="43"/>
        <v>7.06</v>
      </c>
      <c r="H55" s="31">
        <f t="shared" si="43"/>
        <v>7.06</v>
      </c>
      <c r="I55" s="31">
        <f t="shared" si="43"/>
        <v>7.06</v>
      </c>
      <c r="J55" s="31">
        <f t="shared" si="43"/>
        <v>7.06</v>
      </c>
      <c r="K55" s="31">
        <f t="shared" si="43"/>
        <v>7.06</v>
      </c>
      <c r="L55" s="31">
        <f t="shared" si="43"/>
        <v>7.06</v>
      </c>
      <c r="N55" s="31">
        <v>7.06</v>
      </c>
    </row>
    <row r="56" spans="1:25 16384:16384" x14ac:dyDescent="0.25">
      <c r="A56" s="4" t="s">
        <v>57</v>
      </c>
      <c r="C56" s="19">
        <f>N56</f>
        <v>5.25</v>
      </c>
      <c r="D56" s="19">
        <f>N56</f>
        <v>5.25</v>
      </c>
      <c r="E56" s="19">
        <f>N56</f>
        <v>5.25</v>
      </c>
      <c r="F56" s="19">
        <f>N56</f>
        <v>5.25</v>
      </c>
      <c r="G56" s="19">
        <f>N56</f>
        <v>5.25</v>
      </c>
      <c r="H56" s="19">
        <f>N56</f>
        <v>5.25</v>
      </c>
      <c r="I56" s="19">
        <f>N56</f>
        <v>5.25</v>
      </c>
      <c r="J56" s="19">
        <f>N56</f>
        <v>5.25</v>
      </c>
      <c r="K56" s="19">
        <f>N56</f>
        <v>5.25</v>
      </c>
      <c r="L56" s="19">
        <f>N56</f>
        <v>5.25</v>
      </c>
      <c r="N56" s="19">
        <v>5.25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0.3</v>
      </c>
      <c r="D58" s="25">
        <f>N58</f>
        <v>0.3</v>
      </c>
      <c r="E58" s="25">
        <f>N58</f>
        <v>0.3</v>
      </c>
      <c r="F58" s="25">
        <f>N58</f>
        <v>0.3</v>
      </c>
      <c r="G58" s="25">
        <f>N58</f>
        <v>0.3</v>
      </c>
      <c r="H58" s="25">
        <f>N58</f>
        <v>0.3</v>
      </c>
      <c r="I58" s="25">
        <f>N58</f>
        <v>0.3</v>
      </c>
      <c r="J58" s="25">
        <f>N58</f>
        <v>0.3</v>
      </c>
      <c r="K58" s="25">
        <f>N58</f>
        <v>0.3</v>
      </c>
      <c r="L58" s="22">
        <f>N58</f>
        <v>0.3</v>
      </c>
      <c r="N58" s="24">
        <v>0.3</v>
      </c>
    </row>
    <row r="59" spans="1:25 16384:16384" x14ac:dyDescent="0.25">
      <c r="A59" s="2" t="s">
        <v>61</v>
      </c>
      <c r="C59" s="25">
        <f>N59</f>
        <v>1</v>
      </c>
      <c r="D59" s="25">
        <f>N59</f>
        <v>1</v>
      </c>
      <c r="E59" s="25">
        <f>N59</f>
        <v>1</v>
      </c>
      <c r="F59" s="25">
        <f>N59</f>
        <v>1</v>
      </c>
      <c r="G59" s="25">
        <f>N59</f>
        <v>1</v>
      </c>
      <c r="H59" s="25">
        <f>N59</f>
        <v>1</v>
      </c>
      <c r="I59" s="25">
        <f>N59</f>
        <v>1</v>
      </c>
      <c r="J59" s="25">
        <f>N59</f>
        <v>1</v>
      </c>
      <c r="K59" s="25">
        <f>N59</f>
        <v>1</v>
      </c>
      <c r="L59" s="22">
        <f>N59</f>
        <v>1</v>
      </c>
      <c r="N59" s="24">
        <v>1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18</v>
      </c>
      <c r="I69" s="35">
        <f>(H69/21)*100</f>
        <v>85.714285714285708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26</v>
      </c>
      <c r="I70" s="35">
        <f>(H70/45)*100</f>
        <v>57.777777777777771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6</v>
      </c>
      <c r="I71" s="35">
        <f>(H71/15)*100</f>
        <v>40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2</v>
      </c>
      <c r="G72" s="62" t="s">
        <v>159</v>
      </c>
      <c r="H72" s="34">
        <f t="shared" si="44"/>
        <v>11</v>
      </c>
      <c r="I72" s="35">
        <f>(H72/45)*100</f>
        <v>24.444444444444443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2</v>
      </c>
      <c r="G73" s="71" t="s">
        <v>160</v>
      </c>
      <c r="H73" s="56">
        <f t="shared" si="44"/>
        <v>16.079999999999998</v>
      </c>
      <c r="I73" s="35">
        <f>(H73/24)*100</f>
        <v>67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3</v>
      </c>
      <c r="G74" s="63" t="s">
        <v>161</v>
      </c>
      <c r="H74" s="56">
        <f t="shared" si="44"/>
        <v>16.010000000000002</v>
      </c>
      <c r="I74" s="35">
        <f>(H74/24)*100</f>
        <v>66.708333333333343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3</v>
      </c>
      <c r="G75" s="33" t="s">
        <v>162</v>
      </c>
      <c r="H75" s="34">
        <f t="shared" si="44"/>
        <v>126</v>
      </c>
      <c r="I75" s="35">
        <f>(H75/240)*100</f>
        <v>52.5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21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1.1100000000000001</v>
      </c>
      <c r="I77" s="35">
        <f>(H77/2.04)*100</f>
        <v>54.411764705882362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7.06</v>
      </c>
      <c r="I78" s="39">
        <f>(H78/8)*100</f>
        <v>88.25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2</v>
      </c>
      <c r="G79" s="40" t="s">
        <v>168</v>
      </c>
      <c r="H79" s="34">
        <f t="shared" si="44"/>
        <v>5.25</v>
      </c>
      <c r="I79" s="39">
        <v>42.5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1</v>
      </c>
      <c r="G80" s="10"/>
      <c r="H80" s="41" t="s">
        <v>169</v>
      </c>
      <c r="I80" s="42">
        <f>SUM(H69:H78)+(I79)</f>
        <v>509.76000000000005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3</v>
      </c>
      <c r="H81" s="43" t="s">
        <v>170</v>
      </c>
      <c r="I81" s="44">
        <f>(I80/790)*33</f>
        <v>21.293772151898736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3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2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4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3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>
        <f t="shared" ref="H86:H91" si="46">N36</f>
        <v>82.14</v>
      </c>
      <c r="I86" s="39">
        <v>50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3</v>
      </c>
      <c r="G87" s="61" t="s">
        <v>174</v>
      </c>
      <c r="H87" s="60">
        <f t="shared" si="46"/>
        <v>0.15</v>
      </c>
      <c r="I87" s="39">
        <f>(H87/60%)*100</f>
        <v>25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0.33</v>
      </c>
      <c r="I88" s="39">
        <f>(H88/50%)*100</f>
        <v>66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36</v>
      </c>
      <c r="I89" s="39">
        <v>65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24</v>
      </c>
      <c r="G90" s="37" t="s">
        <v>177</v>
      </c>
      <c r="H90" s="59" t="str">
        <f t="shared" si="46"/>
        <v>-</v>
      </c>
      <c r="I90" s="39" t="s">
        <v>207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0.25</v>
      </c>
      <c r="I91" s="39"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v>0.79900000000000004</v>
      </c>
      <c r="I92" s="39">
        <f>(H92/81%)*100</f>
        <v>98.641975308641975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1</v>
      </c>
      <c r="G93" s="37" t="s">
        <v>183</v>
      </c>
      <c r="H93" s="38">
        <v>54</v>
      </c>
      <c r="I93" s="39">
        <v>72.5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v>56</v>
      </c>
      <c r="I94" s="39">
        <v>77.5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3</v>
      </c>
      <c r="H95" s="48" t="s">
        <v>169</v>
      </c>
      <c r="I95" s="49">
        <f>SUM(I86:I94)</f>
        <v>454.64197530864197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16.670205761316872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5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5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3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3</v>
      </c>
      <c r="G102" s="2" t="s">
        <v>196</v>
      </c>
      <c r="H102" s="65" t="s">
        <v>209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1</v>
      </c>
      <c r="G103" s="2" t="s">
        <v>197</v>
      </c>
      <c r="H103" s="51">
        <f>1+E111+I81+I96</f>
        <v>57.207880352240004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2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1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20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68</v>
      </c>
    </row>
    <row r="111" spans="3:24" x14ac:dyDescent="0.25">
      <c r="D111" s="43" t="s">
        <v>201</v>
      </c>
      <c r="E111" s="44">
        <f>(E110/123)*33</f>
        <v>18.243902439024392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836" priority="603" operator="greaterThan">
      <formula>3</formula>
    </cfRule>
    <cfRule type="cellIs" dxfId="1835" priority="604" operator="lessThan">
      <formula>3</formula>
    </cfRule>
    <cfRule type="cellIs" dxfId="1834" priority="612" operator="equal">
      <formula>3</formula>
    </cfRule>
  </conditionalFormatting>
  <conditionalFormatting sqref="C5">
    <cfRule type="cellIs" dxfId="1833" priority="602" operator="lessThan">
      <formula>2</formula>
    </cfRule>
    <cfRule type="cellIs" dxfId="1832" priority="610" operator="greaterThan">
      <formula>2</formula>
    </cfRule>
    <cfRule type="cellIs" dxfId="1831" priority="611" operator="equal">
      <formula>2</formula>
    </cfRule>
  </conditionalFormatting>
  <conditionalFormatting sqref="C6:D6">
    <cfRule type="cellIs" dxfId="1830" priority="601" operator="lessThan">
      <formula>2</formula>
    </cfRule>
    <cfRule type="cellIs" dxfId="1829" priority="609" operator="greaterThan">
      <formula>1.9</formula>
    </cfRule>
  </conditionalFormatting>
  <conditionalFormatting sqref="C7:D7">
    <cfRule type="cellIs" dxfId="1828" priority="600" operator="lessThan">
      <formula>1</formula>
    </cfRule>
    <cfRule type="cellIs" dxfId="1827" priority="608" operator="greaterThan">
      <formula>0.9</formula>
    </cfRule>
  </conditionalFormatting>
  <conditionalFormatting sqref="C8:D8">
    <cfRule type="cellIs" dxfId="1826" priority="597" operator="greaterThan">
      <formula>0.9</formula>
    </cfRule>
    <cfRule type="cellIs" dxfId="1825" priority="598" operator="greaterThan">
      <formula>1</formula>
    </cfRule>
    <cfRule type="cellIs" dxfId="1824" priority="607" operator="equal">
      <formula>0</formula>
    </cfRule>
  </conditionalFormatting>
  <conditionalFormatting sqref="C9">
    <cfRule type="cellIs" dxfId="1823" priority="606" operator="greaterThan">
      <formula>0</formula>
    </cfRule>
  </conditionalFormatting>
  <conditionalFormatting sqref="C10">
    <cfRule type="cellIs" dxfId="1822" priority="605" operator="greaterThan">
      <formula>0</formula>
    </cfRule>
  </conditionalFormatting>
  <conditionalFormatting sqref="C9:C10">
    <cfRule type="cellIs" dxfId="1821" priority="599" operator="equal">
      <formula>0</formula>
    </cfRule>
  </conditionalFormatting>
  <conditionalFormatting sqref="L4">
    <cfRule type="cellIs" dxfId="1820" priority="596" operator="lessThan">
      <formula>4</formula>
    </cfRule>
  </conditionalFormatting>
  <conditionalFormatting sqref="L5:L7">
    <cfRule type="cellIs" dxfId="1819" priority="595" operator="lessThan">
      <formula>4</formula>
    </cfRule>
  </conditionalFormatting>
  <conditionalFormatting sqref="L8">
    <cfRule type="cellIs" dxfId="1818" priority="591" operator="greaterThan">
      <formula>1.9</formula>
    </cfRule>
    <cfRule type="cellIs" dxfId="1817" priority="594" operator="lessThan">
      <formula>2</formula>
    </cfRule>
  </conditionalFormatting>
  <conditionalFormatting sqref="L9:L10">
    <cfRule type="cellIs" dxfId="1816" priority="590" operator="greaterThan">
      <formula>2.9</formula>
    </cfRule>
    <cfRule type="cellIs" dxfId="1815" priority="593" operator="lessThan">
      <formula>3</formula>
    </cfRule>
  </conditionalFormatting>
  <conditionalFormatting sqref="L4:L7">
    <cfRule type="cellIs" dxfId="1814" priority="592" operator="greaterThan">
      <formula>3.9</formula>
    </cfRule>
  </conditionalFormatting>
  <conditionalFormatting sqref="L12:L15">
    <cfRule type="cellIs" dxfId="1813" priority="588" operator="lessThan">
      <formula>3.9</formula>
    </cfRule>
    <cfRule type="cellIs" dxfId="1812" priority="589" operator="greaterThan">
      <formula>3.9</formula>
    </cfRule>
  </conditionalFormatting>
  <conditionalFormatting sqref="L18:L21">
    <cfRule type="cellIs" dxfId="1811" priority="586" operator="lessThan">
      <formula>2.9</formula>
    </cfRule>
    <cfRule type="cellIs" dxfId="1810" priority="587" operator="greaterThan">
      <formula>2.9</formula>
    </cfRule>
  </conditionalFormatting>
  <conditionalFormatting sqref="L16">
    <cfRule type="cellIs" dxfId="1809" priority="584" operator="lessThan">
      <formula>2.9</formula>
    </cfRule>
    <cfRule type="cellIs" dxfId="1808" priority="585" operator="greaterThan">
      <formula>2.9</formula>
    </cfRule>
  </conditionalFormatting>
  <conditionalFormatting sqref="L17">
    <cfRule type="cellIs" dxfId="1807" priority="582" operator="lessThan">
      <formula>1.9</formula>
    </cfRule>
    <cfRule type="cellIs" dxfId="1806" priority="583" operator="greaterThan">
      <formula>1.9</formula>
    </cfRule>
  </conditionalFormatting>
  <conditionalFormatting sqref="L22">
    <cfRule type="cellIs" dxfId="1805" priority="580" operator="lessThan">
      <formula>3.9</formula>
    </cfRule>
    <cfRule type="cellIs" dxfId="1804" priority="581" operator="greaterThan">
      <formula>3.9</formula>
    </cfRule>
  </conditionalFormatting>
  <conditionalFormatting sqref="K12:K14">
    <cfRule type="cellIs" dxfId="1803" priority="578" operator="lessThan">
      <formula>3.9</formula>
    </cfRule>
    <cfRule type="cellIs" dxfId="1802" priority="579" operator="greaterThan">
      <formula>3.9</formula>
    </cfRule>
  </conditionalFormatting>
  <conditionalFormatting sqref="J12:J13">
    <cfRule type="cellIs" dxfId="1801" priority="576" operator="lessThan">
      <formula>3.9</formula>
    </cfRule>
    <cfRule type="cellIs" dxfId="1800" priority="577" operator="greaterThan">
      <formula>3.9</formula>
    </cfRule>
  </conditionalFormatting>
  <conditionalFormatting sqref="I12:I13">
    <cfRule type="cellIs" dxfId="1799" priority="574" operator="lessThan">
      <formula>3.9</formula>
    </cfRule>
    <cfRule type="cellIs" dxfId="1798" priority="575" operator="greaterThan">
      <formula>3.9</formula>
    </cfRule>
  </conditionalFormatting>
  <conditionalFormatting sqref="H12:H13">
    <cfRule type="cellIs" dxfId="1797" priority="572" operator="lessThan">
      <formula>3.9</formula>
    </cfRule>
    <cfRule type="cellIs" dxfId="1796" priority="573" operator="greaterThan">
      <formula>3.9</formula>
    </cfRule>
  </conditionalFormatting>
  <conditionalFormatting sqref="G12:G13">
    <cfRule type="cellIs" dxfId="1795" priority="570" operator="lessThan">
      <formula>3.9</formula>
    </cfRule>
    <cfRule type="cellIs" dxfId="1794" priority="571" operator="greaterThan">
      <formula>3.9</formula>
    </cfRule>
  </conditionalFormatting>
  <conditionalFormatting sqref="L24">
    <cfRule type="cellIs" dxfId="1793" priority="568" operator="lessThan">
      <formula>3.9</formula>
    </cfRule>
    <cfRule type="cellIs" dxfId="1792" priority="569" operator="greaterThan">
      <formula>3.9</formula>
    </cfRule>
  </conditionalFormatting>
  <conditionalFormatting sqref="L25">
    <cfRule type="cellIs" dxfId="1791" priority="566" operator="lessThan">
      <formula>2.9</formula>
    </cfRule>
    <cfRule type="cellIs" dxfId="1790" priority="567" operator="greaterThan">
      <formula>2.9</formula>
    </cfRule>
  </conditionalFormatting>
  <conditionalFormatting sqref="L27:L29">
    <cfRule type="cellIs" dxfId="1789" priority="564" operator="lessThan">
      <formula>4.9</formula>
    </cfRule>
    <cfRule type="cellIs" dxfId="1788" priority="565" operator="greaterThan">
      <formula>4.9</formula>
    </cfRule>
  </conditionalFormatting>
  <conditionalFormatting sqref="L30">
    <cfRule type="cellIs" dxfId="1787" priority="562" operator="lessThan">
      <formula>2.9</formula>
    </cfRule>
    <cfRule type="cellIs" dxfId="1786" priority="563" operator="greaterThan">
      <formula>2.9</formula>
    </cfRule>
  </conditionalFormatting>
  <conditionalFormatting sqref="L31">
    <cfRule type="cellIs" dxfId="1785" priority="560" operator="lessThan">
      <formula>2.9</formula>
    </cfRule>
    <cfRule type="cellIs" dxfId="1784" priority="561" operator="greaterThan">
      <formula>2.9</formula>
    </cfRule>
  </conditionalFormatting>
  <conditionalFormatting sqref="L32">
    <cfRule type="cellIs" dxfId="1783" priority="558" operator="lessThan">
      <formula>2.9</formula>
    </cfRule>
    <cfRule type="cellIs" dxfId="1782" priority="559" operator="greaterThan">
      <formula>2.9</formula>
    </cfRule>
  </conditionalFormatting>
  <conditionalFormatting sqref="L33">
    <cfRule type="cellIs" dxfId="1781" priority="556" operator="lessThan">
      <formula>2.9</formula>
    </cfRule>
    <cfRule type="cellIs" dxfId="1780" priority="557" operator="greaterThan">
      <formula>2.9</formula>
    </cfRule>
  </conditionalFormatting>
  <conditionalFormatting sqref="L34">
    <cfRule type="cellIs" dxfId="1779" priority="554" operator="lessThan">
      <formula>6.9</formula>
    </cfRule>
    <cfRule type="cellIs" dxfId="1778" priority="555" operator="greaterThan">
      <formula>6.9</formula>
    </cfRule>
  </conditionalFormatting>
  <conditionalFormatting sqref="L36">
    <cfRule type="cellIs" dxfId="1777" priority="551" operator="equal">
      <formula>2</formula>
    </cfRule>
    <cfRule type="cellIs" dxfId="1776" priority="552" operator="lessThan">
      <formula>2</formula>
    </cfRule>
    <cfRule type="cellIs" dxfId="1775" priority="553" operator="greaterThan">
      <formula>2</formula>
    </cfRule>
  </conditionalFormatting>
  <conditionalFormatting sqref="L37">
    <cfRule type="cellIs" dxfId="1774" priority="549" operator="lessThan">
      <formula>0.599</formula>
    </cfRule>
    <cfRule type="cellIs" dxfId="1773" priority="550" operator="greaterThan">
      <formula>0.599</formula>
    </cfRule>
  </conditionalFormatting>
  <conditionalFormatting sqref="L38">
    <cfRule type="cellIs" dxfId="1772" priority="547" operator="lessThan">
      <formula>0.499</formula>
    </cfRule>
    <cfRule type="cellIs" dxfId="1771" priority="548" operator="greaterThan">
      <formula>0.499</formula>
    </cfRule>
  </conditionalFormatting>
  <conditionalFormatting sqref="L39">
    <cfRule type="cellIs" dxfId="1770" priority="544" operator="equal">
      <formula>30</formula>
    </cfRule>
    <cfRule type="cellIs" dxfId="1769" priority="545" operator="greaterThan">
      <formula>30</formula>
    </cfRule>
    <cfRule type="cellIs" dxfId="1768" priority="546" operator="lessThan">
      <formula>30</formula>
    </cfRule>
  </conditionalFormatting>
  <conditionalFormatting sqref="L40">
    <cfRule type="cellIs" dxfId="1767" priority="542" operator="greaterThan">
      <formula>1.67</formula>
    </cfRule>
    <cfRule type="cellIs" dxfId="1766" priority="543" operator="lessThan">
      <formula>1.68</formula>
    </cfRule>
  </conditionalFormatting>
  <conditionalFormatting sqref="L41">
    <cfRule type="cellIs" dxfId="1765" priority="540" operator="lessThan">
      <formula>0.4</formula>
    </cfRule>
    <cfRule type="cellIs" dxfId="1764" priority="541" operator="greaterThan">
      <formula>0.399</formula>
    </cfRule>
  </conditionalFormatting>
  <conditionalFormatting sqref="L42">
    <cfRule type="cellIs" dxfId="1763" priority="537" operator="equal">
      <formula>0.8</formula>
    </cfRule>
    <cfRule type="cellIs" dxfId="1762" priority="538" operator="lessThan">
      <formula>0.8</formula>
    </cfRule>
    <cfRule type="cellIs" dxfId="1761" priority="539" operator="greaterThan">
      <formula>0.8</formula>
    </cfRule>
  </conditionalFormatting>
  <conditionalFormatting sqref="K43:L43">
    <cfRule type="cellIs" dxfId="1760" priority="535" operator="greaterThan">
      <formula>42</formula>
    </cfRule>
    <cfRule type="cellIs" dxfId="1759" priority="536" operator="lessThan">
      <formula>43</formula>
    </cfRule>
  </conditionalFormatting>
  <conditionalFormatting sqref="K44:L44">
    <cfRule type="cellIs" dxfId="1758" priority="533" operator="greaterThan">
      <formula>46</formula>
    </cfRule>
    <cfRule type="cellIs" dxfId="1757" priority="534" operator="lessThan">
      <formula>47</formula>
    </cfRule>
  </conditionalFormatting>
  <conditionalFormatting sqref="L46">
    <cfRule type="cellIs" dxfId="1756" priority="531" operator="lessThan">
      <formula>19</formula>
    </cfRule>
    <cfRule type="cellIs" dxfId="1755" priority="532" operator="greaterThan">
      <formula>18</formula>
    </cfRule>
  </conditionalFormatting>
  <conditionalFormatting sqref="L47">
    <cfRule type="cellIs" dxfId="1754" priority="529" operator="lessThan">
      <formula>45</formula>
    </cfRule>
    <cfRule type="cellIs" dxfId="1753" priority="530" operator="greaterThan">
      <formula>44</formula>
    </cfRule>
  </conditionalFormatting>
  <conditionalFormatting sqref="L48">
    <cfRule type="cellIs" dxfId="1752" priority="527" operator="lessThan">
      <formula>15</formula>
    </cfRule>
    <cfRule type="cellIs" dxfId="1751" priority="528" operator="greaterThan">
      <formula>14</formula>
    </cfRule>
  </conditionalFormatting>
  <conditionalFormatting sqref="L49">
    <cfRule type="cellIs" dxfId="1750" priority="525" operator="lessThan">
      <formula>44</formula>
    </cfRule>
    <cfRule type="cellIs" dxfId="1749" priority="526" operator="greaterThan">
      <formula>44</formula>
    </cfRule>
  </conditionalFormatting>
  <conditionalFormatting sqref="L52:L53">
    <cfRule type="cellIs" dxfId="1748" priority="523" operator="lessThan">
      <formula>240</formula>
    </cfRule>
    <cfRule type="cellIs" dxfId="1747" priority="524" operator="greaterThan">
      <formula>239</formula>
    </cfRule>
  </conditionalFormatting>
  <conditionalFormatting sqref="L56">
    <cfRule type="cellIs" dxfId="1746" priority="521" operator="lessThan">
      <formula>4.1</formula>
    </cfRule>
    <cfRule type="cellIs" dxfId="1745" priority="522" operator="greaterThan">
      <formula>4.09</formula>
    </cfRule>
  </conditionalFormatting>
  <conditionalFormatting sqref="L58:L59">
    <cfRule type="cellIs" dxfId="1744" priority="519" operator="lessThan">
      <formula>0.81</formula>
    </cfRule>
    <cfRule type="cellIs" dxfId="1743" priority="520" operator="greaterThan">
      <formula>0.8</formula>
    </cfRule>
  </conditionalFormatting>
  <conditionalFormatting sqref="K4:K7">
    <cfRule type="cellIs" dxfId="1742" priority="518" operator="lessThan">
      <formula>4</formula>
    </cfRule>
  </conditionalFormatting>
  <conditionalFormatting sqref="K4:K7">
    <cfRule type="cellIs" dxfId="1741" priority="517" operator="greaterThan">
      <formula>3.9</formula>
    </cfRule>
  </conditionalFormatting>
  <conditionalFormatting sqref="K8">
    <cfRule type="cellIs" dxfId="1740" priority="514" operator="greaterThan">
      <formula>1.9</formula>
    </cfRule>
    <cfRule type="cellIs" dxfId="1739" priority="516" operator="lessThan">
      <formula>2</formula>
    </cfRule>
  </conditionalFormatting>
  <conditionalFormatting sqref="K9:K10">
    <cfRule type="cellIs" dxfId="1738" priority="513" operator="greaterThan">
      <formula>2.9</formula>
    </cfRule>
    <cfRule type="cellIs" dxfId="1737" priority="515" operator="lessThan">
      <formula>3</formula>
    </cfRule>
  </conditionalFormatting>
  <conditionalFormatting sqref="I4:J7 F4:H6 E4:E5">
    <cfRule type="cellIs" dxfId="1736" priority="512" operator="lessThan">
      <formula>4</formula>
    </cfRule>
  </conditionalFormatting>
  <conditionalFormatting sqref="I4:J7 F4:H6 E4:E5">
    <cfRule type="cellIs" dxfId="1735" priority="511" operator="greaterThan">
      <formula>3.9</formula>
    </cfRule>
  </conditionalFormatting>
  <conditionalFormatting sqref="J8">
    <cfRule type="cellIs" dxfId="1734" priority="508" operator="greaterThan">
      <formula>1.9</formula>
    </cfRule>
    <cfRule type="cellIs" dxfId="1733" priority="510" operator="lessThan">
      <formula>2</formula>
    </cfRule>
  </conditionalFormatting>
  <conditionalFormatting sqref="J9:J10">
    <cfRule type="cellIs" dxfId="1732" priority="507" operator="greaterThan">
      <formula>2.9</formula>
    </cfRule>
    <cfRule type="cellIs" dxfId="1731" priority="509" operator="lessThan">
      <formula>3</formula>
    </cfRule>
  </conditionalFormatting>
  <conditionalFormatting sqref="F12">
    <cfRule type="cellIs" dxfId="1730" priority="505" operator="lessThan">
      <formula>2.9</formula>
    </cfRule>
    <cfRule type="cellIs" dxfId="1729" priority="506" operator="greaterThan">
      <formula>2.9</formula>
    </cfRule>
  </conditionalFormatting>
  <conditionalFormatting sqref="F13">
    <cfRule type="cellIs" dxfId="1728" priority="503" operator="lessThan">
      <formula>2.9</formula>
    </cfRule>
    <cfRule type="cellIs" dxfId="1727" priority="504" operator="greaterThan">
      <formula>2.9</formula>
    </cfRule>
  </conditionalFormatting>
  <conditionalFormatting sqref="K15">
    <cfRule type="cellIs" dxfId="1726" priority="501" operator="lessThan">
      <formula>2.9</formula>
    </cfRule>
    <cfRule type="cellIs" dxfId="1725" priority="502" operator="greaterThan">
      <formula>2.9</formula>
    </cfRule>
  </conditionalFormatting>
  <conditionalFormatting sqref="J14">
    <cfRule type="cellIs" dxfId="1724" priority="499" operator="lessThan">
      <formula>2.9</formula>
    </cfRule>
    <cfRule type="cellIs" dxfId="1723" priority="500" operator="greaterThan">
      <formula>2.9</formula>
    </cfRule>
  </conditionalFormatting>
  <conditionalFormatting sqref="I16:K16 J15 I14:I15 I17:J20 K17:K21">
    <cfRule type="cellIs" dxfId="1722" priority="497" operator="lessThan">
      <formula>1.9</formula>
    </cfRule>
    <cfRule type="cellIs" dxfId="1721" priority="498" operator="greaterThan">
      <formula>1.9</formula>
    </cfRule>
  </conditionalFormatting>
  <conditionalFormatting sqref="G14:H14">
    <cfRule type="cellIs" dxfId="1720" priority="495" operator="lessThan">
      <formula>1.9</formula>
    </cfRule>
    <cfRule type="cellIs" dxfId="1719" priority="496" operator="greaterThan">
      <formula>1.9</formula>
    </cfRule>
  </conditionalFormatting>
  <conditionalFormatting sqref="E6">
    <cfRule type="cellIs" dxfId="1718" priority="493" operator="lessThan">
      <formula>2.9</formula>
    </cfRule>
    <cfRule type="cellIs" dxfId="1717" priority="494" operator="greaterThan">
      <formula>2.9</formula>
    </cfRule>
  </conditionalFormatting>
  <conditionalFormatting sqref="K22">
    <cfRule type="cellIs" dxfId="1716" priority="491" operator="lessThan">
      <formula>2.9</formula>
    </cfRule>
    <cfRule type="cellIs" dxfId="1715" priority="492" operator="greaterThan">
      <formula>2.9</formula>
    </cfRule>
  </conditionalFormatting>
  <conditionalFormatting sqref="H7">
    <cfRule type="cellIs" dxfId="1714" priority="489" operator="lessThan">
      <formula>2.9</formula>
    </cfRule>
    <cfRule type="cellIs" dxfId="1713" priority="490" operator="greaterThan">
      <formula>2.9</formula>
    </cfRule>
  </conditionalFormatting>
  <conditionalFormatting sqref="I22:J22">
    <cfRule type="cellIs" dxfId="1712" priority="487" operator="lessThan">
      <formula>1.9</formula>
    </cfRule>
    <cfRule type="cellIs" dxfId="1711" priority="488" operator="greaterThan">
      <formula>1.9</formula>
    </cfRule>
  </conditionalFormatting>
  <conditionalFormatting sqref="E12:E13">
    <cfRule type="cellIs" dxfId="1710" priority="485" operator="lessThan">
      <formula>1.9</formula>
    </cfRule>
    <cfRule type="cellIs" dxfId="1709" priority="486" operator="greaterThan">
      <formula>1.9</formula>
    </cfRule>
  </conditionalFormatting>
  <conditionalFormatting sqref="G9:I10">
    <cfRule type="cellIs" dxfId="1708" priority="483" operator="lessThan">
      <formula>1.9</formula>
    </cfRule>
    <cfRule type="cellIs" dxfId="1707" priority="484" operator="greaterThan">
      <formula>1.9</formula>
    </cfRule>
  </conditionalFormatting>
  <conditionalFormatting sqref="G7">
    <cfRule type="cellIs" dxfId="1706" priority="481" operator="lessThan">
      <formula>1.9</formula>
    </cfRule>
    <cfRule type="cellIs" dxfId="1705" priority="482" operator="greaterThan">
      <formula>1.9</formula>
    </cfRule>
  </conditionalFormatting>
  <conditionalFormatting sqref="E8:I8 E9:F10 E7:F7">
    <cfRule type="cellIs" dxfId="1704" priority="479" operator="lessThan">
      <formula>1</formula>
    </cfRule>
    <cfRule type="cellIs" dxfId="1703" priority="480" operator="greaterThan">
      <formula>0.9</formula>
    </cfRule>
  </conditionalFormatting>
  <conditionalFormatting sqref="D4:D5">
    <cfRule type="cellIs" dxfId="1702" priority="477" operator="lessThan">
      <formula>2.9</formula>
    </cfRule>
    <cfRule type="cellIs" dxfId="1701" priority="478" operator="greaterThan">
      <formula>2.9</formula>
    </cfRule>
  </conditionalFormatting>
  <conditionalFormatting sqref="C12:D17">
    <cfRule type="cellIs" dxfId="1700" priority="475" operator="lessThan">
      <formula>1</formula>
    </cfRule>
    <cfRule type="cellIs" dxfId="1699" priority="476" operator="greaterThan">
      <formula>0.9</formula>
    </cfRule>
  </conditionalFormatting>
  <conditionalFormatting sqref="E14:E19">
    <cfRule type="cellIs" dxfId="1698" priority="473" operator="lessThan">
      <formula>1</formula>
    </cfRule>
    <cfRule type="cellIs" dxfId="1697" priority="474" operator="greaterThan">
      <formula>0.9</formula>
    </cfRule>
  </conditionalFormatting>
  <conditionalFormatting sqref="F14:F22">
    <cfRule type="cellIs" dxfId="1696" priority="471" operator="lessThan">
      <formula>1</formula>
    </cfRule>
    <cfRule type="cellIs" dxfId="1695" priority="472" operator="greaterThan">
      <formula>0.9</formula>
    </cfRule>
  </conditionalFormatting>
  <conditionalFormatting sqref="G15:G22">
    <cfRule type="cellIs" dxfId="1694" priority="469" operator="lessThan">
      <formula>1</formula>
    </cfRule>
    <cfRule type="cellIs" dxfId="1693" priority="470" operator="greaterThan">
      <formula>0.9</formula>
    </cfRule>
  </conditionalFormatting>
  <conditionalFormatting sqref="H15:H22 I21:J21">
    <cfRule type="cellIs" dxfId="1692" priority="467" operator="lessThan">
      <formula>1</formula>
    </cfRule>
    <cfRule type="cellIs" dxfId="1691" priority="468" operator="greaterThan">
      <formula>0.9</formula>
    </cfRule>
  </conditionalFormatting>
  <conditionalFormatting sqref="E20:E22 D18:D22">
    <cfRule type="cellIs" dxfId="1690" priority="466" operator="greaterThan">
      <formula>0</formula>
    </cfRule>
  </conditionalFormatting>
  <conditionalFormatting sqref="E20:E22 D18:D22">
    <cfRule type="cellIs" dxfId="1689" priority="465" operator="equal">
      <formula>0</formula>
    </cfRule>
  </conditionalFormatting>
  <conditionalFormatting sqref="C18:C22">
    <cfRule type="cellIs" dxfId="1688" priority="464" operator="greaterThan">
      <formula>0</formula>
    </cfRule>
  </conditionalFormatting>
  <conditionalFormatting sqref="C18:C22">
    <cfRule type="cellIs" dxfId="1687" priority="463" operator="equal">
      <formula>0</formula>
    </cfRule>
  </conditionalFormatting>
  <conditionalFormatting sqref="D9:D10">
    <cfRule type="cellIs" dxfId="1686" priority="461" operator="lessThan">
      <formula>1</formula>
    </cfRule>
    <cfRule type="cellIs" dxfId="1685" priority="462" operator="greaterThan">
      <formula>0.9</formula>
    </cfRule>
  </conditionalFormatting>
  <conditionalFormatting sqref="D24:D25 E25">
    <cfRule type="cellIs" dxfId="1684" priority="460" operator="greaterThan">
      <formula>0</formula>
    </cfRule>
  </conditionalFormatting>
  <conditionalFormatting sqref="D24:D25 E25">
    <cfRule type="cellIs" dxfId="1683" priority="459" operator="equal">
      <formula>0</formula>
    </cfRule>
  </conditionalFormatting>
  <conditionalFormatting sqref="E24">
    <cfRule type="cellIs" dxfId="1682" priority="457" operator="lessThan">
      <formula>1</formula>
    </cfRule>
    <cfRule type="cellIs" dxfId="1681" priority="458" operator="greaterThan">
      <formula>0.9</formula>
    </cfRule>
  </conditionalFormatting>
  <conditionalFormatting sqref="F24">
    <cfRule type="cellIs" dxfId="1680" priority="455" operator="lessThan">
      <formula>1.9</formula>
    </cfRule>
    <cfRule type="cellIs" dxfId="1679" priority="456" operator="greaterThan">
      <formula>1.9</formula>
    </cfRule>
  </conditionalFormatting>
  <conditionalFormatting sqref="G24:H25 I25:J25">
    <cfRule type="cellIs" dxfId="1678" priority="453" operator="lessThan">
      <formula>1.9</formula>
    </cfRule>
    <cfRule type="cellIs" dxfId="1677" priority="454" operator="greaterThan">
      <formula>1.9</formula>
    </cfRule>
  </conditionalFormatting>
  <conditionalFormatting sqref="C24">
    <cfRule type="cellIs" dxfId="1676" priority="452" operator="greaterThan">
      <formula>0</formula>
    </cfRule>
  </conditionalFormatting>
  <conditionalFormatting sqref="C24">
    <cfRule type="cellIs" dxfId="1675" priority="451" operator="equal">
      <formula>0</formula>
    </cfRule>
  </conditionalFormatting>
  <conditionalFormatting sqref="C25">
    <cfRule type="cellIs" dxfId="1674" priority="450" operator="greaterThan">
      <formula>0</formula>
    </cfRule>
  </conditionalFormatting>
  <conditionalFormatting sqref="C25">
    <cfRule type="cellIs" dxfId="1673" priority="449" operator="equal">
      <formula>0</formula>
    </cfRule>
  </conditionalFormatting>
  <conditionalFormatting sqref="I24">
    <cfRule type="cellIs" dxfId="1672" priority="447" operator="lessThan">
      <formula>2.9</formula>
    </cfRule>
    <cfRule type="cellIs" dxfId="1671" priority="448" operator="greaterThan">
      <formula>2.9</formula>
    </cfRule>
  </conditionalFormatting>
  <conditionalFormatting sqref="J24">
    <cfRule type="cellIs" dxfId="1670" priority="445" operator="lessThan">
      <formula>2.9</formula>
    </cfRule>
    <cfRule type="cellIs" dxfId="1669" priority="446" operator="greaterThan">
      <formula>2.9</formula>
    </cfRule>
  </conditionalFormatting>
  <conditionalFormatting sqref="K24">
    <cfRule type="cellIs" dxfId="1668" priority="443" operator="lessThan">
      <formula>2.9</formula>
    </cfRule>
    <cfRule type="cellIs" dxfId="1667" priority="444" operator="greaterThan">
      <formula>2.9</formula>
    </cfRule>
  </conditionalFormatting>
  <conditionalFormatting sqref="F25">
    <cfRule type="cellIs" dxfId="1666" priority="441" operator="lessThan">
      <formula>1</formula>
    </cfRule>
    <cfRule type="cellIs" dxfId="1665" priority="442" operator="greaterThan">
      <formula>0.9</formula>
    </cfRule>
  </conditionalFormatting>
  <conditionalFormatting sqref="K25">
    <cfRule type="cellIs" dxfId="1664" priority="439" operator="lessThan">
      <formula>2.9</formula>
    </cfRule>
    <cfRule type="cellIs" dxfId="1663" priority="440" operator="greaterThan">
      <formula>2.9</formula>
    </cfRule>
  </conditionalFormatting>
  <conditionalFormatting sqref="D27">
    <cfRule type="cellIs" dxfId="1662" priority="437" operator="lessThan">
      <formula>1</formula>
    </cfRule>
    <cfRule type="cellIs" dxfId="1661" priority="438" operator="greaterThan">
      <formula>0.9</formula>
    </cfRule>
  </conditionalFormatting>
  <conditionalFormatting sqref="D28">
    <cfRule type="cellIs" dxfId="1660" priority="435" operator="lessThan">
      <formula>1</formula>
    </cfRule>
    <cfRule type="cellIs" dxfId="1659" priority="436" operator="greaterThan">
      <formula>0.9</formula>
    </cfRule>
  </conditionalFormatting>
  <conditionalFormatting sqref="D29">
    <cfRule type="cellIs" dxfId="1658" priority="433" operator="lessThan">
      <formula>1</formula>
    </cfRule>
    <cfRule type="cellIs" dxfId="1657" priority="434" operator="greaterThan">
      <formula>0.9</formula>
    </cfRule>
  </conditionalFormatting>
  <conditionalFormatting sqref="E29">
    <cfRule type="cellIs" dxfId="1656" priority="431" operator="lessThan">
      <formula>1</formula>
    </cfRule>
    <cfRule type="cellIs" dxfId="1655" priority="432" operator="greaterThan">
      <formula>0.9</formula>
    </cfRule>
  </conditionalFormatting>
  <conditionalFormatting sqref="E28">
    <cfRule type="cellIs" dxfId="1654" priority="429" operator="lessThan">
      <formula>1</formula>
    </cfRule>
    <cfRule type="cellIs" dxfId="1653" priority="430" operator="greaterThan">
      <formula>0.9</formula>
    </cfRule>
  </conditionalFormatting>
  <conditionalFormatting sqref="E27">
    <cfRule type="cellIs" dxfId="1652" priority="427" operator="lessThan">
      <formula>1</formula>
    </cfRule>
    <cfRule type="cellIs" dxfId="1651" priority="428" operator="greaterThan">
      <formula>0.9</formula>
    </cfRule>
  </conditionalFormatting>
  <conditionalFormatting sqref="F27">
    <cfRule type="cellIs" dxfId="1650" priority="425" operator="lessThan">
      <formula>1</formula>
    </cfRule>
    <cfRule type="cellIs" dxfId="1649" priority="426" operator="greaterThan">
      <formula>0.9</formula>
    </cfRule>
  </conditionalFormatting>
  <conditionalFormatting sqref="F28">
    <cfRule type="cellIs" dxfId="1648" priority="423" operator="lessThan">
      <formula>1</formula>
    </cfRule>
    <cfRule type="cellIs" dxfId="1647" priority="424" operator="greaterThan">
      <formula>0.9</formula>
    </cfRule>
  </conditionalFormatting>
  <conditionalFormatting sqref="F29">
    <cfRule type="cellIs" dxfId="1646" priority="421" operator="lessThan">
      <formula>1</formula>
    </cfRule>
    <cfRule type="cellIs" dxfId="1645" priority="422" operator="greaterThan">
      <formula>0.9</formula>
    </cfRule>
  </conditionalFormatting>
  <conditionalFormatting sqref="F30">
    <cfRule type="cellIs" dxfId="1644" priority="419" operator="lessThan">
      <formula>1</formula>
    </cfRule>
    <cfRule type="cellIs" dxfId="1643" priority="420" operator="greaterThan">
      <formula>0.9</formula>
    </cfRule>
  </conditionalFormatting>
  <conditionalFormatting sqref="F31">
    <cfRule type="cellIs" dxfId="1642" priority="417" operator="lessThan">
      <formula>1</formula>
    </cfRule>
    <cfRule type="cellIs" dxfId="1641" priority="418" operator="greaterThan">
      <formula>0.9</formula>
    </cfRule>
  </conditionalFormatting>
  <conditionalFormatting sqref="F32">
    <cfRule type="cellIs" dxfId="1640" priority="415" operator="lessThan">
      <formula>1</formula>
    </cfRule>
    <cfRule type="cellIs" dxfId="1639" priority="416" operator="greaterThan">
      <formula>0.9</formula>
    </cfRule>
  </conditionalFormatting>
  <conditionalFormatting sqref="F33:F34">
    <cfRule type="cellIs" dxfId="1638" priority="413" operator="lessThan">
      <formula>1</formula>
    </cfRule>
    <cfRule type="cellIs" dxfId="1637" priority="414" operator="greaterThan">
      <formula>0.9</formula>
    </cfRule>
  </conditionalFormatting>
  <conditionalFormatting sqref="C27">
    <cfRule type="cellIs" dxfId="1636" priority="411" operator="lessThan">
      <formula>1</formula>
    </cfRule>
    <cfRule type="cellIs" dxfId="1635" priority="412" operator="greaterThan">
      <formula>0.9</formula>
    </cfRule>
  </conditionalFormatting>
  <conditionalFormatting sqref="C28">
    <cfRule type="cellIs" dxfId="1634" priority="409" operator="lessThan">
      <formula>1</formula>
    </cfRule>
    <cfRule type="cellIs" dxfId="1633" priority="410" operator="greaterThan">
      <formula>0.9</formula>
    </cfRule>
  </conditionalFormatting>
  <conditionalFormatting sqref="C29">
    <cfRule type="cellIs" dxfId="1632" priority="407" operator="lessThan">
      <formula>1</formula>
    </cfRule>
    <cfRule type="cellIs" dxfId="1631" priority="408" operator="greaterThan">
      <formula>0.9</formula>
    </cfRule>
  </conditionalFormatting>
  <conditionalFormatting sqref="C30:C34">
    <cfRule type="cellIs" dxfId="1630" priority="406" operator="greaterThan">
      <formula>0</formula>
    </cfRule>
  </conditionalFormatting>
  <conditionalFormatting sqref="C30:C34">
    <cfRule type="cellIs" dxfId="1629" priority="405" operator="equal">
      <formula>0</formula>
    </cfRule>
  </conditionalFormatting>
  <conditionalFormatting sqref="D30">
    <cfRule type="cellIs" dxfId="1628" priority="404" operator="greaterThan">
      <formula>0</formula>
    </cfRule>
  </conditionalFormatting>
  <conditionalFormatting sqref="D30">
    <cfRule type="cellIs" dxfId="1627" priority="403" operator="equal">
      <formula>0</formula>
    </cfRule>
  </conditionalFormatting>
  <conditionalFormatting sqref="D31">
    <cfRule type="cellIs" dxfId="1626" priority="402" operator="greaterThan">
      <formula>0</formula>
    </cfRule>
  </conditionalFormatting>
  <conditionalFormatting sqref="D31">
    <cfRule type="cellIs" dxfId="1625" priority="401" operator="equal">
      <formula>0</formula>
    </cfRule>
  </conditionalFormatting>
  <conditionalFormatting sqref="D32">
    <cfRule type="cellIs" dxfId="1624" priority="400" operator="greaterThan">
      <formula>0</formula>
    </cfRule>
  </conditionalFormatting>
  <conditionalFormatting sqref="D32">
    <cfRule type="cellIs" dxfId="1623" priority="399" operator="equal">
      <formula>0</formula>
    </cfRule>
  </conditionalFormatting>
  <conditionalFormatting sqref="D33">
    <cfRule type="cellIs" dxfId="1622" priority="398" operator="greaterThan">
      <formula>0</formula>
    </cfRule>
  </conditionalFormatting>
  <conditionalFormatting sqref="D33">
    <cfRule type="cellIs" dxfId="1621" priority="397" operator="equal">
      <formula>0</formula>
    </cfRule>
  </conditionalFormatting>
  <conditionalFormatting sqref="D34">
    <cfRule type="cellIs" dxfId="1620" priority="396" operator="greaterThan">
      <formula>0</formula>
    </cfRule>
  </conditionalFormatting>
  <conditionalFormatting sqref="D34">
    <cfRule type="cellIs" dxfId="1619" priority="395" operator="equal">
      <formula>0</formula>
    </cfRule>
  </conditionalFormatting>
  <conditionalFormatting sqref="E30">
    <cfRule type="cellIs" dxfId="1618" priority="394" operator="greaterThan">
      <formula>0</formula>
    </cfRule>
  </conditionalFormatting>
  <conditionalFormatting sqref="E30">
    <cfRule type="cellIs" dxfId="1617" priority="393" operator="equal">
      <formula>0</formula>
    </cfRule>
  </conditionalFormatting>
  <conditionalFormatting sqref="E31">
    <cfRule type="cellIs" dxfId="1616" priority="392" operator="greaterThan">
      <formula>0</formula>
    </cfRule>
  </conditionalFormatting>
  <conditionalFormatting sqref="E31">
    <cfRule type="cellIs" dxfId="1615" priority="391" operator="equal">
      <formula>0</formula>
    </cfRule>
  </conditionalFormatting>
  <conditionalFormatting sqref="E32">
    <cfRule type="cellIs" dxfId="1614" priority="390" operator="greaterThan">
      <formula>0</formula>
    </cfRule>
  </conditionalFormatting>
  <conditionalFormatting sqref="E32">
    <cfRule type="cellIs" dxfId="1613" priority="389" operator="equal">
      <formula>0</formula>
    </cfRule>
  </conditionalFormatting>
  <conditionalFormatting sqref="E33">
    <cfRule type="cellIs" dxfId="1612" priority="388" operator="greaterThan">
      <formula>0</formula>
    </cfRule>
  </conditionalFormatting>
  <conditionalFormatting sqref="E33">
    <cfRule type="cellIs" dxfId="1611" priority="387" operator="equal">
      <formula>0</formula>
    </cfRule>
  </conditionalFormatting>
  <conditionalFormatting sqref="E34">
    <cfRule type="cellIs" dxfId="1610" priority="386" operator="greaterThan">
      <formula>0</formula>
    </cfRule>
  </conditionalFormatting>
  <conditionalFormatting sqref="E34">
    <cfRule type="cellIs" dxfId="1609" priority="385" operator="equal">
      <formula>0</formula>
    </cfRule>
  </conditionalFormatting>
  <conditionalFormatting sqref="G27">
    <cfRule type="cellIs" dxfId="1608" priority="383" operator="lessThan">
      <formula>1.9</formula>
    </cfRule>
    <cfRule type="cellIs" dxfId="1607" priority="384" operator="greaterThan">
      <formula>1.9</formula>
    </cfRule>
  </conditionalFormatting>
  <conditionalFormatting sqref="G28">
    <cfRule type="cellIs" dxfId="1606" priority="381" operator="lessThan">
      <formula>1.9</formula>
    </cfRule>
    <cfRule type="cellIs" dxfId="1605" priority="382" operator="greaterThan">
      <formula>1.9</formula>
    </cfRule>
  </conditionalFormatting>
  <conditionalFormatting sqref="G29">
    <cfRule type="cellIs" dxfId="1604" priority="379" operator="lessThan">
      <formula>1.9</formula>
    </cfRule>
    <cfRule type="cellIs" dxfId="1603" priority="380" operator="greaterThan">
      <formula>1.9</formula>
    </cfRule>
  </conditionalFormatting>
  <conditionalFormatting sqref="G30">
    <cfRule type="cellIs" dxfId="1602" priority="377" operator="lessThan">
      <formula>1.9</formula>
    </cfRule>
    <cfRule type="cellIs" dxfId="1601" priority="378" operator="greaterThan">
      <formula>1.9</formula>
    </cfRule>
  </conditionalFormatting>
  <conditionalFormatting sqref="G31">
    <cfRule type="cellIs" dxfId="1600" priority="375" operator="lessThan">
      <formula>1.9</formula>
    </cfRule>
    <cfRule type="cellIs" dxfId="1599" priority="376" operator="greaterThan">
      <formula>1.9</formula>
    </cfRule>
  </conditionalFormatting>
  <conditionalFormatting sqref="G32">
    <cfRule type="cellIs" dxfId="1598" priority="373" operator="lessThan">
      <formula>1.9</formula>
    </cfRule>
    <cfRule type="cellIs" dxfId="1597" priority="374" operator="greaterThan">
      <formula>1.9</formula>
    </cfRule>
  </conditionalFormatting>
  <conditionalFormatting sqref="G33:G34">
    <cfRule type="cellIs" dxfId="1596" priority="371" operator="lessThan">
      <formula>1.9</formula>
    </cfRule>
    <cfRule type="cellIs" dxfId="1595" priority="372" operator="greaterThan">
      <formula>1.9</formula>
    </cfRule>
  </conditionalFormatting>
  <conditionalFormatting sqref="H27:H33">
    <cfRule type="cellIs" dxfId="1594" priority="369" operator="lessThan">
      <formula>1.9</formula>
    </cfRule>
    <cfRule type="cellIs" dxfId="1593" priority="370" operator="greaterThan">
      <formula>1.9</formula>
    </cfRule>
  </conditionalFormatting>
  <conditionalFormatting sqref="I30">
    <cfRule type="cellIs" dxfId="1592" priority="367" operator="lessThan">
      <formula>1.9</formula>
    </cfRule>
    <cfRule type="cellIs" dxfId="1591" priority="368" operator="greaterThan">
      <formula>1.9</formula>
    </cfRule>
  </conditionalFormatting>
  <conditionalFormatting sqref="I31">
    <cfRule type="cellIs" dxfId="1590" priority="365" operator="lessThan">
      <formula>1.9</formula>
    </cfRule>
    <cfRule type="cellIs" dxfId="1589" priority="366" operator="greaterThan">
      <formula>1.9</formula>
    </cfRule>
  </conditionalFormatting>
  <conditionalFormatting sqref="I32">
    <cfRule type="cellIs" dxfId="1588" priority="363" operator="lessThan">
      <formula>1.9</formula>
    </cfRule>
    <cfRule type="cellIs" dxfId="1587" priority="364" operator="greaterThan">
      <formula>1.9</formula>
    </cfRule>
  </conditionalFormatting>
  <conditionalFormatting sqref="I33">
    <cfRule type="cellIs" dxfId="1586" priority="361" operator="lessThan">
      <formula>1.9</formula>
    </cfRule>
    <cfRule type="cellIs" dxfId="1585" priority="362" operator="greaterThan">
      <formula>1.9</formula>
    </cfRule>
  </conditionalFormatting>
  <conditionalFormatting sqref="J27:J29">
    <cfRule type="cellIs" dxfId="1584" priority="359" operator="lessThan">
      <formula>2.9</formula>
    </cfRule>
    <cfRule type="cellIs" dxfId="1583" priority="360" operator="greaterThan">
      <formula>2.9</formula>
    </cfRule>
  </conditionalFormatting>
  <conditionalFormatting sqref="J30">
    <cfRule type="cellIs" dxfId="1582" priority="357" operator="lessThan">
      <formula>1.9</formula>
    </cfRule>
    <cfRule type="cellIs" dxfId="1581" priority="358" operator="greaterThan">
      <formula>1.9</formula>
    </cfRule>
  </conditionalFormatting>
  <conditionalFormatting sqref="J31">
    <cfRule type="cellIs" dxfId="1580" priority="355" operator="lessThan">
      <formula>1.9</formula>
    </cfRule>
    <cfRule type="cellIs" dxfId="1579" priority="356" operator="greaterThan">
      <formula>1.9</formula>
    </cfRule>
  </conditionalFormatting>
  <conditionalFormatting sqref="J32">
    <cfRule type="cellIs" dxfId="1578" priority="353" operator="lessThan">
      <formula>1.9</formula>
    </cfRule>
    <cfRule type="cellIs" dxfId="1577" priority="354" operator="greaterThan">
      <formula>1.9</formula>
    </cfRule>
  </conditionalFormatting>
  <conditionalFormatting sqref="J33">
    <cfRule type="cellIs" dxfId="1576" priority="351" operator="lessThan">
      <formula>1.9</formula>
    </cfRule>
    <cfRule type="cellIs" dxfId="1575" priority="352" operator="greaterThan">
      <formula>1.9</formula>
    </cfRule>
  </conditionalFormatting>
  <conditionalFormatting sqref="K27">
    <cfRule type="cellIs" dxfId="1574" priority="349" operator="lessThan">
      <formula>3.9</formula>
    </cfRule>
    <cfRule type="cellIs" dxfId="1573" priority="350" operator="greaterThan">
      <formula>3.9</formula>
    </cfRule>
  </conditionalFormatting>
  <conditionalFormatting sqref="K28">
    <cfRule type="cellIs" dxfId="1572" priority="347" operator="lessThan">
      <formula>3.9</formula>
    </cfRule>
    <cfRule type="cellIs" dxfId="1571" priority="348" operator="greaterThan">
      <formula>3.9</formula>
    </cfRule>
  </conditionalFormatting>
  <conditionalFormatting sqref="K29">
    <cfRule type="cellIs" dxfId="1570" priority="345" operator="lessThan">
      <formula>3.9</formula>
    </cfRule>
    <cfRule type="cellIs" dxfId="1569" priority="346" operator="greaterThan">
      <formula>3.9</formula>
    </cfRule>
  </conditionalFormatting>
  <conditionalFormatting sqref="K30">
    <cfRule type="cellIs" dxfId="1568" priority="343" operator="lessThan">
      <formula>2.9</formula>
    </cfRule>
    <cfRule type="cellIs" dxfId="1567" priority="344" operator="greaterThan">
      <formula>2.9</formula>
    </cfRule>
  </conditionalFormatting>
  <conditionalFormatting sqref="K31">
    <cfRule type="cellIs" dxfId="1566" priority="341" operator="lessThan">
      <formula>2.9</formula>
    </cfRule>
    <cfRule type="cellIs" dxfId="1565" priority="342" operator="greaterThan">
      <formula>2.9</formula>
    </cfRule>
  </conditionalFormatting>
  <conditionalFormatting sqref="K32">
    <cfRule type="cellIs" dxfId="1564" priority="339" operator="lessThan">
      <formula>2.9</formula>
    </cfRule>
    <cfRule type="cellIs" dxfId="1563" priority="340" operator="greaterThan">
      <formula>2.9</formula>
    </cfRule>
  </conditionalFormatting>
  <conditionalFormatting sqref="K33">
    <cfRule type="cellIs" dxfId="1562" priority="337" operator="lessThan">
      <formula>2.9</formula>
    </cfRule>
    <cfRule type="cellIs" dxfId="1561" priority="338" operator="greaterThan">
      <formula>2.9</formula>
    </cfRule>
  </conditionalFormatting>
  <conditionalFormatting sqref="I27:I29">
    <cfRule type="cellIs" dxfId="1560" priority="335" operator="lessThan">
      <formula>2.9</formula>
    </cfRule>
    <cfRule type="cellIs" dxfId="1559" priority="336" operator="greaterThan">
      <formula>2.9</formula>
    </cfRule>
  </conditionalFormatting>
  <conditionalFormatting sqref="K34">
    <cfRule type="cellIs" dxfId="1558" priority="333" operator="lessThan">
      <formula>6.9</formula>
    </cfRule>
    <cfRule type="cellIs" dxfId="1557" priority="334" operator="greaterThan">
      <formula>6.9</formula>
    </cfRule>
  </conditionalFormatting>
  <conditionalFormatting sqref="H34">
    <cfRule type="cellIs" dxfId="1556" priority="331" operator="lessThan">
      <formula>3.9</formula>
    </cfRule>
    <cfRule type="cellIs" dxfId="1555" priority="332" operator="greaterThan">
      <formula>3.9</formula>
    </cfRule>
  </conditionalFormatting>
  <conditionalFormatting sqref="I34">
    <cfRule type="cellIs" dxfId="1554" priority="329" operator="lessThan">
      <formula>4.9</formula>
    </cfRule>
    <cfRule type="cellIs" dxfId="1553" priority="330" operator="greaterThan">
      <formula>4.9</formula>
    </cfRule>
  </conditionalFormatting>
  <conditionalFormatting sqref="J34">
    <cfRule type="cellIs" dxfId="1552" priority="327" operator="lessThan">
      <formula>6</formula>
    </cfRule>
    <cfRule type="cellIs" dxfId="1551" priority="328" operator="greaterThan">
      <formula>5.9</formula>
    </cfRule>
  </conditionalFormatting>
  <conditionalFormatting sqref="K58:K59">
    <cfRule type="cellIs" dxfId="1550" priority="324" operator="lessThan">
      <formula>0.76</formula>
    </cfRule>
    <cfRule type="cellIs" dxfId="1549" priority="325" operator="greaterThan">
      <formula>0.75</formula>
    </cfRule>
    <cfRule type="cellIs" dxfId="1548" priority="326" operator="greaterThan">
      <formula>75</formula>
    </cfRule>
  </conditionalFormatting>
  <conditionalFormatting sqref="H58:J59">
    <cfRule type="cellIs" dxfId="1547" priority="322" operator="lessThan">
      <formula>0.71</formula>
    </cfRule>
    <cfRule type="cellIs" dxfId="1546" priority="323" operator="greaterThan">
      <formula>0.7</formula>
    </cfRule>
  </conditionalFormatting>
  <conditionalFormatting sqref="F58:G59">
    <cfRule type="cellIs" dxfId="1545" priority="320" operator="lessThan">
      <formula>0.66</formula>
    </cfRule>
    <cfRule type="cellIs" dxfId="1544" priority="321" operator="greaterThan">
      <formula>0.65</formula>
    </cfRule>
  </conditionalFormatting>
  <conditionalFormatting sqref="E58:E59">
    <cfRule type="cellIs" dxfId="1543" priority="318" operator="lessThan">
      <formula>0.61</formula>
    </cfRule>
    <cfRule type="cellIs" dxfId="1542" priority="319" operator="greaterThan">
      <formula>0.6</formula>
    </cfRule>
  </conditionalFormatting>
  <conditionalFormatting sqref="C58:D59">
    <cfRule type="cellIs" dxfId="1541" priority="316" operator="lessThan">
      <formula>0.51</formula>
    </cfRule>
    <cfRule type="cellIs" dxfId="1540" priority="317" operator="greaterThan">
      <formula>0.5</formula>
    </cfRule>
  </conditionalFormatting>
  <conditionalFormatting sqref="K47">
    <cfRule type="cellIs" dxfId="1539" priority="313" operator="greaterThan">
      <formula>39.9</formula>
    </cfRule>
    <cfRule type="cellIs" dxfId="1538" priority="314" operator="lessThan">
      <formula>40</formula>
    </cfRule>
    <cfRule type="cellIs" dxfId="1537" priority="315" operator="greaterThan">
      <formula>40</formula>
    </cfRule>
  </conditionalFormatting>
  <conditionalFormatting sqref="K48">
    <cfRule type="cellIs" dxfId="1536" priority="311" operator="lessThan">
      <formula>9.9</formula>
    </cfRule>
    <cfRule type="cellIs" dxfId="1535" priority="312" operator="greaterThan">
      <formula>9.9</formula>
    </cfRule>
  </conditionalFormatting>
  <conditionalFormatting sqref="K46">
    <cfRule type="cellIs" dxfId="1534" priority="309" operator="lessThan">
      <formula>17.9</formula>
    </cfRule>
    <cfRule type="cellIs" dxfId="1533" priority="310" operator="greaterThan">
      <formula>17.9</formula>
    </cfRule>
  </conditionalFormatting>
  <conditionalFormatting sqref="K49">
    <cfRule type="cellIs" dxfId="1532" priority="307" operator="lessThan">
      <formula>39.9</formula>
    </cfRule>
    <cfRule type="cellIs" dxfId="1531" priority="308" operator="greaterThan">
      <formula>39.9</formula>
    </cfRule>
  </conditionalFormatting>
  <conditionalFormatting sqref="K52:K53">
    <cfRule type="cellIs" dxfId="1530" priority="305" operator="lessThan">
      <formula>215.9</formula>
    </cfRule>
    <cfRule type="cellIs" dxfId="1529" priority="306" operator="greaterThan">
      <formula>215.9</formula>
    </cfRule>
  </conditionalFormatting>
  <conditionalFormatting sqref="K56">
    <cfRule type="cellIs" dxfId="1528" priority="301" operator="lessThan">
      <formula>4.27</formula>
    </cfRule>
    <cfRule type="cellIs" dxfId="1527" priority="302" operator="greaterThan">
      <formula>4.27</formula>
    </cfRule>
    <cfRule type="cellIs" dxfId="1526" priority="303" operator="lessThan">
      <formula>4.28</formula>
    </cfRule>
    <cfRule type="cellIs" dxfId="1525" priority="304" operator="greaterThan">
      <formula>4.28</formula>
    </cfRule>
  </conditionalFormatting>
  <conditionalFormatting sqref="I46:J46">
    <cfRule type="cellIs" dxfId="1524" priority="297" operator="lessThan">
      <formula>16.9</formula>
    </cfRule>
    <cfRule type="cellIs" dxfId="1523" priority="298" operator="greaterThan">
      <formula>16.9</formula>
    </cfRule>
    <cfRule type="cellIs" dxfId="1522" priority="299" operator="greaterThan">
      <formula>16</formula>
    </cfRule>
    <cfRule type="cellIs" dxfId="1521" priority="300" operator="greaterThan">
      <formula>16</formula>
    </cfRule>
  </conditionalFormatting>
  <conditionalFormatting sqref="J47">
    <cfRule type="cellIs" dxfId="1520" priority="293" operator="lessThan">
      <formula>34.9</formula>
    </cfRule>
    <cfRule type="cellIs" dxfId="1519" priority="294" operator="greaterThan">
      <formula>34.9</formula>
    </cfRule>
    <cfRule type="cellIs" dxfId="1518" priority="295" operator="greaterThan">
      <formula>34.9</formula>
    </cfRule>
    <cfRule type="cellIs" dxfId="1517" priority="296" operator="greaterThan">
      <formula>34.9</formula>
    </cfRule>
  </conditionalFormatting>
  <conditionalFormatting sqref="J48">
    <cfRule type="cellIs" dxfId="1516" priority="291" operator="lessThan">
      <formula>7.9</formula>
    </cfRule>
    <cfRule type="cellIs" dxfId="1515" priority="292" operator="greaterThan">
      <formula>7.9</formula>
    </cfRule>
  </conditionalFormatting>
  <conditionalFormatting sqref="J49">
    <cfRule type="cellIs" dxfId="1514" priority="289" operator="lessThan">
      <formula>34.9</formula>
    </cfRule>
    <cfRule type="cellIs" dxfId="1513" priority="290" operator="greaterThan">
      <formula>34.9</formula>
    </cfRule>
  </conditionalFormatting>
  <conditionalFormatting sqref="J52:J53">
    <cfRule type="cellIs" dxfId="1512" priority="287" operator="lessThan">
      <formula>191.9</formula>
    </cfRule>
    <cfRule type="cellIs" dxfId="1511" priority="288" operator="greaterThan">
      <formula>191</formula>
    </cfRule>
  </conditionalFormatting>
  <conditionalFormatting sqref="J56">
    <cfRule type="cellIs" dxfId="1510" priority="283" operator="lessThan">
      <formula>4.391</formula>
    </cfRule>
    <cfRule type="cellIs" dxfId="1509" priority="284" operator="greaterThan">
      <formula>4.39</formula>
    </cfRule>
    <cfRule type="cellIs" dxfId="1508" priority="285" operator="lessThan">
      <formula>"4.39.1"</formula>
    </cfRule>
    <cfRule type="cellIs" dxfId="1507" priority="286" operator="greaterThan">
      <formula>4.39</formula>
    </cfRule>
  </conditionalFormatting>
  <conditionalFormatting sqref="I47">
    <cfRule type="cellIs" dxfId="1506" priority="281" operator="lessThan">
      <formula>30</formula>
    </cfRule>
    <cfRule type="cellIs" dxfId="1505" priority="282" operator="greaterThan">
      <formula>29.9</formula>
    </cfRule>
  </conditionalFormatting>
  <conditionalFormatting sqref="I48">
    <cfRule type="cellIs" dxfId="1504" priority="279" operator="lessThan">
      <formula>7</formula>
    </cfRule>
    <cfRule type="cellIs" dxfId="1503" priority="280" operator="greaterThan">
      <formula>6.9</formula>
    </cfRule>
  </conditionalFormatting>
  <conditionalFormatting sqref="I49">
    <cfRule type="cellIs" dxfId="1502" priority="277" operator="lessThan">
      <formula>30</formula>
    </cfRule>
    <cfRule type="cellIs" dxfId="1501" priority="278" operator="greaterThan">
      <formula>29.9</formula>
    </cfRule>
  </conditionalFormatting>
  <conditionalFormatting sqref="I52:I53">
    <cfRule type="cellIs" dxfId="1500" priority="275" operator="lessThan">
      <formula>168</formula>
    </cfRule>
    <cfRule type="cellIs" dxfId="1499" priority="276" operator="greaterThan">
      <formula>167.9</formula>
    </cfRule>
  </conditionalFormatting>
  <conditionalFormatting sqref="I56">
    <cfRule type="cellIs" dxfId="1498" priority="271" operator="greaterThan">
      <formula>4.49</formula>
    </cfRule>
    <cfRule type="cellIs" dxfId="1497" priority="272" operator="lessThan">
      <formula>4.5</formula>
    </cfRule>
    <cfRule type="cellIs" dxfId="1496" priority="273" operator="lessThan">
      <formula>4.49</formula>
    </cfRule>
    <cfRule type="cellIs" dxfId="1495" priority="274" operator="lessThan">
      <formula>4.48</formula>
    </cfRule>
  </conditionalFormatting>
  <conditionalFormatting sqref="C46:H46">
    <cfRule type="cellIs" dxfId="1494" priority="269" operator="lessThan">
      <formula>15</formula>
    </cfRule>
    <cfRule type="cellIs" dxfId="1493" priority="270" operator="greaterThan">
      <formula>14</formula>
    </cfRule>
  </conditionalFormatting>
  <conditionalFormatting sqref="H47">
    <cfRule type="cellIs" dxfId="1492" priority="267" operator="lessThan">
      <formula>25</formula>
    </cfRule>
    <cfRule type="cellIs" dxfId="1491" priority="268" operator="greaterThan">
      <formula>24</formula>
    </cfRule>
  </conditionalFormatting>
  <conditionalFormatting sqref="H48">
    <cfRule type="cellIs" dxfId="1490" priority="265" operator="lessThan">
      <formula>6</formula>
    </cfRule>
    <cfRule type="cellIs" dxfId="1489" priority="266" operator="greaterThan">
      <formula>5</formula>
    </cfRule>
  </conditionalFormatting>
  <conditionalFormatting sqref="H49">
    <cfRule type="cellIs" dxfId="1488" priority="263" operator="lessThan">
      <formula>25</formula>
    </cfRule>
    <cfRule type="cellIs" dxfId="1487" priority="264" operator="greaterThan">
      <formula>24</formula>
    </cfRule>
  </conditionalFormatting>
  <conditionalFormatting sqref="H52:H53">
    <cfRule type="cellIs" dxfId="1486" priority="261" operator="lessThan">
      <formula>144</formula>
    </cfRule>
    <cfRule type="cellIs" dxfId="1485" priority="262" operator="greaterThan">
      <formula>143</formula>
    </cfRule>
  </conditionalFormatting>
  <conditionalFormatting sqref="H56">
    <cfRule type="cellIs" dxfId="1484" priority="259" operator="greaterThan">
      <formula>4.59</formula>
    </cfRule>
    <cfRule type="cellIs" dxfId="1483" priority="260" operator="lessThan">
      <formula>4.6</formula>
    </cfRule>
  </conditionalFormatting>
  <conditionalFormatting sqref="G47">
    <cfRule type="cellIs" dxfId="1482" priority="257" operator="lessThan">
      <formula>20</formula>
    </cfRule>
    <cfRule type="cellIs" dxfId="1481" priority="258" operator="greaterThan">
      <formula>19</formula>
    </cfRule>
  </conditionalFormatting>
  <conditionalFormatting sqref="G48">
    <cfRule type="cellIs" dxfId="1480" priority="255" operator="lessThan">
      <formula>5</formula>
    </cfRule>
    <cfRule type="cellIs" dxfId="1479" priority="256" operator="greaterThan">
      <formula>4</formula>
    </cfRule>
  </conditionalFormatting>
  <conditionalFormatting sqref="G49">
    <cfRule type="cellIs" dxfId="1478" priority="253" operator="lessThan">
      <formula>20</formula>
    </cfRule>
    <cfRule type="cellIs" dxfId="1477" priority="254" operator="greaterThan">
      <formula>19</formula>
    </cfRule>
  </conditionalFormatting>
  <conditionalFormatting sqref="G52:G53">
    <cfRule type="cellIs" dxfId="1476" priority="251" operator="lessThan">
      <formula>120</formula>
    </cfRule>
    <cfRule type="cellIs" dxfId="1475" priority="252" operator="greaterThan">
      <formula>119</formula>
    </cfRule>
  </conditionalFormatting>
  <conditionalFormatting sqref="G56">
    <cfRule type="cellIs" dxfId="1474" priority="249" operator="greaterThan">
      <formula>4.75</formula>
    </cfRule>
    <cfRule type="cellIs" dxfId="1473" priority="250" operator="lessThan">
      <formula>4.76</formula>
    </cfRule>
  </conditionalFormatting>
  <conditionalFormatting sqref="F47">
    <cfRule type="cellIs" dxfId="1472" priority="247" operator="lessThan">
      <formula>15</formula>
    </cfRule>
    <cfRule type="cellIs" dxfId="1471" priority="248" operator="greaterThan">
      <formula>14</formula>
    </cfRule>
  </conditionalFormatting>
  <conditionalFormatting sqref="F48">
    <cfRule type="cellIs" dxfId="1470" priority="245" operator="lessThan">
      <formula>4</formula>
    </cfRule>
    <cfRule type="cellIs" dxfId="1469" priority="246" operator="greaterThan">
      <formula>3</formula>
    </cfRule>
  </conditionalFormatting>
  <conditionalFormatting sqref="F49">
    <cfRule type="cellIs" dxfId="1468" priority="243" operator="lessThan">
      <formula>15</formula>
    </cfRule>
    <cfRule type="cellIs" dxfId="1467" priority="244" operator="greaterThan">
      <formula>14</formula>
    </cfRule>
  </conditionalFormatting>
  <conditionalFormatting sqref="F52:F53">
    <cfRule type="cellIs" dxfId="1466" priority="241" operator="lessThan">
      <formula>96</formula>
    </cfRule>
    <cfRule type="cellIs" dxfId="1465" priority="242" operator="greaterThan">
      <formula>95</formula>
    </cfRule>
  </conditionalFormatting>
  <conditionalFormatting sqref="F56">
    <cfRule type="cellIs" dxfId="1464" priority="239" operator="greaterThan">
      <formula>5</formula>
    </cfRule>
    <cfRule type="cellIs" dxfId="1463" priority="240" operator="lessThan">
      <formula>5.1</formula>
    </cfRule>
  </conditionalFormatting>
  <conditionalFormatting sqref="E47">
    <cfRule type="cellIs" dxfId="1462" priority="237" operator="lessThan">
      <formula>10</formula>
    </cfRule>
    <cfRule type="cellIs" dxfId="1461" priority="238" operator="greaterThan">
      <formula>9</formula>
    </cfRule>
  </conditionalFormatting>
  <conditionalFormatting sqref="E48">
    <cfRule type="cellIs" dxfId="1460" priority="235" operator="lessThan">
      <formula>3</formula>
    </cfRule>
    <cfRule type="cellIs" dxfId="1459" priority="236" operator="greaterThan">
      <formula>2</formula>
    </cfRule>
  </conditionalFormatting>
  <conditionalFormatting sqref="E49">
    <cfRule type="cellIs" dxfId="1458" priority="233" operator="lessThan">
      <formula>10</formula>
    </cfRule>
    <cfRule type="cellIs" dxfId="1457" priority="234" operator="greaterThan">
      <formula>9</formula>
    </cfRule>
  </conditionalFormatting>
  <conditionalFormatting sqref="E52:E53">
    <cfRule type="cellIs" dxfId="1456" priority="231" operator="lessThan">
      <formula>72</formula>
    </cfRule>
    <cfRule type="cellIs" dxfId="1455" priority="232" operator="greaterThan">
      <formula>71</formula>
    </cfRule>
  </conditionalFormatting>
  <conditionalFormatting sqref="E56">
    <cfRule type="cellIs" dxfId="1454" priority="229" operator="greaterThan">
      <formula>5.5</formula>
    </cfRule>
    <cfRule type="cellIs" dxfId="1453" priority="230" operator="lessThan">
      <formula>5.6</formula>
    </cfRule>
  </conditionalFormatting>
  <conditionalFormatting sqref="D47">
    <cfRule type="cellIs" dxfId="1452" priority="227" operator="lessThan">
      <formula>5</formula>
    </cfRule>
    <cfRule type="cellIs" dxfId="1451" priority="228" operator="greaterThan">
      <formula>4</formula>
    </cfRule>
  </conditionalFormatting>
  <conditionalFormatting sqref="D48">
    <cfRule type="cellIs" dxfId="1450" priority="225" operator="lessThan">
      <formula>2</formula>
    </cfRule>
    <cfRule type="cellIs" dxfId="1449" priority="226" operator="greaterThan">
      <formula>1</formula>
    </cfRule>
  </conditionalFormatting>
  <conditionalFormatting sqref="D49">
    <cfRule type="cellIs" dxfId="1448" priority="223" operator="lessThan">
      <formula>5</formula>
    </cfRule>
    <cfRule type="cellIs" dxfId="1447" priority="224" operator="greaterThan">
      <formula>4</formula>
    </cfRule>
  </conditionalFormatting>
  <conditionalFormatting sqref="D52:D53">
    <cfRule type="cellIs" dxfId="1446" priority="221" operator="lessThan">
      <formula>48</formula>
    </cfRule>
    <cfRule type="cellIs" dxfId="1445" priority="222" operator="greaterThan">
      <formula>47</formula>
    </cfRule>
  </conditionalFormatting>
  <conditionalFormatting sqref="D56">
    <cfRule type="cellIs" dxfId="1444" priority="219" operator="greaterThan">
      <formula>5.75</formula>
    </cfRule>
    <cfRule type="cellIs" dxfId="1443" priority="220" operator="lessThan">
      <formula>5.76</formula>
    </cfRule>
  </conditionalFormatting>
  <conditionalFormatting sqref="K36">
    <cfRule type="cellIs" dxfId="1442" priority="215" operator="lessThan">
      <formula>4</formula>
    </cfRule>
    <cfRule type="cellIs" dxfId="1441" priority="216" operator="lessThan">
      <formula>4.1</formula>
    </cfRule>
    <cfRule type="cellIs" dxfId="1440" priority="217" operator="greaterThan">
      <formula>4</formula>
    </cfRule>
    <cfRule type="cellIs" dxfId="1439" priority="218" operator="lessThan">
      <formula>4</formula>
    </cfRule>
  </conditionalFormatting>
  <conditionalFormatting sqref="K37">
    <cfRule type="cellIs" dxfId="1438" priority="213" operator="lessThan">
      <formula>0.499</formula>
    </cfRule>
    <cfRule type="cellIs" dxfId="1437" priority="214" operator="greaterThan">
      <formula>0.499</formula>
    </cfRule>
  </conditionalFormatting>
  <conditionalFormatting sqref="K38">
    <cfRule type="cellIs" dxfId="1436" priority="211" operator="lessThan">
      <formula>0.449</formula>
    </cfRule>
    <cfRule type="cellIs" dxfId="1435" priority="212" operator="greaterThan">
      <formula>0.449</formula>
    </cfRule>
  </conditionalFormatting>
  <conditionalFormatting sqref="K39">
    <cfRule type="cellIs" dxfId="1434" priority="132" operator="greaterThan">
      <formula>31.99</formula>
    </cfRule>
    <cfRule type="cellIs" dxfId="1433" priority="209" operator="lessThan">
      <formula>32.1</formula>
    </cfRule>
    <cfRule type="cellIs" dxfId="1432" priority="210" operator="greaterThan">
      <formula>32</formula>
    </cfRule>
  </conditionalFormatting>
  <conditionalFormatting sqref="K40">
    <cfRule type="cellIs" dxfId="1431" priority="207" operator="lessThan">
      <formula>1.78</formula>
    </cfRule>
    <cfRule type="cellIs" dxfId="1430" priority="208" operator="greaterThan">
      <formula>1.77</formula>
    </cfRule>
  </conditionalFormatting>
  <conditionalFormatting sqref="K41">
    <cfRule type="cellIs" dxfId="1429" priority="205" operator="lessThan">
      <formula>0.3499</formula>
    </cfRule>
    <cfRule type="cellIs" dxfId="1428" priority="206" operator="greaterThan">
      <formula>0.3499</formula>
    </cfRule>
  </conditionalFormatting>
  <conditionalFormatting sqref="K42">
    <cfRule type="cellIs" dxfId="1427" priority="203" operator="lessThan">
      <formula>0.7499</formula>
    </cfRule>
    <cfRule type="cellIs" dxfId="1426" priority="204" operator="greaterThan">
      <formula>0.7499</formula>
    </cfRule>
  </conditionalFormatting>
  <conditionalFormatting sqref="J36">
    <cfRule type="cellIs" dxfId="1425" priority="200" operator="lessThan">
      <formula>8</formula>
    </cfRule>
    <cfRule type="cellIs" dxfId="1424" priority="201" operator="greaterThan">
      <formula>7.9</formula>
    </cfRule>
    <cfRule type="cellIs" dxfId="1423" priority="202" operator="greaterThan">
      <formula>8</formula>
    </cfRule>
  </conditionalFormatting>
  <conditionalFormatting sqref="J37:J38 I38">
    <cfRule type="cellIs" dxfId="1422" priority="198" operator="lessThan">
      <formula>0.4</formula>
    </cfRule>
    <cfRule type="cellIs" dxfId="1421" priority="199" operator="greaterThan">
      <formula>0.3999</formula>
    </cfRule>
  </conditionalFormatting>
  <conditionalFormatting sqref="J39">
    <cfRule type="cellIs" dxfId="1420" priority="130" operator="lessThan">
      <formula>34</formula>
    </cfRule>
    <cfRule type="cellIs" dxfId="1419" priority="131" operator="greaterThan">
      <formula>33.9</formula>
    </cfRule>
    <cfRule type="cellIs" dxfId="1418" priority="196" operator="lessThan">
      <formula>34.1</formula>
    </cfRule>
    <cfRule type="cellIs" dxfId="1417" priority="197" operator="greaterThan">
      <formula>34</formula>
    </cfRule>
  </conditionalFormatting>
  <conditionalFormatting sqref="J40">
    <cfRule type="cellIs" dxfId="1416" priority="193" operator="lessThan">
      <formula>1.88</formula>
    </cfRule>
    <cfRule type="cellIs" dxfId="1415" priority="194" operator="lessThan">
      <formula>1.88</formula>
    </cfRule>
    <cfRule type="cellIs" dxfId="1414" priority="195" operator="greaterThan">
      <formula>1.87</formula>
    </cfRule>
  </conditionalFormatting>
  <conditionalFormatting sqref="I40">
    <cfRule type="cellIs" dxfId="1413" priority="191" operator="lessThan">
      <formula>2.01</formula>
    </cfRule>
    <cfRule type="cellIs" dxfId="1412" priority="192" operator="greaterThan">
      <formula>2</formula>
    </cfRule>
  </conditionalFormatting>
  <conditionalFormatting sqref="C40:H40">
    <cfRule type="cellIs" dxfId="1411" priority="188" operator="lessThan">
      <formula>2.08</formula>
    </cfRule>
    <cfRule type="cellIs" dxfId="1410" priority="189" operator="lessThan">
      <formula>2.08</formula>
    </cfRule>
    <cfRule type="cellIs" dxfId="1409" priority="190" operator="greaterThan">
      <formula>2.07</formula>
    </cfRule>
  </conditionalFormatting>
  <conditionalFormatting sqref="J44">
    <cfRule type="cellIs" dxfId="1408" priority="186" operator="lessThan">
      <formula>49.1</formula>
    </cfRule>
    <cfRule type="cellIs" dxfId="1407" priority="187" operator="greaterThan">
      <formula>49</formula>
    </cfRule>
  </conditionalFormatting>
  <conditionalFormatting sqref="J43">
    <cfRule type="cellIs" dxfId="1406" priority="184" operator="lessThan">
      <formula>45.1</formula>
    </cfRule>
    <cfRule type="cellIs" dxfId="1405" priority="185" operator="greaterThan">
      <formula>45</formula>
    </cfRule>
  </conditionalFormatting>
  <conditionalFormatting sqref="J42">
    <cfRule type="cellIs" dxfId="1404" priority="181" operator="lessThan">
      <formula>0.6999</formula>
    </cfRule>
    <cfRule type="cellIs" dxfId="1403" priority="182" operator="greaterThan">
      <formula>0.699</formula>
    </cfRule>
    <cfRule type="cellIs" dxfId="1402" priority="183" operator="greaterThan">
      <formula>0.699</formula>
    </cfRule>
  </conditionalFormatting>
  <conditionalFormatting sqref="J41">
    <cfRule type="cellIs" dxfId="1401" priority="179" operator="lessThan">
      <formula>0.2999</formula>
    </cfRule>
    <cfRule type="cellIs" dxfId="1400" priority="180" operator="greaterThan">
      <formula>0.299</formula>
    </cfRule>
  </conditionalFormatting>
  <conditionalFormatting sqref="G37:I37 C38:H38">
    <cfRule type="cellIs" dxfId="1399" priority="177" operator="lessThan">
      <formula>0.35</formula>
    </cfRule>
    <cfRule type="cellIs" dxfId="1398" priority="178" operator="greaterThan">
      <formula>0.349</formula>
    </cfRule>
  </conditionalFormatting>
  <conditionalFormatting sqref="I36">
    <cfRule type="cellIs" dxfId="1397" priority="173" operator="lessThan">
      <formula>10.1</formula>
    </cfRule>
    <cfRule type="cellIs" dxfId="1396" priority="174" operator="greaterThan">
      <formula>10</formula>
    </cfRule>
    <cfRule type="cellIs" dxfId="1395" priority="175" operator="lessThan">
      <formula>10</formula>
    </cfRule>
    <cfRule type="cellIs" dxfId="1394" priority="176" operator="greaterThan">
      <formula>10</formula>
    </cfRule>
  </conditionalFormatting>
  <conditionalFormatting sqref="I39">
    <cfRule type="cellIs" dxfId="1393" priority="128" operator="lessThan">
      <formula>37</formula>
    </cfRule>
    <cfRule type="cellIs" dxfId="1392" priority="129" operator="greaterThan">
      <formula>36.9</formula>
    </cfRule>
    <cfRule type="cellIs" dxfId="1391" priority="171" operator="lessThan">
      <formula>37.01</formula>
    </cfRule>
    <cfRule type="cellIs" dxfId="1390" priority="172" operator="greaterThan">
      <formula>37.01</formula>
    </cfRule>
  </conditionalFormatting>
  <conditionalFormatting sqref="I41">
    <cfRule type="cellIs" dxfId="1389" priority="169" operator="lessThan">
      <formula>0.249</formula>
    </cfRule>
    <cfRule type="cellIs" dxfId="1388" priority="170" operator="greaterThan">
      <formula>0.249</formula>
    </cfRule>
  </conditionalFormatting>
  <conditionalFormatting sqref="I42">
    <cfRule type="cellIs" dxfId="1387" priority="167" operator="lessThan">
      <formula>0.65</formula>
    </cfRule>
    <cfRule type="cellIs" dxfId="1386" priority="168" operator="greaterThan">
      <formula>0.649</formula>
    </cfRule>
  </conditionalFormatting>
  <conditionalFormatting sqref="I43">
    <cfRule type="cellIs" dxfId="1385" priority="114" operator="greaterThan">
      <formula>48.9</formula>
    </cfRule>
    <cfRule type="cellIs" dxfId="1384" priority="115" operator="lessThan">
      <formula>49</formula>
    </cfRule>
    <cfRule type="cellIs" dxfId="1383" priority="116" operator="lessThan">
      <formula>49</formula>
    </cfRule>
    <cfRule type="cellIs" dxfId="1382" priority="117" operator="greaterThan">
      <formula>48.9</formula>
    </cfRule>
    <cfRule type="cellIs" dxfId="1381" priority="165" operator="lessThan">
      <formula>47.1</formula>
    </cfRule>
    <cfRule type="cellIs" dxfId="1380" priority="166" operator="greaterThan">
      <formula>47</formula>
    </cfRule>
  </conditionalFormatting>
  <conditionalFormatting sqref="I44">
    <cfRule type="cellIs" dxfId="1379" priority="163" operator="lessThan">
      <formula>51.1</formula>
    </cfRule>
    <cfRule type="cellIs" dxfId="1378" priority="164" operator="greaterThan">
      <formula>51</formula>
    </cfRule>
  </conditionalFormatting>
  <conditionalFormatting sqref="G39:H39">
    <cfRule type="cellIs" dxfId="1377" priority="126" operator="lessThan">
      <formula>38</formula>
    </cfRule>
    <cfRule type="cellIs" dxfId="1376" priority="127" operator="greaterThan">
      <formula>37.9</formula>
    </cfRule>
    <cfRule type="cellIs" dxfId="1375" priority="161" operator="lessThan">
      <formula>38</formula>
    </cfRule>
    <cfRule type="cellIs" dxfId="1374" priority="162" operator="greaterThan">
      <formula>37.9</formula>
    </cfRule>
  </conditionalFormatting>
  <conditionalFormatting sqref="G41:H41">
    <cfRule type="cellIs" dxfId="1373" priority="159" operator="lessThan">
      <formula>0.25</formula>
    </cfRule>
    <cfRule type="cellIs" dxfId="1372" priority="160" operator="greaterThan">
      <formula>0.249</formula>
    </cfRule>
  </conditionalFormatting>
  <conditionalFormatting sqref="F42:H42">
    <cfRule type="cellIs" dxfId="1371" priority="157" operator="lessThan">
      <formula>0.6</formula>
    </cfRule>
    <cfRule type="cellIs" dxfId="1370" priority="158" operator="greaterThan">
      <formula>0.599</formula>
    </cfRule>
  </conditionalFormatting>
  <conditionalFormatting sqref="G36">
    <cfRule type="cellIs" dxfId="1369" priority="154" operator="lessThan">
      <formula>14</formula>
    </cfRule>
    <cfRule type="cellIs" dxfId="1368" priority="155" operator="greaterThan">
      <formula>13.99</formula>
    </cfRule>
    <cfRule type="cellIs" dxfId="1367" priority="156" operator="greaterThan">
      <formula>14</formula>
    </cfRule>
  </conditionalFormatting>
  <conditionalFormatting sqref="F36">
    <cfRule type="cellIs" dxfId="1366" priority="152" operator="lessThan">
      <formula>16</formula>
    </cfRule>
    <cfRule type="cellIs" dxfId="1365" priority="153" operator="greaterThan">
      <formula>15.9</formula>
    </cfRule>
  </conditionalFormatting>
  <conditionalFormatting sqref="E36">
    <cfRule type="cellIs" dxfId="1364" priority="150" operator="lessThan">
      <formula>18</formula>
    </cfRule>
    <cfRule type="cellIs" dxfId="1363" priority="151" operator="greaterThan">
      <formula>17.9</formula>
    </cfRule>
  </conditionalFormatting>
  <conditionalFormatting sqref="C36:D36">
    <cfRule type="cellIs" dxfId="1362" priority="148" operator="lessThan">
      <formula>24</formula>
    </cfRule>
    <cfRule type="cellIs" dxfId="1361" priority="149" operator="greaterThan">
      <formula>23.99</formula>
    </cfRule>
  </conditionalFormatting>
  <conditionalFormatting sqref="C37:F37">
    <cfRule type="cellIs" dxfId="1360" priority="145" operator="greaterThan">
      <formula>0.249</formula>
    </cfRule>
    <cfRule type="cellIs" dxfId="1359" priority="146" operator="lessThan">
      <formula>0.25</formula>
    </cfRule>
    <cfRule type="cellIs" dxfId="1358" priority="147" operator="greaterThan">
      <formula>24.9</formula>
    </cfRule>
  </conditionalFormatting>
  <conditionalFormatting sqref="C39:F39">
    <cfRule type="cellIs" dxfId="1357" priority="124" operator="lessThan">
      <formula>39.99</formula>
    </cfRule>
    <cfRule type="cellIs" dxfId="1356" priority="125" operator="greaterThan">
      <formula>39.99</formula>
    </cfRule>
    <cfRule type="cellIs" dxfId="1355" priority="143" operator="lessThan">
      <formula>40.1</formula>
    </cfRule>
    <cfRule type="cellIs" dxfId="1354" priority="144" operator="greaterThan">
      <formula>40</formula>
    </cfRule>
  </conditionalFormatting>
  <conditionalFormatting sqref="C41:F41">
    <cfRule type="cellIs" dxfId="1353" priority="141" operator="lessThan">
      <formula>0.15</formula>
    </cfRule>
    <cfRule type="cellIs" dxfId="1352" priority="142" operator="greaterThan">
      <formula>0.149</formula>
    </cfRule>
  </conditionalFormatting>
  <conditionalFormatting sqref="D42:E42">
    <cfRule type="cellIs" dxfId="1351" priority="139" operator="lessThan">
      <formula>0.5</formula>
    </cfRule>
    <cfRule type="cellIs" dxfId="1350" priority="140" operator="greaterThan">
      <formula>0.499</formula>
    </cfRule>
  </conditionalFormatting>
  <conditionalFormatting sqref="C42">
    <cfRule type="cellIs" dxfId="1349" priority="135" operator="lessThan">
      <formula>0.4</formula>
    </cfRule>
    <cfRule type="cellIs" dxfId="1348" priority="136" operator="greaterThan">
      <formula>0.399</formula>
    </cfRule>
    <cfRule type="cellIs" dxfId="1347" priority="137" operator="lessThan">
      <formula>0.4</formula>
    </cfRule>
    <cfRule type="cellIs" dxfId="1346" priority="138" operator="greaterThan">
      <formula>0.499</formula>
    </cfRule>
  </conditionalFormatting>
  <conditionalFormatting sqref="C38:F38">
    <cfRule type="cellIs" dxfId="1345" priority="133" operator="lessThan">
      <formula>0.3</formula>
    </cfRule>
    <cfRule type="cellIs" dxfId="1344" priority="134" operator="greaterThan">
      <formula>0.299</formula>
    </cfRule>
  </conditionalFormatting>
  <conditionalFormatting sqref="C47:C49">
    <cfRule type="cellIs" dxfId="1343" priority="122" operator="lessThan">
      <formula>1</formula>
    </cfRule>
    <cfRule type="cellIs" dxfId="1342" priority="123" operator="greaterThan">
      <formula>0.9</formula>
    </cfRule>
  </conditionalFormatting>
  <conditionalFormatting sqref="C52:C53">
    <cfRule type="cellIs" dxfId="1341" priority="120" operator="lessThan">
      <formula>24</formula>
    </cfRule>
    <cfRule type="cellIs" dxfId="1340" priority="121" operator="greaterThan">
      <formula>23.9</formula>
    </cfRule>
  </conditionalFormatting>
  <conditionalFormatting sqref="C56">
    <cfRule type="cellIs" dxfId="1339" priority="118" operator="lessThan">
      <formula>6</formula>
    </cfRule>
    <cfRule type="cellIs" dxfId="1338" priority="119" operator="greaterThan">
      <formula>5.99</formula>
    </cfRule>
  </conditionalFormatting>
  <conditionalFormatting sqref="H43">
    <cfRule type="cellIs" dxfId="1337" priority="112" operator="lessThan">
      <formula>49</formula>
    </cfRule>
    <cfRule type="cellIs" dxfId="1336" priority="113" operator="greaterThan">
      <formula>48.9</formula>
    </cfRule>
  </conditionalFormatting>
  <conditionalFormatting sqref="G43">
    <cfRule type="cellIs" dxfId="1335" priority="110" operator="lessThan">
      <formula>51</formula>
    </cfRule>
    <cfRule type="cellIs" dxfId="1334" priority="111" operator="greaterThan">
      <formula>50.9</formula>
    </cfRule>
  </conditionalFormatting>
  <conditionalFormatting sqref="F43">
    <cfRule type="cellIs" dxfId="1333" priority="108" operator="lessThan">
      <formula>53</formula>
    </cfRule>
    <cfRule type="cellIs" dxfId="1332" priority="109" operator="greaterThan">
      <formula>52.9</formula>
    </cfRule>
  </conditionalFormatting>
  <conditionalFormatting sqref="E43">
    <cfRule type="cellIs" dxfId="1331" priority="106" operator="lessThan">
      <formula>55</formula>
    </cfRule>
    <cfRule type="cellIs" dxfId="1330" priority="107" operator="greaterThan">
      <formula>54.9</formula>
    </cfRule>
  </conditionalFormatting>
  <conditionalFormatting sqref="D43">
    <cfRule type="cellIs" dxfId="1329" priority="104" operator="lessThan">
      <formula>57</formula>
    </cfRule>
    <cfRule type="cellIs" dxfId="1328" priority="105" operator="greaterThan">
      <formula>56.9</formula>
    </cfRule>
  </conditionalFormatting>
  <conditionalFormatting sqref="C43">
    <cfRule type="cellIs" dxfId="1327" priority="102" operator="lessThan">
      <formula>57</formula>
    </cfRule>
    <cfRule type="cellIs" dxfId="1326" priority="103" operator="greaterThan">
      <formula>56.9</formula>
    </cfRule>
  </conditionalFormatting>
  <conditionalFormatting sqref="H44">
    <cfRule type="cellIs" dxfId="1325" priority="100" operator="lessThan">
      <formula>53</formula>
    </cfRule>
    <cfRule type="cellIs" dxfId="1324" priority="101" operator="greaterThan">
      <formula>52.9</formula>
    </cfRule>
  </conditionalFormatting>
  <conditionalFormatting sqref="G44">
    <cfRule type="cellIs" dxfId="1323" priority="98" operator="lessThan">
      <formula>55</formula>
    </cfRule>
    <cfRule type="cellIs" dxfId="1322" priority="99" operator="greaterThan">
      <formula>54.9</formula>
    </cfRule>
  </conditionalFormatting>
  <conditionalFormatting sqref="F44">
    <cfRule type="cellIs" dxfId="1321" priority="96" operator="lessThan">
      <formula>57</formula>
    </cfRule>
    <cfRule type="cellIs" dxfId="1320" priority="97" operator="greaterThan">
      <formula>56.9</formula>
    </cfRule>
  </conditionalFormatting>
  <conditionalFormatting sqref="E44">
    <cfRule type="cellIs" dxfId="1319" priority="94" operator="lessThan">
      <formula>59</formula>
    </cfRule>
    <cfRule type="cellIs" dxfId="1318" priority="95" operator="greaterThan">
      <formula>58.9</formula>
    </cfRule>
  </conditionalFormatting>
  <conditionalFormatting sqref="D44">
    <cfRule type="cellIs" dxfId="1317" priority="92" operator="lessThan">
      <formula>61</formula>
    </cfRule>
    <cfRule type="cellIs" dxfId="1316" priority="93" operator="greaterThan">
      <formula>60.9</formula>
    </cfRule>
  </conditionalFormatting>
  <conditionalFormatting sqref="C44">
    <cfRule type="cellIs" dxfId="1315" priority="90" operator="lessThan">
      <formula>63</formula>
    </cfRule>
    <cfRule type="cellIs" dxfId="1314" priority="91" operator="greaterThan">
      <formula>62.9</formula>
    </cfRule>
  </conditionalFormatting>
  <conditionalFormatting sqref="C50">
    <cfRule type="cellIs" dxfId="1313" priority="88" operator="lessThanOrEqual">
      <formula>5</formula>
    </cfRule>
    <cfRule type="cellIs" dxfId="1312" priority="89" operator="greaterThanOrEqual">
      <formula>5</formula>
    </cfRule>
  </conditionalFormatting>
  <conditionalFormatting sqref="D50">
    <cfRule type="cellIs" dxfId="1311" priority="86" operator="greaterThanOrEqual">
      <formula>6</formula>
    </cfRule>
    <cfRule type="cellIs" dxfId="1310" priority="87" operator="lessThan">
      <formula>6</formula>
    </cfRule>
  </conditionalFormatting>
  <conditionalFormatting sqref="E50">
    <cfRule type="cellIs" dxfId="1309" priority="84" operator="greaterThanOrEqual">
      <formula>7</formula>
    </cfRule>
    <cfRule type="cellIs" dxfId="1308" priority="85" operator="lessThan">
      <formula>7</formula>
    </cfRule>
  </conditionalFormatting>
  <conditionalFormatting sqref="F50">
    <cfRule type="cellIs" dxfId="1307" priority="82" operator="lessThan">
      <formula>10</formula>
    </cfRule>
    <cfRule type="cellIs" dxfId="1306" priority="83" operator="greaterThanOrEqual">
      <formula>10</formula>
    </cfRule>
  </conditionalFormatting>
  <conditionalFormatting sqref="G50">
    <cfRule type="cellIs" dxfId="1305" priority="80" operator="lessThan">
      <formula>12</formula>
    </cfRule>
    <cfRule type="cellIs" dxfId="1304" priority="81" operator="greaterThanOrEqual">
      <formula>12</formula>
    </cfRule>
  </conditionalFormatting>
  <conditionalFormatting sqref="H50">
    <cfRule type="cellIs" dxfId="1303" priority="78" operator="lessThan">
      <formula>14</formula>
    </cfRule>
    <cfRule type="cellIs" dxfId="1302" priority="79" operator="greaterThanOrEqual">
      <formula>14</formula>
    </cfRule>
  </conditionalFormatting>
  <conditionalFormatting sqref="I50">
    <cfRule type="cellIs" dxfId="1301" priority="76" operator="lessThan">
      <formula>17</formula>
    </cfRule>
    <cfRule type="cellIs" dxfId="1300" priority="77" operator="greaterThanOrEqual">
      <formula>17</formula>
    </cfRule>
  </conditionalFormatting>
  <conditionalFormatting sqref="J50">
    <cfRule type="cellIs" dxfId="1299" priority="74" operator="lessThan">
      <formula>19</formula>
    </cfRule>
    <cfRule type="cellIs" dxfId="1298" priority="75" operator="greaterThanOrEqual">
      <formula>19</formula>
    </cfRule>
  </conditionalFormatting>
  <conditionalFormatting sqref="K50">
    <cfRule type="cellIs" dxfId="1297" priority="72" operator="lessThan">
      <formula>22</formula>
    </cfRule>
    <cfRule type="cellIs" dxfId="1296" priority="73" operator="greaterThanOrEqual">
      <formula>22</formula>
    </cfRule>
  </conditionalFormatting>
  <conditionalFormatting sqref="L50">
    <cfRule type="cellIs" dxfId="1295" priority="70" operator="lessThan">
      <formula>24</formula>
    </cfRule>
    <cfRule type="cellIs" dxfId="1294" priority="71" operator="greaterThanOrEqual">
      <formula>24</formula>
    </cfRule>
  </conditionalFormatting>
  <conditionalFormatting sqref="C51">
    <cfRule type="cellIs" dxfId="1293" priority="68" operator="lessThanOrEqual">
      <formula>5</formula>
    </cfRule>
    <cfRule type="cellIs" dxfId="1292" priority="69" operator="greaterThanOrEqual">
      <formula>5</formula>
    </cfRule>
  </conditionalFormatting>
  <conditionalFormatting sqref="D51">
    <cfRule type="cellIs" dxfId="1291" priority="66" operator="greaterThanOrEqual">
      <formula>6</formula>
    </cfRule>
    <cfRule type="cellIs" dxfId="1290" priority="67" operator="lessThan">
      <formula>6</formula>
    </cfRule>
  </conditionalFormatting>
  <conditionalFormatting sqref="E51">
    <cfRule type="cellIs" dxfId="1289" priority="64" operator="greaterThanOrEqual">
      <formula>7</formula>
    </cfRule>
    <cfRule type="cellIs" dxfId="1288" priority="65" operator="lessThan">
      <formula>7</formula>
    </cfRule>
  </conditionalFormatting>
  <conditionalFormatting sqref="F51">
    <cfRule type="cellIs" dxfId="1287" priority="62" operator="lessThan">
      <formula>10</formula>
    </cfRule>
    <cfRule type="cellIs" dxfId="1286" priority="63" operator="greaterThanOrEqual">
      <formula>10</formula>
    </cfRule>
  </conditionalFormatting>
  <conditionalFormatting sqref="G51">
    <cfRule type="cellIs" dxfId="1285" priority="60" operator="lessThan">
      <formula>12</formula>
    </cfRule>
    <cfRule type="cellIs" dxfId="1284" priority="61" operator="greaterThanOrEqual">
      <formula>12</formula>
    </cfRule>
  </conditionalFormatting>
  <conditionalFormatting sqref="H51">
    <cfRule type="cellIs" dxfId="1283" priority="58" operator="lessThan">
      <formula>14</formula>
    </cfRule>
    <cfRule type="cellIs" dxfId="1282" priority="59" operator="greaterThanOrEqual">
      <formula>14</formula>
    </cfRule>
  </conditionalFormatting>
  <conditionalFormatting sqref="I51">
    <cfRule type="cellIs" dxfId="1281" priority="56" operator="lessThan">
      <formula>17</formula>
    </cfRule>
    <cfRule type="cellIs" dxfId="1280" priority="57" operator="greaterThanOrEqual">
      <formula>17</formula>
    </cfRule>
  </conditionalFormatting>
  <conditionalFormatting sqref="J51">
    <cfRule type="cellIs" dxfId="1279" priority="54" operator="lessThan">
      <formula>19</formula>
    </cfRule>
    <cfRule type="cellIs" dxfId="1278" priority="55" operator="greaterThanOrEqual">
      <formula>19</formula>
    </cfRule>
  </conditionalFormatting>
  <conditionalFormatting sqref="K51">
    <cfRule type="cellIs" dxfId="1277" priority="52" operator="lessThan">
      <formula>22</formula>
    </cfRule>
    <cfRule type="cellIs" dxfId="1276" priority="53" operator="greaterThanOrEqual">
      <formula>22</formula>
    </cfRule>
  </conditionalFormatting>
  <conditionalFormatting sqref="L51">
    <cfRule type="cellIs" dxfId="1275" priority="50" operator="lessThan">
      <formula>24</formula>
    </cfRule>
    <cfRule type="cellIs" dxfId="1274" priority="51" operator="greaterThanOrEqual">
      <formula>24</formula>
    </cfRule>
  </conditionalFormatting>
  <conditionalFormatting sqref="C54">
    <cfRule type="cellIs" dxfId="1273" priority="39" operator="greaterThanOrEqual">
      <formula>0.08</formula>
    </cfRule>
    <cfRule type="cellIs" dxfId="1272" priority="49" operator="lessThan">
      <formula>0.08</formula>
    </cfRule>
  </conditionalFormatting>
  <conditionalFormatting sqref="D54">
    <cfRule type="cellIs" dxfId="1271" priority="38" operator="greaterThanOrEqual">
      <formula>0.1</formula>
    </cfRule>
    <cfRule type="cellIs" dxfId="1270" priority="48" operator="lessThan">
      <formula>0.1</formula>
    </cfRule>
  </conditionalFormatting>
  <conditionalFormatting sqref="E54">
    <cfRule type="cellIs" dxfId="1269" priority="37" operator="greaterThanOrEqual">
      <formula>1</formula>
    </cfRule>
    <cfRule type="cellIs" dxfId="1268" priority="47" operator="lessThan">
      <formula>1</formula>
    </cfRule>
  </conditionalFormatting>
  <conditionalFormatting sqref="F54">
    <cfRule type="cellIs" dxfId="1267" priority="36" operator="greaterThanOrEqual">
      <formula>1.02</formula>
    </cfRule>
    <cfRule type="cellIs" dxfId="1266" priority="46" operator="lessThan">
      <formula>1.02</formula>
    </cfRule>
  </conditionalFormatting>
  <conditionalFormatting sqref="G54">
    <cfRule type="cellIs" dxfId="1265" priority="35" operator="greaterThanOrEqual">
      <formula>1.04</formula>
    </cfRule>
    <cfRule type="cellIs" dxfId="1264" priority="45" operator="lessThan">
      <formula>1.04</formula>
    </cfRule>
  </conditionalFormatting>
  <conditionalFormatting sqref="H54">
    <cfRule type="cellIs" dxfId="1263" priority="34" operator="greaterThanOrEqual">
      <formula>1.06</formula>
    </cfRule>
    <cfRule type="cellIs" dxfId="1262" priority="44" operator="lessThan">
      <formula>1.06</formula>
    </cfRule>
  </conditionalFormatting>
  <conditionalFormatting sqref="I54">
    <cfRule type="cellIs" dxfId="1261" priority="33" operator="greaterThanOrEqual">
      <formula>1.08</formula>
    </cfRule>
    <cfRule type="cellIs" dxfId="1260" priority="43" operator="lessThan">
      <formula>1.08</formula>
    </cfRule>
  </conditionalFormatting>
  <conditionalFormatting sqref="J54">
    <cfRule type="cellIs" dxfId="1259" priority="32" operator="greaterThanOrEqual">
      <formula>1.1</formula>
    </cfRule>
    <cfRule type="cellIs" dxfId="1258" priority="42" operator="lessThan">
      <formula>1.1</formula>
    </cfRule>
  </conditionalFormatting>
  <conditionalFormatting sqref="K54">
    <cfRule type="cellIs" dxfId="1257" priority="31" operator="greaterThanOrEqual">
      <formula>2</formula>
    </cfRule>
    <cfRule type="cellIs" dxfId="1256" priority="41" operator="lessThan">
      <formula>2</formula>
    </cfRule>
  </conditionalFormatting>
  <conditionalFormatting sqref="L54">
    <cfRule type="cellIs" dxfId="1255" priority="30" operator="greaterThanOrEqual">
      <formula>2.04</formula>
    </cfRule>
    <cfRule type="cellIs" dxfId="1254" priority="40" operator="lessThan">
      <formula>2.04</formula>
    </cfRule>
  </conditionalFormatting>
  <conditionalFormatting sqref="C55">
    <cfRule type="cellIs" dxfId="1253" priority="26" operator="lessThan">
      <formula>3.08</formula>
    </cfRule>
    <cfRule type="cellIs" dxfId="1252" priority="29" operator="greaterThanOrEqual">
      <formula>3.08</formula>
    </cfRule>
  </conditionalFormatting>
  <conditionalFormatting sqref="D55">
    <cfRule type="cellIs" dxfId="1251" priority="25" operator="lessThan">
      <formula>4.02</formula>
    </cfRule>
    <cfRule type="cellIs" dxfId="1250" priority="28" operator="greaterThanOrEqual">
      <formula>4.02</formula>
    </cfRule>
  </conditionalFormatting>
  <conditionalFormatting sqref="E55">
    <cfRule type="cellIs" dxfId="1249" priority="24" operator="lessThan">
      <formula>4.08</formula>
    </cfRule>
    <cfRule type="cellIs" dxfId="1248" priority="27" operator="greaterThanOrEqual">
      <formula>4.08</formula>
    </cfRule>
  </conditionalFormatting>
  <conditionalFormatting sqref="F55">
    <cfRule type="cellIs" dxfId="1247" priority="22" operator="lessThan">
      <formula>5.02</formula>
    </cfRule>
    <cfRule type="cellIs" dxfId="1246" priority="23" operator="greaterThanOrEqual">
      <formula>5.02</formula>
    </cfRule>
  </conditionalFormatting>
  <conditionalFormatting sqref="G55">
    <cfRule type="cellIs" dxfId="1245" priority="19" operator="lessThan">
      <formula>5.08</formula>
    </cfRule>
    <cfRule type="cellIs" dxfId="1244" priority="21" operator="greaterThanOrEqual">
      <formula>5.08</formula>
    </cfRule>
  </conditionalFormatting>
  <conditionalFormatting sqref="H55">
    <cfRule type="cellIs" dxfId="1243" priority="10" operator="greaterThanOrEqual">
      <formula>6.02</formula>
    </cfRule>
    <cfRule type="cellIs" dxfId="1242" priority="20" operator="lessThan">
      <formula>6.08</formula>
    </cfRule>
  </conditionalFormatting>
  <conditionalFormatting sqref="I55">
    <cfRule type="cellIs" dxfId="1241" priority="17" operator="lessThan">
      <formula>6.08</formula>
    </cfRule>
    <cfRule type="cellIs" dxfId="1240" priority="18" operator="greaterThanOrEqual">
      <formula>6.08</formula>
    </cfRule>
  </conditionalFormatting>
  <conditionalFormatting sqref="J55">
    <cfRule type="cellIs" dxfId="1239" priority="15" operator="lessThan">
      <formula>7.02</formula>
    </cfRule>
    <cfRule type="cellIs" dxfId="1238" priority="16" operator="greaterThanOrEqual">
      <formula>7.02</formula>
    </cfRule>
  </conditionalFormatting>
  <conditionalFormatting sqref="K55">
    <cfRule type="cellIs" dxfId="1237" priority="13" operator="lessThan">
      <formula>7.08</formula>
    </cfRule>
    <cfRule type="cellIs" dxfId="1236" priority="14" operator="greaterThanOrEqual">
      <formula>7.08</formula>
    </cfRule>
  </conditionalFormatting>
  <conditionalFormatting sqref="L55">
    <cfRule type="cellIs" dxfId="1235" priority="11" operator="lessThan">
      <formula>8</formula>
    </cfRule>
    <cfRule type="cellIs" dxfId="1234" priority="12" operator="greaterThanOrEqual">
      <formula>8</formula>
    </cfRule>
  </conditionalFormatting>
  <conditionalFormatting sqref="H36">
    <cfRule type="cellIs" dxfId="1233" priority="8" operator="greaterThan">
      <formula>11.9</formula>
    </cfRule>
    <cfRule type="cellIs" dxfId="1232" priority="9" operator="lessThan">
      <formula>12</formula>
    </cfRule>
  </conditionalFormatting>
  <conditionalFormatting sqref="I86">
    <cfRule type="cellIs" dxfId="1231" priority="1" operator="lessThan">
      <formula>1</formula>
    </cfRule>
    <cfRule type="cellIs" dxfId="1230" priority="2" operator="lessThan">
      <formula>0</formula>
    </cfRule>
    <cfRule type="cellIs" dxfId="1229" priority="3" operator="lessThan">
      <formula>0</formula>
    </cfRule>
  </conditionalFormatting>
  <conditionalFormatting sqref="I79">
    <cfRule type="cellIs" dxfId="1228" priority="5" operator="lessThan">
      <formula>1</formula>
    </cfRule>
    <cfRule type="cellIs" dxfId="1227" priority="6" operator="lessThan">
      <formula>0</formula>
    </cfRule>
    <cfRule type="cellIs" dxfId="1226" priority="7" operator="lessThan">
      <formula>0</formula>
    </cfRule>
  </conditionalFormatting>
  <conditionalFormatting sqref="I89:I90 I93:I94">
    <cfRule type="cellIs" dxfId="1225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FD111"/>
  <sheetViews>
    <sheetView tabSelected="1" topLeftCell="A93" zoomScale="78" zoomScaleNormal="78" workbookViewId="0">
      <selection activeCell="H103" sqref="H10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203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hidden="1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hidden="1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hidden="1" x14ac:dyDescent="0.25">
      <c r="A6" s="2" t="s">
        <v>3</v>
      </c>
      <c r="B6" s="2" t="s">
        <v>22</v>
      </c>
      <c r="C6" s="19">
        <f t="shared" si="0"/>
        <v>4</v>
      </c>
      <c r="D6" s="19">
        <f t="shared" si="1"/>
        <v>4</v>
      </c>
      <c r="E6" s="18">
        <f t="shared" si="2"/>
        <v>4</v>
      </c>
      <c r="F6" s="18">
        <f t="shared" si="3"/>
        <v>4</v>
      </c>
      <c r="G6" s="18">
        <f t="shared" si="4"/>
        <v>4</v>
      </c>
      <c r="H6" s="18">
        <f t="shared" si="5"/>
        <v>4</v>
      </c>
      <c r="I6" s="18">
        <f t="shared" si="6"/>
        <v>4</v>
      </c>
      <c r="J6" s="18">
        <f t="shared" si="7"/>
        <v>4</v>
      </c>
      <c r="K6" s="18">
        <f t="shared" si="8"/>
        <v>4</v>
      </c>
      <c r="L6" s="18">
        <f t="shared" si="9"/>
        <v>4</v>
      </c>
      <c r="N6" s="18">
        <v>4</v>
      </c>
    </row>
    <row r="7" spans="1:17" hidden="1" x14ac:dyDescent="0.25">
      <c r="A7" s="2" t="s">
        <v>4</v>
      </c>
      <c r="B7" s="2" t="s">
        <v>22</v>
      </c>
      <c r="C7" s="19">
        <f t="shared" si="0"/>
        <v>1</v>
      </c>
      <c r="D7" s="19">
        <f t="shared" si="1"/>
        <v>1</v>
      </c>
      <c r="E7" s="18">
        <f t="shared" si="2"/>
        <v>1</v>
      </c>
      <c r="F7" s="18">
        <f t="shared" si="3"/>
        <v>1</v>
      </c>
      <c r="G7" s="18">
        <f t="shared" si="4"/>
        <v>1</v>
      </c>
      <c r="H7" s="18">
        <f t="shared" si="5"/>
        <v>1</v>
      </c>
      <c r="I7" s="18">
        <f t="shared" si="6"/>
        <v>1</v>
      </c>
      <c r="J7" s="18">
        <f t="shared" si="7"/>
        <v>1</v>
      </c>
      <c r="K7" s="18">
        <f t="shared" si="8"/>
        <v>1</v>
      </c>
      <c r="L7" s="18">
        <f t="shared" si="9"/>
        <v>1</v>
      </c>
      <c r="N7" s="18">
        <v>1</v>
      </c>
    </row>
    <row r="8" spans="1:17" hidden="1" x14ac:dyDescent="0.25">
      <c r="A8" s="2" t="s">
        <v>5</v>
      </c>
      <c r="B8" s="2" t="s">
        <v>22</v>
      </c>
      <c r="C8" s="19">
        <f t="shared" si="0"/>
        <v>1</v>
      </c>
      <c r="D8" s="19">
        <f t="shared" si="1"/>
        <v>1</v>
      </c>
      <c r="E8" s="18">
        <f t="shared" si="2"/>
        <v>1</v>
      </c>
      <c r="F8" s="18">
        <f t="shared" si="3"/>
        <v>1</v>
      </c>
      <c r="G8" s="18">
        <f t="shared" si="4"/>
        <v>1</v>
      </c>
      <c r="H8" s="18">
        <f t="shared" si="5"/>
        <v>1</v>
      </c>
      <c r="I8" s="18">
        <f t="shared" si="6"/>
        <v>1</v>
      </c>
      <c r="J8" s="18">
        <f t="shared" si="7"/>
        <v>1</v>
      </c>
      <c r="K8" s="18">
        <f t="shared" si="8"/>
        <v>1</v>
      </c>
      <c r="L8" s="18">
        <f t="shared" si="9"/>
        <v>1</v>
      </c>
      <c r="N8" s="18">
        <v>1</v>
      </c>
    </row>
    <row r="9" spans="1:17" hidden="1" x14ac:dyDescent="0.25">
      <c r="A9" s="2" t="s">
        <v>6</v>
      </c>
      <c r="B9" s="2" t="s">
        <v>1</v>
      </c>
      <c r="C9" s="19">
        <f t="shared" si="0"/>
        <v>2</v>
      </c>
      <c r="D9" s="19">
        <f t="shared" si="1"/>
        <v>2</v>
      </c>
      <c r="E9" s="18">
        <f t="shared" si="2"/>
        <v>2</v>
      </c>
      <c r="F9" s="18">
        <f t="shared" si="3"/>
        <v>2</v>
      </c>
      <c r="G9" s="18">
        <f t="shared" si="4"/>
        <v>2</v>
      </c>
      <c r="H9" s="18">
        <f t="shared" si="5"/>
        <v>2</v>
      </c>
      <c r="I9" s="18">
        <f t="shared" si="6"/>
        <v>2</v>
      </c>
      <c r="J9" s="18">
        <f t="shared" si="7"/>
        <v>2</v>
      </c>
      <c r="K9" s="18">
        <f t="shared" si="8"/>
        <v>2</v>
      </c>
      <c r="L9" s="18">
        <f t="shared" si="9"/>
        <v>2</v>
      </c>
      <c r="N9" s="18">
        <v>2</v>
      </c>
    </row>
    <row r="10" spans="1:17" hidden="1" x14ac:dyDescent="0.25">
      <c r="A10" s="2" t="s">
        <v>7</v>
      </c>
      <c r="B10" s="2" t="s">
        <v>2</v>
      </c>
      <c r="C10" s="19">
        <f t="shared" si="0"/>
        <v>3</v>
      </c>
      <c r="D10" s="19">
        <f t="shared" si="1"/>
        <v>3</v>
      </c>
      <c r="E10" s="18">
        <f t="shared" si="2"/>
        <v>3</v>
      </c>
      <c r="F10" s="18">
        <f t="shared" si="3"/>
        <v>3</v>
      </c>
      <c r="G10" s="18">
        <f t="shared" si="4"/>
        <v>3</v>
      </c>
      <c r="H10" s="18">
        <f t="shared" si="5"/>
        <v>3</v>
      </c>
      <c r="I10" s="18">
        <f t="shared" si="6"/>
        <v>3</v>
      </c>
      <c r="J10" s="18">
        <f t="shared" si="7"/>
        <v>3</v>
      </c>
      <c r="K10" s="18">
        <f t="shared" si="8"/>
        <v>3</v>
      </c>
      <c r="L10" s="18">
        <f t="shared" si="9"/>
        <v>3</v>
      </c>
      <c r="N10" s="18">
        <v>3</v>
      </c>
    </row>
    <row r="11" spans="1:17" ht="18.75" hidden="1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hidden="1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hidden="1" x14ac:dyDescent="0.25">
      <c r="A13" s="2" t="s">
        <v>9</v>
      </c>
      <c r="B13" s="2" t="s">
        <v>2</v>
      </c>
      <c r="C13" s="18">
        <f t="shared" si="10"/>
        <v>4</v>
      </c>
      <c r="D13" s="18">
        <f t="shared" si="11"/>
        <v>4</v>
      </c>
      <c r="E13" s="18">
        <f t="shared" si="12"/>
        <v>4</v>
      </c>
      <c r="F13" s="18">
        <f t="shared" si="13"/>
        <v>4</v>
      </c>
      <c r="G13" s="18">
        <f t="shared" si="14"/>
        <v>4</v>
      </c>
      <c r="H13" s="18">
        <f t="shared" si="15"/>
        <v>4</v>
      </c>
      <c r="I13" s="18">
        <f t="shared" si="16"/>
        <v>4</v>
      </c>
      <c r="J13" s="18">
        <f t="shared" si="17"/>
        <v>4</v>
      </c>
      <c r="K13" s="18">
        <f t="shared" si="18"/>
        <v>4</v>
      </c>
      <c r="L13" s="18">
        <f t="shared" si="19"/>
        <v>4</v>
      </c>
      <c r="N13" s="18">
        <v>4</v>
      </c>
    </row>
    <row r="14" spans="1:17" hidden="1" x14ac:dyDescent="0.25">
      <c r="A14" s="2" t="s">
        <v>11</v>
      </c>
      <c r="B14" s="2" t="s">
        <v>72</v>
      </c>
      <c r="C14" s="18">
        <f t="shared" si="10"/>
        <v>3</v>
      </c>
      <c r="D14" s="18">
        <f t="shared" si="11"/>
        <v>3</v>
      </c>
      <c r="E14" s="18">
        <f t="shared" si="12"/>
        <v>3</v>
      </c>
      <c r="F14" s="18">
        <f t="shared" si="13"/>
        <v>3</v>
      </c>
      <c r="G14" s="18">
        <f t="shared" si="14"/>
        <v>3</v>
      </c>
      <c r="H14" s="18">
        <f t="shared" si="15"/>
        <v>3</v>
      </c>
      <c r="I14" s="18">
        <f t="shared" si="16"/>
        <v>3</v>
      </c>
      <c r="J14" s="18">
        <f t="shared" si="17"/>
        <v>3</v>
      </c>
      <c r="K14" s="18">
        <f t="shared" si="18"/>
        <v>3</v>
      </c>
      <c r="L14" s="18">
        <f t="shared" si="19"/>
        <v>3</v>
      </c>
      <c r="N14" s="18">
        <v>3</v>
      </c>
    </row>
    <row r="15" spans="1:17" hidden="1" x14ac:dyDescent="0.25">
      <c r="A15" s="2" t="s">
        <v>12</v>
      </c>
      <c r="B15" s="2" t="s">
        <v>23</v>
      </c>
      <c r="C15" s="18">
        <f t="shared" si="10"/>
        <v>4</v>
      </c>
      <c r="D15" s="18">
        <f t="shared" si="11"/>
        <v>4</v>
      </c>
      <c r="E15" s="18">
        <f t="shared" si="12"/>
        <v>4</v>
      </c>
      <c r="F15" s="18">
        <f t="shared" si="13"/>
        <v>4</v>
      </c>
      <c r="G15" s="18">
        <f t="shared" si="14"/>
        <v>4</v>
      </c>
      <c r="H15" s="18">
        <f t="shared" si="15"/>
        <v>4</v>
      </c>
      <c r="I15" s="18">
        <f t="shared" si="16"/>
        <v>4</v>
      </c>
      <c r="J15" s="18">
        <f t="shared" si="17"/>
        <v>4</v>
      </c>
      <c r="K15" s="18">
        <f t="shared" si="18"/>
        <v>4</v>
      </c>
      <c r="L15" s="18">
        <f t="shared" si="19"/>
        <v>4</v>
      </c>
      <c r="N15" s="18">
        <v>4</v>
      </c>
    </row>
    <row r="16" spans="1:17" hidden="1" x14ac:dyDescent="0.25">
      <c r="A16" s="2" t="s">
        <v>13</v>
      </c>
      <c r="B16" s="2" t="s">
        <v>23</v>
      </c>
      <c r="C16" s="18">
        <f t="shared" si="10"/>
        <v>2</v>
      </c>
      <c r="D16" s="18">
        <f t="shared" si="11"/>
        <v>2</v>
      </c>
      <c r="E16" s="18">
        <f t="shared" si="12"/>
        <v>2</v>
      </c>
      <c r="F16" s="18">
        <f t="shared" si="13"/>
        <v>2</v>
      </c>
      <c r="G16" s="18">
        <f t="shared" si="14"/>
        <v>2</v>
      </c>
      <c r="H16" s="18">
        <f t="shared" si="15"/>
        <v>2</v>
      </c>
      <c r="I16" s="18">
        <f t="shared" si="16"/>
        <v>2</v>
      </c>
      <c r="J16" s="18">
        <f t="shared" si="17"/>
        <v>2</v>
      </c>
      <c r="K16" s="18">
        <f t="shared" si="18"/>
        <v>2</v>
      </c>
      <c r="L16" s="18">
        <f t="shared" si="19"/>
        <v>2</v>
      </c>
      <c r="N16" s="18">
        <v>2</v>
      </c>
    </row>
    <row r="17" spans="1:14" hidden="1" x14ac:dyDescent="0.25">
      <c r="A17" s="2" t="s">
        <v>14</v>
      </c>
      <c r="B17" s="2" t="s">
        <v>23</v>
      </c>
      <c r="C17" s="18">
        <f t="shared" si="10"/>
        <v>3</v>
      </c>
      <c r="D17" s="18">
        <f t="shared" si="11"/>
        <v>3</v>
      </c>
      <c r="E17" s="18">
        <f t="shared" si="12"/>
        <v>3</v>
      </c>
      <c r="F17" s="18">
        <f t="shared" si="13"/>
        <v>3</v>
      </c>
      <c r="G17" s="18">
        <f t="shared" si="14"/>
        <v>3</v>
      </c>
      <c r="H17" s="18">
        <f t="shared" si="15"/>
        <v>3</v>
      </c>
      <c r="I17" s="18">
        <f t="shared" si="16"/>
        <v>3</v>
      </c>
      <c r="J17" s="18">
        <f t="shared" si="17"/>
        <v>3</v>
      </c>
      <c r="K17" s="18">
        <f t="shared" si="18"/>
        <v>3</v>
      </c>
      <c r="L17" s="18">
        <f t="shared" si="19"/>
        <v>3</v>
      </c>
      <c r="N17" s="18">
        <v>3</v>
      </c>
    </row>
    <row r="18" spans="1:14" hidden="1" x14ac:dyDescent="0.25">
      <c r="A18" s="2" t="s">
        <v>15</v>
      </c>
      <c r="B18" s="2" t="s">
        <v>6</v>
      </c>
      <c r="C18" s="19">
        <f t="shared" si="10"/>
        <v>4</v>
      </c>
      <c r="D18" s="19">
        <f t="shared" si="11"/>
        <v>4</v>
      </c>
      <c r="E18" s="18">
        <f t="shared" si="12"/>
        <v>4</v>
      </c>
      <c r="F18" s="18">
        <f t="shared" si="13"/>
        <v>4</v>
      </c>
      <c r="G18" s="18">
        <f t="shared" si="14"/>
        <v>4</v>
      </c>
      <c r="H18" s="18">
        <f t="shared" si="15"/>
        <v>4</v>
      </c>
      <c r="I18" s="18">
        <f t="shared" si="16"/>
        <v>4</v>
      </c>
      <c r="J18" s="18">
        <f t="shared" si="17"/>
        <v>4</v>
      </c>
      <c r="K18" s="18">
        <f t="shared" si="18"/>
        <v>4</v>
      </c>
      <c r="L18" s="18">
        <f t="shared" si="19"/>
        <v>4</v>
      </c>
      <c r="N18" s="18">
        <v>4</v>
      </c>
    </row>
    <row r="19" spans="1:14" hidden="1" x14ac:dyDescent="0.25">
      <c r="A19" s="2" t="s">
        <v>16</v>
      </c>
      <c r="B19" s="2" t="s">
        <v>6</v>
      </c>
      <c r="C19" s="19">
        <f t="shared" si="10"/>
        <v>1</v>
      </c>
      <c r="D19" s="19">
        <f t="shared" si="11"/>
        <v>1</v>
      </c>
      <c r="E19" s="18">
        <f t="shared" si="12"/>
        <v>1</v>
      </c>
      <c r="F19" s="18">
        <f t="shared" si="13"/>
        <v>1</v>
      </c>
      <c r="G19" s="18">
        <f t="shared" si="14"/>
        <v>1</v>
      </c>
      <c r="H19" s="18">
        <f t="shared" si="15"/>
        <v>1</v>
      </c>
      <c r="I19" s="18">
        <f t="shared" si="16"/>
        <v>1</v>
      </c>
      <c r="J19" s="18">
        <f t="shared" si="17"/>
        <v>1</v>
      </c>
      <c r="K19" s="18">
        <f t="shared" si="18"/>
        <v>1</v>
      </c>
      <c r="L19" s="18">
        <f t="shared" si="19"/>
        <v>1</v>
      </c>
      <c r="N19" s="18">
        <v>1</v>
      </c>
    </row>
    <row r="20" spans="1:14" hidden="1" x14ac:dyDescent="0.25">
      <c r="A20" s="2" t="s">
        <v>17</v>
      </c>
      <c r="B20" s="2" t="s">
        <v>6</v>
      </c>
      <c r="C20" s="19">
        <f t="shared" si="10"/>
        <v>3</v>
      </c>
      <c r="D20" s="19">
        <f t="shared" si="11"/>
        <v>3</v>
      </c>
      <c r="E20" s="19">
        <f t="shared" si="12"/>
        <v>3</v>
      </c>
      <c r="F20" s="18">
        <f t="shared" si="13"/>
        <v>3</v>
      </c>
      <c r="G20" s="18">
        <f t="shared" si="14"/>
        <v>3</v>
      </c>
      <c r="H20" s="18">
        <f t="shared" si="15"/>
        <v>3</v>
      </c>
      <c r="I20" s="18">
        <f t="shared" si="16"/>
        <v>3</v>
      </c>
      <c r="J20" s="18">
        <f t="shared" si="17"/>
        <v>3</v>
      </c>
      <c r="K20" s="18">
        <f t="shared" si="18"/>
        <v>3</v>
      </c>
      <c r="L20" s="18">
        <f t="shared" si="19"/>
        <v>3</v>
      </c>
      <c r="N20" s="18">
        <v>3</v>
      </c>
    </row>
    <row r="21" spans="1:14" hidden="1" x14ac:dyDescent="0.25">
      <c r="A21" s="2" t="s">
        <v>18</v>
      </c>
      <c r="B21" s="2" t="s">
        <v>24</v>
      </c>
      <c r="C21" s="19">
        <f t="shared" si="10"/>
        <v>2</v>
      </c>
      <c r="D21" s="19">
        <f t="shared" si="11"/>
        <v>2</v>
      </c>
      <c r="E21" s="19">
        <f t="shared" si="12"/>
        <v>2</v>
      </c>
      <c r="F21" s="18">
        <f t="shared" si="13"/>
        <v>2</v>
      </c>
      <c r="G21" s="18">
        <f t="shared" si="14"/>
        <v>2</v>
      </c>
      <c r="H21" s="18">
        <f t="shared" si="15"/>
        <v>2</v>
      </c>
      <c r="I21" s="18">
        <f t="shared" si="16"/>
        <v>2</v>
      </c>
      <c r="J21" s="18">
        <f t="shared" si="17"/>
        <v>2</v>
      </c>
      <c r="K21" s="18">
        <f t="shared" si="18"/>
        <v>2</v>
      </c>
      <c r="L21" s="18">
        <f t="shared" si="19"/>
        <v>2</v>
      </c>
      <c r="N21" s="18">
        <v>2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hidden="1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1</v>
      </c>
      <c r="D24" s="19">
        <f>N24</f>
        <v>1</v>
      </c>
      <c r="E24" s="18">
        <f>N24</f>
        <v>1</v>
      </c>
      <c r="F24" s="18">
        <f>N24</f>
        <v>1</v>
      </c>
      <c r="G24" s="18">
        <f>N24</f>
        <v>1</v>
      </c>
      <c r="H24" s="18">
        <f>N24</f>
        <v>1</v>
      </c>
      <c r="I24" s="18">
        <f>N24</f>
        <v>1</v>
      </c>
      <c r="J24" s="18">
        <f>N24</f>
        <v>1</v>
      </c>
      <c r="K24" s="18">
        <f>N24</f>
        <v>1</v>
      </c>
      <c r="L24" s="18">
        <f>N24</f>
        <v>1</v>
      </c>
      <c r="N24" s="18">
        <v>1</v>
      </c>
    </row>
    <row r="25" spans="1:14" hidden="1" x14ac:dyDescent="0.25">
      <c r="A25" s="2" t="s">
        <v>20</v>
      </c>
      <c r="B25" s="2" t="s">
        <v>6</v>
      </c>
      <c r="C25" s="19">
        <f>N25</f>
        <v>2</v>
      </c>
      <c r="D25" s="19">
        <f>N25</f>
        <v>2</v>
      </c>
      <c r="E25" s="19">
        <f>N25</f>
        <v>2</v>
      </c>
      <c r="F25" s="18">
        <f>N25</f>
        <v>2</v>
      </c>
      <c r="G25" s="18">
        <f>N25</f>
        <v>2</v>
      </c>
      <c r="H25" s="18">
        <f>N25</f>
        <v>2</v>
      </c>
      <c r="I25" s="18">
        <f>N25</f>
        <v>2</v>
      </c>
      <c r="J25" s="18">
        <f>N25</f>
        <v>2</v>
      </c>
      <c r="K25" s="18">
        <f>N25</f>
        <v>2</v>
      </c>
      <c r="L25" s="18">
        <f>N25</f>
        <v>2</v>
      </c>
      <c r="N25" s="18">
        <v>2</v>
      </c>
    </row>
    <row r="26" spans="1:14" ht="18.75" hidden="1" x14ac:dyDescent="0.3">
      <c r="A26" s="3" t="s">
        <v>25</v>
      </c>
      <c r="J26" s="11"/>
      <c r="K26" s="11"/>
      <c r="L26" s="11"/>
    </row>
    <row r="27" spans="1:14" hidden="1" x14ac:dyDescent="0.25">
      <c r="A27" s="2" t="s">
        <v>26</v>
      </c>
      <c r="B27" s="2" t="s">
        <v>14</v>
      </c>
      <c r="C27" s="18">
        <f t="shared" ref="C27:C34" si="20">N27</f>
        <v>4</v>
      </c>
      <c r="D27" s="18">
        <f t="shared" ref="D27:D34" si="21">N27</f>
        <v>4</v>
      </c>
      <c r="E27" s="18">
        <f t="shared" ref="E27:E34" si="22">N27</f>
        <v>4</v>
      </c>
      <c r="F27" s="18">
        <f t="shared" ref="F27:F34" si="23">N27</f>
        <v>4</v>
      </c>
      <c r="G27" s="18">
        <f t="shared" ref="G27:G34" si="24">N27</f>
        <v>4</v>
      </c>
      <c r="H27" s="18">
        <f t="shared" ref="H27:H34" si="25">N27</f>
        <v>4</v>
      </c>
      <c r="I27" s="18">
        <f t="shared" ref="I27:I34" si="26">N27</f>
        <v>4</v>
      </c>
      <c r="J27" s="18">
        <f t="shared" ref="J27:J34" si="27">N27</f>
        <v>4</v>
      </c>
      <c r="K27" s="18">
        <f t="shared" ref="K27:K34" si="28">N27</f>
        <v>4</v>
      </c>
      <c r="L27" s="18">
        <f t="shared" ref="L27:L34" si="29">N27</f>
        <v>4</v>
      </c>
      <c r="N27" s="18">
        <v>4</v>
      </c>
    </row>
    <row r="28" spans="1:14" hidden="1" x14ac:dyDescent="0.25">
      <c r="A28" s="2" t="s">
        <v>27</v>
      </c>
      <c r="B28" s="2" t="s">
        <v>13</v>
      </c>
      <c r="C28" s="18">
        <f t="shared" si="20"/>
        <v>4</v>
      </c>
      <c r="D28" s="18">
        <f t="shared" si="21"/>
        <v>4</v>
      </c>
      <c r="E28" s="18">
        <f t="shared" si="22"/>
        <v>4</v>
      </c>
      <c r="F28" s="18">
        <f t="shared" si="23"/>
        <v>4</v>
      </c>
      <c r="G28" s="18">
        <f t="shared" si="24"/>
        <v>4</v>
      </c>
      <c r="H28" s="18">
        <f t="shared" si="25"/>
        <v>4</v>
      </c>
      <c r="I28" s="18">
        <f t="shared" si="26"/>
        <v>4</v>
      </c>
      <c r="J28" s="18">
        <f t="shared" si="27"/>
        <v>4</v>
      </c>
      <c r="K28" s="18">
        <f t="shared" si="28"/>
        <v>4</v>
      </c>
      <c r="L28" s="18">
        <f t="shared" si="29"/>
        <v>4</v>
      </c>
      <c r="N28" s="18">
        <v>4</v>
      </c>
    </row>
    <row r="29" spans="1:14" hidden="1" x14ac:dyDescent="0.25">
      <c r="A29" s="2" t="s">
        <v>28</v>
      </c>
      <c r="B29" s="2" t="s">
        <v>12</v>
      </c>
      <c r="C29" s="18">
        <f t="shared" si="20"/>
        <v>5</v>
      </c>
      <c r="D29" s="18">
        <f t="shared" si="21"/>
        <v>5</v>
      </c>
      <c r="E29" s="18">
        <f t="shared" si="22"/>
        <v>5</v>
      </c>
      <c r="F29" s="18">
        <f t="shared" si="23"/>
        <v>5</v>
      </c>
      <c r="G29" s="18">
        <f t="shared" si="24"/>
        <v>5</v>
      </c>
      <c r="H29" s="18">
        <f t="shared" si="25"/>
        <v>5</v>
      </c>
      <c r="I29" s="18">
        <f t="shared" si="26"/>
        <v>5</v>
      </c>
      <c r="J29" s="18">
        <f t="shared" si="27"/>
        <v>5</v>
      </c>
      <c r="K29" s="18">
        <f t="shared" si="28"/>
        <v>5</v>
      </c>
      <c r="L29" s="18">
        <f t="shared" si="29"/>
        <v>5</v>
      </c>
      <c r="N29" s="18">
        <v>5</v>
      </c>
    </row>
    <row r="30" spans="1:14" hidden="1" x14ac:dyDescent="0.25">
      <c r="A30" s="2" t="s">
        <v>29</v>
      </c>
      <c r="B30" s="2" t="s">
        <v>12</v>
      </c>
      <c r="C30" s="19">
        <f t="shared" si="20"/>
        <v>2</v>
      </c>
      <c r="D30" s="19">
        <f t="shared" si="21"/>
        <v>2</v>
      </c>
      <c r="E30" s="19">
        <f t="shared" si="22"/>
        <v>2</v>
      </c>
      <c r="F30" s="18">
        <f t="shared" si="23"/>
        <v>2</v>
      </c>
      <c r="G30" s="18">
        <f t="shared" si="24"/>
        <v>2</v>
      </c>
      <c r="H30" s="18">
        <f t="shared" si="25"/>
        <v>2</v>
      </c>
      <c r="I30" s="18">
        <f t="shared" si="26"/>
        <v>2</v>
      </c>
      <c r="J30" s="18">
        <f t="shared" si="27"/>
        <v>2</v>
      </c>
      <c r="K30" s="18">
        <f t="shared" si="28"/>
        <v>2</v>
      </c>
      <c r="L30" s="18">
        <f t="shared" si="29"/>
        <v>2</v>
      </c>
      <c r="N30" s="18">
        <v>2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hidden="1" x14ac:dyDescent="0.25">
      <c r="A32" s="2" t="s">
        <v>31</v>
      </c>
      <c r="B32" s="2" t="s">
        <v>11</v>
      </c>
      <c r="C32" s="19">
        <f t="shared" si="20"/>
        <v>2</v>
      </c>
      <c r="D32" s="19">
        <f t="shared" si="21"/>
        <v>2</v>
      </c>
      <c r="E32" s="19">
        <f t="shared" si="22"/>
        <v>2</v>
      </c>
      <c r="F32" s="18">
        <f t="shared" si="23"/>
        <v>2</v>
      </c>
      <c r="G32" s="18">
        <f t="shared" si="24"/>
        <v>2</v>
      </c>
      <c r="H32" s="18">
        <f t="shared" si="25"/>
        <v>2</v>
      </c>
      <c r="I32" s="18">
        <f t="shared" si="26"/>
        <v>2</v>
      </c>
      <c r="J32" s="18">
        <f t="shared" si="27"/>
        <v>2</v>
      </c>
      <c r="K32" s="18">
        <f t="shared" si="28"/>
        <v>2</v>
      </c>
      <c r="L32" s="18">
        <f t="shared" si="29"/>
        <v>2</v>
      </c>
      <c r="N32" s="18">
        <v>2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hidden="1" x14ac:dyDescent="0.25">
      <c r="A34" s="2" t="s">
        <v>33</v>
      </c>
      <c r="B34" s="2" t="s">
        <v>12</v>
      </c>
      <c r="C34" s="19">
        <f t="shared" si="20"/>
        <v>3</v>
      </c>
      <c r="D34" s="19">
        <f t="shared" si="21"/>
        <v>3</v>
      </c>
      <c r="E34" s="19">
        <f t="shared" si="22"/>
        <v>3</v>
      </c>
      <c r="F34" s="18">
        <f t="shared" si="23"/>
        <v>3</v>
      </c>
      <c r="G34" s="18">
        <f t="shared" si="24"/>
        <v>3</v>
      </c>
      <c r="H34" s="18">
        <f t="shared" si="25"/>
        <v>3</v>
      </c>
      <c r="I34" s="18">
        <f t="shared" si="26"/>
        <v>3</v>
      </c>
      <c r="J34" s="18">
        <f t="shared" si="27"/>
        <v>3</v>
      </c>
      <c r="K34" s="18">
        <f t="shared" si="28"/>
        <v>3</v>
      </c>
      <c r="L34" s="18">
        <f t="shared" si="29"/>
        <v>3</v>
      </c>
      <c r="N34" s="18">
        <v>3</v>
      </c>
    </row>
    <row r="35" spans="1:14" ht="18.75" hidden="1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 t="str">
        <f t="shared" ref="C36:C44" si="30">N36</f>
        <v>-</v>
      </c>
      <c r="D36" s="18" t="str">
        <f t="shared" ref="D36:D44" si="31">N36</f>
        <v>-</v>
      </c>
      <c r="E36" s="18" t="str">
        <f t="shared" ref="E36:E44" si="32">N36</f>
        <v>-</v>
      </c>
      <c r="F36" s="18" t="str">
        <f t="shared" ref="F36:F44" si="33">N36</f>
        <v>-</v>
      </c>
      <c r="G36" s="18" t="str">
        <f t="shared" ref="G36:G44" si="34">N36</f>
        <v>-</v>
      </c>
      <c r="H36" s="18" t="str">
        <f t="shared" ref="H36:H44" si="35">N36</f>
        <v>-</v>
      </c>
      <c r="I36" s="18" t="str">
        <f t="shared" ref="I36:I44" si="36">N36</f>
        <v>-</v>
      </c>
      <c r="J36" s="18" t="str">
        <f t="shared" ref="J36:J44" si="37">N36</f>
        <v>-</v>
      </c>
      <c r="K36" s="18" t="str">
        <f t="shared" ref="K36:K44" si="38">N36</f>
        <v>-</v>
      </c>
      <c r="L36" s="18" t="str">
        <f t="shared" ref="L36:L44" si="39">N36</f>
        <v>-</v>
      </c>
      <c r="N36" s="18" t="s">
        <v>207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 t="str">
        <f t="shared" si="30"/>
        <v>-</v>
      </c>
      <c r="D39" s="18" t="str">
        <f t="shared" si="31"/>
        <v>-</v>
      </c>
      <c r="E39" s="18" t="str">
        <f t="shared" si="32"/>
        <v>-</v>
      </c>
      <c r="F39" s="18" t="str">
        <f t="shared" si="33"/>
        <v>-</v>
      </c>
      <c r="G39" s="18" t="str">
        <f t="shared" si="34"/>
        <v>-</v>
      </c>
      <c r="H39" s="18" t="str">
        <f t="shared" si="35"/>
        <v>-</v>
      </c>
      <c r="I39" s="18" t="str">
        <f t="shared" si="36"/>
        <v>-</v>
      </c>
      <c r="J39" s="18" t="str">
        <f t="shared" si="37"/>
        <v>-</v>
      </c>
      <c r="K39" s="18" t="str">
        <f t="shared" si="38"/>
        <v>-</v>
      </c>
      <c r="L39" s="18" t="str">
        <f t="shared" si="39"/>
        <v>-</v>
      </c>
      <c r="N39" s="18" t="s">
        <v>207</v>
      </c>
    </row>
    <row r="40" spans="1:14" x14ac:dyDescent="0.25">
      <c r="A40" s="2" t="s">
        <v>41</v>
      </c>
      <c r="B40" s="2" t="s">
        <v>39</v>
      </c>
      <c r="C40" s="26" t="str">
        <f t="shared" si="30"/>
        <v>-</v>
      </c>
      <c r="D40" s="26" t="str">
        <f t="shared" si="31"/>
        <v>-</v>
      </c>
      <c r="E40" s="26" t="str">
        <f t="shared" si="32"/>
        <v>-</v>
      </c>
      <c r="F40" s="26" t="str">
        <f t="shared" si="33"/>
        <v>-</v>
      </c>
      <c r="G40" s="26" t="str">
        <f t="shared" si="34"/>
        <v>-</v>
      </c>
      <c r="H40" s="26" t="str">
        <f t="shared" si="35"/>
        <v>-</v>
      </c>
      <c r="I40" s="26" t="str">
        <f t="shared" si="36"/>
        <v>-</v>
      </c>
      <c r="J40" s="26" t="str">
        <f t="shared" si="37"/>
        <v>-</v>
      </c>
      <c r="K40" s="26" t="str">
        <f t="shared" si="38"/>
        <v>-</v>
      </c>
      <c r="L40" s="26" t="str">
        <f t="shared" si="39"/>
        <v>-</v>
      </c>
      <c r="N40" s="26" t="s">
        <v>207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hidden="1" x14ac:dyDescent="0.25">
      <c r="A42" s="2" t="s">
        <v>43</v>
      </c>
      <c r="B42" s="2" t="s">
        <v>45</v>
      </c>
      <c r="C42" s="27">
        <f t="shared" si="30"/>
        <v>0.76600000000000001</v>
      </c>
      <c r="D42" s="25">
        <f t="shared" si="31"/>
        <v>0.76600000000000001</v>
      </c>
      <c r="E42" s="25">
        <f t="shared" si="32"/>
        <v>0.76600000000000001</v>
      </c>
      <c r="F42" s="25">
        <f t="shared" si="33"/>
        <v>0.76600000000000001</v>
      </c>
      <c r="G42" s="25">
        <f t="shared" si="34"/>
        <v>0.76600000000000001</v>
      </c>
      <c r="H42" s="25">
        <f t="shared" si="35"/>
        <v>0.76600000000000001</v>
      </c>
      <c r="I42" s="25">
        <f t="shared" si="36"/>
        <v>0.76600000000000001</v>
      </c>
      <c r="J42" s="25">
        <f t="shared" si="37"/>
        <v>0.76600000000000001</v>
      </c>
      <c r="K42" s="25">
        <f t="shared" si="38"/>
        <v>0.76600000000000001</v>
      </c>
      <c r="L42" s="22">
        <f t="shared" si="39"/>
        <v>0.76600000000000001</v>
      </c>
      <c r="N42" s="22">
        <v>0.76600000000000001</v>
      </c>
    </row>
    <row r="43" spans="1:14" x14ac:dyDescent="0.25">
      <c r="A43" s="2" t="s">
        <v>46</v>
      </c>
      <c r="B43" s="2" t="s">
        <v>47</v>
      </c>
      <c r="C43" s="28">
        <f t="shared" si="30"/>
        <v>54</v>
      </c>
      <c r="D43" s="18">
        <f t="shared" si="31"/>
        <v>54</v>
      </c>
      <c r="E43" s="18">
        <f t="shared" si="32"/>
        <v>54</v>
      </c>
      <c r="F43" s="18">
        <f t="shared" si="33"/>
        <v>54</v>
      </c>
      <c r="G43" s="18">
        <f t="shared" si="34"/>
        <v>54</v>
      </c>
      <c r="H43" s="18">
        <f t="shared" si="35"/>
        <v>54</v>
      </c>
      <c r="I43" s="18">
        <f t="shared" si="36"/>
        <v>54</v>
      </c>
      <c r="J43" s="18">
        <f t="shared" si="37"/>
        <v>54</v>
      </c>
      <c r="K43" s="18">
        <f t="shared" si="38"/>
        <v>54</v>
      </c>
      <c r="L43" s="18">
        <f t="shared" si="39"/>
        <v>54</v>
      </c>
      <c r="N43" s="18">
        <v>54</v>
      </c>
    </row>
    <row r="44" spans="1:14" hidden="1" x14ac:dyDescent="0.25">
      <c r="A44" s="2" t="s">
        <v>48</v>
      </c>
      <c r="B44" s="2" t="s">
        <v>47</v>
      </c>
      <c r="C44" s="28">
        <f t="shared" si="30"/>
        <v>56</v>
      </c>
      <c r="D44" s="18">
        <f t="shared" si="31"/>
        <v>56</v>
      </c>
      <c r="E44" s="18">
        <f t="shared" si="32"/>
        <v>56</v>
      </c>
      <c r="F44" s="18">
        <f t="shared" si="33"/>
        <v>56</v>
      </c>
      <c r="G44" s="18">
        <f t="shared" si="34"/>
        <v>56</v>
      </c>
      <c r="H44" s="18">
        <f t="shared" si="35"/>
        <v>56</v>
      </c>
      <c r="I44" s="18">
        <f t="shared" si="36"/>
        <v>56</v>
      </c>
      <c r="J44" s="18">
        <f t="shared" si="37"/>
        <v>56</v>
      </c>
      <c r="K44" s="18">
        <f t="shared" si="38"/>
        <v>56</v>
      </c>
      <c r="L44" s="18">
        <f t="shared" si="39"/>
        <v>56</v>
      </c>
      <c r="N44" s="18">
        <v>56</v>
      </c>
    </row>
    <row r="45" spans="1:14" ht="18.75" hidden="1" x14ac:dyDescent="0.3">
      <c r="A45" s="3" t="s">
        <v>49</v>
      </c>
      <c r="J45" s="10"/>
      <c r="K45" s="10"/>
      <c r="L45" s="10"/>
    </row>
    <row r="46" spans="1:14" hidden="1" x14ac:dyDescent="0.25">
      <c r="A46" s="2" t="s">
        <v>50</v>
      </c>
      <c r="B46" s="2"/>
      <c r="C46" s="19">
        <f>N46</f>
        <v>18</v>
      </c>
      <c r="D46" s="19">
        <f>N46</f>
        <v>18</v>
      </c>
      <c r="E46" s="19">
        <f>N46</f>
        <v>18</v>
      </c>
      <c r="F46" s="19">
        <f>N46</f>
        <v>18</v>
      </c>
      <c r="G46" s="19">
        <f>N46</f>
        <v>18</v>
      </c>
      <c r="H46" s="19">
        <f>N46</f>
        <v>18</v>
      </c>
      <c r="I46" s="19">
        <f>N46</f>
        <v>18</v>
      </c>
      <c r="J46" s="19">
        <f>N46</f>
        <v>18</v>
      </c>
      <c r="K46" s="19">
        <f>N46</f>
        <v>18</v>
      </c>
      <c r="L46" s="19">
        <f>N46</f>
        <v>18</v>
      </c>
      <c r="N46" s="19">
        <v>18</v>
      </c>
    </row>
    <row r="47" spans="1:14" hidden="1" x14ac:dyDescent="0.25">
      <c r="A47" s="2" t="s">
        <v>52</v>
      </c>
      <c r="B47" s="2"/>
      <c r="C47" s="19">
        <f>N47</f>
        <v>25</v>
      </c>
      <c r="D47" s="19">
        <f>N47</f>
        <v>25</v>
      </c>
      <c r="E47" s="19">
        <f>N47</f>
        <v>25</v>
      </c>
      <c r="F47" s="19">
        <f>N47</f>
        <v>25</v>
      </c>
      <c r="G47" s="19">
        <f>N47</f>
        <v>25</v>
      </c>
      <c r="H47" s="19">
        <f>N47</f>
        <v>25</v>
      </c>
      <c r="I47" s="19">
        <f>N47</f>
        <v>25</v>
      </c>
      <c r="J47" s="19">
        <f>N47</f>
        <v>25</v>
      </c>
      <c r="K47" s="19">
        <f>N47</f>
        <v>25</v>
      </c>
      <c r="L47" s="19">
        <f>N47</f>
        <v>25</v>
      </c>
      <c r="N47" s="19">
        <v>25</v>
      </c>
    </row>
    <row r="48" spans="1:14" hidden="1" x14ac:dyDescent="0.25">
      <c r="A48" s="2" t="s">
        <v>53</v>
      </c>
      <c r="B48" s="2"/>
      <c r="C48" s="19">
        <f>N48</f>
        <v>5</v>
      </c>
      <c r="D48" s="19">
        <f>N48</f>
        <v>5</v>
      </c>
      <c r="E48" s="19">
        <f>N48</f>
        <v>5</v>
      </c>
      <c r="F48" s="19">
        <f>N48</f>
        <v>5</v>
      </c>
      <c r="G48" s="19">
        <f>N48</f>
        <v>5</v>
      </c>
      <c r="H48" s="19">
        <f>N48</f>
        <v>5</v>
      </c>
      <c r="I48" s="19">
        <f>N48</f>
        <v>5</v>
      </c>
      <c r="J48" s="19">
        <f>N48</f>
        <v>5</v>
      </c>
      <c r="K48" s="19">
        <f>N48</f>
        <v>5</v>
      </c>
      <c r="L48" s="19">
        <f>N48</f>
        <v>5</v>
      </c>
      <c r="N48" s="19">
        <v>5</v>
      </c>
    </row>
    <row r="49" spans="1:25 16384:16384" x14ac:dyDescent="0.25">
      <c r="A49" s="2" t="s">
        <v>54</v>
      </c>
      <c r="C49" s="19">
        <f>N49</f>
        <v>11</v>
      </c>
      <c r="D49" s="19">
        <f>N49</f>
        <v>11</v>
      </c>
      <c r="E49" s="19">
        <f>N49</f>
        <v>11</v>
      </c>
      <c r="F49" s="19">
        <f>N49</f>
        <v>11</v>
      </c>
      <c r="G49" s="19">
        <f>N49</f>
        <v>11</v>
      </c>
      <c r="H49" s="19">
        <f>N49</f>
        <v>11</v>
      </c>
      <c r="I49" s="19">
        <f>N49</f>
        <v>11</v>
      </c>
      <c r="J49" s="19">
        <f>N49</f>
        <v>11</v>
      </c>
      <c r="K49" s="19">
        <f>N49</f>
        <v>11</v>
      </c>
      <c r="L49" s="19">
        <f>N49</f>
        <v>11</v>
      </c>
      <c r="N49" s="19">
        <v>11</v>
      </c>
    </row>
    <row r="50" spans="1:25 16384:16384" hidden="1" x14ac:dyDescent="0.25">
      <c r="A50" s="13" t="s">
        <v>55</v>
      </c>
      <c r="C50" s="31">
        <f t="shared" ref="C50:L50" si="40">$N$50</f>
        <v>18.010000000000002</v>
      </c>
      <c r="D50" s="31">
        <f t="shared" si="40"/>
        <v>18.010000000000002</v>
      </c>
      <c r="E50" s="31">
        <f t="shared" si="40"/>
        <v>18.010000000000002</v>
      </c>
      <c r="F50" s="31">
        <f t="shared" si="40"/>
        <v>18.010000000000002</v>
      </c>
      <c r="G50" s="31">
        <f t="shared" si="40"/>
        <v>18.010000000000002</v>
      </c>
      <c r="H50" s="31">
        <f t="shared" si="40"/>
        <v>18.010000000000002</v>
      </c>
      <c r="I50" s="31">
        <f t="shared" si="40"/>
        <v>18.010000000000002</v>
      </c>
      <c r="J50" s="31">
        <f t="shared" si="40"/>
        <v>18.010000000000002</v>
      </c>
      <c r="K50" s="31">
        <f t="shared" si="40"/>
        <v>18.010000000000002</v>
      </c>
      <c r="L50" s="31">
        <f t="shared" si="40"/>
        <v>18.010000000000002</v>
      </c>
      <c r="N50" s="31">
        <v>18.010000000000002</v>
      </c>
      <c r="O50" s="19" t="s">
        <v>144</v>
      </c>
    </row>
    <row r="51" spans="1:25 16384:16384" hidden="1" x14ac:dyDescent="0.25">
      <c r="A51" s="13" t="s">
        <v>56</v>
      </c>
      <c r="C51" s="31">
        <f t="shared" ref="C51:L51" si="41">$N$51</f>
        <v>15.05</v>
      </c>
      <c r="D51" s="31">
        <f t="shared" si="41"/>
        <v>15.05</v>
      </c>
      <c r="E51" s="31">
        <f t="shared" si="41"/>
        <v>15.05</v>
      </c>
      <c r="F51" s="31">
        <f t="shared" si="41"/>
        <v>15.05</v>
      </c>
      <c r="G51" s="31">
        <f t="shared" si="41"/>
        <v>15.05</v>
      </c>
      <c r="H51" s="31">
        <f t="shared" si="41"/>
        <v>15.05</v>
      </c>
      <c r="I51" s="31">
        <f t="shared" si="41"/>
        <v>15.05</v>
      </c>
      <c r="J51" s="31">
        <f t="shared" si="41"/>
        <v>15.05</v>
      </c>
      <c r="K51" s="31">
        <f t="shared" si="41"/>
        <v>15.05</v>
      </c>
      <c r="L51" s="31">
        <f t="shared" si="41"/>
        <v>15.05</v>
      </c>
      <c r="N51" s="31">
        <v>15.05</v>
      </c>
    </row>
    <row r="52" spans="1:25 16384:16384" hidden="1" x14ac:dyDescent="0.25">
      <c r="A52" s="13" t="s">
        <v>63</v>
      </c>
      <c r="C52" s="19">
        <f>N52</f>
        <v>133</v>
      </c>
      <c r="D52" s="19">
        <f>N52</f>
        <v>133</v>
      </c>
      <c r="E52" s="19">
        <f>N52</f>
        <v>133</v>
      </c>
      <c r="F52" s="19">
        <f>N52</f>
        <v>133</v>
      </c>
      <c r="G52" s="19">
        <f>N52</f>
        <v>133</v>
      </c>
      <c r="H52" s="19">
        <f>N52</f>
        <v>133</v>
      </c>
      <c r="I52" s="19">
        <f>N52</f>
        <v>133</v>
      </c>
      <c r="J52" s="19">
        <f>N52</f>
        <v>133</v>
      </c>
      <c r="K52" s="19">
        <f>N52</f>
        <v>133</v>
      </c>
      <c r="L52" s="19">
        <f>N52</f>
        <v>133</v>
      </c>
      <c r="N52" s="19">
        <v>133</v>
      </c>
    </row>
    <row r="53" spans="1:25 16384:16384" hidden="1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hidden="1" x14ac:dyDescent="0.25">
      <c r="A54" s="13" t="s">
        <v>65</v>
      </c>
      <c r="C54" s="31">
        <f t="shared" ref="C54:K54" si="42">$N$54</f>
        <v>2</v>
      </c>
      <c r="D54" s="31">
        <f t="shared" si="42"/>
        <v>2</v>
      </c>
      <c r="E54" s="31">
        <f t="shared" si="42"/>
        <v>2</v>
      </c>
      <c r="F54" s="31">
        <f t="shared" si="42"/>
        <v>2</v>
      </c>
      <c r="G54" s="31">
        <f t="shared" si="42"/>
        <v>2</v>
      </c>
      <c r="H54" s="31">
        <f t="shared" si="42"/>
        <v>2</v>
      </c>
      <c r="I54" s="31">
        <f t="shared" si="42"/>
        <v>2</v>
      </c>
      <c r="J54" s="31">
        <f t="shared" si="42"/>
        <v>2</v>
      </c>
      <c r="K54" s="31">
        <f t="shared" si="42"/>
        <v>2</v>
      </c>
      <c r="L54" s="31">
        <f>$N$54</f>
        <v>2</v>
      </c>
      <c r="N54" s="31">
        <v>2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hidden="1" x14ac:dyDescent="0.25">
      <c r="A55" s="13" t="s">
        <v>66</v>
      </c>
      <c r="C55" s="31">
        <f>$N$55</f>
        <v>7.06</v>
      </c>
      <c r="D55" s="31">
        <f t="shared" ref="D55:L55" si="43">$N$55</f>
        <v>7.06</v>
      </c>
      <c r="E55" s="31">
        <f t="shared" si="43"/>
        <v>7.06</v>
      </c>
      <c r="F55" s="31">
        <f t="shared" si="43"/>
        <v>7.06</v>
      </c>
      <c r="G55" s="31">
        <f t="shared" si="43"/>
        <v>7.06</v>
      </c>
      <c r="H55" s="31">
        <f t="shared" si="43"/>
        <v>7.06</v>
      </c>
      <c r="I55" s="31">
        <f t="shared" si="43"/>
        <v>7.06</v>
      </c>
      <c r="J55" s="31">
        <f t="shared" si="43"/>
        <v>7.06</v>
      </c>
      <c r="K55" s="31">
        <f t="shared" si="43"/>
        <v>7.06</v>
      </c>
      <c r="L55" s="31">
        <f t="shared" si="43"/>
        <v>7.06</v>
      </c>
      <c r="N55" s="31">
        <v>7.06</v>
      </c>
    </row>
    <row r="56" spans="1:25 16384:16384" x14ac:dyDescent="0.25">
      <c r="A56" s="4" t="s">
        <v>57</v>
      </c>
      <c r="C56" s="19">
        <f>N56</f>
        <v>5.09</v>
      </c>
      <c r="D56" s="19">
        <f>N56</f>
        <v>5.09</v>
      </c>
      <c r="E56" s="19">
        <f>N56</f>
        <v>5.09</v>
      </c>
      <c r="F56" s="19">
        <f>N56</f>
        <v>5.09</v>
      </c>
      <c r="G56" s="19">
        <f>N56</f>
        <v>5.09</v>
      </c>
      <c r="H56" s="19">
        <f>N56</f>
        <v>5.09</v>
      </c>
      <c r="I56" s="19">
        <f>N56</f>
        <v>5.09</v>
      </c>
      <c r="J56" s="19">
        <f>N56</f>
        <v>5.09</v>
      </c>
      <c r="K56" s="19">
        <f>N56</f>
        <v>5.09</v>
      </c>
      <c r="L56" s="19">
        <f>N56</f>
        <v>5.09</v>
      </c>
      <c r="N56" s="19">
        <v>5.09</v>
      </c>
    </row>
    <row r="57" spans="1:25 16384:16384" ht="18.75" hidden="1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0.31</v>
      </c>
      <c r="D58" s="25">
        <f>N58</f>
        <v>0.31</v>
      </c>
      <c r="E58" s="25">
        <f>N58</f>
        <v>0.31</v>
      </c>
      <c r="F58" s="25">
        <f>N58</f>
        <v>0.31</v>
      </c>
      <c r="G58" s="25">
        <f>N58</f>
        <v>0.31</v>
      </c>
      <c r="H58" s="25">
        <f>N58</f>
        <v>0.31</v>
      </c>
      <c r="I58" s="25">
        <f>N58</f>
        <v>0.31</v>
      </c>
      <c r="J58" s="25">
        <f>N58</f>
        <v>0.31</v>
      </c>
      <c r="K58" s="25">
        <f>N58</f>
        <v>0.31</v>
      </c>
      <c r="L58" s="22">
        <f>N58</f>
        <v>0.31</v>
      </c>
      <c r="N58" s="24">
        <v>0.31</v>
      </c>
    </row>
    <row r="59" spans="1:25 16384:16384" hidden="1" x14ac:dyDescent="0.25">
      <c r="A59" s="2" t="s">
        <v>61</v>
      </c>
      <c r="C59" s="25">
        <f>N59</f>
        <v>0.8</v>
      </c>
      <c r="D59" s="25">
        <f>N59</f>
        <v>0.8</v>
      </c>
      <c r="E59" s="25">
        <f>N59</f>
        <v>0.8</v>
      </c>
      <c r="F59" s="25">
        <f>N59</f>
        <v>0.8</v>
      </c>
      <c r="G59" s="25">
        <f>N59</f>
        <v>0.8</v>
      </c>
      <c r="H59" s="25">
        <f>N59</f>
        <v>0.8</v>
      </c>
      <c r="I59" s="25">
        <f>N59</f>
        <v>0.8</v>
      </c>
      <c r="J59" s="25">
        <f>N59</f>
        <v>0.8</v>
      </c>
      <c r="K59" s="25">
        <f>N59</f>
        <v>0.8</v>
      </c>
      <c r="L59" s="22">
        <f>N59</f>
        <v>0.8</v>
      </c>
      <c r="N59" s="24">
        <v>0.8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18</v>
      </c>
      <c r="I69" s="35">
        <f>(H69/21)*100</f>
        <v>85.714285714285708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25</v>
      </c>
      <c r="I70" s="35">
        <f>(H70/45)*100</f>
        <v>55.555555555555557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4</v>
      </c>
      <c r="G71" s="33" t="s">
        <v>158</v>
      </c>
      <c r="H71" s="34">
        <f t="shared" si="44"/>
        <v>5</v>
      </c>
      <c r="I71" s="35">
        <f>(H71/15)*100</f>
        <v>33.333333333333329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1</v>
      </c>
      <c r="G72" s="62" t="s">
        <v>159</v>
      </c>
      <c r="H72" s="34">
        <f t="shared" si="44"/>
        <v>11</v>
      </c>
      <c r="I72" s="35">
        <f>(H72/45)*100</f>
        <v>24.444444444444443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1</v>
      </c>
      <c r="G73" s="72" t="s">
        <v>160</v>
      </c>
      <c r="H73" s="56">
        <f t="shared" si="44"/>
        <v>18.010000000000002</v>
      </c>
      <c r="I73" s="35">
        <f>(H73/24)*100</f>
        <v>75.041666666666671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15.05</v>
      </c>
      <c r="I74" s="35">
        <f>(H74/24)*100</f>
        <v>62.708333333333336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2</v>
      </c>
      <c r="G75" s="33" t="s">
        <v>162</v>
      </c>
      <c r="H75" s="34">
        <f t="shared" si="44"/>
        <v>133</v>
      </c>
      <c r="I75" s="35">
        <f>(H75/240)*100</f>
        <v>55.416666666666671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17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2</v>
      </c>
      <c r="I77" s="35">
        <f>(H77/2.04)*100</f>
        <v>98.039215686274503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7.06</v>
      </c>
      <c r="I78" s="39">
        <f>(H78/8)*100</f>
        <v>88.25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5.09</v>
      </c>
      <c r="I79" s="39">
        <v>50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4</v>
      </c>
      <c r="G80" s="10"/>
      <c r="H80" s="41" t="s">
        <v>169</v>
      </c>
      <c r="I80" s="42">
        <f>SUM(H69:H78)+(I79)</f>
        <v>524.12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3</v>
      </c>
      <c r="H81" s="43" t="s">
        <v>170</v>
      </c>
      <c r="I81" s="44">
        <f>(I80/790)*33</f>
        <v>21.893620253164556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4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2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3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4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1</v>
      </c>
      <c r="G86" s="37" t="s">
        <v>35</v>
      </c>
      <c r="H86" s="38" t="str">
        <f t="shared" ref="H86:H94" si="46">N36</f>
        <v>-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3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2</v>
      </c>
      <c r="G88" s="37" t="s">
        <v>175</v>
      </c>
      <c r="H88" s="60">
        <f t="shared" si="46"/>
        <v>0</v>
      </c>
      <c r="I88" s="39">
        <f>(H88/50%)*100</f>
        <v>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 t="str">
        <f t="shared" si="46"/>
        <v>-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30</v>
      </c>
      <c r="G90" s="37" t="s">
        <v>177</v>
      </c>
      <c r="H90" s="59" t="str">
        <f t="shared" si="46"/>
        <v>-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0.76600000000000001</v>
      </c>
      <c r="I92" s="39">
        <f>(H92/81%)*100</f>
        <v>94.567901234567898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1</v>
      </c>
      <c r="G93" s="37" t="s">
        <v>183</v>
      </c>
      <c r="H93" s="38">
        <f t="shared" si="46"/>
        <v>54</v>
      </c>
      <c r="I93" s="39">
        <v>72.5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2</v>
      </c>
      <c r="G94" s="37" t="s">
        <v>184</v>
      </c>
      <c r="H94" s="38">
        <f t="shared" si="46"/>
        <v>56</v>
      </c>
      <c r="I94" s="39">
        <v>77.5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3</v>
      </c>
      <c r="H95" s="48" t="s">
        <v>169</v>
      </c>
      <c r="I95" s="49">
        <f>SUM(I86:I94)</f>
        <v>244.5679012345679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8.9674897119341566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4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4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5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2</v>
      </c>
      <c r="G102" s="2" t="s">
        <v>196</v>
      </c>
      <c r="H102" s="65" t="s">
        <v>210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50.641597769976762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2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3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20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70</v>
      </c>
    </row>
    <row r="111" spans="3:24" x14ac:dyDescent="0.25">
      <c r="D111" s="43" t="s">
        <v>201</v>
      </c>
      <c r="E111" s="44">
        <f>(E110/123)*33</f>
        <v>18.780487804878049</v>
      </c>
    </row>
  </sheetData>
  <autoFilter ref="A3:L59">
    <filterColumn colId="5">
      <colorFilter dxfId="0"/>
    </filterColumn>
  </autoFilter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224" priority="603" operator="greaterThan">
      <formula>3</formula>
    </cfRule>
    <cfRule type="cellIs" dxfId="1223" priority="604" operator="lessThan">
      <formula>3</formula>
    </cfRule>
    <cfRule type="cellIs" dxfId="1222" priority="612" operator="equal">
      <formula>3</formula>
    </cfRule>
  </conditionalFormatting>
  <conditionalFormatting sqref="C5">
    <cfRule type="cellIs" dxfId="1221" priority="602" operator="lessThan">
      <formula>2</formula>
    </cfRule>
    <cfRule type="cellIs" dxfId="1220" priority="610" operator="greaterThan">
      <formula>2</formula>
    </cfRule>
    <cfRule type="cellIs" dxfId="1219" priority="611" operator="equal">
      <formula>2</formula>
    </cfRule>
  </conditionalFormatting>
  <conditionalFormatting sqref="C6:D6">
    <cfRule type="cellIs" dxfId="1218" priority="601" operator="lessThan">
      <formula>2</formula>
    </cfRule>
    <cfRule type="cellIs" dxfId="1217" priority="609" operator="greaterThan">
      <formula>1.9</formula>
    </cfRule>
  </conditionalFormatting>
  <conditionalFormatting sqref="C7:D7">
    <cfRule type="cellIs" dxfId="1216" priority="600" operator="lessThan">
      <formula>1</formula>
    </cfRule>
    <cfRule type="cellIs" dxfId="1215" priority="608" operator="greaterThan">
      <formula>0.9</formula>
    </cfRule>
  </conditionalFormatting>
  <conditionalFormatting sqref="C8:D8">
    <cfRule type="cellIs" dxfId="1214" priority="597" operator="greaterThan">
      <formula>0.9</formula>
    </cfRule>
    <cfRule type="cellIs" dxfId="1213" priority="598" operator="greaterThan">
      <formula>1</formula>
    </cfRule>
    <cfRule type="cellIs" dxfId="1212" priority="607" operator="equal">
      <formula>0</formula>
    </cfRule>
  </conditionalFormatting>
  <conditionalFormatting sqref="C9">
    <cfRule type="cellIs" dxfId="1211" priority="606" operator="greaterThan">
      <formula>0</formula>
    </cfRule>
  </conditionalFormatting>
  <conditionalFormatting sqref="C10">
    <cfRule type="cellIs" dxfId="1210" priority="605" operator="greaterThan">
      <formula>0</formula>
    </cfRule>
  </conditionalFormatting>
  <conditionalFormatting sqref="C9:C10">
    <cfRule type="cellIs" dxfId="1209" priority="599" operator="equal">
      <formula>0</formula>
    </cfRule>
  </conditionalFormatting>
  <conditionalFormatting sqref="L4">
    <cfRule type="cellIs" dxfId="1208" priority="596" operator="lessThan">
      <formula>4</formula>
    </cfRule>
  </conditionalFormatting>
  <conditionalFormatting sqref="L5:L7">
    <cfRule type="cellIs" dxfId="1207" priority="595" operator="lessThan">
      <formula>4</formula>
    </cfRule>
  </conditionalFormatting>
  <conditionalFormatting sqref="L8">
    <cfRule type="cellIs" dxfId="1206" priority="591" operator="greaterThan">
      <formula>1.9</formula>
    </cfRule>
    <cfRule type="cellIs" dxfId="1205" priority="594" operator="lessThan">
      <formula>2</formula>
    </cfRule>
  </conditionalFormatting>
  <conditionalFormatting sqref="L9:L10">
    <cfRule type="cellIs" dxfId="1204" priority="590" operator="greaterThan">
      <formula>2.9</formula>
    </cfRule>
    <cfRule type="cellIs" dxfId="1203" priority="593" operator="lessThan">
      <formula>3</formula>
    </cfRule>
  </conditionalFormatting>
  <conditionalFormatting sqref="L4:L7">
    <cfRule type="cellIs" dxfId="1202" priority="592" operator="greaterThan">
      <formula>3.9</formula>
    </cfRule>
  </conditionalFormatting>
  <conditionalFormatting sqref="L12:L15">
    <cfRule type="cellIs" dxfId="1201" priority="588" operator="lessThan">
      <formula>3.9</formula>
    </cfRule>
    <cfRule type="cellIs" dxfId="1200" priority="589" operator="greaterThan">
      <formula>3.9</formula>
    </cfRule>
  </conditionalFormatting>
  <conditionalFormatting sqref="L18:L21">
    <cfRule type="cellIs" dxfId="1199" priority="586" operator="lessThan">
      <formula>2.9</formula>
    </cfRule>
    <cfRule type="cellIs" dxfId="1198" priority="587" operator="greaterThan">
      <formula>2.9</formula>
    </cfRule>
  </conditionalFormatting>
  <conditionalFormatting sqref="L16">
    <cfRule type="cellIs" dxfId="1197" priority="584" operator="lessThan">
      <formula>2.9</formula>
    </cfRule>
    <cfRule type="cellIs" dxfId="1196" priority="585" operator="greaterThan">
      <formula>2.9</formula>
    </cfRule>
  </conditionalFormatting>
  <conditionalFormatting sqref="L17">
    <cfRule type="cellIs" dxfId="1195" priority="582" operator="lessThan">
      <formula>1.9</formula>
    </cfRule>
    <cfRule type="cellIs" dxfId="1194" priority="583" operator="greaterThan">
      <formula>1.9</formula>
    </cfRule>
  </conditionalFormatting>
  <conditionalFormatting sqref="L22">
    <cfRule type="cellIs" dxfId="1193" priority="580" operator="lessThan">
      <formula>3.9</formula>
    </cfRule>
    <cfRule type="cellIs" dxfId="1192" priority="581" operator="greaterThan">
      <formula>3.9</formula>
    </cfRule>
  </conditionalFormatting>
  <conditionalFormatting sqref="K12:K14">
    <cfRule type="cellIs" dxfId="1191" priority="578" operator="lessThan">
      <formula>3.9</formula>
    </cfRule>
    <cfRule type="cellIs" dxfId="1190" priority="579" operator="greaterThan">
      <formula>3.9</formula>
    </cfRule>
  </conditionalFormatting>
  <conditionalFormatting sqref="J12:J13">
    <cfRule type="cellIs" dxfId="1189" priority="576" operator="lessThan">
      <formula>3.9</formula>
    </cfRule>
    <cfRule type="cellIs" dxfId="1188" priority="577" operator="greaterThan">
      <formula>3.9</formula>
    </cfRule>
  </conditionalFormatting>
  <conditionalFormatting sqref="I12:I13">
    <cfRule type="cellIs" dxfId="1187" priority="574" operator="lessThan">
      <formula>3.9</formula>
    </cfRule>
    <cfRule type="cellIs" dxfId="1186" priority="575" operator="greaterThan">
      <formula>3.9</formula>
    </cfRule>
  </conditionalFormatting>
  <conditionalFormatting sqref="H12:H13">
    <cfRule type="cellIs" dxfId="1185" priority="572" operator="lessThan">
      <formula>3.9</formula>
    </cfRule>
    <cfRule type="cellIs" dxfId="1184" priority="573" operator="greaterThan">
      <formula>3.9</formula>
    </cfRule>
  </conditionalFormatting>
  <conditionalFormatting sqref="G12:G13">
    <cfRule type="cellIs" dxfId="1183" priority="570" operator="lessThan">
      <formula>3.9</formula>
    </cfRule>
    <cfRule type="cellIs" dxfId="1182" priority="571" operator="greaterThan">
      <formula>3.9</formula>
    </cfRule>
  </conditionalFormatting>
  <conditionalFormatting sqref="L24">
    <cfRule type="cellIs" dxfId="1181" priority="568" operator="lessThan">
      <formula>3.9</formula>
    </cfRule>
    <cfRule type="cellIs" dxfId="1180" priority="569" operator="greaterThan">
      <formula>3.9</formula>
    </cfRule>
  </conditionalFormatting>
  <conditionalFormatting sqref="L25">
    <cfRule type="cellIs" dxfId="1179" priority="566" operator="lessThan">
      <formula>2.9</formula>
    </cfRule>
    <cfRule type="cellIs" dxfId="1178" priority="567" operator="greaterThan">
      <formula>2.9</formula>
    </cfRule>
  </conditionalFormatting>
  <conditionalFormatting sqref="L27:L29">
    <cfRule type="cellIs" dxfId="1177" priority="564" operator="lessThan">
      <formula>4.9</formula>
    </cfRule>
    <cfRule type="cellIs" dxfId="1176" priority="565" operator="greaterThan">
      <formula>4.9</formula>
    </cfRule>
  </conditionalFormatting>
  <conditionalFormatting sqref="L30">
    <cfRule type="cellIs" dxfId="1175" priority="562" operator="lessThan">
      <formula>2.9</formula>
    </cfRule>
    <cfRule type="cellIs" dxfId="1174" priority="563" operator="greaterThan">
      <formula>2.9</formula>
    </cfRule>
  </conditionalFormatting>
  <conditionalFormatting sqref="L31">
    <cfRule type="cellIs" dxfId="1173" priority="560" operator="lessThan">
      <formula>2.9</formula>
    </cfRule>
    <cfRule type="cellIs" dxfId="1172" priority="561" operator="greaterThan">
      <formula>2.9</formula>
    </cfRule>
  </conditionalFormatting>
  <conditionalFormatting sqref="L32">
    <cfRule type="cellIs" dxfId="1171" priority="558" operator="lessThan">
      <formula>2.9</formula>
    </cfRule>
    <cfRule type="cellIs" dxfId="1170" priority="559" operator="greaterThan">
      <formula>2.9</formula>
    </cfRule>
  </conditionalFormatting>
  <conditionalFormatting sqref="L33">
    <cfRule type="cellIs" dxfId="1169" priority="556" operator="lessThan">
      <formula>2.9</formula>
    </cfRule>
    <cfRule type="cellIs" dxfId="1168" priority="557" operator="greaterThan">
      <formula>2.9</formula>
    </cfRule>
  </conditionalFormatting>
  <conditionalFormatting sqref="L34">
    <cfRule type="cellIs" dxfId="1167" priority="554" operator="lessThan">
      <formula>6.9</formula>
    </cfRule>
    <cfRule type="cellIs" dxfId="1166" priority="555" operator="greaterThan">
      <formula>6.9</formula>
    </cfRule>
  </conditionalFormatting>
  <conditionalFormatting sqref="L36">
    <cfRule type="cellIs" dxfId="1165" priority="551" operator="equal">
      <formula>2</formula>
    </cfRule>
    <cfRule type="cellIs" dxfId="1164" priority="552" operator="lessThan">
      <formula>2</formula>
    </cfRule>
    <cfRule type="cellIs" dxfId="1163" priority="553" operator="greaterThan">
      <formula>2</formula>
    </cfRule>
  </conditionalFormatting>
  <conditionalFormatting sqref="L37">
    <cfRule type="cellIs" dxfId="1162" priority="549" operator="lessThan">
      <formula>0.599</formula>
    </cfRule>
    <cfRule type="cellIs" dxfId="1161" priority="550" operator="greaterThan">
      <formula>0.599</formula>
    </cfRule>
  </conditionalFormatting>
  <conditionalFormatting sqref="L38">
    <cfRule type="cellIs" dxfId="1160" priority="547" operator="lessThan">
      <formula>0.499</formula>
    </cfRule>
    <cfRule type="cellIs" dxfId="1159" priority="548" operator="greaterThan">
      <formula>0.499</formula>
    </cfRule>
  </conditionalFormatting>
  <conditionalFormatting sqref="L39">
    <cfRule type="cellIs" dxfId="1158" priority="544" operator="equal">
      <formula>30</formula>
    </cfRule>
    <cfRule type="cellIs" dxfId="1157" priority="545" operator="greaterThan">
      <formula>30</formula>
    </cfRule>
    <cfRule type="cellIs" dxfId="1156" priority="546" operator="lessThan">
      <formula>30</formula>
    </cfRule>
  </conditionalFormatting>
  <conditionalFormatting sqref="L40">
    <cfRule type="cellIs" dxfId="1155" priority="542" operator="greaterThan">
      <formula>1.67</formula>
    </cfRule>
    <cfRule type="cellIs" dxfId="1154" priority="543" operator="lessThan">
      <formula>1.68</formula>
    </cfRule>
  </conditionalFormatting>
  <conditionalFormatting sqref="L41">
    <cfRule type="cellIs" dxfId="1153" priority="540" operator="lessThan">
      <formula>0.4</formula>
    </cfRule>
    <cfRule type="cellIs" dxfId="1152" priority="541" operator="greaterThan">
      <formula>0.399</formula>
    </cfRule>
  </conditionalFormatting>
  <conditionalFormatting sqref="L42">
    <cfRule type="cellIs" dxfId="1151" priority="537" operator="equal">
      <formula>0.8</formula>
    </cfRule>
    <cfRule type="cellIs" dxfId="1150" priority="538" operator="lessThan">
      <formula>0.8</formula>
    </cfRule>
    <cfRule type="cellIs" dxfId="1149" priority="539" operator="greaterThan">
      <formula>0.8</formula>
    </cfRule>
  </conditionalFormatting>
  <conditionalFormatting sqref="K43:L43">
    <cfRule type="cellIs" dxfId="1148" priority="535" operator="greaterThan">
      <formula>42</formula>
    </cfRule>
    <cfRule type="cellIs" dxfId="1147" priority="536" operator="lessThan">
      <formula>43</formula>
    </cfRule>
  </conditionalFormatting>
  <conditionalFormatting sqref="K44:L44">
    <cfRule type="cellIs" dxfId="1146" priority="533" operator="greaterThan">
      <formula>46</formula>
    </cfRule>
    <cfRule type="cellIs" dxfId="1145" priority="534" operator="lessThan">
      <formula>47</formula>
    </cfRule>
  </conditionalFormatting>
  <conditionalFormatting sqref="L46">
    <cfRule type="cellIs" dxfId="1144" priority="531" operator="lessThan">
      <formula>19</formula>
    </cfRule>
    <cfRule type="cellIs" dxfId="1143" priority="532" operator="greaterThan">
      <formula>18</formula>
    </cfRule>
  </conditionalFormatting>
  <conditionalFormatting sqref="L47">
    <cfRule type="cellIs" dxfId="1142" priority="529" operator="lessThan">
      <formula>45</formula>
    </cfRule>
    <cfRule type="cellIs" dxfId="1141" priority="530" operator="greaterThan">
      <formula>44</formula>
    </cfRule>
  </conditionalFormatting>
  <conditionalFormatting sqref="L48">
    <cfRule type="cellIs" dxfId="1140" priority="527" operator="lessThan">
      <formula>15</formula>
    </cfRule>
    <cfRule type="cellIs" dxfId="1139" priority="528" operator="greaterThan">
      <formula>14</formula>
    </cfRule>
  </conditionalFormatting>
  <conditionalFormatting sqref="L49">
    <cfRule type="cellIs" dxfId="1138" priority="525" operator="lessThan">
      <formula>44</formula>
    </cfRule>
    <cfRule type="cellIs" dxfId="1137" priority="526" operator="greaterThan">
      <formula>44</formula>
    </cfRule>
  </conditionalFormatting>
  <conditionalFormatting sqref="L52:L53">
    <cfRule type="cellIs" dxfId="1136" priority="523" operator="lessThan">
      <formula>240</formula>
    </cfRule>
    <cfRule type="cellIs" dxfId="1135" priority="524" operator="greaterThan">
      <formula>239</formula>
    </cfRule>
  </conditionalFormatting>
  <conditionalFormatting sqref="L56">
    <cfRule type="cellIs" dxfId="1134" priority="521" operator="lessThan">
      <formula>4.1</formula>
    </cfRule>
    <cfRule type="cellIs" dxfId="1133" priority="522" operator="greaterThan">
      <formula>4.09</formula>
    </cfRule>
  </conditionalFormatting>
  <conditionalFormatting sqref="L58:L59">
    <cfRule type="cellIs" dxfId="1132" priority="519" operator="lessThan">
      <formula>0.81</formula>
    </cfRule>
    <cfRule type="cellIs" dxfId="1131" priority="520" operator="greaterThan">
      <formula>0.8</formula>
    </cfRule>
  </conditionalFormatting>
  <conditionalFormatting sqref="K4:K7">
    <cfRule type="cellIs" dxfId="1130" priority="518" operator="lessThan">
      <formula>4</formula>
    </cfRule>
  </conditionalFormatting>
  <conditionalFormatting sqref="K4:K7">
    <cfRule type="cellIs" dxfId="1129" priority="517" operator="greaterThan">
      <formula>3.9</formula>
    </cfRule>
  </conditionalFormatting>
  <conditionalFormatting sqref="K8">
    <cfRule type="cellIs" dxfId="1128" priority="514" operator="greaterThan">
      <formula>1.9</formula>
    </cfRule>
    <cfRule type="cellIs" dxfId="1127" priority="516" operator="lessThan">
      <formula>2</formula>
    </cfRule>
  </conditionalFormatting>
  <conditionalFormatting sqref="K9:K10">
    <cfRule type="cellIs" dxfId="1126" priority="513" operator="greaterThan">
      <formula>2.9</formula>
    </cfRule>
    <cfRule type="cellIs" dxfId="1125" priority="515" operator="lessThan">
      <formula>3</formula>
    </cfRule>
  </conditionalFormatting>
  <conditionalFormatting sqref="I4:J7 F4:H6 E4:E5">
    <cfRule type="cellIs" dxfId="1124" priority="512" operator="lessThan">
      <formula>4</formula>
    </cfRule>
  </conditionalFormatting>
  <conditionalFormatting sqref="I4:J7 F4:H6 E4:E5">
    <cfRule type="cellIs" dxfId="1123" priority="511" operator="greaterThan">
      <formula>3.9</formula>
    </cfRule>
  </conditionalFormatting>
  <conditionalFormatting sqref="J8">
    <cfRule type="cellIs" dxfId="1122" priority="508" operator="greaterThan">
      <formula>1.9</formula>
    </cfRule>
    <cfRule type="cellIs" dxfId="1121" priority="510" operator="lessThan">
      <formula>2</formula>
    </cfRule>
  </conditionalFormatting>
  <conditionalFormatting sqref="J9:J10">
    <cfRule type="cellIs" dxfId="1120" priority="507" operator="greaterThan">
      <formula>2.9</formula>
    </cfRule>
    <cfRule type="cellIs" dxfId="1119" priority="509" operator="lessThan">
      <formula>3</formula>
    </cfRule>
  </conditionalFormatting>
  <conditionalFormatting sqref="F12">
    <cfRule type="cellIs" dxfId="1118" priority="505" operator="lessThan">
      <formula>2.9</formula>
    </cfRule>
    <cfRule type="cellIs" dxfId="1117" priority="506" operator="greaterThan">
      <formula>2.9</formula>
    </cfRule>
  </conditionalFormatting>
  <conditionalFormatting sqref="F13">
    <cfRule type="cellIs" dxfId="1116" priority="503" operator="lessThan">
      <formula>2.9</formula>
    </cfRule>
    <cfRule type="cellIs" dxfId="1115" priority="504" operator="greaterThan">
      <formula>2.9</formula>
    </cfRule>
  </conditionalFormatting>
  <conditionalFormatting sqref="K15">
    <cfRule type="cellIs" dxfId="1114" priority="501" operator="lessThan">
      <formula>2.9</formula>
    </cfRule>
    <cfRule type="cellIs" dxfId="1113" priority="502" operator="greaterThan">
      <formula>2.9</formula>
    </cfRule>
  </conditionalFormatting>
  <conditionalFormatting sqref="J14">
    <cfRule type="cellIs" dxfId="1112" priority="499" operator="lessThan">
      <formula>2.9</formula>
    </cfRule>
    <cfRule type="cellIs" dxfId="1111" priority="500" operator="greaterThan">
      <formula>2.9</formula>
    </cfRule>
  </conditionalFormatting>
  <conditionalFormatting sqref="I16:K16 J15 I14:I15 I17:J20 K17:K21">
    <cfRule type="cellIs" dxfId="1110" priority="497" operator="lessThan">
      <formula>1.9</formula>
    </cfRule>
    <cfRule type="cellIs" dxfId="1109" priority="498" operator="greaterThan">
      <formula>1.9</formula>
    </cfRule>
  </conditionalFormatting>
  <conditionalFormatting sqref="G14:H14">
    <cfRule type="cellIs" dxfId="1108" priority="495" operator="lessThan">
      <formula>1.9</formula>
    </cfRule>
    <cfRule type="cellIs" dxfId="1107" priority="496" operator="greaterThan">
      <formula>1.9</formula>
    </cfRule>
  </conditionalFormatting>
  <conditionalFormatting sqref="E6">
    <cfRule type="cellIs" dxfId="1106" priority="493" operator="lessThan">
      <formula>2.9</formula>
    </cfRule>
    <cfRule type="cellIs" dxfId="1105" priority="494" operator="greaterThan">
      <formula>2.9</formula>
    </cfRule>
  </conditionalFormatting>
  <conditionalFormatting sqref="K22">
    <cfRule type="cellIs" dxfId="1104" priority="491" operator="lessThan">
      <formula>2.9</formula>
    </cfRule>
    <cfRule type="cellIs" dxfId="1103" priority="492" operator="greaterThan">
      <formula>2.9</formula>
    </cfRule>
  </conditionalFormatting>
  <conditionalFormatting sqref="H7">
    <cfRule type="cellIs" dxfId="1102" priority="489" operator="lessThan">
      <formula>2.9</formula>
    </cfRule>
    <cfRule type="cellIs" dxfId="1101" priority="490" operator="greaterThan">
      <formula>2.9</formula>
    </cfRule>
  </conditionalFormatting>
  <conditionalFormatting sqref="I22:J22">
    <cfRule type="cellIs" dxfId="1100" priority="487" operator="lessThan">
      <formula>1.9</formula>
    </cfRule>
    <cfRule type="cellIs" dxfId="1099" priority="488" operator="greaterThan">
      <formula>1.9</formula>
    </cfRule>
  </conditionalFormatting>
  <conditionalFormatting sqref="E12:E13">
    <cfRule type="cellIs" dxfId="1098" priority="485" operator="lessThan">
      <formula>1.9</formula>
    </cfRule>
    <cfRule type="cellIs" dxfId="1097" priority="486" operator="greaterThan">
      <formula>1.9</formula>
    </cfRule>
  </conditionalFormatting>
  <conditionalFormatting sqref="G9:I10">
    <cfRule type="cellIs" dxfId="1096" priority="483" operator="lessThan">
      <formula>1.9</formula>
    </cfRule>
    <cfRule type="cellIs" dxfId="1095" priority="484" operator="greaterThan">
      <formula>1.9</formula>
    </cfRule>
  </conditionalFormatting>
  <conditionalFormatting sqref="G7">
    <cfRule type="cellIs" dxfId="1094" priority="481" operator="lessThan">
      <formula>1.9</formula>
    </cfRule>
    <cfRule type="cellIs" dxfId="1093" priority="482" operator="greaterThan">
      <formula>1.9</formula>
    </cfRule>
  </conditionalFormatting>
  <conditionalFormatting sqref="E8:I8 E9:F10 E7:F7">
    <cfRule type="cellIs" dxfId="1092" priority="479" operator="lessThan">
      <formula>1</formula>
    </cfRule>
    <cfRule type="cellIs" dxfId="1091" priority="480" operator="greaterThan">
      <formula>0.9</formula>
    </cfRule>
  </conditionalFormatting>
  <conditionalFormatting sqref="D4:D5">
    <cfRule type="cellIs" dxfId="1090" priority="477" operator="lessThan">
      <formula>2.9</formula>
    </cfRule>
    <cfRule type="cellIs" dxfId="1089" priority="478" operator="greaterThan">
      <formula>2.9</formula>
    </cfRule>
  </conditionalFormatting>
  <conditionalFormatting sqref="C12:D17">
    <cfRule type="cellIs" dxfId="1088" priority="475" operator="lessThan">
      <formula>1</formula>
    </cfRule>
    <cfRule type="cellIs" dxfId="1087" priority="476" operator="greaterThan">
      <formula>0.9</formula>
    </cfRule>
  </conditionalFormatting>
  <conditionalFormatting sqref="E14:E19">
    <cfRule type="cellIs" dxfId="1086" priority="473" operator="lessThan">
      <formula>1</formula>
    </cfRule>
    <cfRule type="cellIs" dxfId="1085" priority="474" operator="greaterThan">
      <formula>0.9</formula>
    </cfRule>
  </conditionalFormatting>
  <conditionalFormatting sqref="F14:F22">
    <cfRule type="cellIs" dxfId="1084" priority="471" operator="lessThan">
      <formula>1</formula>
    </cfRule>
    <cfRule type="cellIs" dxfId="1083" priority="472" operator="greaterThan">
      <formula>0.9</formula>
    </cfRule>
  </conditionalFormatting>
  <conditionalFormatting sqref="G15:G22">
    <cfRule type="cellIs" dxfId="1082" priority="469" operator="lessThan">
      <formula>1</formula>
    </cfRule>
    <cfRule type="cellIs" dxfId="1081" priority="470" operator="greaterThan">
      <formula>0.9</formula>
    </cfRule>
  </conditionalFormatting>
  <conditionalFormatting sqref="H15:H22 I21:J21">
    <cfRule type="cellIs" dxfId="1080" priority="467" operator="lessThan">
      <formula>1</formula>
    </cfRule>
    <cfRule type="cellIs" dxfId="1079" priority="468" operator="greaterThan">
      <formula>0.9</formula>
    </cfRule>
  </conditionalFormatting>
  <conditionalFormatting sqref="E20:E22 D18:D22">
    <cfRule type="cellIs" dxfId="1078" priority="466" operator="greaterThan">
      <formula>0</formula>
    </cfRule>
  </conditionalFormatting>
  <conditionalFormatting sqref="E20:E22 D18:D22">
    <cfRule type="cellIs" dxfId="1077" priority="465" operator="equal">
      <formula>0</formula>
    </cfRule>
  </conditionalFormatting>
  <conditionalFormatting sqref="C18:C22">
    <cfRule type="cellIs" dxfId="1076" priority="464" operator="greaterThan">
      <formula>0</formula>
    </cfRule>
  </conditionalFormatting>
  <conditionalFormatting sqref="C18:C22">
    <cfRule type="cellIs" dxfId="1075" priority="463" operator="equal">
      <formula>0</formula>
    </cfRule>
  </conditionalFormatting>
  <conditionalFormatting sqref="D9:D10">
    <cfRule type="cellIs" dxfId="1074" priority="461" operator="lessThan">
      <formula>1</formula>
    </cfRule>
    <cfRule type="cellIs" dxfId="1073" priority="462" operator="greaterThan">
      <formula>0.9</formula>
    </cfRule>
  </conditionalFormatting>
  <conditionalFormatting sqref="D24:D25 E25">
    <cfRule type="cellIs" dxfId="1072" priority="460" operator="greaterThan">
      <formula>0</formula>
    </cfRule>
  </conditionalFormatting>
  <conditionalFormatting sqref="D24:D25 E25">
    <cfRule type="cellIs" dxfId="1071" priority="459" operator="equal">
      <formula>0</formula>
    </cfRule>
  </conditionalFormatting>
  <conditionalFormatting sqref="E24">
    <cfRule type="cellIs" dxfId="1070" priority="457" operator="lessThan">
      <formula>1</formula>
    </cfRule>
    <cfRule type="cellIs" dxfId="1069" priority="458" operator="greaterThan">
      <formula>0.9</formula>
    </cfRule>
  </conditionalFormatting>
  <conditionalFormatting sqref="F24">
    <cfRule type="cellIs" dxfId="1068" priority="455" operator="lessThan">
      <formula>1.9</formula>
    </cfRule>
    <cfRule type="cellIs" dxfId="1067" priority="456" operator="greaterThan">
      <formula>1.9</formula>
    </cfRule>
  </conditionalFormatting>
  <conditionalFormatting sqref="G24:H25 I25:J25">
    <cfRule type="cellIs" dxfId="1066" priority="453" operator="lessThan">
      <formula>1.9</formula>
    </cfRule>
    <cfRule type="cellIs" dxfId="1065" priority="454" operator="greaterThan">
      <formula>1.9</formula>
    </cfRule>
  </conditionalFormatting>
  <conditionalFormatting sqref="C24">
    <cfRule type="cellIs" dxfId="1064" priority="452" operator="greaterThan">
      <formula>0</formula>
    </cfRule>
  </conditionalFormatting>
  <conditionalFormatting sqref="C24">
    <cfRule type="cellIs" dxfId="1063" priority="451" operator="equal">
      <formula>0</formula>
    </cfRule>
  </conditionalFormatting>
  <conditionalFormatting sqref="C25">
    <cfRule type="cellIs" dxfId="1062" priority="450" operator="greaterThan">
      <formula>0</formula>
    </cfRule>
  </conditionalFormatting>
  <conditionalFormatting sqref="C25">
    <cfRule type="cellIs" dxfId="1061" priority="449" operator="equal">
      <formula>0</formula>
    </cfRule>
  </conditionalFormatting>
  <conditionalFormatting sqref="I24">
    <cfRule type="cellIs" dxfId="1060" priority="447" operator="lessThan">
      <formula>2.9</formula>
    </cfRule>
    <cfRule type="cellIs" dxfId="1059" priority="448" operator="greaterThan">
      <formula>2.9</formula>
    </cfRule>
  </conditionalFormatting>
  <conditionalFormatting sqref="J24">
    <cfRule type="cellIs" dxfId="1058" priority="445" operator="lessThan">
      <formula>2.9</formula>
    </cfRule>
    <cfRule type="cellIs" dxfId="1057" priority="446" operator="greaterThan">
      <formula>2.9</formula>
    </cfRule>
  </conditionalFormatting>
  <conditionalFormatting sqref="K24">
    <cfRule type="cellIs" dxfId="1056" priority="443" operator="lessThan">
      <formula>2.9</formula>
    </cfRule>
    <cfRule type="cellIs" dxfId="1055" priority="444" operator="greaterThan">
      <formula>2.9</formula>
    </cfRule>
  </conditionalFormatting>
  <conditionalFormatting sqref="F25">
    <cfRule type="cellIs" dxfId="1054" priority="441" operator="lessThan">
      <formula>1</formula>
    </cfRule>
    <cfRule type="cellIs" dxfId="1053" priority="442" operator="greaterThan">
      <formula>0.9</formula>
    </cfRule>
  </conditionalFormatting>
  <conditionalFormatting sqref="K25">
    <cfRule type="cellIs" dxfId="1052" priority="439" operator="lessThan">
      <formula>2.9</formula>
    </cfRule>
    <cfRule type="cellIs" dxfId="1051" priority="440" operator="greaterThan">
      <formula>2.9</formula>
    </cfRule>
  </conditionalFormatting>
  <conditionalFormatting sqref="D27">
    <cfRule type="cellIs" dxfId="1050" priority="437" operator="lessThan">
      <formula>1</formula>
    </cfRule>
    <cfRule type="cellIs" dxfId="1049" priority="438" operator="greaterThan">
      <formula>0.9</formula>
    </cfRule>
  </conditionalFormatting>
  <conditionalFormatting sqref="D28">
    <cfRule type="cellIs" dxfId="1048" priority="435" operator="lessThan">
      <formula>1</formula>
    </cfRule>
    <cfRule type="cellIs" dxfId="1047" priority="436" operator="greaterThan">
      <formula>0.9</formula>
    </cfRule>
  </conditionalFormatting>
  <conditionalFormatting sqref="D29">
    <cfRule type="cellIs" dxfId="1046" priority="433" operator="lessThan">
      <formula>1</formula>
    </cfRule>
    <cfRule type="cellIs" dxfId="1045" priority="434" operator="greaterThan">
      <formula>0.9</formula>
    </cfRule>
  </conditionalFormatting>
  <conditionalFormatting sqref="E29">
    <cfRule type="cellIs" dxfId="1044" priority="431" operator="lessThan">
      <formula>1</formula>
    </cfRule>
    <cfRule type="cellIs" dxfId="1043" priority="432" operator="greaterThan">
      <formula>0.9</formula>
    </cfRule>
  </conditionalFormatting>
  <conditionalFormatting sqref="E28">
    <cfRule type="cellIs" dxfId="1042" priority="429" operator="lessThan">
      <formula>1</formula>
    </cfRule>
    <cfRule type="cellIs" dxfId="1041" priority="430" operator="greaterThan">
      <formula>0.9</formula>
    </cfRule>
  </conditionalFormatting>
  <conditionalFormatting sqref="E27">
    <cfRule type="cellIs" dxfId="1040" priority="427" operator="lessThan">
      <formula>1</formula>
    </cfRule>
    <cfRule type="cellIs" dxfId="1039" priority="428" operator="greaterThan">
      <formula>0.9</formula>
    </cfRule>
  </conditionalFormatting>
  <conditionalFormatting sqref="F27">
    <cfRule type="cellIs" dxfId="1038" priority="425" operator="lessThan">
      <formula>1</formula>
    </cfRule>
    <cfRule type="cellIs" dxfId="1037" priority="426" operator="greaterThan">
      <formula>0.9</formula>
    </cfRule>
  </conditionalFormatting>
  <conditionalFormatting sqref="F28">
    <cfRule type="cellIs" dxfId="1036" priority="423" operator="lessThan">
      <formula>1</formula>
    </cfRule>
    <cfRule type="cellIs" dxfId="1035" priority="424" operator="greaterThan">
      <formula>0.9</formula>
    </cfRule>
  </conditionalFormatting>
  <conditionalFormatting sqref="F29">
    <cfRule type="cellIs" dxfId="1034" priority="421" operator="lessThan">
      <formula>1</formula>
    </cfRule>
    <cfRule type="cellIs" dxfId="1033" priority="422" operator="greaterThan">
      <formula>0.9</formula>
    </cfRule>
  </conditionalFormatting>
  <conditionalFormatting sqref="F30">
    <cfRule type="cellIs" dxfId="1032" priority="419" operator="lessThan">
      <formula>1</formula>
    </cfRule>
    <cfRule type="cellIs" dxfId="1031" priority="420" operator="greaterThan">
      <formula>0.9</formula>
    </cfRule>
  </conditionalFormatting>
  <conditionalFormatting sqref="F31">
    <cfRule type="cellIs" dxfId="1030" priority="417" operator="lessThan">
      <formula>1</formula>
    </cfRule>
    <cfRule type="cellIs" dxfId="1029" priority="418" operator="greaterThan">
      <formula>0.9</formula>
    </cfRule>
  </conditionalFormatting>
  <conditionalFormatting sqref="F32">
    <cfRule type="cellIs" dxfId="1028" priority="415" operator="lessThan">
      <formula>1</formula>
    </cfRule>
    <cfRule type="cellIs" dxfId="1027" priority="416" operator="greaterThan">
      <formula>0.9</formula>
    </cfRule>
  </conditionalFormatting>
  <conditionalFormatting sqref="F33:F34">
    <cfRule type="cellIs" dxfId="1026" priority="413" operator="lessThan">
      <formula>1</formula>
    </cfRule>
    <cfRule type="cellIs" dxfId="1025" priority="414" operator="greaterThan">
      <formula>0.9</formula>
    </cfRule>
  </conditionalFormatting>
  <conditionalFormatting sqref="C27">
    <cfRule type="cellIs" dxfId="1024" priority="411" operator="lessThan">
      <formula>1</formula>
    </cfRule>
    <cfRule type="cellIs" dxfId="1023" priority="412" operator="greaterThan">
      <formula>0.9</formula>
    </cfRule>
  </conditionalFormatting>
  <conditionalFormatting sqref="C28">
    <cfRule type="cellIs" dxfId="1022" priority="409" operator="lessThan">
      <formula>1</formula>
    </cfRule>
    <cfRule type="cellIs" dxfId="1021" priority="410" operator="greaterThan">
      <formula>0.9</formula>
    </cfRule>
  </conditionalFormatting>
  <conditionalFormatting sqref="C29">
    <cfRule type="cellIs" dxfId="1020" priority="407" operator="lessThan">
      <formula>1</formula>
    </cfRule>
    <cfRule type="cellIs" dxfId="1019" priority="408" operator="greaterThan">
      <formula>0.9</formula>
    </cfRule>
  </conditionalFormatting>
  <conditionalFormatting sqref="C30:C34">
    <cfRule type="cellIs" dxfId="1018" priority="406" operator="greaterThan">
      <formula>0</formula>
    </cfRule>
  </conditionalFormatting>
  <conditionalFormatting sqref="C30:C34">
    <cfRule type="cellIs" dxfId="1017" priority="405" operator="equal">
      <formula>0</formula>
    </cfRule>
  </conditionalFormatting>
  <conditionalFormatting sqref="D30">
    <cfRule type="cellIs" dxfId="1016" priority="404" operator="greaterThan">
      <formula>0</formula>
    </cfRule>
  </conditionalFormatting>
  <conditionalFormatting sqref="D30">
    <cfRule type="cellIs" dxfId="1015" priority="403" operator="equal">
      <formula>0</formula>
    </cfRule>
  </conditionalFormatting>
  <conditionalFormatting sqref="D31">
    <cfRule type="cellIs" dxfId="1014" priority="402" operator="greaterThan">
      <formula>0</formula>
    </cfRule>
  </conditionalFormatting>
  <conditionalFormatting sqref="D31">
    <cfRule type="cellIs" dxfId="1013" priority="401" operator="equal">
      <formula>0</formula>
    </cfRule>
  </conditionalFormatting>
  <conditionalFormatting sqref="D32">
    <cfRule type="cellIs" dxfId="1012" priority="400" operator="greaterThan">
      <formula>0</formula>
    </cfRule>
  </conditionalFormatting>
  <conditionalFormatting sqref="D32">
    <cfRule type="cellIs" dxfId="1011" priority="399" operator="equal">
      <formula>0</formula>
    </cfRule>
  </conditionalFormatting>
  <conditionalFormatting sqref="D33">
    <cfRule type="cellIs" dxfId="1010" priority="398" operator="greaterThan">
      <formula>0</formula>
    </cfRule>
  </conditionalFormatting>
  <conditionalFormatting sqref="D33">
    <cfRule type="cellIs" dxfId="1009" priority="397" operator="equal">
      <formula>0</formula>
    </cfRule>
  </conditionalFormatting>
  <conditionalFormatting sqref="D34">
    <cfRule type="cellIs" dxfId="1008" priority="396" operator="greaterThan">
      <formula>0</formula>
    </cfRule>
  </conditionalFormatting>
  <conditionalFormatting sqref="D34">
    <cfRule type="cellIs" dxfId="1007" priority="395" operator="equal">
      <formula>0</formula>
    </cfRule>
  </conditionalFormatting>
  <conditionalFormatting sqref="E30">
    <cfRule type="cellIs" dxfId="1006" priority="394" operator="greaterThan">
      <formula>0</formula>
    </cfRule>
  </conditionalFormatting>
  <conditionalFormatting sqref="E30">
    <cfRule type="cellIs" dxfId="1005" priority="393" operator="equal">
      <formula>0</formula>
    </cfRule>
  </conditionalFormatting>
  <conditionalFormatting sqref="E31">
    <cfRule type="cellIs" dxfId="1004" priority="392" operator="greaterThan">
      <formula>0</formula>
    </cfRule>
  </conditionalFormatting>
  <conditionalFormatting sqref="E31">
    <cfRule type="cellIs" dxfId="1003" priority="391" operator="equal">
      <formula>0</formula>
    </cfRule>
  </conditionalFormatting>
  <conditionalFormatting sqref="E32">
    <cfRule type="cellIs" dxfId="1002" priority="390" operator="greaterThan">
      <formula>0</formula>
    </cfRule>
  </conditionalFormatting>
  <conditionalFormatting sqref="E32">
    <cfRule type="cellIs" dxfId="1001" priority="389" operator="equal">
      <formula>0</formula>
    </cfRule>
  </conditionalFormatting>
  <conditionalFormatting sqref="E33">
    <cfRule type="cellIs" dxfId="1000" priority="388" operator="greaterThan">
      <formula>0</formula>
    </cfRule>
  </conditionalFormatting>
  <conditionalFormatting sqref="E33">
    <cfRule type="cellIs" dxfId="999" priority="387" operator="equal">
      <formula>0</formula>
    </cfRule>
  </conditionalFormatting>
  <conditionalFormatting sqref="E34">
    <cfRule type="cellIs" dxfId="998" priority="386" operator="greaterThan">
      <formula>0</formula>
    </cfRule>
  </conditionalFormatting>
  <conditionalFormatting sqref="E34">
    <cfRule type="cellIs" dxfId="997" priority="385" operator="equal">
      <formula>0</formula>
    </cfRule>
  </conditionalFormatting>
  <conditionalFormatting sqref="G27">
    <cfRule type="cellIs" dxfId="996" priority="383" operator="lessThan">
      <formula>1.9</formula>
    </cfRule>
    <cfRule type="cellIs" dxfId="995" priority="384" operator="greaterThan">
      <formula>1.9</formula>
    </cfRule>
  </conditionalFormatting>
  <conditionalFormatting sqref="G28">
    <cfRule type="cellIs" dxfId="994" priority="381" operator="lessThan">
      <formula>1.9</formula>
    </cfRule>
    <cfRule type="cellIs" dxfId="993" priority="382" operator="greaterThan">
      <formula>1.9</formula>
    </cfRule>
  </conditionalFormatting>
  <conditionalFormatting sqref="G29">
    <cfRule type="cellIs" dxfId="992" priority="379" operator="lessThan">
      <formula>1.9</formula>
    </cfRule>
    <cfRule type="cellIs" dxfId="991" priority="380" operator="greaterThan">
      <formula>1.9</formula>
    </cfRule>
  </conditionalFormatting>
  <conditionalFormatting sqref="G30">
    <cfRule type="cellIs" dxfId="990" priority="377" operator="lessThan">
      <formula>1.9</formula>
    </cfRule>
    <cfRule type="cellIs" dxfId="989" priority="378" operator="greaterThan">
      <formula>1.9</formula>
    </cfRule>
  </conditionalFormatting>
  <conditionalFormatting sqref="G31">
    <cfRule type="cellIs" dxfId="988" priority="375" operator="lessThan">
      <formula>1.9</formula>
    </cfRule>
    <cfRule type="cellIs" dxfId="987" priority="376" operator="greaterThan">
      <formula>1.9</formula>
    </cfRule>
  </conditionalFormatting>
  <conditionalFormatting sqref="G32">
    <cfRule type="cellIs" dxfId="986" priority="373" operator="lessThan">
      <formula>1.9</formula>
    </cfRule>
    <cfRule type="cellIs" dxfId="985" priority="374" operator="greaterThan">
      <formula>1.9</formula>
    </cfRule>
  </conditionalFormatting>
  <conditionalFormatting sqref="G33:G34">
    <cfRule type="cellIs" dxfId="984" priority="371" operator="lessThan">
      <formula>1.9</formula>
    </cfRule>
    <cfRule type="cellIs" dxfId="983" priority="372" operator="greaterThan">
      <formula>1.9</formula>
    </cfRule>
  </conditionalFormatting>
  <conditionalFormatting sqref="H27:H33">
    <cfRule type="cellIs" dxfId="982" priority="369" operator="lessThan">
      <formula>1.9</formula>
    </cfRule>
    <cfRule type="cellIs" dxfId="981" priority="370" operator="greaterThan">
      <formula>1.9</formula>
    </cfRule>
  </conditionalFormatting>
  <conditionalFormatting sqref="I30">
    <cfRule type="cellIs" dxfId="980" priority="367" operator="lessThan">
      <formula>1.9</formula>
    </cfRule>
    <cfRule type="cellIs" dxfId="979" priority="368" operator="greaterThan">
      <formula>1.9</formula>
    </cfRule>
  </conditionalFormatting>
  <conditionalFormatting sqref="I31">
    <cfRule type="cellIs" dxfId="978" priority="365" operator="lessThan">
      <formula>1.9</formula>
    </cfRule>
    <cfRule type="cellIs" dxfId="977" priority="366" operator="greaterThan">
      <formula>1.9</formula>
    </cfRule>
  </conditionalFormatting>
  <conditionalFormatting sqref="I32">
    <cfRule type="cellIs" dxfId="976" priority="363" operator="lessThan">
      <formula>1.9</formula>
    </cfRule>
    <cfRule type="cellIs" dxfId="975" priority="364" operator="greaterThan">
      <formula>1.9</formula>
    </cfRule>
  </conditionalFormatting>
  <conditionalFormatting sqref="I33">
    <cfRule type="cellIs" dxfId="974" priority="361" operator="lessThan">
      <formula>1.9</formula>
    </cfRule>
    <cfRule type="cellIs" dxfId="973" priority="362" operator="greaterThan">
      <formula>1.9</formula>
    </cfRule>
  </conditionalFormatting>
  <conditionalFormatting sqref="J27:J29">
    <cfRule type="cellIs" dxfId="972" priority="359" operator="lessThan">
      <formula>2.9</formula>
    </cfRule>
    <cfRule type="cellIs" dxfId="971" priority="360" operator="greaterThan">
      <formula>2.9</formula>
    </cfRule>
  </conditionalFormatting>
  <conditionalFormatting sqref="J30">
    <cfRule type="cellIs" dxfId="970" priority="357" operator="lessThan">
      <formula>1.9</formula>
    </cfRule>
    <cfRule type="cellIs" dxfId="969" priority="358" operator="greaterThan">
      <formula>1.9</formula>
    </cfRule>
  </conditionalFormatting>
  <conditionalFormatting sqref="J31">
    <cfRule type="cellIs" dxfId="968" priority="355" operator="lessThan">
      <formula>1.9</formula>
    </cfRule>
    <cfRule type="cellIs" dxfId="967" priority="356" operator="greaterThan">
      <formula>1.9</formula>
    </cfRule>
  </conditionalFormatting>
  <conditionalFormatting sqref="J32">
    <cfRule type="cellIs" dxfId="966" priority="353" operator="lessThan">
      <formula>1.9</formula>
    </cfRule>
    <cfRule type="cellIs" dxfId="965" priority="354" operator="greaterThan">
      <formula>1.9</formula>
    </cfRule>
  </conditionalFormatting>
  <conditionalFormatting sqref="J33">
    <cfRule type="cellIs" dxfId="964" priority="351" operator="lessThan">
      <formula>1.9</formula>
    </cfRule>
    <cfRule type="cellIs" dxfId="963" priority="352" operator="greaterThan">
      <formula>1.9</formula>
    </cfRule>
  </conditionalFormatting>
  <conditionalFormatting sqref="K27">
    <cfRule type="cellIs" dxfId="962" priority="349" operator="lessThan">
      <formula>3.9</formula>
    </cfRule>
    <cfRule type="cellIs" dxfId="961" priority="350" operator="greaterThan">
      <formula>3.9</formula>
    </cfRule>
  </conditionalFormatting>
  <conditionalFormatting sqref="K28">
    <cfRule type="cellIs" dxfId="960" priority="347" operator="lessThan">
      <formula>3.9</formula>
    </cfRule>
    <cfRule type="cellIs" dxfId="959" priority="348" operator="greaterThan">
      <formula>3.9</formula>
    </cfRule>
  </conditionalFormatting>
  <conditionalFormatting sqref="K29">
    <cfRule type="cellIs" dxfId="958" priority="345" operator="lessThan">
      <formula>3.9</formula>
    </cfRule>
    <cfRule type="cellIs" dxfId="957" priority="346" operator="greaterThan">
      <formula>3.9</formula>
    </cfRule>
  </conditionalFormatting>
  <conditionalFormatting sqref="K30">
    <cfRule type="cellIs" dxfId="956" priority="343" operator="lessThan">
      <formula>2.9</formula>
    </cfRule>
    <cfRule type="cellIs" dxfId="955" priority="344" operator="greaterThan">
      <formula>2.9</formula>
    </cfRule>
  </conditionalFormatting>
  <conditionalFormatting sqref="K31">
    <cfRule type="cellIs" dxfId="954" priority="341" operator="lessThan">
      <formula>2.9</formula>
    </cfRule>
    <cfRule type="cellIs" dxfId="953" priority="342" operator="greaterThan">
      <formula>2.9</formula>
    </cfRule>
  </conditionalFormatting>
  <conditionalFormatting sqref="K32">
    <cfRule type="cellIs" dxfId="952" priority="339" operator="lessThan">
      <formula>2.9</formula>
    </cfRule>
    <cfRule type="cellIs" dxfId="951" priority="340" operator="greaterThan">
      <formula>2.9</formula>
    </cfRule>
  </conditionalFormatting>
  <conditionalFormatting sqref="K33">
    <cfRule type="cellIs" dxfId="950" priority="337" operator="lessThan">
      <formula>2.9</formula>
    </cfRule>
    <cfRule type="cellIs" dxfId="949" priority="338" operator="greaterThan">
      <formula>2.9</formula>
    </cfRule>
  </conditionalFormatting>
  <conditionalFormatting sqref="I27:I29">
    <cfRule type="cellIs" dxfId="948" priority="335" operator="lessThan">
      <formula>2.9</formula>
    </cfRule>
    <cfRule type="cellIs" dxfId="947" priority="336" operator="greaterThan">
      <formula>2.9</formula>
    </cfRule>
  </conditionalFormatting>
  <conditionalFormatting sqref="K34">
    <cfRule type="cellIs" dxfId="946" priority="333" operator="lessThan">
      <formula>6.9</formula>
    </cfRule>
    <cfRule type="cellIs" dxfId="945" priority="334" operator="greaterThan">
      <formula>6.9</formula>
    </cfRule>
  </conditionalFormatting>
  <conditionalFormatting sqref="H34">
    <cfRule type="cellIs" dxfId="944" priority="331" operator="lessThan">
      <formula>3.9</formula>
    </cfRule>
    <cfRule type="cellIs" dxfId="943" priority="332" operator="greaterThan">
      <formula>3.9</formula>
    </cfRule>
  </conditionalFormatting>
  <conditionalFormatting sqref="I34">
    <cfRule type="cellIs" dxfId="942" priority="329" operator="lessThan">
      <formula>4.9</formula>
    </cfRule>
    <cfRule type="cellIs" dxfId="941" priority="330" operator="greaterThan">
      <formula>4.9</formula>
    </cfRule>
  </conditionalFormatting>
  <conditionalFormatting sqref="J34">
    <cfRule type="cellIs" dxfId="940" priority="327" operator="lessThan">
      <formula>6</formula>
    </cfRule>
    <cfRule type="cellIs" dxfId="939" priority="328" operator="greaterThan">
      <formula>5.9</formula>
    </cfRule>
  </conditionalFormatting>
  <conditionalFormatting sqref="K58:K59">
    <cfRule type="cellIs" dxfId="938" priority="324" operator="lessThan">
      <formula>0.76</formula>
    </cfRule>
    <cfRule type="cellIs" dxfId="937" priority="325" operator="greaterThan">
      <formula>0.75</formula>
    </cfRule>
    <cfRule type="cellIs" dxfId="936" priority="326" operator="greaterThan">
      <formula>75</formula>
    </cfRule>
  </conditionalFormatting>
  <conditionalFormatting sqref="H58:J59">
    <cfRule type="cellIs" dxfId="935" priority="322" operator="lessThan">
      <formula>0.71</formula>
    </cfRule>
    <cfRule type="cellIs" dxfId="934" priority="323" operator="greaterThan">
      <formula>0.7</formula>
    </cfRule>
  </conditionalFormatting>
  <conditionalFormatting sqref="F58:G59">
    <cfRule type="cellIs" dxfId="933" priority="320" operator="lessThan">
      <formula>0.66</formula>
    </cfRule>
    <cfRule type="cellIs" dxfId="932" priority="321" operator="greaterThan">
      <formula>0.65</formula>
    </cfRule>
  </conditionalFormatting>
  <conditionalFormatting sqref="E58:E59">
    <cfRule type="cellIs" dxfId="931" priority="318" operator="lessThan">
      <formula>0.61</formula>
    </cfRule>
    <cfRule type="cellIs" dxfId="930" priority="319" operator="greaterThan">
      <formula>0.6</formula>
    </cfRule>
  </conditionalFormatting>
  <conditionalFormatting sqref="C58:D59">
    <cfRule type="cellIs" dxfId="929" priority="316" operator="lessThan">
      <formula>0.51</formula>
    </cfRule>
    <cfRule type="cellIs" dxfId="928" priority="317" operator="greaterThan">
      <formula>0.5</formula>
    </cfRule>
  </conditionalFormatting>
  <conditionalFormatting sqref="K47">
    <cfRule type="cellIs" dxfId="927" priority="313" operator="greaterThan">
      <formula>39.9</formula>
    </cfRule>
    <cfRule type="cellIs" dxfId="926" priority="314" operator="lessThan">
      <formula>40</formula>
    </cfRule>
    <cfRule type="cellIs" dxfId="925" priority="315" operator="greaterThan">
      <formula>40</formula>
    </cfRule>
  </conditionalFormatting>
  <conditionalFormatting sqref="K48">
    <cfRule type="cellIs" dxfId="924" priority="311" operator="lessThan">
      <formula>9.9</formula>
    </cfRule>
    <cfRule type="cellIs" dxfId="923" priority="312" operator="greaterThan">
      <formula>9.9</formula>
    </cfRule>
  </conditionalFormatting>
  <conditionalFormatting sqref="K46">
    <cfRule type="cellIs" dxfId="922" priority="309" operator="lessThan">
      <formula>17.9</formula>
    </cfRule>
    <cfRule type="cellIs" dxfId="921" priority="310" operator="greaterThan">
      <formula>17.9</formula>
    </cfRule>
  </conditionalFormatting>
  <conditionalFormatting sqref="K49">
    <cfRule type="cellIs" dxfId="920" priority="307" operator="lessThan">
      <formula>39.9</formula>
    </cfRule>
    <cfRule type="cellIs" dxfId="919" priority="308" operator="greaterThan">
      <formula>39.9</formula>
    </cfRule>
  </conditionalFormatting>
  <conditionalFormatting sqref="K52:K53">
    <cfRule type="cellIs" dxfId="918" priority="305" operator="lessThan">
      <formula>215.9</formula>
    </cfRule>
    <cfRule type="cellIs" dxfId="917" priority="306" operator="greaterThan">
      <formula>215.9</formula>
    </cfRule>
  </conditionalFormatting>
  <conditionalFormatting sqref="K56">
    <cfRule type="cellIs" dxfId="916" priority="301" operator="lessThan">
      <formula>4.27</formula>
    </cfRule>
    <cfRule type="cellIs" dxfId="915" priority="302" operator="greaterThan">
      <formula>4.27</formula>
    </cfRule>
    <cfRule type="cellIs" dxfId="914" priority="303" operator="lessThan">
      <formula>4.28</formula>
    </cfRule>
    <cfRule type="cellIs" dxfId="913" priority="304" operator="greaterThan">
      <formula>4.28</formula>
    </cfRule>
  </conditionalFormatting>
  <conditionalFormatting sqref="I46:J46">
    <cfRule type="cellIs" dxfId="912" priority="297" operator="lessThan">
      <formula>16.9</formula>
    </cfRule>
    <cfRule type="cellIs" dxfId="911" priority="298" operator="greaterThan">
      <formula>16.9</formula>
    </cfRule>
    <cfRule type="cellIs" dxfId="910" priority="299" operator="greaterThan">
      <formula>16</formula>
    </cfRule>
    <cfRule type="cellIs" dxfId="909" priority="300" operator="greaterThan">
      <formula>16</formula>
    </cfRule>
  </conditionalFormatting>
  <conditionalFormatting sqref="J47">
    <cfRule type="cellIs" dxfId="908" priority="293" operator="lessThan">
      <formula>34.9</formula>
    </cfRule>
    <cfRule type="cellIs" dxfId="907" priority="294" operator="greaterThan">
      <formula>34.9</formula>
    </cfRule>
    <cfRule type="cellIs" dxfId="906" priority="295" operator="greaterThan">
      <formula>34.9</formula>
    </cfRule>
    <cfRule type="cellIs" dxfId="905" priority="296" operator="greaterThan">
      <formula>34.9</formula>
    </cfRule>
  </conditionalFormatting>
  <conditionalFormatting sqref="J48">
    <cfRule type="cellIs" dxfId="904" priority="291" operator="lessThan">
      <formula>7.9</formula>
    </cfRule>
    <cfRule type="cellIs" dxfId="903" priority="292" operator="greaterThan">
      <formula>7.9</formula>
    </cfRule>
  </conditionalFormatting>
  <conditionalFormatting sqref="J49">
    <cfRule type="cellIs" dxfId="902" priority="289" operator="lessThan">
      <formula>34.9</formula>
    </cfRule>
    <cfRule type="cellIs" dxfId="901" priority="290" operator="greaterThan">
      <formula>34.9</formula>
    </cfRule>
  </conditionalFormatting>
  <conditionalFormatting sqref="J52:J53">
    <cfRule type="cellIs" dxfId="900" priority="287" operator="lessThan">
      <formula>191.9</formula>
    </cfRule>
    <cfRule type="cellIs" dxfId="899" priority="288" operator="greaterThan">
      <formula>191</formula>
    </cfRule>
  </conditionalFormatting>
  <conditionalFormatting sqref="J56">
    <cfRule type="cellIs" dxfId="898" priority="283" operator="lessThan">
      <formula>4.391</formula>
    </cfRule>
    <cfRule type="cellIs" dxfId="897" priority="284" operator="greaterThan">
      <formula>4.39</formula>
    </cfRule>
    <cfRule type="cellIs" dxfId="896" priority="285" operator="lessThan">
      <formula>"4.39.1"</formula>
    </cfRule>
    <cfRule type="cellIs" dxfId="895" priority="286" operator="greaterThan">
      <formula>4.39</formula>
    </cfRule>
  </conditionalFormatting>
  <conditionalFormatting sqref="I47">
    <cfRule type="cellIs" dxfId="894" priority="281" operator="lessThan">
      <formula>30</formula>
    </cfRule>
    <cfRule type="cellIs" dxfId="893" priority="282" operator="greaterThan">
      <formula>29.9</formula>
    </cfRule>
  </conditionalFormatting>
  <conditionalFormatting sqref="I48">
    <cfRule type="cellIs" dxfId="892" priority="279" operator="lessThan">
      <formula>7</formula>
    </cfRule>
    <cfRule type="cellIs" dxfId="891" priority="280" operator="greaterThan">
      <formula>6.9</formula>
    </cfRule>
  </conditionalFormatting>
  <conditionalFormatting sqref="I49">
    <cfRule type="cellIs" dxfId="890" priority="277" operator="lessThan">
      <formula>30</formula>
    </cfRule>
    <cfRule type="cellIs" dxfId="889" priority="278" operator="greaterThan">
      <formula>29.9</formula>
    </cfRule>
  </conditionalFormatting>
  <conditionalFormatting sqref="I52:I53">
    <cfRule type="cellIs" dxfId="888" priority="275" operator="lessThan">
      <formula>168</formula>
    </cfRule>
    <cfRule type="cellIs" dxfId="887" priority="276" operator="greaterThan">
      <formula>167.9</formula>
    </cfRule>
  </conditionalFormatting>
  <conditionalFormatting sqref="I56">
    <cfRule type="cellIs" dxfId="886" priority="271" operator="greaterThan">
      <formula>4.49</formula>
    </cfRule>
    <cfRule type="cellIs" dxfId="885" priority="272" operator="lessThan">
      <formula>4.5</formula>
    </cfRule>
    <cfRule type="cellIs" dxfId="884" priority="273" operator="lessThan">
      <formula>4.49</formula>
    </cfRule>
    <cfRule type="cellIs" dxfId="883" priority="274" operator="lessThan">
      <formula>4.48</formula>
    </cfRule>
  </conditionalFormatting>
  <conditionalFormatting sqref="C46:H46">
    <cfRule type="cellIs" dxfId="882" priority="269" operator="lessThan">
      <formula>15</formula>
    </cfRule>
    <cfRule type="cellIs" dxfId="881" priority="270" operator="greaterThan">
      <formula>14</formula>
    </cfRule>
  </conditionalFormatting>
  <conditionalFormatting sqref="H47">
    <cfRule type="cellIs" dxfId="880" priority="267" operator="lessThan">
      <formula>25</formula>
    </cfRule>
    <cfRule type="cellIs" dxfId="879" priority="268" operator="greaterThan">
      <formula>24</formula>
    </cfRule>
  </conditionalFormatting>
  <conditionalFormatting sqref="H48">
    <cfRule type="cellIs" dxfId="878" priority="265" operator="lessThan">
      <formula>6</formula>
    </cfRule>
    <cfRule type="cellIs" dxfId="877" priority="266" operator="greaterThan">
      <formula>5</formula>
    </cfRule>
  </conditionalFormatting>
  <conditionalFormatting sqref="H49">
    <cfRule type="cellIs" dxfId="876" priority="263" operator="lessThan">
      <formula>25</formula>
    </cfRule>
    <cfRule type="cellIs" dxfId="875" priority="264" operator="greaterThan">
      <formula>24</formula>
    </cfRule>
  </conditionalFormatting>
  <conditionalFormatting sqref="H52:H53">
    <cfRule type="cellIs" dxfId="874" priority="261" operator="lessThan">
      <formula>144</formula>
    </cfRule>
    <cfRule type="cellIs" dxfId="873" priority="262" operator="greaterThan">
      <formula>143</formula>
    </cfRule>
  </conditionalFormatting>
  <conditionalFormatting sqref="H56">
    <cfRule type="cellIs" dxfId="872" priority="259" operator="greaterThan">
      <formula>4.59</formula>
    </cfRule>
    <cfRule type="cellIs" dxfId="871" priority="260" operator="lessThan">
      <formula>4.6</formula>
    </cfRule>
  </conditionalFormatting>
  <conditionalFormatting sqref="G47">
    <cfRule type="cellIs" dxfId="870" priority="257" operator="lessThan">
      <formula>20</formula>
    </cfRule>
    <cfRule type="cellIs" dxfId="869" priority="258" operator="greaterThan">
      <formula>19</formula>
    </cfRule>
  </conditionalFormatting>
  <conditionalFormatting sqref="G48">
    <cfRule type="cellIs" dxfId="868" priority="255" operator="lessThan">
      <formula>5</formula>
    </cfRule>
    <cfRule type="cellIs" dxfId="867" priority="256" operator="greaterThan">
      <formula>4</formula>
    </cfRule>
  </conditionalFormatting>
  <conditionalFormatting sqref="G49">
    <cfRule type="cellIs" dxfId="866" priority="253" operator="lessThan">
      <formula>20</formula>
    </cfRule>
    <cfRule type="cellIs" dxfId="865" priority="254" operator="greaterThan">
      <formula>19</formula>
    </cfRule>
  </conditionalFormatting>
  <conditionalFormatting sqref="G52:G53">
    <cfRule type="cellIs" dxfId="864" priority="251" operator="lessThan">
      <formula>120</formula>
    </cfRule>
    <cfRule type="cellIs" dxfId="863" priority="252" operator="greaterThan">
      <formula>119</formula>
    </cfRule>
  </conditionalFormatting>
  <conditionalFormatting sqref="G56">
    <cfRule type="cellIs" dxfId="862" priority="249" operator="greaterThan">
      <formula>4.75</formula>
    </cfRule>
    <cfRule type="cellIs" dxfId="861" priority="250" operator="lessThan">
      <formula>4.76</formula>
    </cfRule>
  </conditionalFormatting>
  <conditionalFormatting sqref="F47">
    <cfRule type="cellIs" dxfId="860" priority="247" operator="lessThan">
      <formula>15</formula>
    </cfRule>
    <cfRule type="cellIs" dxfId="859" priority="248" operator="greaterThan">
      <formula>14</formula>
    </cfRule>
  </conditionalFormatting>
  <conditionalFormatting sqref="F48">
    <cfRule type="cellIs" dxfId="858" priority="245" operator="lessThan">
      <formula>4</formula>
    </cfRule>
    <cfRule type="cellIs" dxfId="857" priority="246" operator="greaterThan">
      <formula>3</formula>
    </cfRule>
  </conditionalFormatting>
  <conditionalFormatting sqref="F49">
    <cfRule type="cellIs" dxfId="856" priority="243" operator="lessThan">
      <formula>15</formula>
    </cfRule>
    <cfRule type="cellIs" dxfId="855" priority="244" operator="greaterThan">
      <formula>14</formula>
    </cfRule>
  </conditionalFormatting>
  <conditionalFormatting sqref="F52:F53">
    <cfRule type="cellIs" dxfId="854" priority="241" operator="lessThan">
      <formula>96</formula>
    </cfRule>
    <cfRule type="cellIs" dxfId="853" priority="242" operator="greaterThan">
      <formula>95</formula>
    </cfRule>
  </conditionalFormatting>
  <conditionalFormatting sqref="F56">
    <cfRule type="cellIs" dxfId="852" priority="239" operator="greaterThan">
      <formula>5</formula>
    </cfRule>
    <cfRule type="cellIs" dxfId="851" priority="240" operator="lessThan">
      <formula>5.1</formula>
    </cfRule>
  </conditionalFormatting>
  <conditionalFormatting sqref="E47">
    <cfRule type="cellIs" dxfId="850" priority="237" operator="lessThan">
      <formula>10</formula>
    </cfRule>
    <cfRule type="cellIs" dxfId="849" priority="238" operator="greaterThan">
      <formula>9</formula>
    </cfRule>
  </conditionalFormatting>
  <conditionalFormatting sqref="E48">
    <cfRule type="cellIs" dxfId="848" priority="235" operator="lessThan">
      <formula>3</formula>
    </cfRule>
    <cfRule type="cellIs" dxfId="847" priority="236" operator="greaterThan">
      <formula>2</formula>
    </cfRule>
  </conditionalFormatting>
  <conditionalFormatting sqref="E49">
    <cfRule type="cellIs" dxfId="846" priority="233" operator="lessThan">
      <formula>10</formula>
    </cfRule>
    <cfRule type="cellIs" dxfId="845" priority="234" operator="greaterThan">
      <formula>9</formula>
    </cfRule>
  </conditionalFormatting>
  <conditionalFormatting sqref="E52:E53">
    <cfRule type="cellIs" dxfId="844" priority="231" operator="lessThan">
      <formula>72</formula>
    </cfRule>
    <cfRule type="cellIs" dxfId="843" priority="232" operator="greaterThan">
      <formula>71</formula>
    </cfRule>
  </conditionalFormatting>
  <conditionalFormatting sqref="E56">
    <cfRule type="cellIs" dxfId="842" priority="229" operator="greaterThan">
      <formula>5.5</formula>
    </cfRule>
    <cfRule type="cellIs" dxfId="841" priority="230" operator="lessThan">
      <formula>5.6</formula>
    </cfRule>
  </conditionalFormatting>
  <conditionalFormatting sqref="D47">
    <cfRule type="cellIs" dxfId="840" priority="227" operator="lessThan">
      <formula>5</formula>
    </cfRule>
    <cfRule type="cellIs" dxfId="839" priority="228" operator="greaterThan">
      <formula>4</formula>
    </cfRule>
  </conditionalFormatting>
  <conditionalFormatting sqref="D48">
    <cfRule type="cellIs" dxfId="838" priority="225" operator="lessThan">
      <formula>2</formula>
    </cfRule>
    <cfRule type="cellIs" dxfId="837" priority="226" operator="greaterThan">
      <formula>1</formula>
    </cfRule>
  </conditionalFormatting>
  <conditionalFormatting sqref="D49">
    <cfRule type="cellIs" dxfId="836" priority="223" operator="lessThan">
      <formula>5</formula>
    </cfRule>
    <cfRule type="cellIs" dxfId="835" priority="224" operator="greaterThan">
      <formula>4</formula>
    </cfRule>
  </conditionalFormatting>
  <conditionalFormatting sqref="D52:D53">
    <cfRule type="cellIs" dxfId="834" priority="221" operator="lessThan">
      <formula>48</formula>
    </cfRule>
    <cfRule type="cellIs" dxfId="833" priority="222" operator="greaterThan">
      <formula>47</formula>
    </cfRule>
  </conditionalFormatting>
  <conditionalFormatting sqref="D56">
    <cfRule type="cellIs" dxfId="832" priority="219" operator="greaterThan">
      <formula>5.75</formula>
    </cfRule>
    <cfRule type="cellIs" dxfId="831" priority="220" operator="lessThan">
      <formula>5.76</formula>
    </cfRule>
  </conditionalFormatting>
  <conditionalFormatting sqref="K36">
    <cfRule type="cellIs" dxfId="830" priority="215" operator="lessThan">
      <formula>4</formula>
    </cfRule>
    <cfRule type="cellIs" dxfId="829" priority="216" operator="lessThan">
      <formula>4.1</formula>
    </cfRule>
    <cfRule type="cellIs" dxfId="828" priority="217" operator="greaterThan">
      <formula>4</formula>
    </cfRule>
    <cfRule type="cellIs" dxfId="827" priority="218" operator="lessThan">
      <formula>4</formula>
    </cfRule>
  </conditionalFormatting>
  <conditionalFormatting sqref="K37">
    <cfRule type="cellIs" dxfId="826" priority="213" operator="lessThan">
      <formula>0.499</formula>
    </cfRule>
    <cfRule type="cellIs" dxfId="825" priority="214" operator="greaterThan">
      <formula>0.499</formula>
    </cfRule>
  </conditionalFormatting>
  <conditionalFormatting sqref="K38">
    <cfRule type="cellIs" dxfId="824" priority="211" operator="lessThan">
      <formula>0.449</formula>
    </cfRule>
    <cfRule type="cellIs" dxfId="823" priority="212" operator="greaterThan">
      <formula>0.449</formula>
    </cfRule>
  </conditionalFormatting>
  <conditionalFormatting sqref="K39">
    <cfRule type="cellIs" dxfId="822" priority="132" operator="greaterThan">
      <formula>31.99</formula>
    </cfRule>
    <cfRule type="cellIs" dxfId="821" priority="209" operator="lessThan">
      <formula>32.1</formula>
    </cfRule>
    <cfRule type="cellIs" dxfId="820" priority="210" operator="greaterThan">
      <formula>32</formula>
    </cfRule>
  </conditionalFormatting>
  <conditionalFormatting sqref="K40">
    <cfRule type="cellIs" dxfId="819" priority="207" operator="lessThan">
      <formula>1.78</formula>
    </cfRule>
    <cfRule type="cellIs" dxfId="818" priority="208" operator="greaterThan">
      <formula>1.77</formula>
    </cfRule>
  </conditionalFormatting>
  <conditionalFormatting sqref="K41">
    <cfRule type="cellIs" dxfId="817" priority="205" operator="lessThan">
      <formula>0.3499</formula>
    </cfRule>
    <cfRule type="cellIs" dxfId="816" priority="206" operator="greaterThan">
      <formula>0.3499</formula>
    </cfRule>
  </conditionalFormatting>
  <conditionalFormatting sqref="K42">
    <cfRule type="cellIs" dxfId="815" priority="203" operator="lessThan">
      <formula>0.7499</formula>
    </cfRule>
    <cfRule type="cellIs" dxfId="814" priority="204" operator="greaterThan">
      <formula>0.7499</formula>
    </cfRule>
  </conditionalFormatting>
  <conditionalFormatting sqref="J36">
    <cfRule type="cellIs" dxfId="813" priority="200" operator="lessThan">
      <formula>8</formula>
    </cfRule>
    <cfRule type="cellIs" dxfId="812" priority="201" operator="greaterThan">
      <formula>7.9</formula>
    </cfRule>
    <cfRule type="cellIs" dxfId="811" priority="202" operator="greaterThan">
      <formula>8</formula>
    </cfRule>
  </conditionalFormatting>
  <conditionalFormatting sqref="J37:J38 I38">
    <cfRule type="cellIs" dxfId="810" priority="198" operator="lessThan">
      <formula>0.4</formula>
    </cfRule>
    <cfRule type="cellIs" dxfId="809" priority="199" operator="greaterThan">
      <formula>0.3999</formula>
    </cfRule>
  </conditionalFormatting>
  <conditionalFormatting sqref="J39">
    <cfRule type="cellIs" dxfId="808" priority="130" operator="lessThan">
      <formula>34</formula>
    </cfRule>
    <cfRule type="cellIs" dxfId="807" priority="131" operator="greaterThan">
      <formula>33.9</formula>
    </cfRule>
    <cfRule type="cellIs" dxfId="806" priority="196" operator="lessThan">
      <formula>34.1</formula>
    </cfRule>
    <cfRule type="cellIs" dxfId="805" priority="197" operator="greaterThan">
      <formula>34</formula>
    </cfRule>
  </conditionalFormatting>
  <conditionalFormatting sqref="J40">
    <cfRule type="cellIs" dxfId="804" priority="193" operator="lessThan">
      <formula>1.88</formula>
    </cfRule>
    <cfRule type="cellIs" dxfId="803" priority="194" operator="lessThan">
      <formula>1.88</formula>
    </cfRule>
    <cfRule type="cellIs" dxfId="802" priority="195" operator="greaterThan">
      <formula>1.87</formula>
    </cfRule>
  </conditionalFormatting>
  <conditionalFormatting sqref="I40">
    <cfRule type="cellIs" dxfId="801" priority="191" operator="lessThan">
      <formula>2.01</formula>
    </cfRule>
    <cfRule type="cellIs" dxfId="800" priority="192" operator="greaterThan">
      <formula>2</formula>
    </cfRule>
  </conditionalFormatting>
  <conditionalFormatting sqref="C40:H40">
    <cfRule type="cellIs" dxfId="799" priority="188" operator="lessThan">
      <formula>2.08</formula>
    </cfRule>
    <cfRule type="cellIs" dxfId="798" priority="189" operator="lessThan">
      <formula>2.08</formula>
    </cfRule>
    <cfRule type="cellIs" dxfId="797" priority="190" operator="greaterThan">
      <formula>2.07</formula>
    </cfRule>
  </conditionalFormatting>
  <conditionalFormatting sqref="J44">
    <cfRule type="cellIs" dxfId="796" priority="186" operator="lessThan">
      <formula>49.1</formula>
    </cfRule>
    <cfRule type="cellIs" dxfId="795" priority="187" operator="greaterThan">
      <formula>49</formula>
    </cfRule>
  </conditionalFormatting>
  <conditionalFormatting sqref="J43">
    <cfRule type="cellIs" dxfId="794" priority="184" operator="lessThan">
      <formula>45.1</formula>
    </cfRule>
    <cfRule type="cellIs" dxfId="793" priority="185" operator="greaterThan">
      <formula>45</formula>
    </cfRule>
  </conditionalFormatting>
  <conditionalFormatting sqref="J42">
    <cfRule type="cellIs" dxfId="792" priority="181" operator="lessThan">
      <formula>0.6999</formula>
    </cfRule>
    <cfRule type="cellIs" dxfId="791" priority="182" operator="greaterThan">
      <formula>0.699</formula>
    </cfRule>
    <cfRule type="cellIs" dxfId="790" priority="183" operator="greaterThan">
      <formula>0.699</formula>
    </cfRule>
  </conditionalFormatting>
  <conditionalFormatting sqref="J41">
    <cfRule type="cellIs" dxfId="789" priority="179" operator="lessThan">
      <formula>0.2999</formula>
    </cfRule>
    <cfRule type="cellIs" dxfId="788" priority="180" operator="greaterThan">
      <formula>0.299</formula>
    </cfRule>
  </conditionalFormatting>
  <conditionalFormatting sqref="G37:I37 C38:H38">
    <cfRule type="cellIs" dxfId="787" priority="177" operator="lessThan">
      <formula>0.35</formula>
    </cfRule>
    <cfRule type="cellIs" dxfId="786" priority="178" operator="greaterThan">
      <formula>0.349</formula>
    </cfRule>
  </conditionalFormatting>
  <conditionalFormatting sqref="I36">
    <cfRule type="cellIs" dxfId="785" priority="173" operator="lessThan">
      <formula>10.1</formula>
    </cfRule>
    <cfRule type="cellIs" dxfId="784" priority="174" operator="greaterThan">
      <formula>10</formula>
    </cfRule>
    <cfRule type="cellIs" dxfId="783" priority="175" operator="lessThan">
      <formula>10</formula>
    </cfRule>
    <cfRule type="cellIs" dxfId="782" priority="176" operator="greaterThan">
      <formula>10</formula>
    </cfRule>
  </conditionalFormatting>
  <conditionalFormatting sqref="I39">
    <cfRule type="cellIs" dxfId="781" priority="128" operator="lessThan">
      <formula>37</formula>
    </cfRule>
    <cfRule type="cellIs" dxfId="780" priority="129" operator="greaterThan">
      <formula>36.9</formula>
    </cfRule>
    <cfRule type="cellIs" dxfId="779" priority="171" operator="lessThan">
      <formula>37.01</formula>
    </cfRule>
    <cfRule type="cellIs" dxfId="778" priority="172" operator="greaterThan">
      <formula>37.01</formula>
    </cfRule>
  </conditionalFormatting>
  <conditionalFormatting sqref="I41">
    <cfRule type="cellIs" dxfId="777" priority="169" operator="lessThan">
      <formula>0.249</formula>
    </cfRule>
    <cfRule type="cellIs" dxfId="776" priority="170" operator="greaterThan">
      <formula>0.249</formula>
    </cfRule>
  </conditionalFormatting>
  <conditionalFormatting sqref="I42">
    <cfRule type="cellIs" dxfId="775" priority="167" operator="lessThan">
      <formula>0.65</formula>
    </cfRule>
    <cfRule type="cellIs" dxfId="774" priority="168" operator="greaterThan">
      <formula>0.649</formula>
    </cfRule>
  </conditionalFormatting>
  <conditionalFormatting sqref="I43">
    <cfRule type="cellIs" dxfId="773" priority="114" operator="greaterThan">
      <formula>48.9</formula>
    </cfRule>
    <cfRule type="cellIs" dxfId="772" priority="115" operator="lessThan">
      <formula>49</formula>
    </cfRule>
    <cfRule type="cellIs" dxfId="771" priority="116" operator="lessThan">
      <formula>49</formula>
    </cfRule>
    <cfRule type="cellIs" dxfId="770" priority="117" operator="greaterThan">
      <formula>48.9</formula>
    </cfRule>
    <cfRule type="cellIs" dxfId="769" priority="165" operator="lessThan">
      <formula>47.1</formula>
    </cfRule>
    <cfRule type="cellIs" dxfId="768" priority="166" operator="greaterThan">
      <formula>47</formula>
    </cfRule>
  </conditionalFormatting>
  <conditionalFormatting sqref="I44">
    <cfRule type="cellIs" dxfId="767" priority="163" operator="lessThan">
      <formula>51.1</formula>
    </cfRule>
    <cfRule type="cellIs" dxfId="766" priority="164" operator="greaterThan">
      <formula>51</formula>
    </cfRule>
  </conditionalFormatting>
  <conditionalFormatting sqref="G39:H39">
    <cfRule type="cellIs" dxfId="765" priority="126" operator="lessThan">
      <formula>38</formula>
    </cfRule>
    <cfRule type="cellIs" dxfId="764" priority="127" operator="greaterThan">
      <formula>37.9</formula>
    </cfRule>
    <cfRule type="cellIs" dxfId="763" priority="161" operator="lessThan">
      <formula>38</formula>
    </cfRule>
    <cfRule type="cellIs" dxfId="762" priority="162" operator="greaterThan">
      <formula>37.9</formula>
    </cfRule>
  </conditionalFormatting>
  <conditionalFormatting sqref="G41:H41">
    <cfRule type="cellIs" dxfId="761" priority="159" operator="lessThan">
      <formula>0.25</formula>
    </cfRule>
    <cfRule type="cellIs" dxfId="760" priority="160" operator="greaterThan">
      <formula>0.249</formula>
    </cfRule>
  </conditionalFormatting>
  <conditionalFormatting sqref="F42:H42">
    <cfRule type="cellIs" dxfId="759" priority="157" operator="lessThan">
      <formula>0.6</formula>
    </cfRule>
    <cfRule type="cellIs" dxfId="758" priority="158" operator="greaterThan">
      <formula>0.599</formula>
    </cfRule>
  </conditionalFormatting>
  <conditionalFormatting sqref="G36">
    <cfRule type="cellIs" dxfId="757" priority="154" operator="lessThan">
      <formula>14</formula>
    </cfRule>
    <cfRule type="cellIs" dxfId="756" priority="155" operator="greaterThan">
      <formula>13.99</formula>
    </cfRule>
    <cfRule type="cellIs" dxfId="755" priority="156" operator="greaterThan">
      <formula>14</formula>
    </cfRule>
  </conditionalFormatting>
  <conditionalFormatting sqref="F36">
    <cfRule type="cellIs" dxfId="754" priority="152" operator="lessThan">
      <formula>16</formula>
    </cfRule>
    <cfRule type="cellIs" dxfId="753" priority="153" operator="greaterThan">
      <formula>15.9</formula>
    </cfRule>
  </conditionalFormatting>
  <conditionalFormatting sqref="E36">
    <cfRule type="cellIs" dxfId="752" priority="150" operator="lessThan">
      <formula>18</formula>
    </cfRule>
    <cfRule type="cellIs" dxfId="751" priority="151" operator="greaterThan">
      <formula>17.9</formula>
    </cfRule>
  </conditionalFormatting>
  <conditionalFormatting sqref="C36:D36">
    <cfRule type="cellIs" dxfId="750" priority="148" operator="lessThan">
      <formula>24</formula>
    </cfRule>
    <cfRule type="cellIs" dxfId="749" priority="149" operator="greaterThan">
      <formula>23.99</formula>
    </cfRule>
  </conditionalFormatting>
  <conditionalFormatting sqref="C37:F37">
    <cfRule type="cellIs" dxfId="748" priority="145" operator="greaterThan">
      <formula>0.249</formula>
    </cfRule>
    <cfRule type="cellIs" dxfId="747" priority="146" operator="lessThan">
      <formula>0.25</formula>
    </cfRule>
    <cfRule type="cellIs" dxfId="746" priority="147" operator="greaterThan">
      <formula>24.9</formula>
    </cfRule>
  </conditionalFormatting>
  <conditionalFormatting sqref="C39:F39">
    <cfRule type="cellIs" dxfId="745" priority="124" operator="lessThan">
      <formula>39.99</formula>
    </cfRule>
    <cfRule type="cellIs" dxfId="744" priority="125" operator="greaterThan">
      <formula>39.99</formula>
    </cfRule>
    <cfRule type="cellIs" dxfId="743" priority="143" operator="lessThan">
      <formula>40.1</formula>
    </cfRule>
    <cfRule type="cellIs" dxfId="742" priority="144" operator="greaterThan">
      <formula>40</formula>
    </cfRule>
  </conditionalFormatting>
  <conditionalFormatting sqref="C41:F41">
    <cfRule type="cellIs" dxfId="741" priority="141" operator="lessThan">
      <formula>0.15</formula>
    </cfRule>
    <cfRule type="cellIs" dxfId="740" priority="142" operator="greaterThan">
      <formula>0.149</formula>
    </cfRule>
  </conditionalFormatting>
  <conditionalFormatting sqref="D42:E42">
    <cfRule type="cellIs" dxfId="739" priority="139" operator="lessThan">
      <formula>0.5</formula>
    </cfRule>
    <cfRule type="cellIs" dxfId="738" priority="140" operator="greaterThan">
      <formula>0.499</formula>
    </cfRule>
  </conditionalFormatting>
  <conditionalFormatting sqref="C42">
    <cfRule type="cellIs" dxfId="737" priority="135" operator="lessThan">
      <formula>0.4</formula>
    </cfRule>
    <cfRule type="cellIs" dxfId="736" priority="136" operator="greaterThan">
      <formula>0.399</formula>
    </cfRule>
    <cfRule type="cellIs" dxfId="735" priority="137" operator="lessThan">
      <formula>0.4</formula>
    </cfRule>
    <cfRule type="cellIs" dxfId="734" priority="138" operator="greaterThan">
      <formula>0.499</formula>
    </cfRule>
  </conditionalFormatting>
  <conditionalFormatting sqref="C38:F38">
    <cfRule type="cellIs" dxfId="733" priority="133" operator="lessThan">
      <formula>0.3</formula>
    </cfRule>
    <cfRule type="cellIs" dxfId="732" priority="134" operator="greaterThan">
      <formula>0.299</formula>
    </cfRule>
  </conditionalFormatting>
  <conditionalFormatting sqref="C47:C49">
    <cfRule type="cellIs" dxfId="731" priority="122" operator="lessThan">
      <formula>1</formula>
    </cfRule>
    <cfRule type="cellIs" dxfId="730" priority="123" operator="greaterThan">
      <formula>0.9</formula>
    </cfRule>
  </conditionalFormatting>
  <conditionalFormatting sqref="C52:C53">
    <cfRule type="cellIs" dxfId="729" priority="120" operator="lessThan">
      <formula>24</formula>
    </cfRule>
    <cfRule type="cellIs" dxfId="728" priority="121" operator="greaterThan">
      <formula>23.9</formula>
    </cfRule>
  </conditionalFormatting>
  <conditionalFormatting sqref="C56">
    <cfRule type="cellIs" dxfId="727" priority="118" operator="lessThan">
      <formula>6</formula>
    </cfRule>
    <cfRule type="cellIs" dxfId="726" priority="119" operator="greaterThan">
      <formula>5.99</formula>
    </cfRule>
  </conditionalFormatting>
  <conditionalFormatting sqref="H43">
    <cfRule type="cellIs" dxfId="725" priority="112" operator="lessThan">
      <formula>49</formula>
    </cfRule>
    <cfRule type="cellIs" dxfId="724" priority="113" operator="greaterThan">
      <formula>48.9</formula>
    </cfRule>
  </conditionalFormatting>
  <conditionalFormatting sqref="G43">
    <cfRule type="cellIs" dxfId="723" priority="110" operator="lessThan">
      <formula>51</formula>
    </cfRule>
    <cfRule type="cellIs" dxfId="722" priority="111" operator="greaterThan">
      <formula>50.9</formula>
    </cfRule>
  </conditionalFormatting>
  <conditionalFormatting sqref="F43">
    <cfRule type="cellIs" dxfId="721" priority="108" operator="lessThan">
      <formula>53</formula>
    </cfRule>
    <cfRule type="cellIs" dxfId="720" priority="109" operator="greaterThan">
      <formula>52.9</formula>
    </cfRule>
  </conditionalFormatting>
  <conditionalFormatting sqref="E43">
    <cfRule type="cellIs" dxfId="719" priority="106" operator="lessThan">
      <formula>55</formula>
    </cfRule>
    <cfRule type="cellIs" dxfId="718" priority="107" operator="greaterThan">
      <formula>54.9</formula>
    </cfRule>
  </conditionalFormatting>
  <conditionalFormatting sqref="D43">
    <cfRule type="cellIs" dxfId="717" priority="104" operator="lessThan">
      <formula>57</formula>
    </cfRule>
    <cfRule type="cellIs" dxfId="716" priority="105" operator="greaterThan">
      <formula>56.9</formula>
    </cfRule>
  </conditionalFormatting>
  <conditionalFormatting sqref="C43">
    <cfRule type="cellIs" dxfId="715" priority="102" operator="lessThan">
      <formula>57</formula>
    </cfRule>
    <cfRule type="cellIs" dxfId="714" priority="103" operator="greaterThan">
      <formula>56.9</formula>
    </cfRule>
  </conditionalFormatting>
  <conditionalFormatting sqref="H44">
    <cfRule type="cellIs" dxfId="713" priority="100" operator="lessThan">
      <formula>53</formula>
    </cfRule>
    <cfRule type="cellIs" dxfId="712" priority="101" operator="greaterThan">
      <formula>52.9</formula>
    </cfRule>
  </conditionalFormatting>
  <conditionalFormatting sqref="G44">
    <cfRule type="cellIs" dxfId="711" priority="98" operator="lessThan">
      <formula>55</formula>
    </cfRule>
    <cfRule type="cellIs" dxfId="710" priority="99" operator="greaterThan">
      <formula>54.9</formula>
    </cfRule>
  </conditionalFormatting>
  <conditionalFormatting sqref="F44">
    <cfRule type="cellIs" dxfId="709" priority="96" operator="lessThan">
      <formula>57</formula>
    </cfRule>
    <cfRule type="cellIs" dxfId="708" priority="97" operator="greaterThan">
      <formula>56.9</formula>
    </cfRule>
  </conditionalFormatting>
  <conditionalFormatting sqref="E44">
    <cfRule type="cellIs" dxfId="707" priority="94" operator="lessThan">
      <formula>59</formula>
    </cfRule>
    <cfRule type="cellIs" dxfId="706" priority="95" operator="greaterThan">
      <formula>58.9</formula>
    </cfRule>
  </conditionalFormatting>
  <conditionalFormatting sqref="D44">
    <cfRule type="cellIs" dxfId="705" priority="92" operator="lessThan">
      <formula>61</formula>
    </cfRule>
    <cfRule type="cellIs" dxfId="704" priority="93" operator="greaterThan">
      <formula>60.9</formula>
    </cfRule>
  </conditionalFormatting>
  <conditionalFormatting sqref="C44">
    <cfRule type="cellIs" dxfId="703" priority="90" operator="lessThan">
      <formula>63</formula>
    </cfRule>
    <cfRule type="cellIs" dxfId="702" priority="91" operator="greaterThan">
      <formula>62.9</formula>
    </cfRule>
  </conditionalFormatting>
  <conditionalFormatting sqref="C50">
    <cfRule type="cellIs" dxfId="701" priority="88" operator="lessThanOrEqual">
      <formula>5</formula>
    </cfRule>
    <cfRule type="cellIs" dxfId="700" priority="89" operator="greaterThanOrEqual">
      <formula>5</formula>
    </cfRule>
  </conditionalFormatting>
  <conditionalFormatting sqref="D50">
    <cfRule type="cellIs" dxfId="699" priority="86" operator="greaterThanOrEqual">
      <formula>6</formula>
    </cfRule>
    <cfRule type="cellIs" dxfId="698" priority="87" operator="lessThan">
      <formula>6</formula>
    </cfRule>
  </conditionalFormatting>
  <conditionalFormatting sqref="E50">
    <cfRule type="cellIs" dxfId="697" priority="84" operator="greaterThanOrEqual">
      <formula>7</formula>
    </cfRule>
    <cfRule type="cellIs" dxfId="696" priority="85" operator="lessThan">
      <formula>7</formula>
    </cfRule>
  </conditionalFormatting>
  <conditionalFormatting sqref="F50">
    <cfRule type="cellIs" dxfId="695" priority="82" operator="lessThan">
      <formula>10</formula>
    </cfRule>
    <cfRule type="cellIs" dxfId="694" priority="83" operator="greaterThanOrEqual">
      <formula>10</formula>
    </cfRule>
  </conditionalFormatting>
  <conditionalFormatting sqref="G50">
    <cfRule type="cellIs" dxfId="693" priority="80" operator="lessThan">
      <formula>12</formula>
    </cfRule>
    <cfRule type="cellIs" dxfId="692" priority="81" operator="greaterThanOrEqual">
      <formula>12</formula>
    </cfRule>
  </conditionalFormatting>
  <conditionalFormatting sqref="H50">
    <cfRule type="cellIs" dxfId="691" priority="78" operator="lessThan">
      <formula>14</formula>
    </cfRule>
    <cfRule type="cellIs" dxfId="690" priority="79" operator="greaterThanOrEqual">
      <formula>14</formula>
    </cfRule>
  </conditionalFormatting>
  <conditionalFormatting sqref="I50">
    <cfRule type="cellIs" dxfId="689" priority="76" operator="lessThan">
      <formula>17</formula>
    </cfRule>
    <cfRule type="cellIs" dxfId="688" priority="77" operator="greaterThanOrEqual">
      <formula>17</formula>
    </cfRule>
  </conditionalFormatting>
  <conditionalFormatting sqref="J50">
    <cfRule type="cellIs" dxfId="687" priority="74" operator="lessThan">
      <formula>19</formula>
    </cfRule>
    <cfRule type="cellIs" dxfId="686" priority="75" operator="greaterThanOrEqual">
      <formula>19</formula>
    </cfRule>
  </conditionalFormatting>
  <conditionalFormatting sqref="K50">
    <cfRule type="cellIs" dxfId="685" priority="72" operator="lessThan">
      <formula>22</formula>
    </cfRule>
    <cfRule type="cellIs" dxfId="684" priority="73" operator="greaterThanOrEqual">
      <formula>22</formula>
    </cfRule>
  </conditionalFormatting>
  <conditionalFormatting sqref="L50">
    <cfRule type="cellIs" dxfId="683" priority="70" operator="lessThan">
      <formula>24</formula>
    </cfRule>
    <cfRule type="cellIs" dxfId="682" priority="71" operator="greaterThanOrEqual">
      <formula>24</formula>
    </cfRule>
  </conditionalFormatting>
  <conditionalFormatting sqref="C51">
    <cfRule type="cellIs" dxfId="681" priority="68" operator="lessThanOrEqual">
      <formula>5</formula>
    </cfRule>
    <cfRule type="cellIs" dxfId="680" priority="69" operator="greaterThanOrEqual">
      <formula>5</formula>
    </cfRule>
  </conditionalFormatting>
  <conditionalFormatting sqref="D51">
    <cfRule type="cellIs" dxfId="679" priority="66" operator="greaterThanOrEqual">
      <formula>6</formula>
    </cfRule>
    <cfRule type="cellIs" dxfId="678" priority="67" operator="lessThan">
      <formula>6</formula>
    </cfRule>
  </conditionalFormatting>
  <conditionalFormatting sqref="E51">
    <cfRule type="cellIs" dxfId="677" priority="64" operator="greaterThanOrEqual">
      <formula>7</formula>
    </cfRule>
    <cfRule type="cellIs" dxfId="676" priority="65" operator="lessThan">
      <formula>7</formula>
    </cfRule>
  </conditionalFormatting>
  <conditionalFormatting sqref="F51">
    <cfRule type="cellIs" dxfId="675" priority="62" operator="lessThan">
      <formula>10</formula>
    </cfRule>
    <cfRule type="cellIs" dxfId="674" priority="63" operator="greaterThanOrEqual">
      <formula>10</formula>
    </cfRule>
  </conditionalFormatting>
  <conditionalFormatting sqref="G51">
    <cfRule type="cellIs" dxfId="673" priority="60" operator="lessThan">
      <formula>12</formula>
    </cfRule>
    <cfRule type="cellIs" dxfId="672" priority="61" operator="greaterThanOrEqual">
      <formula>12</formula>
    </cfRule>
  </conditionalFormatting>
  <conditionalFormatting sqref="H51">
    <cfRule type="cellIs" dxfId="671" priority="58" operator="lessThan">
      <formula>14</formula>
    </cfRule>
    <cfRule type="cellIs" dxfId="670" priority="59" operator="greaterThanOrEqual">
      <formula>14</formula>
    </cfRule>
  </conditionalFormatting>
  <conditionalFormatting sqref="I51">
    <cfRule type="cellIs" dxfId="669" priority="56" operator="lessThan">
      <formula>17</formula>
    </cfRule>
    <cfRule type="cellIs" dxfId="668" priority="57" operator="greaterThanOrEqual">
      <formula>17</formula>
    </cfRule>
  </conditionalFormatting>
  <conditionalFormatting sqref="J51">
    <cfRule type="cellIs" dxfId="667" priority="54" operator="lessThan">
      <formula>19</formula>
    </cfRule>
    <cfRule type="cellIs" dxfId="666" priority="55" operator="greaterThanOrEqual">
      <formula>19</formula>
    </cfRule>
  </conditionalFormatting>
  <conditionalFormatting sqref="K51">
    <cfRule type="cellIs" dxfId="665" priority="52" operator="lessThan">
      <formula>22</formula>
    </cfRule>
    <cfRule type="cellIs" dxfId="664" priority="53" operator="greaterThanOrEqual">
      <formula>22</formula>
    </cfRule>
  </conditionalFormatting>
  <conditionalFormatting sqref="L51">
    <cfRule type="cellIs" dxfId="663" priority="50" operator="lessThan">
      <formula>24</formula>
    </cfRule>
    <cfRule type="cellIs" dxfId="662" priority="51" operator="greaterThanOrEqual">
      <formula>24</formula>
    </cfRule>
  </conditionalFormatting>
  <conditionalFormatting sqref="C54">
    <cfRule type="cellIs" dxfId="661" priority="39" operator="greaterThanOrEqual">
      <formula>0.08</formula>
    </cfRule>
    <cfRule type="cellIs" dxfId="660" priority="49" operator="lessThan">
      <formula>0.08</formula>
    </cfRule>
  </conditionalFormatting>
  <conditionalFormatting sqref="D54">
    <cfRule type="cellIs" dxfId="659" priority="38" operator="greaterThanOrEqual">
      <formula>0.1</formula>
    </cfRule>
    <cfRule type="cellIs" dxfId="658" priority="48" operator="lessThan">
      <formula>0.1</formula>
    </cfRule>
  </conditionalFormatting>
  <conditionalFormatting sqref="E54">
    <cfRule type="cellIs" dxfId="657" priority="37" operator="greaterThanOrEqual">
      <formula>1</formula>
    </cfRule>
    <cfRule type="cellIs" dxfId="656" priority="47" operator="lessThan">
      <formula>1</formula>
    </cfRule>
  </conditionalFormatting>
  <conditionalFormatting sqref="F54">
    <cfRule type="cellIs" dxfId="655" priority="36" operator="greaterThanOrEqual">
      <formula>1.02</formula>
    </cfRule>
    <cfRule type="cellIs" dxfId="654" priority="46" operator="lessThan">
      <formula>1.02</formula>
    </cfRule>
  </conditionalFormatting>
  <conditionalFormatting sqref="G54">
    <cfRule type="cellIs" dxfId="653" priority="35" operator="greaterThanOrEqual">
      <formula>1.04</formula>
    </cfRule>
    <cfRule type="cellIs" dxfId="652" priority="45" operator="lessThan">
      <formula>1.04</formula>
    </cfRule>
  </conditionalFormatting>
  <conditionalFormatting sqref="H54">
    <cfRule type="cellIs" dxfId="651" priority="34" operator="greaterThanOrEqual">
      <formula>1.06</formula>
    </cfRule>
    <cfRule type="cellIs" dxfId="650" priority="44" operator="lessThan">
      <formula>1.06</formula>
    </cfRule>
  </conditionalFormatting>
  <conditionalFormatting sqref="I54">
    <cfRule type="cellIs" dxfId="649" priority="33" operator="greaterThanOrEqual">
      <formula>1.08</formula>
    </cfRule>
    <cfRule type="cellIs" dxfId="648" priority="43" operator="lessThan">
      <formula>1.08</formula>
    </cfRule>
  </conditionalFormatting>
  <conditionalFormatting sqref="J54">
    <cfRule type="cellIs" dxfId="647" priority="32" operator="greaterThanOrEqual">
      <formula>1.1</formula>
    </cfRule>
    <cfRule type="cellIs" dxfId="646" priority="42" operator="lessThan">
      <formula>1.1</formula>
    </cfRule>
  </conditionalFormatting>
  <conditionalFormatting sqref="K54">
    <cfRule type="cellIs" dxfId="645" priority="31" operator="greaterThanOrEqual">
      <formula>2</formula>
    </cfRule>
    <cfRule type="cellIs" dxfId="644" priority="41" operator="lessThan">
      <formula>2</formula>
    </cfRule>
  </conditionalFormatting>
  <conditionalFormatting sqref="L54">
    <cfRule type="cellIs" dxfId="643" priority="30" operator="greaterThanOrEqual">
      <formula>2.04</formula>
    </cfRule>
    <cfRule type="cellIs" dxfId="642" priority="40" operator="lessThan">
      <formula>2.04</formula>
    </cfRule>
  </conditionalFormatting>
  <conditionalFormatting sqref="C55">
    <cfRule type="cellIs" dxfId="641" priority="26" operator="lessThan">
      <formula>3.08</formula>
    </cfRule>
    <cfRule type="cellIs" dxfId="640" priority="29" operator="greaterThanOrEqual">
      <formula>3.08</formula>
    </cfRule>
  </conditionalFormatting>
  <conditionalFormatting sqref="D55">
    <cfRule type="cellIs" dxfId="639" priority="25" operator="lessThan">
      <formula>4.02</formula>
    </cfRule>
    <cfRule type="cellIs" dxfId="638" priority="28" operator="greaterThanOrEqual">
      <formula>4.02</formula>
    </cfRule>
  </conditionalFormatting>
  <conditionalFormatting sqref="E55">
    <cfRule type="cellIs" dxfId="637" priority="24" operator="lessThan">
      <formula>4.08</formula>
    </cfRule>
    <cfRule type="cellIs" dxfId="636" priority="27" operator="greaterThanOrEqual">
      <formula>4.08</formula>
    </cfRule>
  </conditionalFormatting>
  <conditionalFormatting sqref="F55">
    <cfRule type="cellIs" dxfId="635" priority="22" operator="lessThan">
      <formula>5.02</formula>
    </cfRule>
    <cfRule type="cellIs" dxfId="634" priority="23" operator="greaterThanOrEqual">
      <formula>5.02</formula>
    </cfRule>
  </conditionalFormatting>
  <conditionalFormatting sqref="G55">
    <cfRule type="cellIs" dxfId="633" priority="19" operator="lessThan">
      <formula>5.08</formula>
    </cfRule>
    <cfRule type="cellIs" dxfId="632" priority="21" operator="greaterThanOrEqual">
      <formula>5.08</formula>
    </cfRule>
  </conditionalFormatting>
  <conditionalFormatting sqref="H55">
    <cfRule type="cellIs" dxfId="631" priority="10" operator="greaterThanOrEqual">
      <formula>6.02</formula>
    </cfRule>
    <cfRule type="cellIs" dxfId="630" priority="20" operator="lessThan">
      <formula>6.08</formula>
    </cfRule>
  </conditionalFormatting>
  <conditionalFormatting sqref="I55">
    <cfRule type="cellIs" dxfId="629" priority="17" operator="lessThan">
      <formula>6.08</formula>
    </cfRule>
    <cfRule type="cellIs" dxfId="628" priority="18" operator="greaterThanOrEqual">
      <formula>6.08</formula>
    </cfRule>
  </conditionalFormatting>
  <conditionalFormatting sqref="J55">
    <cfRule type="cellIs" dxfId="627" priority="15" operator="lessThan">
      <formula>7.02</formula>
    </cfRule>
    <cfRule type="cellIs" dxfId="626" priority="16" operator="greaterThanOrEqual">
      <formula>7.02</formula>
    </cfRule>
  </conditionalFormatting>
  <conditionalFormatting sqref="K55">
    <cfRule type="cellIs" dxfId="625" priority="13" operator="lessThan">
      <formula>7.08</formula>
    </cfRule>
    <cfRule type="cellIs" dxfId="624" priority="14" operator="greaterThanOrEqual">
      <formula>7.08</formula>
    </cfRule>
  </conditionalFormatting>
  <conditionalFormatting sqref="L55">
    <cfRule type="cellIs" dxfId="623" priority="11" operator="lessThan">
      <formula>8</formula>
    </cfRule>
    <cfRule type="cellIs" dxfId="622" priority="12" operator="greaterThanOrEqual">
      <formula>8</formula>
    </cfRule>
  </conditionalFormatting>
  <conditionalFormatting sqref="H36">
    <cfRule type="cellIs" dxfId="621" priority="8" operator="greaterThan">
      <formula>11.9</formula>
    </cfRule>
    <cfRule type="cellIs" dxfId="620" priority="9" operator="lessThan">
      <formula>12</formula>
    </cfRule>
  </conditionalFormatting>
  <conditionalFormatting sqref="I86">
    <cfRule type="cellIs" dxfId="619" priority="1" operator="lessThan">
      <formula>1</formula>
    </cfRule>
    <cfRule type="cellIs" dxfId="618" priority="2" operator="lessThan">
      <formula>0</formula>
    </cfRule>
    <cfRule type="cellIs" dxfId="617" priority="3" operator="lessThan">
      <formula>0</formula>
    </cfRule>
  </conditionalFormatting>
  <conditionalFormatting sqref="I79">
    <cfRule type="cellIs" dxfId="616" priority="5" operator="lessThan">
      <formula>1</formula>
    </cfRule>
    <cfRule type="cellIs" dxfId="615" priority="6" operator="lessThan">
      <formula>0</formula>
    </cfRule>
    <cfRule type="cellIs" dxfId="614" priority="7" operator="lessThan">
      <formula>0</formula>
    </cfRule>
  </conditionalFormatting>
  <conditionalFormatting sqref="I89:I90 I93:I94">
    <cfRule type="cellIs" dxfId="613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K97" sqref="K97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7" t="s">
        <v>202</v>
      </c>
      <c r="O2" s="78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9" t="s">
        <v>148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1:24" x14ac:dyDescent="0.25">
      <c r="Q66" s="75" t="s">
        <v>155</v>
      </c>
      <c r="R66" s="76"/>
      <c r="T66" s="80" t="s">
        <v>35</v>
      </c>
      <c r="U66" s="81"/>
      <c r="W66" s="80" t="s">
        <v>156</v>
      </c>
      <c r="X66" s="81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68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0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0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74" t="s">
        <v>171</v>
      </c>
      <c r="H83" s="74"/>
      <c r="I83" s="74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74"/>
      <c r="H84" s="74"/>
      <c r="I84" s="74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75" t="s">
        <v>177</v>
      </c>
      <c r="R88" s="76"/>
      <c r="T88" s="75" t="s">
        <v>178</v>
      </c>
      <c r="U88" s="76"/>
      <c r="W88" s="75" t="s">
        <v>179</v>
      </c>
      <c r="X88" s="76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2" priority="603" operator="greaterThan">
      <formula>3</formula>
    </cfRule>
    <cfRule type="cellIs" dxfId="611" priority="604" operator="lessThan">
      <formula>3</formula>
    </cfRule>
    <cfRule type="cellIs" dxfId="610" priority="612" operator="equal">
      <formula>3</formula>
    </cfRule>
  </conditionalFormatting>
  <conditionalFormatting sqref="C5">
    <cfRule type="cellIs" dxfId="609" priority="602" operator="lessThan">
      <formula>2</formula>
    </cfRule>
    <cfRule type="cellIs" dxfId="608" priority="610" operator="greaterThan">
      <formula>2</formula>
    </cfRule>
    <cfRule type="cellIs" dxfId="607" priority="611" operator="equal">
      <formula>2</formula>
    </cfRule>
  </conditionalFormatting>
  <conditionalFormatting sqref="C6:D6">
    <cfRule type="cellIs" dxfId="606" priority="601" operator="lessThan">
      <formula>2</formula>
    </cfRule>
    <cfRule type="cellIs" dxfId="605" priority="609" operator="greaterThan">
      <formula>1.9</formula>
    </cfRule>
  </conditionalFormatting>
  <conditionalFormatting sqref="C7:D7">
    <cfRule type="cellIs" dxfId="604" priority="600" operator="lessThan">
      <formula>1</formula>
    </cfRule>
    <cfRule type="cellIs" dxfId="603" priority="608" operator="greaterThan">
      <formula>0.9</formula>
    </cfRule>
  </conditionalFormatting>
  <conditionalFormatting sqref="C8:D8">
    <cfRule type="cellIs" dxfId="602" priority="597" operator="greaterThan">
      <formula>0.9</formula>
    </cfRule>
    <cfRule type="cellIs" dxfId="601" priority="598" operator="greaterThan">
      <formula>1</formula>
    </cfRule>
    <cfRule type="cellIs" dxfId="600" priority="607" operator="equal">
      <formula>0</formula>
    </cfRule>
  </conditionalFormatting>
  <conditionalFormatting sqref="C9">
    <cfRule type="cellIs" dxfId="599" priority="606" operator="greaterThan">
      <formula>0</formula>
    </cfRule>
  </conditionalFormatting>
  <conditionalFormatting sqref="C10">
    <cfRule type="cellIs" dxfId="598" priority="605" operator="greaterThan">
      <formula>0</formula>
    </cfRule>
  </conditionalFormatting>
  <conditionalFormatting sqref="C9:C10">
    <cfRule type="cellIs" dxfId="597" priority="599" operator="equal">
      <formula>0</formula>
    </cfRule>
  </conditionalFormatting>
  <conditionalFormatting sqref="L4">
    <cfRule type="cellIs" dxfId="596" priority="596" operator="lessThan">
      <formula>4</formula>
    </cfRule>
  </conditionalFormatting>
  <conditionalFormatting sqref="L5:L7">
    <cfRule type="cellIs" dxfId="595" priority="595" operator="lessThan">
      <formula>4</formula>
    </cfRule>
  </conditionalFormatting>
  <conditionalFormatting sqref="L8">
    <cfRule type="cellIs" dxfId="594" priority="591" operator="greaterThan">
      <formula>1.9</formula>
    </cfRule>
    <cfRule type="cellIs" dxfId="593" priority="594" operator="lessThan">
      <formula>2</formula>
    </cfRule>
  </conditionalFormatting>
  <conditionalFormatting sqref="L9:L10">
    <cfRule type="cellIs" dxfId="592" priority="590" operator="greaterThan">
      <formula>2.9</formula>
    </cfRule>
    <cfRule type="cellIs" dxfId="591" priority="593" operator="lessThan">
      <formula>3</formula>
    </cfRule>
  </conditionalFormatting>
  <conditionalFormatting sqref="L4:L7">
    <cfRule type="cellIs" dxfId="590" priority="592" operator="greaterThan">
      <formula>3.9</formula>
    </cfRule>
  </conditionalFormatting>
  <conditionalFormatting sqref="L12:L15">
    <cfRule type="cellIs" dxfId="589" priority="588" operator="lessThan">
      <formula>3.9</formula>
    </cfRule>
    <cfRule type="cellIs" dxfId="588" priority="589" operator="greaterThan">
      <formula>3.9</formula>
    </cfRule>
  </conditionalFormatting>
  <conditionalFormatting sqref="L18:L21">
    <cfRule type="cellIs" dxfId="587" priority="586" operator="lessThan">
      <formula>2.9</formula>
    </cfRule>
    <cfRule type="cellIs" dxfId="586" priority="587" operator="greaterThan">
      <formula>2.9</formula>
    </cfRule>
  </conditionalFormatting>
  <conditionalFormatting sqref="L16">
    <cfRule type="cellIs" dxfId="585" priority="584" operator="lessThan">
      <formula>2.9</formula>
    </cfRule>
    <cfRule type="cellIs" dxfId="584" priority="585" operator="greaterThan">
      <formula>2.9</formula>
    </cfRule>
  </conditionalFormatting>
  <conditionalFormatting sqref="L17">
    <cfRule type="cellIs" dxfId="583" priority="582" operator="lessThan">
      <formula>1.9</formula>
    </cfRule>
    <cfRule type="cellIs" dxfId="582" priority="583" operator="greaterThan">
      <formula>1.9</formula>
    </cfRule>
  </conditionalFormatting>
  <conditionalFormatting sqref="L22">
    <cfRule type="cellIs" dxfId="581" priority="580" operator="lessThan">
      <formula>3.9</formula>
    </cfRule>
    <cfRule type="cellIs" dxfId="580" priority="581" operator="greaterThan">
      <formula>3.9</formula>
    </cfRule>
  </conditionalFormatting>
  <conditionalFormatting sqref="K12:K14">
    <cfRule type="cellIs" dxfId="579" priority="578" operator="lessThan">
      <formula>3.9</formula>
    </cfRule>
    <cfRule type="cellIs" dxfId="578" priority="579" operator="greaterThan">
      <formula>3.9</formula>
    </cfRule>
  </conditionalFormatting>
  <conditionalFormatting sqref="J12:J13">
    <cfRule type="cellIs" dxfId="577" priority="576" operator="lessThan">
      <formula>3.9</formula>
    </cfRule>
    <cfRule type="cellIs" dxfId="576" priority="577" operator="greaterThan">
      <formula>3.9</formula>
    </cfRule>
  </conditionalFormatting>
  <conditionalFormatting sqref="I12:I13">
    <cfRule type="cellIs" dxfId="575" priority="574" operator="lessThan">
      <formula>3.9</formula>
    </cfRule>
    <cfRule type="cellIs" dxfId="574" priority="575" operator="greaterThan">
      <formula>3.9</formula>
    </cfRule>
  </conditionalFormatting>
  <conditionalFormatting sqref="H12:H13">
    <cfRule type="cellIs" dxfId="573" priority="572" operator="lessThan">
      <formula>3.9</formula>
    </cfRule>
    <cfRule type="cellIs" dxfId="572" priority="573" operator="greaterThan">
      <formula>3.9</formula>
    </cfRule>
  </conditionalFormatting>
  <conditionalFormatting sqref="G12:G13">
    <cfRule type="cellIs" dxfId="571" priority="570" operator="lessThan">
      <formula>3.9</formula>
    </cfRule>
    <cfRule type="cellIs" dxfId="570" priority="571" operator="greaterThan">
      <formula>3.9</formula>
    </cfRule>
  </conditionalFormatting>
  <conditionalFormatting sqref="L24">
    <cfRule type="cellIs" dxfId="569" priority="568" operator="lessThan">
      <formula>3.9</formula>
    </cfRule>
    <cfRule type="cellIs" dxfId="568" priority="569" operator="greaterThan">
      <formula>3.9</formula>
    </cfRule>
  </conditionalFormatting>
  <conditionalFormatting sqref="L25">
    <cfRule type="cellIs" dxfId="567" priority="566" operator="lessThan">
      <formula>2.9</formula>
    </cfRule>
    <cfRule type="cellIs" dxfId="566" priority="567" operator="greaterThan">
      <formula>2.9</formula>
    </cfRule>
  </conditionalFormatting>
  <conditionalFormatting sqref="L27:L29">
    <cfRule type="cellIs" dxfId="565" priority="564" operator="lessThan">
      <formula>4.9</formula>
    </cfRule>
    <cfRule type="cellIs" dxfId="564" priority="565" operator="greaterThan">
      <formula>4.9</formula>
    </cfRule>
  </conditionalFormatting>
  <conditionalFormatting sqref="L30">
    <cfRule type="cellIs" dxfId="563" priority="562" operator="lessThan">
      <formula>2.9</formula>
    </cfRule>
    <cfRule type="cellIs" dxfId="562" priority="563" operator="greaterThan">
      <formula>2.9</formula>
    </cfRule>
  </conditionalFormatting>
  <conditionalFormatting sqref="L31">
    <cfRule type="cellIs" dxfId="561" priority="560" operator="lessThan">
      <formula>2.9</formula>
    </cfRule>
    <cfRule type="cellIs" dxfId="560" priority="561" operator="greaterThan">
      <formula>2.9</formula>
    </cfRule>
  </conditionalFormatting>
  <conditionalFormatting sqref="L32">
    <cfRule type="cellIs" dxfId="559" priority="558" operator="lessThan">
      <formula>2.9</formula>
    </cfRule>
    <cfRule type="cellIs" dxfId="558" priority="559" operator="greaterThan">
      <formula>2.9</formula>
    </cfRule>
  </conditionalFormatting>
  <conditionalFormatting sqref="L33">
    <cfRule type="cellIs" dxfId="557" priority="556" operator="lessThan">
      <formula>2.9</formula>
    </cfRule>
    <cfRule type="cellIs" dxfId="556" priority="557" operator="greaterThan">
      <formula>2.9</formula>
    </cfRule>
  </conditionalFormatting>
  <conditionalFormatting sqref="L34">
    <cfRule type="cellIs" dxfId="555" priority="554" operator="lessThan">
      <formula>6.9</formula>
    </cfRule>
    <cfRule type="cellIs" dxfId="554" priority="555" operator="greaterThan">
      <formula>6.9</formula>
    </cfRule>
  </conditionalFormatting>
  <conditionalFormatting sqref="L36">
    <cfRule type="cellIs" dxfId="553" priority="551" operator="equal">
      <formula>2</formula>
    </cfRule>
    <cfRule type="cellIs" dxfId="552" priority="552" operator="lessThan">
      <formula>2</formula>
    </cfRule>
    <cfRule type="cellIs" dxfId="551" priority="553" operator="greaterThan">
      <formula>2</formula>
    </cfRule>
  </conditionalFormatting>
  <conditionalFormatting sqref="L37">
    <cfRule type="cellIs" dxfId="550" priority="549" operator="lessThan">
      <formula>0.599</formula>
    </cfRule>
    <cfRule type="cellIs" dxfId="549" priority="550" operator="greaterThan">
      <formula>0.599</formula>
    </cfRule>
  </conditionalFormatting>
  <conditionalFormatting sqref="L38">
    <cfRule type="cellIs" dxfId="548" priority="547" operator="lessThan">
      <formula>0.499</formula>
    </cfRule>
    <cfRule type="cellIs" dxfId="547" priority="548" operator="greaterThan">
      <formula>0.499</formula>
    </cfRule>
  </conditionalFormatting>
  <conditionalFormatting sqref="L39">
    <cfRule type="cellIs" dxfId="546" priority="544" operator="equal">
      <formula>30</formula>
    </cfRule>
    <cfRule type="cellIs" dxfId="545" priority="545" operator="greaterThan">
      <formula>30</formula>
    </cfRule>
    <cfRule type="cellIs" dxfId="544" priority="546" operator="lessThan">
      <formula>30</formula>
    </cfRule>
  </conditionalFormatting>
  <conditionalFormatting sqref="L40">
    <cfRule type="cellIs" dxfId="543" priority="542" operator="greaterThan">
      <formula>1.67</formula>
    </cfRule>
    <cfRule type="cellIs" dxfId="542" priority="543" operator="lessThan">
      <formula>1.68</formula>
    </cfRule>
  </conditionalFormatting>
  <conditionalFormatting sqref="L41">
    <cfRule type="cellIs" dxfId="541" priority="540" operator="lessThan">
      <formula>0.4</formula>
    </cfRule>
    <cfRule type="cellIs" dxfId="540" priority="541" operator="greaterThan">
      <formula>0.399</formula>
    </cfRule>
  </conditionalFormatting>
  <conditionalFormatting sqref="L42">
    <cfRule type="cellIs" dxfId="539" priority="537" operator="equal">
      <formula>0.8</formula>
    </cfRule>
    <cfRule type="cellIs" dxfId="538" priority="538" operator="lessThan">
      <formula>0.8</formula>
    </cfRule>
    <cfRule type="cellIs" dxfId="537" priority="539" operator="greaterThan">
      <formula>0.8</formula>
    </cfRule>
  </conditionalFormatting>
  <conditionalFormatting sqref="K43:L43">
    <cfRule type="cellIs" dxfId="536" priority="535" operator="greaterThan">
      <formula>42</formula>
    </cfRule>
    <cfRule type="cellIs" dxfId="535" priority="536" operator="lessThan">
      <formula>43</formula>
    </cfRule>
  </conditionalFormatting>
  <conditionalFormatting sqref="K44:L44">
    <cfRule type="cellIs" dxfId="534" priority="533" operator="greaterThan">
      <formula>46</formula>
    </cfRule>
    <cfRule type="cellIs" dxfId="533" priority="534" operator="lessThan">
      <formula>47</formula>
    </cfRule>
  </conditionalFormatting>
  <conditionalFormatting sqref="L46">
    <cfRule type="cellIs" dxfId="532" priority="531" operator="lessThan">
      <formula>19</formula>
    </cfRule>
    <cfRule type="cellIs" dxfId="531" priority="532" operator="greaterThan">
      <formula>18</formula>
    </cfRule>
  </conditionalFormatting>
  <conditionalFormatting sqref="L47">
    <cfRule type="cellIs" dxfId="530" priority="529" operator="lessThan">
      <formula>45</formula>
    </cfRule>
    <cfRule type="cellIs" dxfId="529" priority="530" operator="greaterThan">
      <formula>44</formula>
    </cfRule>
  </conditionalFormatting>
  <conditionalFormatting sqref="L48">
    <cfRule type="cellIs" dxfId="528" priority="527" operator="lessThan">
      <formula>15</formula>
    </cfRule>
    <cfRule type="cellIs" dxfId="527" priority="528" operator="greaterThan">
      <formula>14</formula>
    </cfRule>
  </conditionalFormatting>
  <conditionalFormatting sqref="L49">
    <cfRule type="cellIs" dxfId="526" priority="525" operator="lessThan">
      <formula>44</formula>
    </cfRule>
    <cfRule type="cellIs" dxfId="525" priority="526" operator="greaterThan">
      <formula>44</formula>
    </cfRule>
  </conditionalFormatting>
  <conditionalFormatting sqref="L52:L53">
    <cfRule type="cellIs" dxfId="524" priority="523" operator="lessThan">
      <formula>240</formula>
    </cfRule>
    <cfRule type="cellIs" dxfId="523" priority="524" operator="greaterThan">
      <formula>239</formula>
    </cfRule>
  </conditionalFormatting>
  <conditionalFormatting sqref="L56">
    <cfRule type="cellIs" dxfId="522" priority="521" operator="lessThan">
      <formula>4.1</formula>
    </cfRule>
    <cfRule type="cellIs" dxfId="521" priority="522" operator="greaterThan">
      <formula>4.09</formula>
    </cfRule>
  </conditionalFormatting>
  <conditionalFormatting sqref="L58:L59">
    <cfRule type="cellIs" dxfId="520" priority="519" operator="lessThan">
      <formula>0.81</formula>
    </cfRule>
    <cfRule type="cellIs" dxfId="519" priority="520" operator="greaterThan">
      <formula>0.8</formula>
    </cfRule>
  </conditionalFormatting>
  <conditionalFormatting sqref="K4:K7">
    <cfRule type="cellIs" dxfId="518" priority="518" operator="lessThan">
      <formula>4</formula>
    </cfRule>
  </conditionalFormatting>
  <conditionalFormatting sqref="K4:K7">
    <cfRule type="cellIs" dxfId="517" priority="517" operator="greaterThan">
      <formula>3.9</formula>
    </cfRule>
  </conditionalFormatting>
  <conditionalFormatting sqref="K8">
    <cfRule type="cellIs" dxfId="516" priority="514" operator="greaterThan">
      <formula>1.9</formula>
    </cfRule>
    <cfRule type="cellIs" dxfId="515" priority="516" operator="lessThan">
      <formula>2</formula>
    </cfRule>
  </conditionalFormatting>
  <conditionalFormatting sqref="K9:K10">
    <cfRule type="cellIs" dxfId="514" priority="513" operator="greaterThan">
      <formula>2.9</formula>
    </cfRule>
    <cfRule type="cellIs" dxfId="513" priority="515" operator="lessThan">
      <formula>3</formula>
    </cfRule>
  </conditionalFormatting>
  <conditionalFormatting sqref="I4:J7 F4:H6 E4:E5">
    <cfRule type="cellIs" dxfId="512" priority="512" operator="lessThan">
      <formula>4</formula>
    </cfRule>
  </conditionalFormatting>
  <conditionalFormatting sqref="I4:J7 F4:H6 E4:E5">
    <cfRule type="cellIs" dxfId="511" priority="511" operator="greaterThan">
      <formula>3.9</formula>
    </cfRule>
  </conditionalFormatting>
  <conditionalFormatting sqref="J8">
    <cfRule type="cellIs" dxfId="510" priority="508" operator="greaterThan">
      <formula>1.9</formula>
    </cfRule>
    <cfRule type="cellIs" dxfId="509" priority="510" operator="lessThan">
      <formula>2</formula>
    </cfRule>
  </conditionalFormatting>
  <conditionalFormatting sqref="J9:J10">
    <cfRule type="cellIs" dxfId="508" priority="507" operator="greaterThan">
      <formula>2.9</formula>
    </cfRule>
    <cfRule type="cellIs" dxfId="507" priority="509" operator="lessThan">
      <formula>3</formula>
    </cfRule>
  </conditionalFormatting>
  <conditionalFormatting sqref="F12">
    <cfRule type="cellIs" dxfId="506" priority="505" operator="lessThan">
      <formula>2.9</formula>
    </cfRule>
    <cfRule type="cellIs" dxfId="505" priority="506" operator="greaterThan">
      <formula>2.9</formula>
    </cfRule>
  </conditionalFormatting>
  <conditionalFormatting sqref="F13">
    <cfRule type="cellIs" dxfId="504" priority="503" operator="lessThan">
      <formula>2.9</formula>
    </cfRule>
    <cfRule type="cellIs" dxfId="503" priority="504" operator="greaterThan">
      <formula>2.9</formula>
    </cfRule>
  </conditionalFormatting>
  <conditionalFormatting sqref="K15">
    <cfRule type="cellIs" dxfId="502" priority="501" operator="lessThan">
      <formula>2.9</formula>
    </cfRule>
    <cfRule type="cellIs" dxfId="501" priority="502" operator="greaterThan">
      <formula>2.9</formula>
    </cfRule>
  </conditionalFormatting>
  <conditionalFormatting sqref="J14">
    <cfRule type="cellIs" dxfId="500" priority="499" operator="lessThan">
      <formula>2.9</formula>
    </cfRule>
    <cfRule type="cellIs" dxfId="499" priority="500" operator="greaterThan">
      <formula>2.9</formula>
    </cfRule>
  </conditionalFormatting>
  <conditionalFormatting sqref="I16:K16 J15 I14:I15 I17:J20 K17:K21">
    <cfRule type="cellIs" dxfId="498" priority="497" operator="lessThan">
      <formula>1.9</formula>
    </cfRule>
    <cfRule type="cellIs" dxfId="497" priority="498" operator="greaterThan">
      <formula>1.9</formula>
    </cfRule>
  </conditionalFormatting>
  <conditionalFormatting sqref="G14:H14">
    <cfRule type="cellIs" dxfId="496" priority="495" operator="lessThan">
      <formula>1.9</formula>
    </cfRule>
    <cfRule type="cellIs" dxfId="495" priority="496" operator="greaterThan">
      <formula>1.9</formula>
    </cfRule>
  </conditionalFormatting>
  <conditionalFormatting sqref="E6">
    <cfRule type="cellIs" dxfId="494" priority="493" operator="lessThan">
      <formula>2.9</formula>
    </cfRule>
    <cfRule type="cellIs" dxfId="493" priority="494" operator="greaterThan">
      <formula>2.9</formula>
    </cfRule>
  </conditionalFormatting>
  <conditionalFormatting sqref="K22">
    <cfRule type="cellIs" dxfId="492" priority="491" operator="lessThan">
      <formula>2.9</formula>
    </cfRule>
    <cfRule type="cellIs" dxfId="491" priority="492" operator="greaterThan">
      <formula>2.9</formula>
    </cfRule>
  </conditionalFormatting>
  <conditionalFormatting sqref="H7">
    <cfRule type="cellIs" dxfId="490" priority="489" operator="lessThan">
      <formula>2.9</formula>
    </cfRule>
    <cfRule type="cellIs" dxfId="489" priority="490" operator="greaterThan">
      <formula>2.9</formula>
    </cfRule>
  </conditionalFormatting>
  <conditionalFormatting sqref="I22:J22">
    <cfRule type="cellIs" dxfId="488" priority="487" operator="lessThan">
      <formula>1.9</formula>
    </cfRule>
    <cfRule type="cellIs" dxfId="487" priority="488" operator="greaterThan">
      <formula>1.9</formula>
    </cfRule>
  </conditionalFormatting>
  <conditionalFormatting sqref="E12:E13">
    <cfRule type="cellIs" dxfId="486" priority="485" operator="lessThan">
      <formula>1.9</formula>
    </cfRule>
    <cfRule type="cellIs" dxfId="485" priority="486" operator="greaterThan">
      <formula>1.9</formula>
    </cfRule>
  </conditionalFormatting>
  <conditionalFormatting sqref="G9:I10">
    <cfRule type="cellIs" dxfId="484" priority="483" operator="lessThan">
      <formula>1.9</formula>
    </cfRule>
    <cfRule type="cellIs" dxfId="483" priority="484" operator="greaterThan">
      <formula>1.9</formula>
    </cfRule>
  </conditionalFormatting>
  <conditionalFormatting sqref="G7">
    <cfRule type="cellIs" dxfId="482" priority="481" operator="lessThan">
      <formula>1.9</formula>
    </cfRule>
    <cfRule type="cellIs" dxfId="481" priority="482" operator="greaterThan">
      <formula>1.9</formula>
    </cfRule>
  </conditionalFormatting>
  <conditionalFormatting sqref="E8:I8 E9:F10 E7:F7">
    <cfRule type="cellIs" dxfId="480" priority="479" operator="lessThan">
      <formula>1</formula>
    </cfRule>
    <cfRule type="cellIs" dxfId="479" priority="480" operator="greaterThan">
      <formula>0.9</formula>
    </cfRule>
  </conditionalFormatting>
  <conditionalFormatting sqref="D4:D5">
    <cfRule type="cellIs" dxfId="478" priority="477" operator="lessThan">
      <formula>2.9</formula>
    </cfRule>
    <cfRule type="cellIs" dxfId="477" priority="478" operator="greaterThan">
      <formula>2.9</formula>
    </cfRule>
  </conditionalFormatting>
  <conditionalFormatting sqref="C12:D17">
    <cfRule type="cellIs" dxfId="476" priority="475" operator="lessThan">
      <formula>1</formula>
    </cfRule>
    <cfRule type="cellIs" dxfId="475" priority="476" operator="greaterThan">
      <formula>0.9</formula>
    </cfRule>
  </conditionalFormatting>
  <conditionalFormatting sqref="E14:E19">
    <cfRule type="cellIs" dxfId="474" priority="473" operator="lessThan">
      <formula>1</formula>
    </cfRule>
    <cfRule type="cellIs" dxfId="473" priority="474" operator="greaterThan">
      <formula>0.9</formula>
    </cfRule>
  </conditionalFormatting>
  <conditionalFormatting sqref="F14:F22">
    <cfRule type="cellIs" dxfId="472" priority="471" operator="lessThan">
      <formula>1</formula>
    </cfRule>
    <cfRule type="cellIs" dxfId="471" priority="472" operator="greaterThan">
      <formula>0.9</formula>
    </cfRule>
  </conditionalFormatting>
  <conditionalFormatting sqref="G15:G22">
    <cfRule type="cellIs" dxfId="470" priority="469" operator="lessThan">
      <formula>1</formula>
    </cfRule>
    <cfRule type="cellIs" dxfId="469" priority="470" operator="greaterThan">
      <formula>0.9</formula>
    </cfRule>
  </conditionalFormatting>
  <conditionalFormatting sqref="H15:H22 I21:J21">
    <cfRule type="cellIs" dxfId="468" priority="467" operator="lessThan">
      <formula>1</formula>
    </cfRule>
    <cfRule type="cellIs" dxfId="467" priority="468" operator="greaterThan">
      <formula>0.9</formula>
    </cfRule>
  </conditionalFormatting>
  <conditionalFormatting sqref="E20:E22 D18:D22">
    <cfRule type="cellIs" dxfId="466" priority="466" operator="greaterThan">
      <formula>0</formula>
    </cfRule>
  </conditionalFormatting>
  <conditionalFormatting sqref="E20:E22 D18:D22">
    <cfRule type="cellIs" dxfId="465" priority="465" operator="equal">
      <formula>0</formula>
    </cfRule>
  </conditionalFormatting>
  <conditionalFormatting sqref="C18:C22">
    <cfRule type="cellIs" dxfId="464" priority="464" operator="greaterThan">
      <formula>0</formula>
    </cfRule>
  </conditionalFormatting>
  <conditionalFormatting sqref="C18:C22">
    <cfRule type="cellIs" dxfId="463" priority="463" operator="equal">
      <formula>0</formula>
    </cfRule>
  </conditionalFormatting>
  <conditionalFormatting sqref="D9:D10">
    <cfRule type="cellIs" dxfId="462" priority="461" operator="lessThan">
      <formula>1</formula>
    </cfRule>
    <cfRule type="cellIs" dxfId="461" priority="462" operator="greaterThan">
      <formula>0.9</formula>
    </cfRule>
  </conditionalFormatting>
  <conditionalFormatting sqref="D24:D25 E25">
    <cfRule type="cellIs" dxfId="460" priority="460" operator="greaterThan">
      <formula>0</formula>
    </cfRule>
  </conditionalFormatting>
  <conditionalFormatting sqref="D24:D25 E25">
    <cfRule type="cellIs" dxfId="459" priority="459" operator="equal">
      <formula>0</formula>
    </cfRule>
  </conditionalFormatting>
  <conditionalFormatting sqref="E24">
    <cfRule type="cellIs" dxfId="458" priority="457" operator="lessThan">
      <formula>1</formula>
    </cfRule>
    <cfRule type="cellIs" dxfId="457" priority="458" operator="greaterThan">
      <formula>0.9</formula>
    </cfRule>
  </conditionalFormatting>
  <conditionalFormatting sqref="F24">
    <cfRule type="cellIs" dxfId="456" priority="455" operator="lessThan">
      <formula>1.9</formula>
    </cfRule>
    <cfRule type="cellIs" dxfId="455" priority="456" operator="greaterThan">
      <formula>1.9</formula>
    </cfRule>
  </conditionalFormatting>
  <conditionalFormatting sqref="G24:H25 I25:J25">
    <cfRule type="cellIs" dxfId="454" priority="453" operator="lessThan">
      <formula>1.9</formula>
    </cfRule>
    <cfRule type="cellIs" dxfId="453" priority="454" operator="greaterThan">
      <formula>1.9</formula>
    </cfRule>
  </conditionalFormatting>
  <conditionalFormatting sqref="C24">
    <cfRule type="cellIs" dxfId="452" priority="452" operator="greaterThan">
      <formula>0</formula>
    </cfRule>
  </conditionalFormatting>
  <conditionalFormatting sqref="C24">
    <cfRule type="cellIs" dxfId="451" priority="451" operator="equal">
      <formula>0</formula>
    </cfRule>
  </conditionalFormatting>
  <conditionalFormatting sqref="C25">
    <cfRule type="cellIs" dxfId="450" priority="450" operator="greaterThan">
      <formula>0</formula>
    </cfRule>
  </conditionalFormatting>
  <conditionalFormatting sqref="C25">
    <cfRule type="cellIs" dxfId="449" priority="449" operator="equal">
      <formula>0</formula>
    </cfRule>
  </conditionalFormatting>
  <conditionalFormatting sqref="I24">
    <cfRule type="cellIs" dxfId="448" priority="447" operator="lessThan">
      <formula>2.9</formula>
    </cfRule>
    <cfRule type="cellIs" dxfId="447" priority="448" operator="greaterThan">
      <formula>2.9</formula>
    </cfRule>
  </conditionalFormatting>
  <conditionalFormatting sqref="J24">
    <cfRule type="cellIs" dxfId="446" priority="445" operator="lessThan">
      <formula>2.9</formula>
    </cfRule>
    <cfRule type="cellIs" dxfId="445" priority="446" operator="greaterThan">
      <formula>2.9</formula>
    </cfRule>
  </conditionalFormatting>
  <conditionalFormatting sqref="K24">
    <cfRule type="cellIs" dxfId="444" priority="443" operator="lessThan">
      <formula>2.9</formula>
    </cfRule>
    <cfRule type="cellIs" dxfId="443" priority="444" operator="greaterThan">
      <formula>2.9</formula>
    </cfRule>
  </conditionalFormatting>
  <conditionalFormatting sqref="F25">
    <cfRule type="cellIs" dxfId="442" priority="441" operator="lessThan">
      <formula>1</formula>
    </cfRule>
    <cfRule type="cellIs" dxfId="441" priority="442" operator="greaterThan">
      <formula>0.9</formula>
    </cfRule>
  </conditionalFormatting>
  <conditionalFormatting sqref="K25">
    <cfRule type="cellIs" dxfId="440" priority="439" operator="lessThan">
      <formula>2.9</formula>
    </cfRule>
    <cfRule type="cellIs" dxfId="439" priority="440" operator="greaterThan">
      <formula>2.9</formula>
    </cfRule>
  </conditionalFormatting>
  <conditionalFormatting sqref="D27">
    <cfRule type="cellIs" dxfId="438" priority="437" operator="lessThan">
      <formula>1</formula>
    </cfRule>
    <cfRule type="cellIs" dxfId="437" priority="438" operator="greaterThan">
      <formula>0.9</formula>
    </cfRule>
  </conditionalFormatting>
  <conditionalFormatting sqref="D28">
    <cfRule type="cellIs" dxfId="436" priority="435" operator="lessThan">
      <formula>1</formula>
    </cfRule>
    <cfRule type="cellIs" dxfId="435" priority="436" operator="greaterThan">
      <formula>0.9</formula>
    </cfRule>
  </conditionalFormatting>
  <conditionalFormatting sqref="D29">
    <cfRule type="cellIs" dxfId="434" priority="433" operator="lessThan">
      <formula>1</formula>
    </cfRule>
    <cfRule type="cellIs" dxfId="433" priority="434" operator="greaterThan">
      <formula>0.9</formula>
    </cfRule>
  </conditionalFormatting>
  <conditionalFormatting sqref="E29">
    <cfRule type="cellIs" dxfId="432" priority="431" operator="lessThan">
      <formula>1</formula>
    </cfRule>
    <cfRule type="cellIs" dxfId="431" priority="432" operator="greaterThan">
      <formula>0.9</formula>
    </cfRule>
  </conditionalFormatting>
  <conditionalFormatting sqref="E28">
    <cfRule type="cellIs" dxfId="430" priority="429" operator="lessThan">
      <formula>1</formula>
    </cfRule>
    <cfRule type="cellIs" dxfId="429" priority="430" operator="greaterThan">
      <formula>0.9</formula>
    </cfRule>
  </conditionalFormatting>
  <conditionalFormatting sqref="E27">
    <cfRule type="cellIs" dxfId="428" priority="427" operator="lessThan">
      <formula>1</formula>
    </cfRule>
    <cfRule type="cellIs" dxfId="427" priority="428" operator="greaterThan">
      <formula>0.9</formula>
    </cfRule>
  </conditionalFormatting>
  <conditionalFormatting sqref="F27">
    <cfRule type="cellIs" dxfId="426" priority="425" operator="lessThan">
      <formula>1</formula>
    </cfRule>
    <cfRule type="cellIs" dxfId="425" priority="426" operator="greaterThan">
      <formula>0.9</formula>
    </cfRule>
  </conditionalFormatting>
  <conditionalFormatting sqref="F28">
    <cfRule type="cellIs" dxfId="424" priority="423" operator="lessThan">
      <formula>1</formula>
    </cfRule>
    <cfRule type="cellIs" dxfId="423" priority="424" operator="greaterThan">
      <formula>0.9</formula>
    </cfRule>
  </conditionalFormatting>
  <conditionalFormatting sqref="F29">
    <cfRule type="cellIs" dxfId="422" priority="421" operator="lessThan">
      <formula>1</formula>
    </cfRule>
    <cfRule type="cellIs" dxfId="421" priority="422" operator="greaterThan">
      <formula>0.9</formula>
    </cfRule>
  </conditionalFormatting>
  <conditionalFormatting sqref="F30">
    <cfRule type="cellIs" dxfId="420" priority="419" operator="lessThan">
      <formula>1</formula>
    </cfRule>
    <cfRule type="cellIs" dxfId="419" priority="420" operator="greaterThan">
      <formula>0.9</formula>
    </cfRule>
  </conditionalFormatting>
  <conditionalFormatting sqref="F31">
    <cfRule type="cellIs" dxfId="418" priority="417" operator="lessThan">
      <formula>1</formula>
    </cfRule>
    <cfRule type="cellIs" dxfId="417" priority="418" operator="greaterThan">
      <formula>0.9</formula>
    </cfRule>
  </conditionalFormatting>
  <conditionalFormatting sqref="F32">
    <cfRule type="cellIs" dxfId="416" priority="415" operator="lessThan">
      <formula>1</formula>
    </cfRule>
    <cfRule type="cellIs" dxfId="415" priority="416" operator="greaterThan">
      <formula>0.9</formula>
    </cfRule>
  </conditionalFormatting>
  <conditionalFormatting sqref="F33:F34">
    <cfRule type="cellIs" dxfId="414" priority="413" operator="lessThan">
      <formula>1</formula>
    </cfRule>
    <cfRule type="cellIs" dxfId="413" priority="414" operator="greaterThan">
      <formula>0.9</formula>
    </cfRule>
  </conditionalFormatting>
  <conditionalFormatting sqref="C27">
    <cfRule type="cellIs" dxfId="412" priority="411" operator="lessThan">
      <formula>1</formula>
    </cfRule>
    <cfRule type="cellIs" dxfId="411" priority="412" operator="greaterThan">
      <formula>0.9</formula>
    </cfRule>
  </conditionalFormatting>
  <conditionalFormatting sqref="C28">
    <cfRule type="cellIs" dxfId="410" priority="409" operator="lessThan">
      <formula>1</formula>
    </cfRule>
    <cfRule type="cellIs" dxfId="409" priority="410" operator="greaterThan">
      <formula>0.9</formula>
    </cfRule>
  </conditionalFormatting>
  <conditionalFormatting sqref="C29">
    <cfRule type="cellIs" dxfId="408" priority="407" operator="lessThan">
      <formula>1</formula>
    </cfRule>
    <cfRule type="cellIs" dxfId="407" priority="408" operator="greaterThan">
      <formula>0.9</formula>
    </cfRule>
  </conditionalFormatting>
  <conditionalFormatting sqref="C30:C34">
    <cfRule type="cellIs" dxfId="406" priority="406" operator="greaterThan">
      <formula>0</formula>
    </cfRule>
  </conditionalFormatting>
  <conditionalFormatting sqref="C30:C34">
    <cfRule type="cellIs" dxfId="405" priority="405" operator="equal">
      <formula>0</formula>
    </cfRule>
  </conditionalFormatting>
  <conditionalFormatting sqref="D30">
    <cfRule type="cellIs" dxfId="404" priority="404" operator="greaterThan">
      <formula>0</formula>
    </cfRule>
  </conditionalFormatting>
  <conditionalFormatting sqref="D30">
    <cfRule type="cellIs" dxfId="403" priority="403" operator="equal">
      <formula>0</formula>
    </cfRule>
  </conditionalFormatting>
  <conditionalFormatting sqref="D31">
    <cfRule type="cellIs" dxfId="402" priority="402" operator="greaterThan">
      <formula>0</formula>
    </cfRule>
  </conditionalFormatting>
  <conditionalFormatting sqref="D31">
    <cfRule type="cellIs" dxfId="401" priority="401" operator="equal">
      <formula>0</formula>
    </cfRule>
  </conditionalFormatting>
  <conditionalFormatting sqref="D32">
    <cfRule type="cellIs" dxfId="400" priority="400" operator="greaterThan">
      <formula>0</formula>
    </cfRule>
  </conditionalFormatting>
  <conditionalFormatting sqref="D32">
    <cfRule type="cellIs" dxfId="399" priority="399" operator="equal">
      <formula>0</formula>
    </cfRule>
  </conditionalFormatting>
  <conditionalFormatting sqref="D33">
    <cfRule type="cellIs" dxfId="398" priority="398" operator="greaterThan">
      <formula>0</formula>
    </cfRule>
  </conditionalFormatting>
  <conditionalFormatting sqref="D33">
    <cfRule type="cellIs" dxfId="397" priority="397" operator="equal">
      <formula>0</formula>
    </cfRule>
  </conditionalFormatting>
  <conditionalFormatting sqref="D34">
    <cfRule type="cellIs" dxfId="396" priority="396" operator="greaterThan">
      <formula>0</formula>
    </cfRule>
  </conditionalFormatting>
  <conditionalFormatting sqref="D34">
    <cfRule type="cellIs" dxfId="395" priority="395" operator="equal">
      <formula>0</formula>
    </cfRule>
  </conditionalFormatting>
  <conditionalFormatting sqref="E30">
    <cfRule type="cellIs" dxfId="394" priority="394" operator="greaterThan">
      <formula>0</formula>
    </cfRule>
  </conditionalFormatting>
  <conditionalFormatting sqref="E30">
    <cfRule type="cellIs" dxfId="393" priority="393" operator="equal">
      <formula>0</formula>
    </cfRule>
  </conditionalFormatting>
  <conditionalFormatting sqref="E31">
    <cfRule type="cellIs" dxfId="392" priority="392" operator="greaterThan">
      <formula>0</formula>
    </cfRule>
  </conditionalFormatting>
  <conditionalFormatting sqref="E31">
    <cfRule type="cellIs" dxfId="391" priority="391" operator="equal">
      <formula>0</formula>
    </cfRule>
  </conditionalFormatting>
  <conditionalFormatting sqref="E32">
    <cfRule type="cellIs" dxfId="390" priority="390" operator="greaterThan">
      <formula>0</formula>
    </cfRule>
  </conditionalFormatting>
  <conditionalFormatting sqref="E32">
    <cfRule type="cellIs" dxfId="389" priority="389" operator="equal">
      <formula>0</formula>
    </cfRule>
  </conditionalFormatting>
  <conditionalFormatting sqref="E33">
    <cfRule type="cellIs" dxfId="388" priority="388" operator="greaterThan">
      <formula>0</formula>
    </cfRule>
  </conditionalFormatting>
  <conditionalFormatting sqref="E33">
    <cfRule type="cellIs" dxfId="387" priority="387" operator="equal">
      <formula>0</formula>
    </cfRule>
  </conditionalFormatting>
  <conditionalFormatting sqref="E34">
    <cfRule type="cellIs" dxfId="386" priority="386" operator="greaterThan">
      <formula>0</formula>
    </cfRule>
  </conditionalFormatting>
  <conditionalFormatting sqref="E34">
    <cfRule type="cellIs" dxfId="385" priority="385" operator="equal">
      <formula>0</formula>
    </cfRule>
  </conditionalFormatting>
  <conditionalFormatting sqref="G27">
    <cfRule type="cellIs" dxfId="384" priority="383" operator="lessThan">
      <formula>1.9</formula>
    </cfRule>
    <cfRule type="cellIs" dxfId="383" priority="384" operator="greaterThan">
      <formula>1.9</formula>
    </cfRule>
  </conditionalFormatting>
  <conditionalFormatting sqref="G28">
    <cfRule type="cellIs" dxfId="382" priority="381" operator="lessThan">
      <formula>1.9</formula>
    </cfRule>
    <cfRule type="cellIs" dxfId="381" priority="382" operator="greaterThan">
      <formula>1.9</formula>
    </cfRule>
  </conditionalFormatting>
  <conditionalFormatting sqref="G29">
    <cfRule type="cellIs" dxfId="380" priority="379" operator="lessThan">
      <formula>1.9</formula>
    </cfRule>
    <cfRule type="cellIs" dxfId="379" priority="380" operator="greaterThan">
      <formula>1.9</formula>
    </cfRule>
  </conditionalFormatting>
  <conditionalFormatting sqref="G30">
    <cfRule type="cellIs" dxfId="378" priority="377" operator="lessThan">
      <formula>1.9</formula>
    </cfRule>
    <cfRule type="cellIs" dxfId="377" priority="378" operator="greaterThan">
      <formula>1.9</formula>
    </cfRule>
  </conditionalFormatting>
  <conditionalFormatting sqref="G31">
    <cfRule type="cellIs" dxfId="376" priority="375" operator="lessThan">
      <formula>1.9</formula>
    </cfRule>
    <cfRule type="cellIs" dxfId="375" priority="376" operator="greaterThan">
      <formula>1.9</formula>
    </cfRule>
  </conditionalFormatting>
  <conditionalFormatting sqref="G32">
    <cfRule type="cellIs" dxfId="374" priority="373" operator="lessThan">
      <formula>1.9</formula>
    </cfRule>
    <cfRule type="cellIs" dxfId="373" priority="374" operator="greaterThan">
      <formula>1.9</formula>
    </cfRule>
  </conditionalFormatting>
  <conditionalFormatting sqref="G33:G34">
    <cfRule type="cellIs" dxfId="372" priority="371" operator="lessThan">
      <formula>1.9</formula>
    </cfRule>
    <cfRule type="cellIs" dxfId="371" priority="372" operator="greaterThan">
      <formula>1.9</formula>
    </cfRule>
  </conditionalFormatting>
  <conditionalFormatting sqref="H27:H33">
    <cfRule type="cellIs" dxfId="370" priority="369" operator="lessThan">
      <formula>1.9</formula>
    </cfRule>
    <cfRule type="cellIs" dxfId="369" priority="370" operator="greaterThan">
      <formula>1.9</formula>
    </cfRule>
  </conditionalFormatting>
  <conditionalFormatting sqref="I30">
    <cfRule type="cellIs" dxfId="368" priority="367" operator="lessThan">
      <formula>1.9</formula>
    </cfRule>
    <cfRule type="cellIs" dxfId="367" priority="368" operator="greaterThan">
      <formula>1.9</formula>
    </cfRule>
  </conditionalFormatting>
  <conditionalFormatting sqref="I31">
    <cfRule type="cellIs" dxfId="366" priority="365" operator="lessThan">
      <formula>1.9</formula>
    </cfRule>
    <cfRule type="cellIs" dxfId="365" priority="366" operator="greaterThan">
      <formula>1.9</formula>
    </cfRule>
  </conditionalFormatting>
  <conditionalFormatting sqref="I32">
    <cfRule type="cellIs" dxfId="364" priority="363" operator="lessThan">
      <formula>1.9</formula>
    </cfRule>
    <cfRule type="cellIs" dxfId="363" priority="364" operator="greaterThan">
      <formula>1.9</formula>
    </cfRule>
  </conditionalFormatting>
  <conditionalFormatting sqref="I33">
    <cfRule type="cellIs" dxfId="362" priority="361" operator="lessThan">
      <formula>1.9</formula>
    </cfRule>
    <cfRule type="cellIs" dxfId="361" priority="362" operator="greaterThan">
      <formula>1.9</formula>
    </cfRule>
  </conditionalFormatting>
  <conditionalFormatting sqref="J27:J29">
    <cfRule type="cellIs" dxfId="360" priority="359" operator="lessThan">
      <formula>2.9</formula>
    </cfRule>
    <cfRule type="cellIs" dxfId="359" priority="360" operator="greaterThan">
      <formula>2.9</formula>
    </cfRule>
  </conditionalFormatting>
  <conditionalFormatting sqref="J30">
    <cfRule type="cellIs" dxfId="358" priority="357" operator="lessThan">
      <formula>1.9</formula>
    </cfRule>
    <cfRule type="cellIs" dxfId="357" priority="358" operator="greaterThan">
      <formula>1.9</formula>
    </cfRule>
  </conditionalFormatting>
  <conditionalFormatting sqref="J31">
    <cfRule type="cellIs" dxfId="356" priority="355" operator="lessThan">
      <formula>1.9</formula>
    </cfRule>
    <cfRule type="cellIs" dxfId="355" priority="356" operator="greaterThan">
      <formula>1.9</formula>
    </cfRule>
  </conditionalFormatting>
  <conditionalFormatting sqref="J32">
    <cfRule type="cellIs" dxfId="354" priority="353" operator="lessThan">
      <formula>1.9</formula>
    </cfRule>
    <cfRule type="cellIs" dxfId="353" priority="354" operator="greaterThan">
      <formula>1.9</formula>
    </cfRule>
  </conditionalFormatting>
  <conditionalFormatting sqref="J33">
    <cfRule type="cellIs" dxfId="352" priority="351" operator="lessThan">
      <formula>1.9</formula>
    </cfRule>
    <cfRule type="cellIs" dxfId="351" priority="352" operator="greaterThan">
      <formula>1.9</formula>
    </cfRule>
  </conditionalFormatting>
  <conditionalFormatting sqref="K27">
    <cfRule type="cellIs" dxfId="350" priority="349" operator="lessThan">
      <formula>3.9</formula>
    </cfRule>
    <cfRule type="cellIs" dxfId="349" priority="350" operator="greaterThan">
      <formula>3.9</formula>
    </cfRule>
  </conditionalFormatting>
  <conditionalFormatting sqref="K28">
    <cfRule type="cellIs" dxfId="348" priority="347" operator="lessThan">
      <formula>3.9</formula>
    </cfRule>
    <cfRule type="cellIs" dxfId="347" priority="348" operator="greaterThan">
      <formula>3.9</formula>
    </cfRule>
  </conditionalFormatting>
  <conditionalFormatting sqref="K29">
    <cfRule type="cellIs" dxfId="346" priority="345" operator="lessThan">
      <formula>3.9</formula>
    </cfRule>
    <cfRule type="cellIs" dxfId="345" priority="346" operator="greaterThan">
      <formula>3.9</formula>
    </cfRule>
  </conditionalFormatting>
  <conditionalFormatting sqref="K30">
    <cfRule type="cellIs" dxfId="344" priority="343" operator="lessThan">
      <formula>2.9</formula>
    </cfRule>
    <cfRule type="cellIs" dxfId="343" priority="344" operator="greaterThan">
      <formula>2.9</formula>
    </cfRule>
  </conditionalFormatting>
  <conditionalFormatting sqref="K31">
    <cfRule type="cellIs" dxfId="342" priority="341" operator="lessThan">
      <formula>2.9</formula>
    </cfRule>
    <cfRule type="cellIs" dxfId="341" priority="342" operator="greaterThan">
      <formula>2.9</formula>
    </cfRule>
  </conditionalFormatting>
  <conditionalFormatting sqref="K32">
    <cfRule type="cellIs" dxfId="340" priority="339" operator="lessThan">
      <formula>2.9</formula>
    </cfRule>
    <cfRule type="cellIs" dxfId="339" priority="340" operator="greaterThan">
      <formula>2.9</formula>
    </cfRule>
  </conditionalFormatting>
  <conditionalFormatting sqref="K33">
    <cfRule type="cellIs" dxfId="338" priority="337" operator="lessThan">
      <formula>2.9</formula>
    </cfRule>
    <cfRule type="cellIs" dxfId="337" priority="338" operator="greaterThan">
      <formula>2.9</formula>
    </cfRule>
  </conditionalFormatting>
  <conditionalFormatting sqref="I27:I29">
    <cfRule type="cellIs" dxfId="336" priority="335" operator="lessThan">
      <formula>2.9</formula>
    </cfRule>
    <cfRule type="cellIs" dxfId="335" priority="336" operator="greaterThan">
      <formula>2.9</formula>
    </cfRule>
  </conditionalFormatting>
  <conditionalFormatting sqref="K34">
    <cfRule type="cellIs" dxfId="334" priority="333" operator="lessThan">
      <formula>6.9</formula>
    </cfRule>
    <cfRule type="cellIs" dxfId="333" priority="334" operator="greaterThan">
      <formula>6.9</formula>
    </cfRule>
  </conditionalFormatting>
  <conditionalFormatting sqref="H34">
    <cfRule type="cellIs" dxfId="332" priority="331" operator="lessThan">
      <formula>3.9</formula>
    </cfRule>
    <cfRule type="cellIs" dxfId="331" priority="332" operator="greaterThan">
      <formula>3.9</formula>
    </cfRule>
  </conditionalFormatting>
  <conditionalFormatting sqref="I34">
    <cfRule type="cellIs" dxfId="330" priority="329" operator="lessThan">
      <formula>4.9</formula>
    </cfRule>
    <cfRule type="cellIs" dxfId="329" priority="330" operator="greaterThan">
      <formula>4.9</formula>
    </cfRule>
  </conditionalFormatting>
  <conditionalFormatting sqref="J34">
    <cfRule type="cellIs" dxfId="328" priority="327" operator="lessThan">
      <formula>6</formula>
    </cfRule>
    <cfRule type="cellIs" dxfId="327" priority="328" operator="greaterThan">
      <formula>5.9</formula>
    </cfRule>
  </conditionalFormatting>
  <conditionalFormatting sqref="K58:K59">
    <cfRule type="cellIs" dxfId="326" priority="324" operator="lessThan">
      <formula>0.76</formula>
    </cfRule>
    <cfRule type="cellIs" dxfId="325" priority="325" operator="greaterThan">
      <formula>0.75</formula>
    </cfRule>
    <cfRule type="cellIs" dxfId="324" priority="326" operator="greaterThan">
      <formula>75</formula>
    </cfRule>
  </conditionalFormatting>
  <conditionalFormatting sqref="H58:J59">
    <cfRule type="cellIs" dxfId="323" priority="322" operator="lessThan">
      <formula>0.71</formula>
    </cfRule>
    <cfRule type="cellIs" dxfId="322" priority="323" operator="greaterThan">
      <formula>0.7</formula>
    </cfRule>
  </conditionalFormatting>
  <conditionalFormatting sqref="F58:G59">
    <cfRule type="cellIs" dxfId="321" priority="320" operator="lessThan">
      <formula>0.66</formula>
    </cfRule>
    <cfRule type="cellIs" dxfId="320" priority="321" operator="greaterThan">
      <formula>0.65</formula>
    </cfRule>
  </conditionalFormatting>
  <conditionalFormatting sqref="E58:E59">
    <cfRule type="cellIs" dxfId="319" priority="318" operator="lessThan">
      <formula>0.61</formula>
    </cfRule>
    <cfRule type="cellIs" dxfId="318" priority="319" operator="greaterThan">
      <formula>0.6</formula>
    </cfRule>
  </conditionalFormatting>
  <conditionalFormatting sqref="C58:D59">
    <cfRule type="cellIs" dxfId="317" priority="316" operator="lessThan">
      <formula>0.51</formula>
    </cfRule>
    <cfRule type="cellIs" dxfId="316" priority="317" operator="greaterThan">
      <formula>0.5</formula>
    </cfRule>
  </conditionalFormatting>
  <conditionalFormatting sqref="K47">
    <cfRule type="cellIs" dxfId="315" priority="313" operator="greaterThan">
      <formula>39.9</formula>
    </cfRule>
    <cfRule type="cellIs" dxfId="314" priority="314" operator="lessThan">
      <formula>40</formula>
    </cfRule>
    <cfRule type="cellIs" dxfId="313" priority="315" operator="greaterThan">
      <formula>40</formula>
    </cfRule>
  </conditionalFormatting>
  <conditionalFormatting sqref="K48">
    <cfRule type="cellIs" dxfId="312" priority="311" operator="lessThan">
      <formula>9.9</formula>
    </cfRule>
    <cfRule type="cellIs" dxfId="311" priority="312" operator="greaterThan">
      <formula>9.9</formula>
    </cfRule>
  </conditionalFormatting>
  <conditionalFormatting sqref="K46">
    <cfRule type="cellIs" dxfId="310" priority="309" operator="lessThan">
      <formula>17.9</formula>
    </cfRule>
    <cfRule type="cellIs" dxfId="309" priority="310" operator="greaterThan">
      <formula>17.9</formula>
    </cfRule>
  </conditionalFormatting>
  <conditionalFormatting sqref="K49">
    <cfRule type="cellIs" dxfId="308" priority="307" operator="lessThan">
      <formula>39.9</formula>
    </cfRule>
    <cfRule type="cellIs" dxfId="307" priority="308" operator="greaterThan">
      <formula>39.9</formula>
    </cfRule>
  </conditionalFormatting>
  <conditionalFormatting sqref="K52:K53">
    <cfRule type="cellIs" dxfId="306" priority="305" operator="lessThan">
      <formula>215.9</formula>
    </cfRule>
    <cfRule type="cellIs" dxfId="305" priority="306" operator="greaterThan">
      <formula>215.9</formula>
    </cfRule>
  </conditionalFormatting>
  <conditionalFormatting sqref="K56">
    <cfRule type="cellIs" dxfId="304" priority="301" operator="lessThan">
      <formula>4.27</formula>
    </cfRule>
    <cfRule type="cellIs" dxfId="303" priority="302" operator="greaterThan">
      <formula>4.27</formula>
    </cfRule>
    <cfRule type="cellIs" dxfId="302" priority="303" operator="lessThan">
      <formula>4.28</formula>
    </cfRule>
    <cfRule type="cellIs" dxfId="301" priority="304" operator="greaterThan">
      <formula>4.28</formula>
    </cfRule>
  </conditionalFormatting>
  <conditionalFormatting sqref="I46:J46">
    <cfRule type="cellIs" dxfId="300" priority="297" operator="lessThan">
      <formula>16.9</formula>
    </cfRule>
    <cfRule type="cellIs" dxfId="299" priority="298" operator="greaterThan">
      <formula>16.9</formula>
    </cfRule>
    <cfRule type="cellIs" dxfId="298" priority="299" operator="greaterThan">
      <formula>16</formula>
    </cfRule>
    <cfRule type="cellIs" dxfId="297" priority="300" operator="greaterThan">
      <formula>16</formula>
    </cfRule>
  </conditionalFormatting>
  <conditionalFormatting sqref="J47">
    <cfRule type="cellIs" dxfId="296" priority="293" operator="lessThan">
      <formula>34.9</formula>
    </cfRule>
    <cfRule type="cellIs" dxfId="295" priority="294" operator="greaterThan">
      <formula>34.9</formula>
    </cfRule>
    <cfRule type="cellIs" dxfId="294" priority="295" operator="greaterThan">
      <formula>34.9</formula>
    </cfRule>
    <cfRule type="cellIs" dxfId="293" priority="296" operator="greaterThan">
      <formula>34.9</formula>
    </cfRule>
  </conditionalFormatting>
  <conditionalFormatting sqref="J48">
    <cfRule type="cellIs" dxfId="292" priority="291" operator="lessThan">
      <formula>7.9</formula>
    </cfRule>
    <cfRule type="cellIs" dxfId="291" priority="292" operator="greaterThan">
      <formula>7.9</formula>
    </cfRule>
  </conditionalFormatting>
  <conditionalFormatting sqref="J49">
    <cfRule type="cellIs" dxfId="290" priority="289" operator="lessThan">
      <formula>34.9</formula>
    </cfRule>
    <cfRule type="cellIs" dxfId="289" priority="290" operator="greaterThan">
      <formula>34.9</formula>
    </cfRule>
  </conditionalFormatting>
  <conditionalFormatting sqref="J52:J53">
    <cfRule type="cellIs" dxfId="288" priority="287" operator="lessThan">
      <formula>191.9</formula>
    </cfRule>
    <cfRule type="cellIs" dxfId="287" priority="288" operator="greaterThan">
      <formula>191</formula>
    </cfRule>
  </conditionalFormatting>
  <conditionalFormatting sqref="J56">
    <cfRule type="cellIs" dxfId="286" priority="283" operator="lessThan">
      <formula>4.391</formula>
    </cfRule>
    <cfRule type="cellIs" dxfId="285" priority="284" operator="greaterThan">
      <formula>4.39</formula>
    </cfRule>
    <cfRule type="cellIs" dxfId="284" priority="285" operator="lessThan">
      <formula>"4.39.1"</formula>
    </cfRule>
    <cfRule type="cellIs" dxfId="283" priority="286" operator="greaterThan">
      <formula>4.39</formula>
    </cfRule>
  </conditionalFormatting>
  <conditionalFormatting sqref="I47">
    <cfRule type="cellIs" dxfId="282" priority="281" operator="lessThan">
      <formula>30</formula>
    </cfRule>
    <cfRule type="cellIs" dxfId="281" priority="282" operator="greaterThan">
      <formula>29.9</formula>
    </cfRule>
  </conditionalFormatting>
  <conditionalFormatting sqref="I48">
    <cfRule type="cellIs" dxfId="280" priority="279" operator="lessThan">
      <formula>7</formula>
    </cfRule>
    <cfRule type="cellIs" dxfId="279" priority="280" operator="greaterThan">
      <formula>6.9</formula>
    </cfRule>
  </conditionalFormatting>
  <conditionalFormatting sqref="I49">
    <cfRule type="cellIs" dxfId="278" priority="277" operator="lessThan">
      <formula>30</formula>
    </cfRule>
    <cfRule type="cellIs" dxfId="277" priority="278" operator="greaterThan">
      <formula>29.9</formula>
    </cfRule>
  </conditionalFormatting>
  <conditionalFormatting sqref="I52:I53">
    <cfRule type="cellIs" dxfId="276" priority="275" operator="lessThan">
      <formula>168</formula>
    </cfRule>
    <cfRule type="cellIs" dxfId="275" priority="276" operator="greaterThan">
      <formula>167.9</formula>
    </cfRule>
  </conditionalFormatting>
  <conditionalFormatting sqref="I56">
    <cfRule type="cellIs" dxfId="274" priority="271" operator="greaterThan">
      <formula>4.49</formula>
    </cfRule>
    <cfRule type="cellIs" dxfId="273" priority="272" operator="lessThan">
      <formula>4.5</formula>
    </cfRule>
    <cfRule type="cellIs" dxfId="272" priority="273" operator="lessThan">
      <formula>4.49</formula>
    </cfRule>
    <cfRule type="cellIs" dxfId="271" priority="274" operator="lessThan">
      <formula>4.48</formula>
    </cfRule>
  </conditionalFormatting>
  <conditionalFormatting sqref="C46:H46">
    <cfRule type="cellIs" dxfId="270" priority="269" operator="lessThan">
      <formula>15</formula>
    </cfRule>
    <cfRule type="cellIs" dxfId="269" priority="270" operator="greaterThan">
      <formula>14</formula>
    </cfRule>
  </conditionalFormatting>
  <conditionalFormatting sqref="H47">
    <cfRule type="cellIs" dxfId="268" priority="267" operator="lessThan">
      <formula>25</formula>
    </cfRule>
    <cfRule type="cellIs" dxfId="267" priority="268" operator="greaterThan">
      <formula>24</formula>
    </cfRule>
  </conditionalFormatting>
  <conditionalFormatting sqref="H48">
    <cfRule type="cellIs" dxfId="266" priority="265" operator="lessThan">
      <formula>6</formula>
    </cfRule>
    <cfRule type="cellIs" dxfId="265" priority="266" operator="greaterThan">
      <formula>5</formula>
    </cfRule>
  </conditionalFormatting>
  <conditionalFormatting sqref="H49">
    <cfRule type="cellIs" dxfId="264" priority="263" operator="lessThan">
      <formula>25</formula>
    </cfRule>
    <cfRule type="cellIs" dxfId="263" priority="264" operator="greaterThan">
      <formula>24</formula>
    </cfRule>
  </conditionalFormatting>
  <conditionalFormatting sqref="H52:H53">
    <cfRule type="cellIs" dxfId="262" priority="261" operator="lessThan">
      <formula>144</formula>
    </cfRule>
    <cfRule type="cellIs" dxfId="261" priority="262" operator="greaterThan">
      <formula>143</formula>
    </cfRule>
  </conditionalFormatting>
  <conditionalFormatting sqref="H56">
    <cfRule type="cellIs" dxfId="260" priority="259" operator="greaterThan">
      <formula>4.59</formula>
    </cfRule>
    <cfRule type="cellIs" dxfId="259" priority="260" operator="lessThan">
      <formula>4.6</formula>
    </cfRule>
  </conditionalFormatting>
  <conditionalFormatting sqref="G47">
    <cfRule type="cellIs" dxfId="258" priority="257" operator="lessThan">
      <formula>20</formula>
    </cfRule>
    <cfRule type="cellIs" dxfId="257" priority="258" operator="greaterThan">
      <formula>19</formula>
    </cfRule>
  </conditionalFormatting>
  <conditionalFormatting sqref="G48">
    <cfRule type="cellIs" dxfId="256" priority="255" operator="lessThan">
      <formula>5</formula>
    </cfRule>
    <cfRule type="cellIs" dxfId="255" priority="256" operator="greaterThan">
      <formula>4</formula>
    </cfRule>
  </conditionalFormatting>
  <conditionalFormatting sqref="G49">
    <cfRule type="cellIs" dxfId="254" priority="253" operator="lessThan">
      <formula>20</formula>
    </cfRule>
    <cfRule type="cellIs" dxfId="253" priority="254" operator="greaterThan">
      <formula>19</formula>
    </cfRule>
  </conditionalFormatting>
  <conditionalFormatting sqref="G52:G53">
    <cfRule type="cellIs" dxfId="252" priority="251" operator="lessThan">
      <formula>120</formula>
    </cfRule>
    <cfRule type="cellIs" dxfId="251" priority="252" operator="greaterThan">
      <formula>119</formula>
    </cfRule>
  </conditionalFormatting>
  <conditionalFormatting sqref="G56">
    <cfRule type="cellIs" dxfId="250" priority="249" operator="greaterThan">
      <formula>4.75</formula>
    </cfRule>
    <cfRule type="cellIs" dxfId="249" priority="250" operator="lessThan">
      <formula>4.76</formula>
    </cfRule>
  </conditionalFormatting>
  <conditionalFormatting sqref="F47">
    <cfRule type="cellIs" dxfId="248" priority="247" operator="lessThan">
      <formula>15</formula>
    </cfRule>
    <cfRule type="cellIs" dxfId="247" priority="248" operator="greaterThan">
      <formula>14</formula>
    </cfRule>
  </conditionalFormatting>
  <conditionalFormatting sqref="F48">
    <cfRule type="cellIs" dxfId="246" priority="245" operator="lessThan">
      <formula>4</formula>
    </cfRule>
    <cfRule type="cellIs" dxfId="245" priority="246" operator="greaterThan">
      <formula>3</formula>
    </cfRule>
  </conditionalFormatting>
  <conditionalFormatting sqref="F49">
    <cfRule type="cellIs" dxfId="244" priority="243" operator="lessThan">
      <formula>15</formula>
    </cfRule>
    <cfRule type="cellIs" dxfId="243" priority="244" operator="greaterThan">
      <formula>14</formula>
    </cfRule>
  </conditionalFormatting>
  <conditionalFormatting sqref="F52:F53">
    <cfRule type="cellIs" dxfId="242" priority="241" operator="lessThan">
      <formula>96</formula>
    </cfRule>
    <cfRule type="cellIs" dxfId="241" priority="242" operator="greaterThan">
      <formula>95</formula>
    </cfRule>
  </conditionalFormatting>
  <conditionalFormatting sqref="F56">
    <cfRule type="cellIs" dxfId="240" priority="239" operator="greaterThan">
      <formula>5</formula>
    </cfRule>
    <cfRule type="cellIs" dxfId="239" priority="240" operator="lessThan">
      <formula>5.1</formula>
    </cfRule>
  </conditionalFormatting>
  <conditionalFormatting sqref="E47">
    <cfRule type="cellIs" dxfId="238" priority="237" operator="lessThan">
      <formula>10</formula>
    </cfRule>
    <cfRule type="cellIs" dxfId="237" priority="238" operator="greaterThan">
      <formula>9</formula>
    </cfRule>
  </conditionalFormatting>
  <conditionalFormatting sqref="E48">
    <cfRule type="cellIs" dxfId="236" priority="235" operator="lessThan">
      <formula>3</formula>
    </cfRule>
    <cfRule type="cellIs" dxfId="235" priority="236" operator="greaterThan">
      <formula>2</formula>
    </cfRule>
  </conditionalFormatting>
  <conditionalFormatting sqref="E49">
    <cfRule type="cellIs" dxfId="234" priority="233" operator="lessThan">
      <formula>10</formula>
    </cfRule>
    <cfRule type="cellIs" dxfId="233" priority="234" operator="greaterThan">
      <formula>9</formula>
    </cfRule>
  </conditionalFormatting>
  <conditionalFormatting sqref="E52:E53">
    <cfRule type="cellIs" dxfId="232" priority="231" operator="lessThan">
      <formula>72</formula>
    </cfRule>
    <cfRule type="cellIs" dxfId="231" priority="232" operator="greaterThan">
      <formula>71</formula>
    </cfRule>
  </conditionalFormatting>
  <conditionalFormatting sqref="E56">
    <cfRule type="cellIs" dxfId="230" priority="229" operator="greaterThan">
      <formula>5.5</formula>
    </cfRule>
    <cfRule type="cellIs" dxfId="229" priority="230" operator="lessThan">
      <formula>5.6</formula>
    </cfRule>
  </conditionalFormatting>
  <conditionalFormatting sqref="D47">
    <cfRule type="cellIs" dxfId="228" priority="227" operator="lessThan">
      <formula>5</formula>
    </cfRule>
    <cfRule type="cellIs" dxfId="227" priority="228" operator="greaterThan">
      <formula>4</formula>
    </cfRule>
  </conditionalFormatting>
  <conditionalFormatting sqref="D48">
    <cfRule type="cellIs" dxfId="226" priority="225" operator="lessThan">
      <formula>2</formula>
    </cfRule>
    <cfRule type="cellIs" dxfId="225" priority="226" operator="greaterThan">
      <formula>1</formula>
    </cfRule>
  </conditionalFormatting>
  <conditionalFormatting sqref="D49">
    <cfRule type="cellIs" dxfId="224" priority="223" operator="lessThan">
      <formula>5</formula>
    </cfRule>
    <cfRule type="cellIs" dxfId="223" priority="224" operator="greaterThan">
      <formula>4</formula>
    </cfRule>
  </conditionalFormatting>
  <conditionalFormatting sqref="D52:D53">
    <cfRule type="cellIs" dxfId="222" priority="221" operator="lessThan">
      <formula>48</formula>
    </cfRule>
    <cfRule type="cellIs" dxfId="221" priority="222" operator="greaterThan">
      <formula>47</formula>
    </cfRule>
  </conditionalFormatting>
  <conditionalFormatting sqref="D56">
    <cfRule type="cellIs" dxfId="220" priority="219" operator="greaterThan">
      <formula>5.75</formula>
    </cfRule>
    <cfRule type="cellIs" dxfId="219" priority="220" operator="lessThan">
      <formula>5.76</formula>
    </cfRule>
  </conditionalFormatting>
  <conditionalFormatting sqref="K36">
    <cfRule type="cellIs" dxfId="218" priority="215" operator="lessThan">
      <formula>4</formula>
    </cfRule>
    <cfRule type="cellIs" dxfId="217" priority="216" operator="lessThan">
      <formula>4.1</formula>
    </cfRule>
    <cfRule type="cellIs" dxfId="216" priority="217" operator="greaterThan">
      <formula>4</formula>
    </cfRule>
    <cfRule type="cellIs" dxfId="215" priority="218" operator="lessThan">
      <formula>4</formula>
    </cfRule>
  </conditionalFormatting>
  <conditionalFormatting sqref="K37">
    <cfRule type="cellIs" dxfId="214" priority="213" operator="lessThan">
      <formula>0.499</formula>
    </cfRule>
    <cfRule type="cellIs" dxfId="213" priority="214" operator="greaterThan">
      <formula>0.499</formula>
    </cfRule>
  </conditionalFormatting>
  <conditionalFormatting sqref="K38">
    <cfRule type="cellIs" dxfId="212" priority="211" operator="lessThan">
      <formula>0.449</formula>
    </cfRule>
    <cfRule type="cellIs" dxfId="211" priority="212" operator="greaterThan">
      <formula>0.449</formula>
    </cfRule>
  </conditionalFormatting>
  <conditionalFormatting sqref="K39">
    <cfRule type="cellIs" dxfId="210" priority="132" operator="greaterThan">
      <formula>31.99</formula>
    </cfRule>
    <cfRule type="cellIs" dxfId="209" priority="209" operator="lessThan">
      <formula>32.1</formula>
    </cfRule>
    <cfRule type="cellIs" dxfId="208" priority="210" operator="greaterThan">
      <formula>32</formula>
    </cfRule>
  </conditionalFormatting>
  <conditionalFormatting sqref="K40">
    <cfRule type="cellIs" dxfId="207" priority="207" operator="lessThan">
      <formula>1.78</formula>
    </cfRule>
    <cfRule type="cellIs" dxfId="206" priority="208" operator="greaterThan">
      <formula>1.77</formula>
    </cfRule>
  </conditionalFormatting>
  <conditionalFormatting sqref="K41">
    <cfRule type="cellIs" dxfId="205" priority="205" operator="lessThan">
      <formula>0.3499</formula>
    </cfRule>
    <cfRule type="cellIs" dxfId="204" priority="206" operator="greaterThan">
      <formula>0.3499</formula>
    </cfRule>
  </conditionalFormatting>
  <conditionalFormatting sqref="K42">
    <cfRule type="cellIs" dxfId="203" priority="203" operator="lessThan">
      <formula>0.7499</formula>
    </cfRule>
    <cfRule type="cellIs" dxfId="202" priority="204" operator="greaterThan">
      <formula>0.7499</formula>
    </cfRule>
  </conditionalFormatting>
  <conditionalFormatting sqref="J36">
    <cfRule type="cellIs" dxfId="201" priority="200" operator="lessThan">
      <formula>8</formula>
    </cfRule>
    <cfRule type="cellIs" dxfId="200" priority="201" operator="greaterThan">
      <formula>7.9</formula>
    </cfRule>
    <cfRule type="cellIs" dxfId="199" priority="202" operator="greaterThan">
      <formula>8</formula>
    </cfRule>
  </conditionalFormatting>
  <conditionalFormatting sqref="J37:J38 I38">
    <cfRule type="cellIs" dxfId="198" priority="198" operator="lessThan">
      <formula>0.4</formula>
    </cfRule>
    <cfRule type="cellIs" dxfId="197" priority="199" operator="greaterThan">
      <formula>0.3999</formula>
    </cfRule>
  </conditionalFormatting>
  <conditionalFormatting sqref="J39">
    <cfRule type="cellIs" dxfId="196" priority="130" operator="lessThan">
      <formula>34</formula>
    </cfRule>
    <cfRule type="cellIs" dxfId="195" priority="131" operator="greaterThan">
      <formula>33.9</formula>
    </cfRule>
    <cfRule type="cellIs" dxfId="194" priority="196" operator="lessThan">
      <formula>34.1</formula>
    </cfRule>
    <cfRule type="cellIs" dxfId="193" priority="197" operator="greaterThan">
      <formula>34</formula>
    </cfRule>
  </conditionalFormatting>
  <conditionalFormatting sqref="J40">
    <cfRule type="cellIs" dxfId="192" priority="193" operator="lessThan">
      <formula>1.88</formula>
    </cfRule>
    <cfRule type="cellIs" dxfId="191" priority="194" operator="lessThan">
      <formula>1.88</formula>
    </cfRule>
    <cfRule type="cellIs" dxfId="190" priority="195" operator="greaterThan">
      <formula>1.87</formula>
    </cfRule>
  </conditionalFormatting>
  <conditionalFormatting sqref="I40">
    <cfRule type="cellIs" dxfId="189" priority="191" operator="lessThan">
      <formula>2.01</formula>
    </cfRule>
    <cfRule type="cellIs" dxfId="188" priority="192" operator="greaterThan">
      <formula>2</formula>
    </cfRule>
  </conditionalFormatting>
  <conditionalFormatting sqref="C40:H40">
    <cfRule type="cellIs" dxfId="187" priority="188" operator="lessThan">
      <formula>2.08</formula>
    </cfRule>
    <cfRule type="cellIs" dxfId="186" priority="189" operator="lessThan">
      <formula>2.08</formula>
    </cfRule>
    <cfRule type="cellIs" dxfId="185" priority="190" operator="greaterThan">
      <formula>2.07</formula>
    </cfRule>
  </conditionalFormatting>
  <conditionalFormatting sqref="J44">
    <cfRule type="cellIs" dxfId="184" priority="186" operator="lessThan">
      <formula>49.1</formula>
    </cfRule>
    <cfRule type="cellIs" dxfId="183" priority="187" operator="greaterThan">
      <formula>49</formula>
    </cfRule>
  </conditionalFormatting>
  <conditionalFormatting sqref="J43">
    <cfRule type="cellIs" dxfId="182" priority="184" operator="lessThan">
      <formula>45.1</formula>
    </cfRule>
    <cfRule type="cellIs" dxfId="181" priority="185" operator="greaterThan">
      <formula>45</formula>
    </cfRule>
  </conditionalFormatting>
  <conditionalFormatting sqref="J42">
    <cfRule type="cellIs" dxfId="180" priority="181" operator="lessThan">
      <formula>0.6999</formula>
    </cfRule>
    <cfRule type="cellIs" dxfId="179" priority="182" operator="greaterThan">
      <formula>0.699</formula>
    </cfRule>
    <cfRule type="cellIs" dxfId="178" priority="183" operator="greaterThan">
      <formula>0.699</formula>
    </cfRule>
  </conditionalFormatting>
  <conditionalFormatting sqref="J41">
    <cfRule type="cellIs" dxfId="177" priority="179" operator="lessThan">
      <formula>0.2999</formula>
    </cfRule>
    <cfRule type="cellIs" dxfId="176" priority="180" operator="greaterThan">
      <formula>0.299</formula>
    </cfRule>
  </conditionalFormatting>
  <conditionalFormatting sqref="G37:I37 C38:H38">
    <cfRule type="cellIs" dxfId="175" priority="177" operator="lessThan">
      <formula>0.35</formula>
    </cfRule>
    <cfRule type="cellIs" dxfId="174" priority="178" operator="greaterThan">
      <formula>0.349</formula>
    </cfRule>
  </conditionalFormatting>
  <conditionalFormatting sqref="I36">
    <cfRule type="cellIs" dxfId="173" priority="173" operator="lessThan">
      <formula>10.1</formula>
    </cfRule>
    <cfRule type="cellIs" dxfId="172" priority="174" operator="greaterThan">
      <formula>10</formula>
    </cfRule>
    <cfRule type="cellIs" dxfId="171" priority="175" operator="lessThan">
      <formula>10</formula>
    </cfRule>
    <cfRule type="cellIs" dxfId="170" priority="176" operator="greaterThan">
      <formula>10</formula>
    </cfRule>
  </conditionalFormatting>
  <conditionalFormatting sqref="I39">
    <cfRule type="cellIs" dxfId="169" priority="128" operator="lessThan">
      <formula>37</formula>
    </cfRule>
    <cfRule type="cellIs" dxfId="168" priority="129" operator="greaterThan">
      <formula>36.9</formula>
    </cfRule>
    <cfRule type="cellIs" dxfId="167" priority="171" operator="lessThan">
      <formula>37.01</formula>
    </cfRule>
    <cfRule type="cellIs" dxfId="166" priority="172" operator="greaterThan">
      <formula>37.01</formula>
    </cfRule>
  </conditionalFormatting>
  <conditionalFormatting sqref="I41">
    <cfRule type="cellIs" dxfId="165" priority="169" operator="lessThan">
      <formula>0.249</formula>
    </cfRule>
    <cfRule type="cellIs" dxfId="164" priority="170" operator="greaterThan">
      <formula>0.249</formula>
    </cfRule>
  </conditionalFormatting>
  <conditionalFormatting sqref="I42">
    <cfRule type="cellIs" dxfId="163" priority="167" operator="lessThan">
      <formula>0.65</formula>
    </cfRule>
    <cfRule type="cellIs" dxfId="162" priority="168" operator="greaterThan">
      <formula>0.649</formula>
    </cfRule>
  </conditionalFormatting>
  <conditionalFormatting sqref="I43">
    <cfRule type="cellIs" dxfId="161" priority="114" operator="greaterThan">
      <formula>48.9</formula>
    </cfRule>
    <cfRule type="cellIs" dxfId="160" priority="115" operator="lessThan">
      <formula>49</formula>
    </cfRule>
    <cfRule type="cellIs" dxfId="159" priority="116" operator="lessThan">
      <formula>49</formula>
    </cfRule>
    <cfRule type="cellIs" dxfId="158" priority="117" operator="greaterThan">
      <formula>48.9</formula>
    </cfRule>
    <cfRule type="cellIs" dxfId="157" priority="165" operator="lessThan">
      <formula>47.1</formula>
    </cfRule>
    <cfRule type="cellIs" dxfId="156" priority="166" operator="greaterThan">
      <formula>47</formula>
    </cfRule>
  </conditionalFormatting>
  <conditionalFormatting sqref="I44">
    <cfRule type="cellIs" dxfId="155" priority="163" operator="lessThan">
      <formula>51.1</formula>
    </cfRule>
    <cfRule type="cellIs" dxfId="154" priority="164" operator="greaterThan">
      <formula>51</formula>
    </cfRule>
  </conditionalFormatting>
  <conditionalFormatting sqref="G39:H39">
    <cfRule type="cellIs" dxfId="153" priority="126" operator="lessThan">
      <formula>38</formula>
    </cfRule>
    <cfRule type="cellIs" dxfId="152" priority="127" operator="greaterThan">
      <formula>37.9</formula>
    </cfRule>
    <cfRule type="cellIs" dxfId="151" priority="161" operator="lessThan">
      <formula>38</formula>
    </cfRule>
    <cfRule type="cellIs" dxfId="150" priority="162" operator="greaterThan">
      <formula>37.9</formula>
    </cfRule>
  </conditionalFormatting>
  <conditionalFormatting sqref="G41:H41">
    <cfRule type="cellIs" dxfId="149" priority="159" operator="lessThan">
      <formula>0.25</formula>
    </cfRule>
    <cfRule type="cellIs" dxfId="148" priority="160" operator="greaterThan">
      <formula>0.249</formula>
    </cfRule>
  </conditionalFormatting>
  <conditionalFormatting sqref="F42:H42">
    <cfRule type="cellIs" dxfId="147" priority="157" operator="lessThan">
      <formula>0.6</formula>
    </cfRule>
    <cfRule type="cellIs" dxfId="146" priority="158" operator="greaterThan">
      <formula>0.599</formula>
    </cfRule>
  </conditionalFormatting>
  <conditionalFormatting sqref="G36">
    <cfRule type="cellIs" dxfId="145" priority="154" operator="lessThan">
      <formula>14</formula>
    </cfRule>
    <cfRule type="cellIs" dxfId="144" priority="155" operator="greaterThan">
      <formula>13.99</formula>
    </cfRule>
    <cfRule type="cellIs" dxfId="143" priority="156" operator="greaterThan">
      <formula>14</formula>
    </cfRule>
  </conditionalFormatting>
  <conditionalFormatting sqref="F36">
    <cfRule type="cellIs" dxfId="142" priority="152" operator="lessThan">
      <formula>16</formula>
    </cfRule>
    <cfRule type="cellIs" dxfId="141" priority="153" operator="greaterThan">
      <formula>15.9</formula>
    </cfRule>
  </conditionalFormatting>
  <conditionalFormatting sqref="E36">
    <cfRule type="cellIs" dxfId="140" priority="150" operator="lessThan">
      <formula>18</formula>
    </cfRule>
    <cfRule type="cellIs" dxfId="139" priority="151" operator="greaterThan">
      <formula>17.9</formula>
    </cfRule>
  </conditionalFormatting>
  <conditionalFormatting sqref="C36:D36">
    <cfRule type="cellIs" dxfId="138" priority="148" operator="lessThan">
      <formula>24</formula>
    </cfRule>
    <cfRule type="cellIs" dxfId="137" priority="149" operator="greaterThan">
      <formula>23.99</formula>
    </cfRule>
  </conditionalFormatting>
  <conditionalFormatting sqref="C37:F37">
    <cfRule type="cellIs" dxfId="136" priority="145" operator="greaterThan">
      <formula>0.249</formula>
    </cfRule>
    <cfRule type="cellIs" dxfId="135" priority="146" operator="lessThan">
      <formula>0.25</formula>
    </cfRule>
    <cfRule type="cellIs" dxfId="134" priority="147" operator="greaterThan">
      <formula>24.9</formula>
    </cfRule>
  </conditionalFormatting>
  <conditionalFormatting sqref="C39:F39">
    <cfRule type="cellIs" dxfId="133" priority="124" operator="lessThan">
      <formula>39.99</formula>
    </cfRule>
    <cfRule type="cellIs" dxfId="132" priority="125" operator="greaterThan">
      <formula>39.99</formula>
    </cfRule>
    <cfRule type="cellIs" dxfId="131" priority="143" operator="lessThan">
      <formula>40.1</formula>
    </cfRule>
    <cfRule type="cellIs" dxfId="130" priority="144" operator="greaterThan">
      <formula>40</formula>
    </cfRule>
  </conditionalFormatting>
  <conditionalFormatting sqref="C41:F41">
    <cfRule type="cellIs" dxfId="129" priority="141" operator="lessThan">
      <formula>0.15</formula>
    </cfRule>
    <cfRule type="cellIs" dxfId="128" priority="142" operator="greaterThan">
      <formula>0.149</formula>
    </cfRule>
  </conditionalFormatting>
  <conditionalFormatting sqref="D42:E42">
    <cfRule type="cellIs" dxfId="127" priority="139" operator="lessThan">
      <formula>0.5</formula>
    </cfRule>
    <cfRule type="cellIs" dxfId="126" priority="140" operator="greaterThan">
      <formula>0.499</formula>
    </cfRule>
  </conditionalFormatting>
  <conditionalFormatting sqref="C42">
    <cfRule type="cellIs" dxfId="125" priority="135" operator="lessThan">
      <formula>0.4</formula>
    </cfRule>
    <cfRule type="cellIs" dxfId="124" priority="136" operator="greaterThan">
      <formula>0.399</formula>
    </cfRule>
    <cfRule type="cellIs" dxfId="123" priority="137" operator="lessThan">
      <formula>0.4</formula>
    </cfRule>
    <cfRule type="cellIs" dxfId="122" priority="138" operator="greaterThan">
      <formula>0.499</formula>
    </cfRule>
  </conditionalFormatting>
  <conditionalFormatting sqref="C38:F38">
    <cfRule type="cellIs" dxfId="121" priority="133" operator="lessThan">
      <formula>0.3</formula>
    </cfRule>
    <cfRule type="cellIs" dxfId="120" priority="134" operator="greaterThan">
      <formula>0.299</formula>
    </cfRule>
  </conditionalFormatting>
  <conditionalFormatting sqref="C47:C49">
    <cfRule type="cellIs" dxfId="119" priority="122" operator="lessThan">
      <formula>1</formula>
    </cfRule>
    <cfRule type="cellIs" dxfId="118" priority="123" operator="greaterThan">
      <formula>0.9</formula>
    </cfRule>
  </conditionalFormatting>
  <conditionalFormatting sqref="C52:C53">
    <cfRule type="cellIs" dxfId="117" priority="120" operator="lessThan">
      <formula>24</formula>
    </cfRule>
    <cfRule type="cellIs" dxfId="116" priority="121" operator="greaterThan">
      <formula>23.9</formula>
    </cfRule>
  </conditionalFormatting>
  <conditionalFormatting sqref="C56">
    <cfRule type="cellIs" dxfId="115" priority="118" operator="lessThan">
      <formula>6</formula>
    </cfRule>
    <cfRule type="cellIs" dxfId="114" priority="119" operator="greaterThan">
      <formula>5.99</formula>
    </cfRule>
  </conditionalFormatting>
  <conditionalFormatting sqref="H43">
    <cfRule type="cellIs" dxfId="113" priority="112" operator="lessThan">
      <formula>49</formula>
    </cfRule>
    <cfRule type="cellIs" dxfId="112" priority="113" operator="greaterThan">
      <formula>48.9</formula>
    </cfRule>
  </conditionalFormatting>
  <conditionalFormatting sqref="G43">
    <cfRule type="cellIs" dxfId="111" priority="110" operator="lessThan">
      <formula>51</formula>
    </cfRule>
    <cfRule type="cellIs" dxfId="110" priority="111" operator="greaterThan">
      <formula>50.9</formula>
    </cfRule>
  </conditionalFormatting>
  <conditionalFormatting sqref="F43">
    <cfRule type="cellIs" dxfId="109" priority="108" operator="lessThan">
      <formula>53</formula>
    </cfRule>
    <cfRule type="cellIs" dxfId="108" priority="109" operator="greaterThan">
      <formula>52.9</formula>
    </cfRule>
  </conditionalFormatting>
  <conditionalFormatting sqref="E43">
    <cfRule type="cellIs" dxfId="107" priority="106" operator="lessThan">
      <formula>55</formula>
    </cfRule>
    <cfRule type="cellIs" dxfId="106" priority="107" operator="greaterThan">
      <formula>54.9</formula>
    </cfRule>
  </conditionalFormatting>
  <conditionalFormatting sqref="D43">
    <cfRule type="cellIs" dxfId="105" priority="104" operator="lessThan">
      <formula>57</formula>
    </cfRule>
    <cfRule type="cellIs" dxfId="104" priority="105" operator="greaterThan">
      <formula>56.9</formula>
    </cfRule>
  </conditionalFormatting>
  <conditionalFormatting sqref="C43">
    <cfRule type="cellIs" dxfId="103" priority="102" operator="lessThan">
      <formula>57</formula>
    </cfRule>
    <cfRule type="cellIs" dxfId="102" priority="103" operator="greaterThan">
      <formula>56.9</formula>
    </cfRule>
  </conditionalFormatting>
  <conditionalFormatting sqref="H44">
    <cfRule type="cellIs" dxfId="101" priority="100" operator="lessThan">
      <formula>53</formula>
    </cfRule>
    <cfRule type="cellIs" dxfId="100" priority="101" operator="greaterThan">
      <formula>52.9</formula>
    </cfRule>
  </conditionalFormatting>
  <conditionalFormatting sqref="G44">
    <cfRule type="cellIs" dxfId="99" priority="98" operator="lessThan">
      <formula>55</formula>
    </cfRule>
    <cfRule type="cellIs" dxfId="98" priority="99" operator="greaterThan">
      <formula>54.9</formula>
    </cfRule>
  </conditionalFormatting>
  <conditionalFormatting sqref="F44">
    <cfRule type="cellIs" dxfId="97" priority="96" operator="lessThan">
      <formula>57</formula>
    </cfRule>
    <cfRule type="cellIs" dxfId="96" priority="97" operator="greaterThan">
      <formula>56.9</formula>
    </cfRule>
  </conditionalFormatting>
  <conditionalFormatting sqref="E44">
    <cfRule type="cellIs" dxfId="95" priority="94" operator="lessThan">
      <formula>59</formula>
    </cfRule>
    <cfRule type="cellIs" dxfId="94" priority="95" operator="greaterThan">
      <formula>58.9</formula>
    </cfRule>
  </conditionalFormatting>
  <conditionalFormatting sqref="D44">
    <cfRule type="cellIs" dxfId="93" priority="92" operator="lessThan">
      <formula>61</formula>
    </cfRule>
    <cfRule type="cellIs" dxfId="92" priority="93" operator="greaterThan">
      <formula>60.9</formula>
    </cfRule>
  </conditionalFormatting>
  <conditionalFormatting sqref="C44">
    <cfRule type="cellIs" dxfId="91" priority="90" operator="lessThan">
      <formula>63</formula>
    </cfRule>
    <cfRule type="cellIs" dxfId="90" priority="91" operator="greaterThan">
      <formula>62.9</formula>
    </cfRule>
  </conditionalFormatting>
  <conditionalFormatting sqref="C50">
    <cfRule type="cellIs" dxfId="89" priority="88" operator="lessThanOrEqual">
      <formula>5</formula>
    </cfRule>
    <cfRule type="cellIs" dxfId="88" priority="89" operator="greaterThanOrEqual">
      <formula>5</formula>
    </cfRule>
  </conditionalFormatting>
  <conditionalFormatting sqref="D50">
    <cfRule type="cellIs" dxfId="87" priority="86" operator="greaterThanOrEqual">
      <formula>6</formula>
    </cfRule>
    <cfRule type="cellIs" dxfId="86" priority="87" operator="lessThan">
      <formula>6</formula>
    </cfRule>
  </conditionalFormatting>
  <conditionalFormatting sqref="E50">
    <cfRule type="cellIs" dxfId="85" priority="84" operator="greaterThanOrEqual">
      <formula>7</formula>
    </cfRule>
    <cfRule type="cellIs" dxfId="84" priority="85" operator="lessThan">
      <formula>7</formula>
    </cfRule>
  </conditionalFormatting>
  <conditionalFormatting sqref="F50">
    <cfRule type="cellIs" dxfId="83" priority="82" operator="lessThan">
      <formula>10</formula>
    </cfRule>
    <cfRule type="cellIs" dxfId="82" priority="83" operator="greaterThanOrEqual">
      <formula>10</formula>
    </cfRule>
  </conditionalFormatting>
  <conditionalFormatting sqref="G50">
    <cfRule type="cellIs" dxfId="81" priority="80" operator="lessThan">
      <formula>12</formula>
    </cfRule>
    <cfRule type="cellIs" dxfId="80" priority="81" operator="greaterThanOrEqual">
      <formula>12</formula>
    </cfRule>
  </conditionalFormatting>
  <conditionalFormatting sqref="H50">
    <cfRule type="cellIs" dxfId="79" priority="78" operator="lessThan">
      <formula>14</formula>
    </cfRule>
    <cfRule type="cellIs" dxfId="78" priority="79" operator="greaterThanOrEqual">
      <formula>14</formula>
    </cfRule>
  </conditionalFormatting>
  <conditionalFormatting sqref="I50">
    <cfRule type="cellIs" dxfId="77" priority="76" operator="lessThan">
      <formula>17</formula>
    </cfRule>
    <cfRule type="cellIs" dxfId="76" priority="77" operator="greaterThanOrEqual">
      <formula>17</formula>
    </cfRule>
  </conditionalFormatting>
  <conditionalFormatting sqref="J50">
    <cfRule type="cellIs" dxfId="75" priority="74" operator="lessThan">
      <formula>19</formula>
    </cfRule>
    <cfRule type="cellIs" dxfId="74" priority="75" operator="greaterThanOrEqual">
      <formula>19</formula>
    </cfRule>
  </conditionalFormatting>
  <conditionalFormatting sqref="K50">
    <cfRule type="cellIs" dxfId="73" priority="72" operator="lessThan">
      <formula>22</formula>
    </cfRule>
    <cfRule type="cellIs" dxfId="72" priority="73" operator="greaterThanOrEqual">
      <formula>22</formula>
    </cfRule>
  </conditionalFormatting>
  <conditionalFormatting sqref="L50">
    <cfRule type="cellIs" dxfId="71" priority="70" operator="lessThan">
      <formula>24</formula>
    </cfRule>
    <cfRule type="cellIs" dxfId="70" priority="71" operator="greaterThanOrEqual">
      <formula>24</formula>
    </cfRule>
  </conditionalFormatting>
  <conditionalFormatting sqref="C51">
    <cfRule type="cellIs" dxfId="69" priority="68" operator="lessThanOrEqual">
      <formula>5</formula>
    </cfRule>
    <cfRule type="cellIs" dxfId="68" priority="69" operator="greaterThanOrEqual">
      <formula>5</formula>
    </cfRule>
  </conditionalFormatting>
  <conditionalFormatting sqref="D51">
    <cfRule type="cellIs" dxfId="67" priority="66" operator="greaterThanOrEqual">
      <formula>6</formula>
    </cfRule>
    <cfRule type="cellIs" dxfId="66" priority="67" operator="lessThan">
      <formula>6</formula>
    </cfRule>
  </conditionalFormatting>
  <conditionalFormatting sqref="E51">
    <cfRule type="cellIs" dxfId="65" priority="64" operator="greaterThanOrEqual">
      <formula>7</formula>
    </cfRule>
    <cfRule type="cellIs" dxfId="64" priority="65" operator="lessThan">
      <formula>7</formula>
    </cfRule>
  </conditionalFormatting>
  <conditionalFormatting sqref="F51">
    <cfRule type="cellIs" dxfId="63" priority="62" operator="lessThan">
      <formula>10</formula>
    </cfRule>
    <cfRule type="cellIs" dxfId="62" priority="63" operator="greaterThanOrEqual">
      <formula>10</formula>
    </cfRule>
  </conditionalFormatting>
  <conditionalFormatting sqref="G51">
    <cfRule type="cellIs" dxfId="61" priority="60" operator="lessThan">
      <formula>12</formula>
    </cfRule>
    <cfRule type="cellIs" dxfId="60" priority="61" operator="greaterThanOrEqual">
      <formula>12</formula>
    </cfRule>
  </conditionalFormatting>
  <conditionalFormatting sqref="H51">
    <cfRule type="cellIs" dxfId="59" priority="58" operator="lessThan">
      <formula>14</formula>
    </cfRule>
    <cfRule type="cellIs" dxfId="58" priority="59" operator="greaterThanOrEqual">
      <formula>14</formula>
    </cfRule>
  </conditionalFormatting>
  <conditionalFormatting sqref="I51">
    <cfRule type="cellIs" dxfId="57" priority="56" operator="lessThan">
      <formula>17</formula>
    </cfRule>
    <cfRule type="cellIs" dxfId="56" priority="57" operator="greaterThanOrEqual">
      <formula>17</formula>
    </cfRule>
  </conditionalFormatting>
  <conditionalFormatting sqref="J51">
    <cfRule type="cellIs" dxfId="55" priority="54" operator="lessThan">
      <formula>19</formula>
    </cfRule>
    <cfRule type="cellIs" dxfId="54" priority="55" operator="greaterThanOrEqual">
      <formula>19</formula>
    </cfRule>
  </conditionalFormatting>
  <conditionalFormatting sqref="K51">
    <cfRule type="cellIs" dxfId="53" priority="52" operator="lessThan">
      <formula>22</formula>
    </cfRule>
    <cfRule type="cellIs" dxfId="52" priority="53" operator="greaterThanOrEqual">
      <formula>22</formula>
    </cfRule>
  </conditionalFormatting>
  <conditionalFormatting sqref="L51">
    <cfRule type="cellIs" dxfId="51" priority="50" operator="lessThan">
      <formula>24</formula>
    </cfRule>
    <cfRule type="cellIs" dxfId="50" priority="51" operator="greaterThanOrEqual">
      <formula>24</formula>
    </cfRule>
  </conditionalFormatting>
  <conditionalFormatting sqref="C54">
    <cfRule type="cellIs" dxfId="49" priority="39" operator="greaterThanOrEqual">
      <formula>0.08</formula>
    </cfRule>
    <cfRule type="cellIs" dxfId="48" priority="49" operator="lessThan">
      <formula>0.08</formula>
    </cfRule>
  </conditionalFormatting>
  <conditionalFormatting sqref="D54">
    <cfRule type="cellIs" dxfId="47" priority="38" operator="greaterThanOrEqual">
      <formula>0.1</formula>
    </cfRule>
    <cfRule type="cellIs" dxfId="46" priority="48" operator="lessThan">
      <formula>0.1</formula>
    </cfRule>
  </conditionalFormatting>
  <conditionalFormatting sqref="E54">
    <cfRule type="cellIs" dxfId="45" priority="37" operator="greaterThanOrEqual">
      <formula>1</formula>
    </cfRule>
    <cfRule type="cellIs" dxfId="44" priority="47" operator="lessThan">
      <formula>1</formula>
    </cfRule>
  </conditionalFormatting>
  <conditionalFormatting sqref="F54">
    <cfRule type="cellIs" dxfId="43" priority="36" operator="greaterThanOrEqual">
      <formula>1.02</formula>
    </cfRule>
    <cfRule type="cellIs" dxfId="42" priority="46" operator="lessThan">
      <formula>1.02</formula>
    </cfRule>
  </conditionalFormatting>
  <conditionalFormatting sqref="G54">
    <cfRule type="cellIs" dxfId="41" priority="35" operator="greaterThanOrEqual">
      <formula>1.04</formula>
    </cfRule>
    <cfRule type="cellIs" dxfId="40" priority="45" operator="lessThan">
      <formula>1.04</formula>
    </cfRule>
  </conditionalFormatting>
  <conditionalFormatting sqref="H54">
    <cfRule type="cellIs" dxfId="39" priority="34" operator="greaterThanOrEqual">
      <formula>1.06</formula>
    </cfRule>
    <cfRule type="cellIs" dxfId="38" priority="44" operator="lessThan">
      <formula>1.06</formula>
    </cfRule>
  </conditionalFormatting>
  <conditionalFormatting sqref="I54">
    <cfRule type="cellIs" dxfId="37" priority="33" operator="greaterThanOrEqual">
      <formula>1.08</formula>
    </cfRule>
    <cfRule type="cellIs" dxfId="36" priority="43" operator="lessThan">
      <formula>1.08</formula>
    </cfRule>
  </conditionalFormatting>
  <conditionalFormatting sqref="J54">
    <cfRule type="cellIs" dxfId="35" priority="32" operator="greaterThanOrEqual">
      <formula>1.1</formula>
    </cfRule>
    <cfRule type="cellIs" dxfId="34" priority="42" operator="lessThan">
      <formula>1.1</formula>
    </cfRule>
  </conditionalFormatting>
  <conditionalFormatting sqref="K54">
    <cfRule type="cellIs" dxfId="33" priority="31" operator="greaterThanOrEqual">
      <formula>2</formula>
    </cfRule>
    <cfRule type="cellIs" dxfId="32" priority="41" operator="lessThan">
      <formula>2</formula>
    </cfRule>
  </conditionalFormatting>
  <conditionalFormatting sqref="L54">
    <cfRule type="cellIs" dxfId="31" priority="30" operator="greaterThanOrEqual">
      <formula>2.04</formula>
    </cfRule>
    <cfRule type="cellIs" dxfId="30" priority="40" operator="lessThan">
      <formula>2.04</formula>
    </cfRule>
  </conditionalFormatting>
  <conditionalFormatting sqref="C55">
    <cfRule type="cellIs" dxfId="29" priority="26" operator="lessThan">
      <formula>3.08</formula>
    </cfRule>
    <cfRule type="cellIs" dxfId="28" priority="29" operator="greaterThanOrEqual">
      <formula>3.08</formula>
    </cfRule>
  </conditionalFormatting>
  <conditionalFormatting sqref="D55">
    <cfRule type="cellIs" dxfId="27" priority="25" operator="lessThan">
      <formula>4.02</formula>
    </cfRule>
    <cfRule type="cellIs" dxfId="26" priority="28" operator="greaterThanOrEqual">
      <formula>4.02</formula>
    </cfRule>
  </conditionalFormatting>
  <conditionalFormatting sqref="E55">
    <cfRule type="cellIs" dxfId="25" priority="24" operator="lessThan">
      <formula>4.08</formula>
    </cfRule>
    <cfRule type="cellIs" dxfId="24" priority="27" operator="greaterThanOrEqual">
      <formula>4.08</formula>
    </cfRule>
  </conditionalFormatting>
  <conditionalFormatting sqref="F55">
    <cfRule type="cellIs" dxfId="23" priority="22" operator="lessThan">
      <formula>5.02</formula>
    </cfRule>
    <cfRule type="cellIs" dxfId="22" priority="23" operator="greaterThanOrEqual">
      <formula>5.02</formula>
    </cfRule>
  </conditionalFormatting>
  <conditionalFormatting sqref="G55">
    <cfRule type="cellIs" dxfId="21" priority="19" operator="lessThan">
      <formula>5.08</formula>
    </cfRule>
    <cfRule type="cellIs" dxfId="20" priority="21" operator="greaterThanOrEqual">
      <formula>5.08</formula>
    </cfRule>
  </conditionalFormatting>
  <conditionalFormatting sqref="H55">
    <cfRule type="cellIs" dxfId="19" priority="10" operator="greaterThanOrEqual">
      <formula>6.02</formula>
    </cfRule>
    <cfRule type="cellIs" dxfId="18" priority="20" operator="lessThan">
      <formula>6.08</formula>
    </cfRule>
  </conditionalFormatting>
  <conditionalFormatting sqref="I55">
    <cfRule type="cellIs" dxfId="17" priority="17" operator="lessThan">
      <formula>6.08</formula>
    </cfRule>
    <cfRule type="cellIs" dxfId="16" priority="18" operator="greaterThanOrEqual">
      <formula>6.08</formula>
    </cfRule>
  </conditionalFormatting>
  <conditionalFormatting sqref="J55">
    <cfRule type="cellIs" dxfId="15" priority="15" operator="lessThan">
      <formula>7.02</formula>
    </cfRule>
    <cfRule type="cellIs" dxfId="14" priority="16" operator="greaterThanOrEqual">
      <formula>7.02</formula>
    </cfRule>
  </conditionalFormatting>
  <conditionalFormatting sqref="K55">
    <cfRule type="cellIs" dxfId="13" priority="13" operator="lessThan">
      <formula>7.08</formula>
    </cfRule>
    <cfRule type="cellIs" dxfId="12" priority="14" operator="greaterThanOrEqual">
      <formula>7.08</formula>
    </cfRule>
  </conditionalFormatting>
  <conditionalFormatting sqref="L55">
    <cfRule type="cellIs" dxfId="11" priority="11" operator="lessThan">
      <formula>8</formula>
    </cfRule>
    <cfRule type="cellIs" dxfId="10" priority="12" operator="greaterThanOrEqual">
      <formula>8</formula>
    </cfRule>
  </conditionalFormatting>
  <conditionalFormatting sqref="H36">
    <cfRule type="cellIs" dxfId="9" priority="8" operator="greaterThan">
      <formula>11.9</formula>
    </cfRule>
    <cfRule type="cellIs" dxfId="8" priority="9" operator="lessThan">
      <formula>12</formula>
    </cfRule>
  </conditionalFormatting>
  <conditionalFormatting sqref="I86">
    <cfRule type="cellIs" dxfId="7" priority="1" operator="lessThan">
      <formula>1</formula>
    </cfRule>
    <cfRule type="cellIs" dxfId="6" priority="2" operator="lessThan">
      <formula>0</formula>
    </cfRule>
    <cfRule type="cellIs" dxfId="5" priority="3" operator="lessThan">
      <formula>0</formula>
    </cfRule>
  </conditionalFormatting>
  <conditionalFormatting sqref="I79">
    <cfRule type="cellIs" dxfId="4" priority="5" operator="lessThan">
      <formula>1</formula>
    </cfRule>
    <cfRule type="cellIs" dxfId="3" priority="6" operator="lessThan">
      <formula>0</formula>
    </cfRule>
    <cfRule type="cellIs" dxfId="2" priority="7" operator="lessThan">
      <formula>0</formula>
    </cfRule>
  </conditionalFormatting>
  <conditionalFormatting sqref="I89:I90 I93:I94">
    <cfRule type="cellIs" dxfId="1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Actual Board</vt:lpstr>
      <vt:lpstr>9.1.14</vt:lpstr>
      <vt:lpstr>12.1.14</vt:lpstr>
      <vt:lpstr>3.1.15</vt:lpstr>
      <vt:lpstr>7.13.15</vt:lpstr>
      <vt:lpstr>9.20.15</vt:lpstr>
      <vt:lpstr>12.23.15</vt:lpstr>
      <vt:lpstr>4.20.16</vt:lpstr>
      <vt:lpstr>8.3.16</vt:lpstr>
      <vt:lpstr>9.28.16</vt:lpstr>
      <vt:lpstr>12.19.16</vt:lpstr>
      <vt:lpstr>Test 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TGPC</cp:lastModifiedBy>
  <cp:lastPrinted>2014-12-08T21:28:01Z</cp:lastPrinted>
  <dcterms:created xsi:type="dcterms:W3CDTF">2014-02-17T17:38:50Z</dcterms:created>
  <dcterms:modified xsi:type="dcterms:W3CDTF">2016-12-30T19:33:34Z</dcterms:modified>
</cp:coreProperties>
</file>