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flosh\Desktop\MSC-Pro\T-MAJ-800 VOLTRON\T-MAJ-800-teams_GREENTECH-team_TLS-1\4 - RAO\Word\IOT\"/>
    </mc:Choice>
  </mc:AlternateContent>
  <xr:revisionPtr revIDLastSave="0" documentId="13_ncr:1_{F8982559-250E-454D-A704-055481FC0D94}" xr6:coauthVersionLast="47" xr6:coauthVersionMax="47" xr10:uidLastSave="{00000000-0000-0000-0000-000000000000}"/>
  <bookViews>
    <workbookView xWindow="-120" yWindow="-120" windowWidth="29040" windowHeight="15840" xr2:uid="{00000000-000D-0000-FFFF-FFFF00000000}"/>
  </bookViews>
  <sheets>
    <sheet name="Feuil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1" l="1"/>
  <c r="G29" i="1"/>
  <c r="E27" i="1"/>
  <c r="E19" i="1"/>
  <c r="E15" i="1" l="1"/>
  <c r="E29" i="1" s="1"/>
  <c r="E30" i="1" s="1"/>
  <c r="G27" i="1"/>
  <c r="G19" i="1"/>
  <c r="G23" i="1"/>
  <c r="E23" i="1"/>
  <c r="G31" i="1" l="1"/>
  <c r="E31" i="1"/>
  <c r="G32" i="1" s="1"/>
</calcChain>
</file>

<file path=xl/sharedStrings.xml><?xml version="1.0" encoding="utf-8"?>
<sst xmlns="http://schemas.openxmlformats.org/spreadsheetml/2006/main" count="68" uniqueCount="40">
  <si>
    <t xml:space="preserve"> BUDGET IOT </t>
  </si>
  <si>
    <t xml:space="preserve"> COÛT UNITAIRE </t>
  </si>
  <si>
    <t>UNITE</t>
  </si>
  <si>
    <t>TPS ESTIME</t>
  </si>
  <si>
    <t>COUT</t>
  </si>
  <si>
    <t xml:space="preserve"> TÂCHE </t>
  </si>
  <si>
    <t xml:space="preserve"> FOURNISSEUR </t>
  </si>
  <si>
    <t>U</t>
  </si>
  <si>
    <t>H</t>
  </si>
  <si>
    <t>€/H</t>
  </si>
  <si>
    <t>MATERIEL</t>
  </si>
  <si>
    <t>Capteur Humidité Sol</t>
  </si>
  <si>
    <t>DEVELOPPEMENT</t>
  </si>
  <si>
    <t>Mise en place de la solution</t>
  </si>
  <si>
    <t>DEPLOIEMENT</t>
  </si>
  <si>
    <t>Mise en place sur la parcelle</t>
  </si>
  <si>
    <t xml:space="preserve"> TOTAL HT </t>
  </si>
  <si>
    <t xml:space="preserve"> TOTAL TTC </t>
  </si>
  <si>
    <t>NE</t>
  </si>
  <si>
    <t>Total</t>
  </si>
  <si>
    <t>-</t>
  </si>
  <si>
    <t>STMicroelectronics</t>
  </si>
  <si>
    <t>c2ai</t>
  </si>
  <si>
    <t>NE : Non évalué</t>
  </si>
  <si>
    <t>MAINTENANCE</t>
  </si>
  <si>
    <t>Pack maintenance</t>
  </si>
  <si>
    <t>Modèle NUCLEO-LO73RZ</t>
  </si>
  <si>
    <t xml:space="preserve"> TVA (20%)</t>
  </si>
  <si>
    <t>GreenTech</t>
  </si>
  <si>
    <t>Passerelle LoRa (Nucleo-F746ZG)</t>
  </si>
  <si>
    <t>Carte transmetteur LoRa (Nucleo-LO73RZ)</t>
  </si>
  <si>
    <t>Capteur humectation foliaire (HD3901.10)</t>
  </si>
  <si>
    <t>AZDelivery</t>
  </si>
  <si>
    <t>Capteur humidité/température air (GY-21 HTU21)</t>
  </si>
  <si>
    <t>Anémomètre (NVGRLEX003)</t>
  </si>
  <si>
    <t>LEXTRONIC</t>
  </si>
  <si>
    <t>TOTAL GENERAL</t>
  </si>
  <si>
    <t xml:space="preserve"> €/hectare</t>
  </si>
  <si>
    <t>ARCELI</t>
  </si>
  <si>
    <t>Remarque importante : Une station couvre une surface 5 hectares pour une parcelle simple, à savoir principalement plate, sans haies végétales. Le nombre de station peut donc varier en fonction de la topographie des parcelles et des haies présentes en bordure et peut donc augmenter le nombre de stations nécessaires même pour une surface inférieure à 5 hectares.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</si>
</sst>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quot; &quot;* #,##0.00&quot; &quot;[$€-40C]&quot; &quot;;&quot;-&quot;* #,##0.00&quot; &quot;[$€-40C]&quot; &quot;;&quot; &quot;* &quot;-&quot;#&quot; &quot;[$€-40C]&quot; &quot;;&quot; &quot;@&quot; &quot;"/>
  </numFmts>
  <fonts count="9" x14ac:knownFonts="1">
    <font>
      <sz val="11"/>
      <color rgb="FF000000"/>
      <name val="Calibri"/>
      <family val="2"/>
    </font>
    <font>
      <b/>
      <sz val="22"/>
      <color rgb="FF595959"/>
      <name val="Century Gothic"/>
      <family val="2"/>
    </font>
    <font>
      <sz val="11"/>
      <color rgb="FF595959"/>
      <name val="Century Gothic"/>
      <family val="2"/>
    </font>
    <font>
      <sz val="11"/>
      <color rgb="FF000000"/>
      <name val="Century Gothic"/>
      <family val="2"/>
    </font>
    <font>
      <sz val="12"/>
      <color rgb="FF000000"/>
      <name val="Calibri"/>
      <family val="2"/>
    </font>
    <font>
      <b/>
      <sz val="11"/>
      <color rgb="FF000000"/>
      <name val="Century Gothic"/>
      <family val="2"/>
    </font>
    <font>
      <b/>
      <sz val="12"/>
      <color rgb="FF000000"/>
      <name val="Calibri"/>
      <family val="2"/>
    </font>
    <font>
      <b/>
      <sz val="11"/>
      <color rgb="FF000000"/>
      <name val="Calibri"/>
      <family val="2"/>
    </font>
    <font>
      <u/>
      <sz val="11"/>
      <color theme="10"/>
      <name val="Calibri"/>
      <family val="2"/>
    </font>
  </fonts>
  <fills count="8">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2CC"/>
        <bgColor rgb="FFFFF2CC"/>
      </patternFill>
    </fill>
    <fill>
      <patternFill patternType="solid">
        <fgColor rgb="FFF7F9FB"/>
        <bgColor rgb="FFF7F9FB"/>
      </patternFill>
    </fill>
    <fill>
      <patternFill patternType="solid">
        <fgColor rgb="FFD6DCE4"/>
        <bgColor rgb="FFD6DCE4"/>
      </patternFill>
    </fill>
    <fill>
      <patternFill patternType="solid">
        <fgColor theme="5" tint="0.79998168889431442"/>
        <bgColor rgb="FFD6DCE4"/>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ck">
        <color rgb="FFBFBFBF"/>
      </top>
      <bottom/>
      <diagonal/>
    </border>
    <border>
      <left/>
      <right/>
      <top/>
      <bottom style="medium">
        <color rgb="FFBFBFBF"/>
      </bottom>
      <diagonal/>
    </border>
    <border>
      <left/>
      <right style="thin">
        <color rgb="FFBFBFBF"/>
      </right>
      <top/>
      <bottom style="thin">
        <color rgb="FF969696"/>
      </bottom>
      <diagonal/>
    </border>
    <border>
      <left style="thin">
        <color rgb="FF969696"/>
      </left>
      <right style="thin">
        <color rgb="FFBFBFBF"/>
      </right>
      <top/>
      <bottom style="thin">
        <color rgb="FF969696"/>
      </bottom>
      <diagonal/>
    </border>
    <border>
      <left style="thin">
        <color rgb="FF969696"/>
      </left>
      <right style="thin">
        <color rgb="FF969696"/>
      </right>
      <top/>
      <bottom style="thin">
        <color rgb="FF969696"/>
      </bottom>
      <diagonal/>
    </border>
    <border>
      <left/>
      <right style="thin">
        <color rgb="FFBFBFBF"/>
      </right>
      <top style="thin">
        <color rgb="FF969696"/>
      </top>
      <bottom style="thin">
        <color rgb="FF969696"/>
      </bottom>
      <diagonal/>
    </border>
    <border>
      <left style="thin">
        <color rgb="FF969696"/>
      </left>
      <right style="thin">
        <color rgb="FFBFBFBF"/>
      </right>
      <top style="thin">
        <color rgb="FF969696"/>
      </top>
      <bottom style="thin">
        <color rgb="FF969696"/>
      </bottom>
      <diagonal/>
    </border>
    <border>
      <left style="thin">
        <color rgb="FF969696"/>
      </left>
      <right style="thin">
        <color rgb="FF969696"/>
      </right>
      <top style="thin">
        <color rgb="FF969696"/>
      </top>
      <bottom style="thin">
        <color rgb="FF969696"/>
      </bottom>
      <diagonal/>
    </border>
  </borders>
  <cellStyleXfs count="2">
    <xf numFmtId="0" fontId="0" fillId="0" borderId="0"/>
    <xf numFmtId="0" fontId="8" fillId="0" borderId="0" applyNumberFormat="0" applyFill="0" applyBorder="0" applyAlignment="0" applyProtection="0"/>
  </cellStyleXfs>
  <cellXfs count="39">
    <xf numFmtId="0" fontId="0" fillId="0" borderId="0" xfId="0"/>
    <xf numFmtId="164" fontId="1" fillId="2" borderId="1" xfId="0" applyNumberFormat="1" applyFont="1" applyFill="1" applyBorder="1" applyAlignment="1">
      <alignment vertical="center"/>
    </xf>
    <xf numFmtId="164" fontId="2" fillId="2" borderId="2" xfId="0" applyNumberFormat="1" applyFont="1" applyFill="1" applyBorder="1" applyAlignment="1">
      <alignment horizontal="left" vertical="center" indent="2"/>
    </xf>
    <xf numFmtId="164" fontId="3" fillId="3" borderId="3" xfId="0" applyNumberFormat="1" applyFont="1" applyFill="1" applyBorder="1" applyAlignment="1">
      <alignment horizontal="center" vertical="center"/>
    </xf>
    <xf numFmtId="0" fontId="3" fillId="4" borderId="3" xfId="0" applyFont="1" applyFill="1" applyBorder="1" applyAlignment="1">
      <alignment horizontal="center" vertical="center"/>
    </xf>
    <xf numFmtId="164" fontId="4" fillId="0" borderId="0" xfId="0" applyNumberFormat="1" applyFont="1"/>
    <xf numFmtId="164" fontId="3" fillId="0" borderId="4" xfId="0" applyNumberFormat="1" applyFont="1" applyBorder="1" applyAlignment="1">
      <alignment horizontal="left" vertical="center"/>
    </xf>
    <xf numFmtId="164" fontId="3" fillId="0" borderId="4" xfId="0" applyNumberFormat="1" applyFont="1" applyBorder="1" applyAlignment="1">
      <alignment horizontal="left" vertical="top" wrapText="1"/>
    </xf>
    <xf numFmtId="164" fontId="3" fillId="3" borderId="4" xfId="0" applyNumberFormat="1" applyFont="1" applyFill="1" applyBorder="1" applyAlignment="1">
      <alignment horizontal="center" vertical="center"/>
    </xf>
    <xf numFmtId="0" fontId="3" fillId="4" borderId="4" xfId="0" applyFont="1" applyFill="1" applyBorder="1" applyAlignment="1">
      <alignment horizontal="center" vertical="center"/>
    </xf>
    <xf numFmtId="164" fontId="5" fillId="5" borderId="0" xfId="0" applyNumberFormat="1" applyFont="1" applyFill="1"/>
    <xf numFmtId="0" fontId="5" fillId="5" borderId="0" xfId="0" applyFont="1" applyFill="1" applyAlignment="1">
      <alignment horizontal="center"/>
    </xf>
    <xf numFmtId="164" fontId="3" fillId="5" borderId="0" xfId="0" applyNumberFormat="1" applyFont="1" applyFill="1"/>
    <xf numFmtId="164" fontId="3" fillId="5" borderId="0" xfId="0" applyNumberFormat="1" applyFont="1" applyFill="1" applyAlignment="1">
      <alignment wrapText="1"/>
    </xf>
    <xf numFmtId="164" fontId="3" fillId="3" borderId="5" xfId="0" applyNumberFormat="1" applyFont="1" applyFill="1" applyBorder="1"/>
    <xf numFmtId="164" fontId="3" fillId="3" borderId="8" xfId="0" applyNumberFormat="1" applyFont="1" applyFill="1" applyBorder="1"/>
    <xf numFmtId="164" fontId="5" fillId="6" borderId="0" xfId="0" applyNumberFormat="1" applyFont="1" applyFill="1" applyAlignment="1">
      <alignment vertical="center"/>
    </xf>
    <xf numFmtId="0" fontId="5" fillId="6" borderId="0" xfId="0" applyFont="1" applyFill="1" applyAlignment="1">
      <alignment horizontal="center" vertical="center"/>
    </xf>
    <xf numFmtId="2" fontId="3" fillId="3" borderId="6" xfId="0" applyNumberFormat="1" applyFont="1" applyFill="1" applyBorder="1" applyAlignment="1">
      <alignment horizontal="center"/>
    </xf>
    <xf numFmtId="2" fontId="3" fillId="3" borderId="9" xfId="0" applyNumberFormat="1" applyFont="1" applyFill="1" applyBorder="1" applyAlignment="1">
      <alignment horizontal="center"/>
    </xf>
    <xf numFmtId="2" fontId="5" fillId="5" borderId="0" xfId="0" applyNumberFormat="1" applyFont="1" applyFill="1"/>
    <xf numFmtId="164" fontId="5" fillId="5" borderId="0" xfId="0" applyNumberFormat="1" applyFont="1" applyFill="1" applyAlignment="1">
      <alignment wrapText="1"/>
    </xf>
    <xf numFmtId="164" fontId="3" fillId="3" borderId="5" xfId="0" applyNumberFormat="1" applyFont="1" applyFill="1" applyBorder="1" applyAlignment="1">
      <alignment horizontal="right" vertical="center"/>
    </xf>
    <xf numFmtId="164" fontId="3" fillId="3" borderId="5" xfId="0" applyNumberFormat="1" applyFont="1" applyFill="1" applyBorder="1" applyAlignment="1">
      <alignment horizontal="right"/>
    </xf>
    <xf numFmtId="2" fontId="3" fillId="4" borderId="7" xfId="0" applyNumberFormat="1" applyFont="1" applyFill="1" applyBorder="1" applyAlignment="1">
      <alignment horizontal="center"/>
    </xf>
    <xf numFmtId="2" fontId="3" fillId="4" borderId="10" xfId="0" applyNumberFormat="1" applyFont="1" applyFill="1" applyBorder="1" applyAlignment="1">
      <alignment horizontal="center"/>
    </xf>
    <xf numFmtId="2" fontId="5" fillId="5" borderId="0" xfId="0" applyNumberFormat="1" applyFont="1" applyFill="1" applyAlignment="1">
      <alignment horizontal="center"/>
    </xf>
    <xf numFmtId="44" fontId="3" fillId="4" borderId="7" xfId="0" applyNumberFormat="1" applyFont="1" applyFill="1" applyBorder="1" applyAlignment="1">
      <alignment horizontal="center"/>
    </xf>
    <xf numFmtId="44" fontId="3" fillId="4" borderId="10" xfId="0" applyNumberFormat="1" applyFont="1" applyFill="1" applyBorder="1" applyAlignment="1">
      <alignment horizontal="center"/>
    </xf>
    <xf numFmtId="44" fontId="5" fillId="5" borderId="0" xfId="0" applyNumberFormat="1" applyFont="1" applyFill="1" applyAlignment="1">
      <alignment horizontal="center"/>
    </xf>
    <xf numFmtId="164" fontId="6" fillId="0" borderId="0" xfId="0" applyNumberFormat="1" applyFont="1"/>
    <xf numFmtId="44" fontId="5" fillId="4" borderId="7" xfId="0" applyNumberFormat="1" applyFont="1" applyFill="1" applyBorder="1" applyAlignment="1">
      <alignment horizontal="center"/>
    </xf>
    <xf numFmtId="0" fontId="7" fillId="0" borderId="0" xfId="0" applyFont="1"/>
    <xf numFmtId="44" fontId="5" fillId="6" borderId="0" xfId="0" applyNumberFormat="1" applyFont="1" applyFill="1" applyAlignment="1">
      <alignment horizontal="center" vertical="center"/>
    </xf>
    <xf numFmtId="44" fontId="5" fillId="3" borderId="6" xfId="0" applyNumberFormat="1" applyFont="1" applyFill="1" applyBorder="1" applyAlignment="1">
      <alignment horizontal="center"/>
    </xf>
    <xf numFmtId="164" fontId="8" fillId="5" borderId="0" xfId="1" applyNumberFormat="1" applyFill="1"/>
    <xf numFmtId="164" fontId="8" fillId="5" borderId="0" xfId="1" applyNumberFormat="1" applyFill="1" applyAlignment="1">
      <alignment wrapText="1"/>
    </xf>
    <xf numFmtId="0" fontId="8" fillId="0" borderId="0" xfId="1"/>
    <xf numFmtId="0" fontId="5" fillId="7" borderId="0" xfId="0" applyNumberFormat="1" applyFont="1" applyFill="1" applyAlignment="1">
      <alignment vertical="center" wrapText="1"/>
    </xf>
  </cellXfs>
  <cellStyles count="2">
    <cellStyle name="Lien hypertexte" xfId="1"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store.st.com/en/products/evaluation-tools/product-evaluation-tools/stm32-nucleo-expansion-boards/p-nucleo-lrwan2.html" TargetMode="External"/><Relationship Id="rId7" Type="http://schemas.openxmlformats.org/officeDocument/2006/relationships/printerSettings" Target="../printerSettings/printerSettings1.bin"/><Relationship Id="rId2" Type="http://schemas.openxmlformats.org/officeDocument/2006/relationships/hyperlink" Target="https://www.amazon.fr/AZDelivery-Capteur-dhumidit%C3%A9-temp%C3%A9rature-Arduino/dp/B07VF8Q7G5/ref=sr_1_6?__mk_fr_FR=%C3%85M%C3%85%C5%BD%C3%95%C3%91&amp;crid=LOES0AZ7LWWV&amp;keywords=capteur%2Bhumidit%C3%A9%2Bair%2Barduino&amp;qid=1689690424&amp;sprefix=capteur%2Bhumidit%C3%A9%2Bair%2Barduino%2Caps%2C89&amp;sr=8-6&amp;th=1" TargetMode="External"/><Relationship Id="rId1" Type="http://schemas.openxmlformats.org/officeDocument/2006/relationships/hyperlink" Target="https://www.lextronic.fr/anemometre-compatible-arduino-microbit-grove-63659.html" TargetMode="External"/><Relationship Id="rId6" Type="http://schemas.openxmlformats.org/officeDocument/2006/relationships/hyperlink" Target="https://www.amazon.fr/ARCELI-Hygrom%C3%A8tre-Humidit%C3%A9-D%C3%A9tection-Capteur/dp/B07CQT5RC8/ref=sr_1_11?keywords=capteur+humidit%C3%A9+sol&amp;qid=1690207466&amp;sr=8-11" TargetMode="External"/><Relationship Id="rId5" Type="http://schemas.openxmlformats.org/officeDocument/2006/relationships/hyperlink" Target="https://www.c2ai.com/produits/capteur-de-mouillage-foliaire/" TargetMode="External"/><Relationship Id="rId4" Type="http://schemas.openxmlformats.org/officeDocument/2006/relationships/hyperlink" Target="https://estore.st.com/en/products/evaluation-tools/product-evaluation-tools/stm32-nucleo-expansion-boards/p-nucleo-lrwan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5"/>
  <sheetViews>
    <sheetView tabSelected="1" topLeftCell="A14" workbookViewId="0">
      <selection activeCell="B35" sqref="B35"/>
    </sheetView>
  </sheetViews>
  <sheetFormatPr baseColWidth="10" defaultRowHeight="15" x14ac:dyDescent="0.25"/>
  <cols>
    <col min="1" max="1" width="3.42578125" customWidth="1"/>
    <col min="2" max="2" width="52.42578125" customWidth="1"/>
    <col min="3" max="3" width="29.5703125" customWidth="1"/>
    <col min="4" max="4" width="24.42578125" bestFit="1" customWidth="1"/>
    <col min="5" max="5" width="31.42578125" bestFit="1" customWidth="1"/>
    <col min="6" max="6" width="12.42578125" bestFit="1" customWidth="1"/>
    <col min="7" max="7" width="16.85546875" bestFit="1" customWidth="1"/>
    <col min="8" max="8" width="16" customWidth="1"/>
    <col min="9" max="9" width="19.42578125" bestFit="1" customWidth="1"/>
    <col min="10" max="10" width="11.42578125" customWidth="1"/>
  </cols>
  <sheetData>
    <row r="2" spans="1:9" ht="28.5" customHeight="1" x14ac:dyDescent="0.25">
      <c r="B2" s="1" t="s">
        <v>0</v>
      </c>
    </row>
    <row r="3" spans="1:9" ht="16.5" customHeight="1" x14ac:dyDescent="0.25">
      <c r="B3" s="2" t="s">
        <v>26</v>
      </c>
    </row>
    <row r="5" spans="1:9" ht="15.75" thickBot="1" x14ac:dyDescent="0.3"/>
    <row r="6" spans="1:9" ht="17.25" thickTop="1" x14ac:dyDescent="0.25">
      <c r="D6" s="3" t="s">
        <v>2</v>
      </c>
      <c r="E6" s="3" t="s">
        <v>1</v>
      </c>
      <c r="F6" s="4" t="s">
        <v>3</v>
      </c>
      <c r="G6" s="4" t="s">
        <v>4</v>
      </c>
    </row>
    <row r="7" spans="1:9" ht="17.25" thickBot="1" x14ac:dyDescent="0.3">
      <c r="A7" s="5"/>
      <c r="B7" s="6" t="s">
        <v>5</v>
      </c>
      <c r="C7" s="7" t="s">
        <v>6</v>
      </c>
      <c r="D7" s="8" t="s">
        <v>7</v>
      </c>
      <c r="E7" s="8" t="s">
        <v>37</v>
      </c>
      <c r="F7" s="9" t="s">
        <v>8</v>
      </c>
      <c r="G7" s="9" t="s">
        <v>9</v>
      </c>
    </row>
    <row r="8" spans="1:9" ht="15.75" x14ac:dyDescent="0.25">
      <c r="A8" s="5"/>
      <c r="B8" s="10" t="s">
        <v>10</v>
      </c>
      <c r="C8" s="10"/>
      <c r="D8" s="10"/>
      <c r="E8" s="10"/>
      <c r="F8" s="11"/>
      <c r="G8" s="11"/>
    </row>
    <row r="9" spans="1:9" ht="16.5" x14ac:dyDescent="0.3">
      <c r="A9" s="5"/>
      <c r="B9" s="13" t="s">
        <v>30</v>
      </c>
      <c r="C9" s="36" t="s">
        <v>21</v>
      </c>
      <c r="D9" s="18" t="s">
        <v>18</v>
      </c>
      <c r="E9" s="14">
        <v>40</v>
      </c>
      <c r="F9" s="24" t="s">
        <v>20</v>
      </c>
      <c r="G9" s="27" t="s">
        <v>20</v>
      </c>
      <c r="I9" t="s">
        <v>23</v>
      </c>
    </row>
    <row r="10" spans="1:9" ht="16.5" x14ac:dyDescent="0.3">
      <c r="A10" s="5"/>
      <c r="B10" s="13" t="s">
        <v>29</v>
      </c>
      <c r="C10" s="36" t="s">
        <v>21</v>
      </c>
      <c r="D10" s="19">
        <v>1</v>
      </c>
      <c r="E10" s="15">
        <v>40</v>
      </c>
      <c r="F10" s="25" t="s">
        <v>20</v>
      </c>
      <c r="G10" s="28" t="s">
        <v>20</v>
      </c>
    </row>
    <row r="11" spans="1:9" ht="18" customHeight="1" x14ac:dyDescent="0.3">
      <c r="A11" s="5"/>
      <c r="B11" s="13" t="s">
        <v>33</v>
      </c>
      <c r="C11" s="36" t="s">
        <v>32</v>
      </c>
      <c r="D11" s="19" t="s">
        <v>18</v>
      </c>
      <c r="E11" s="15">
        <v>5</v>
      </c>
      <c r="F11" s="25" t="s">
        <v>20</v>
      </c>
      <c r="G11" s="28" t="s">
        <v>20</v>
      </c>
    </row>
    <row r="12" spans="1:9" ht="16.5" x14ac:dyDescent="0.3">
      <c r="A12" s="5"/>
      <c r="B12" s="13" t="s">
        <v>11</v>
      </c>
      <c r="C12" s="37" t="s">
        <v>38</v>
      </c>
      <c r="D12" s="18" t="s">
        <v>18</v>
      </c>
      <c r="E12" s="14">
        <v>1.6</v>
      </c>
      <c r="F12" s="24" t="s">
        <v>20</v>
      </c>
      <c r="G12" s="27" t="s">
        <v>20</v>
      </c>
    </row>
    <row r="13" spans="1:9" ht="16.5" x14ac:dyDescent="0.3">
      <c r="A13" s="5"/>
      <c r="B13" s="13" t="s">
        <v>34</v>
      </c>
      <c r="C13" s="35" t="s">
        <v>35</v>
      </c>
      <c r="D13" s="18" t="s">
        <v>18</v>
      </c>
      <c r="E13" s="14">
        <v>19.2</v>
      </c>
      <c r="F13" s="24" t="s">
        <v>20</v>
      </c>
      <c r="G13" s="27" t="s">
        <v>20</v>
      </c>
    </row>
    <row r="14" spans="1:9" ht="16.5" x14ac:dyDescent="0.3">
      <c r="A14" s="5"/>
      <c r="B14" s="13" t="s">
        <v>31</v>
      </c>
      <c r="C14" s="35" t="s">
        <v>22</v>
      </c>
      <c r="D14" s="18" t="s">
        <v>18</v>
      </c>
      <c r="E14" s="14">
        <v>85</v>
      </c>
      <c r="F14" s="24" t="s">
        <v>20</v>
      </c>
      <c r="G14" s="27" t="s">
        <v>20</v>
      </c>
    </row>
    <row r="15" spans="1:9" s="32" customFormat="1" ht="15.75" x14ac:dyDescent="0.25">
      <c r="A15" s="30"/>
      <c r="B15" s="21" t="s">
        <v>19</v>
      </c>
      <c r="C15" s="10"/>
      <c r="D15" s="20"/>
      <c r="E15" s="34">
        <f>SUM(E9:E14)</f>
        <v>190.8</v>
      </c>
      <c r="F15" s="20"/>
      <c r="G15" s="31" t="s">
        <v>20</v>
      </c>
    </row>
    <row r="16" spans="1:9" ht="15.75" x14ac:dyDescent="0.25">
      <c r="A16" s="5"/>
      <c r="B16" s="10"/>
      <c r="C16" s="10"/>
      <c r="D16" s="20"/>
      <c r="E16" s="10"/>
      <c r="F16" s="26"/>
      <c r="G16" s="29"/>
    </row>
    <row r="17" spans="1:7" ht="15.75" x14ac:dyDescent="0.25">
      <c r="A17" s="5"/>
      <c r="B17" s="10" t="s">
        <v>12</v>
      </c>
      <c r="C17" s="10"/>
      <c r="D17" s="20"/>
      <c r="E17" s="10"/>
      <c r="F17" s="26"/>
      <c r="G17" s="29"/>
    </row>
    <row r="18" spans="1:7" ht="16.5" x14ac:dyDescent="0.3">
      <c r="A18" s="5"/>
      <c r="B18" s="13" t="s">
        <v>13</v>
      </c>
      <c r="C18" s="12" t="s">
        <v>28</v>
      </c>
      <c r="D18" s="18" t="s">
        <v>20</v>
      </c>
      <c r="E18" s="22" t="s">
        <v>20</v>
      </c>
      <c r="F18" s="24">
        <v>35</v>
      </c>
      <c r="G18" s="27">
        <v>20</v>
      </c>
    </row>
    <row r="19" spans="1:7" s="32" customFormat="1" ht="15.75" x14ac:dyDescent="0.25">
      <c r="A19" s="30"/>
      <c r="B19" s="10" t="s">
        <v>19</v>
      </c>
      <c r="C19" s="10"/>
      <c r="D19" s="20"/>
      <c r="E19" s="34">
        <f>SUM(E18)</f>
        <v>0</v>
      </c>
      <c r="F19" s="20"/>
      <c r="G19" s="31">
        <f>SUM((F18*G18)+(F26*G26))</f>
        <v>1000</v>
      </c>
    </row>
    <row r="20" spans="1:7" ht="15.75" x14ac:dyDescent="0.25">
      <c r="A20" s="5"/>
      <c r="B20" s="10"/>
      <c r="C20" s="10"/>
      <c r="D20" s="20"/>
      <c r="E20" s="10"/>
      <c r="F20" s="26"/>
      <c r="G20" s="29"/>
    </row>
    <row r="21" spans="1:7" ht="15.75" x14ac:dyDescent="0.25">
      <c r="A21" s="5"/>
      <c r="B21" s="10" t="s">
        <v>14</v>
      </c>
      <c r="C21" s="10"/>
      <c r="D21" s="20"/>
      <c r="E21" s="10"/>
      <c r="F21" s="26"/>
      <c r="G21" s="29"/>
    </row>
    <row r="22" spans="1:7" ht="16.5" x14ac:dyDescent="0.3">
      <c r="A22" s="5"/>
      <c r="B22" s="13" t="s">
        <v>15</v>
      </c>
      <c r="C22" s="12" t="s">
        <v>28</v>
      </c>
      <c r="D22" s="18" t="s">
        <v>20</v>
      </c>
      <c r="E22" s="23" t="s">
        <v>20</v>
      </c>
      <c r="F22" s="24">
        <v>14</v>
      </c>
      <c r="G22" s="27">
        <v>20</v>
      </c>
    </row>
    <row r="23" spans="1:7" s="32" customFormat="1" ht="15.75" x14ac:dyDescent="0.25">
      <c r="A23" s="30"/>
      <c r="B23" s="21" t="s">
        <v>19</v>
      </c>
      <c r="C23" s="10"/>
      <c r="D23" s="20"/>
      <c r="E23" s="34">
        <f>SUM(E22)</f>
        <v>0</v>
      </c>
      <c r="F23" s="20"/>
      <c r="G23" s="31">
        <f>SUM((F22*G22))</f>
        <v>280</v>
      </c>
    </row>
    <row r="24" spans="1:7" ht="15.75" x14ac:dyDescent="0.25">
      <c r="A24" s="5"/>
      <c r="B24" s="10"/>
      <c r="C24" s="10"/>
      <c r="D24" s="20"/>
      <c r="E24" s="10"/>
      <c r="F24" s="26"/>
      <c r="G24" s="29"/>
    </row>
    <row r="25" spans="1:7" ht="15.75" x14ac:dyDescent="0.25">
      <c r="A25" s="5"/>
      <c r="B25" s="10" t="s">
        <v>24</v>
      </c>
      <c r="C25" s="10"/>
      <c r="D25" s="20"/>
      <c r="E25" s="10"/>
      <c r="F25" s="26"/>
      <c r="G25" s="29"/>
    </row>
    <row r="26" spans="1:7" ht="16.5" x14ac:dyDescent="0.3">
      <c r="A26" s="5"/>
      <c r="B26" s="13" t="s">
        <v>25</v>
      </c>
      <c r="C26" s="12" t="s">
        <v>28</v>
      </c>
      <c r="D26" s="18" t="s">
        <v>20</v>
      </c>
      <c r="E26" s="23" t="s">
        <v>20</v>
      </c>
      <c r="F26" s="24">
        <v>20</v>
      </c>
      <c r="G26" s="27">
        <v>15</v>
      </c>
    </row>
    <row r="27" spans="1:7" s="32" customFormat="1" ht="15.75" x14ac:dyDescent="0.25">
      <c r="A27" s="30"/>
      <c r="B27" s="21" t="s">
        <v>19</v>
      </c>
      <c r="C27" s="10"/>
      <c r="D27" s="20"/>
      <c r="E27" s="34">
        <f>SUM(E26)</f>
        <v>0</v>
      </c>
      <c r="F27" s="20"/>
      <c r="G27" s="31">
        <f>SUM((F26*G26))</f>
        <v>300</v>
      </c>
    </row>
    <row r="28" spans="1:7" ht="15.75" x14ac:dyDescent="0.25">
      <c r="A28" s="5"/>
      <c r="B28" s="10"/>
      <c r="C28" s="10"/>
      <c r="D28" s="20"/>
      <c r="E28" s="10"/>
      <c r="F28" s="26"/>
      <c r="G28" s="29"/>
    </row>
    <row r="29" spans="1:7" ht="15.75" x14ac:dyDescent="0.25">
      <c r="A29" s="5"/>
      <c r="B29" s="16" t="s">
        <v>16</v>
      </c>
      <c r="C29" s="16"/>
      <c r="D29" s="16"/>
      <c r="E29" s="16">
        <f>E15</f>
        <v>190.8</v>
      </c>
      <c r="F29" s="17"/>
      <c r="G29" s="33">
        <f>SUM(G19,G23,G15,G27)</f>
        <v>1580</v>
      </c>
    </row>
    <row r="30" spans="1:7" ht="15.75" x14ac:dyDescent="0.25">
      <c r="A30" s="5"/>
      <c r="B30" s="16" t="s">
        <v>27</v>
      </c>
      <c r="C30" s="16"/>
      <c r="D30" s="16"/>
      <c r="E30" s="16">
        <f>E29*20%</f>
        <v>38.160000000000004</v>
      </c>
      <c r="F30" s="17"/>
      <c r="G30" s="16">
        <f>G29*20%</f>
        <v>316</v>
      </c>
    </row>
    <row r="31" spans="1:7" ht="15.75" x14ac:dyDescent="0.25">
      <c r="A31" s="5"/>
      <c r="B31" s="16" t="s">
        <v>17</v>
      </c>
      <c r="C31" s="16"/>
      <c r="D31" s="16"/>
      <c r="E31" s="16">
        <f>SUM(E29,E30)</f>
        <v>228.96</v>
      </c>
      <c r="F31" s="17"/>
      <c r="G31" s="16">
        <f>SUM(G29,G30)</f>
        <v>1896</v>
      </c>
    </row>
    <row r="32" spans="1:7" ht="15.75" x14ac:dyDescent="0.25">
      <c r="A32" s="5"/>
      <c r="B32" s="16" t="s">
        <v>36</v>
      </c>
      <c r="C32" s="16"/>
      <c r="D32" s="16"/>
      <c r="E32" s="16"/>
      <c r="F32" s="17"/>
      <c r="G32" s="16">
        <f>SUM(E31,G31)</f>
        <v>2124.96</v>
      </c>
    </row>
    <row r="35" spans="2:2" ht="128.25" x14ac:dyDescent="0.25">
      <c r="B35" s="38" t="s">
        <v>39</v>
      </c>
    </row>
  </sheetData>
  <hyperlinks>
    <hyperlink ref="C13" r:id="rId1" xr:uid="{2033B889-9BC0-467E-839B-722E83DB1F96}"/>
    <hyperlink ref="C11" r:id="rId2" xr:uid="{97723720-9F7A-4F6F-94DB-D96E8375F3A7}"/>
    <hyperlink ref="C9" r:id="rId3" xr:uid="{55C257CA-E523-4A55-8172-EF08F0ADC925}"/>
    <hyperlink ref="C10" r:id="rId4" xr:uid="{565A5BE5-994A-4482-9A26-BB8382175591}"/>
    <hyperlink ref="C14" r:id="rId5" xr:uid="{1B156E82-E0CC-4AF1-A744-6B02FCA5A91F}"/>
    <hyperlink ref="C12" r:id="rId6" xr:uid="{5EC51EF9-9542-41FA-95D5-26807F7D4A0B}"/>
  </hyperlinks>
  <pageMargins left="0.70000000000000007" right="0.70000000000000007" top="0.75" bottom="0.75" header="0.30000000000000004" footer="0.30000000000000004"/>
  <pageSetup paperSize="9" fitToWidth="0" fitToHeight="0"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dc:creator>
  <cp:lastModifiedBy>antoine ...</cp:lastModifiedBy>
  <dcterms:created xsi:type="dcterms:W3CDTF">2023-07-11T09:35:15Z</dcterms:created>
  <dcterms:modified xsi:type="dcterms:W3CDTF">2023-07-24T14:38:00Z</dcterms:modified>
</cp:coreProperties>
</file>