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1980" yWindow="220" windowWidth="23000" windowHeight="19100" tabRatio="500"/>
  </bookViews>
  <sheets>
    <sheet name="2016_06_27_eutmutqpcr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4" i="1" l="1"/>
  <c r="Q18" i="1"/>
  <c r="Q11" i="1"/>
  <c r="Q5" i="1"/>
  <c r="O26" i="1"/>
  <c r="N26" i="1"/>
  <c r="O20" i="1"/>
  <c r="N20" i="1"/>
  <c r="O13" i="1"/>
  <c r="N13" i="1"/>
  <c r="O7" i="1"/>
  <c r="N7" i="1"/>
  <c r="N25" i="1"/>
  <c r="O24" i="1"/>
  <c r="N24" i="1"/>
  <c r="M24" i="1"/>
  <c r="L24" i="1"/>
  <c r="N19" i="1"/>
  <c r="N12" i="1"/>
  <c r="N6" i="1"/>
  <c r="O18" i="1"/>
  <c r="N18" i="1"/>
  <c r="M18" i="1"/>
  <c r="L18" i="1"/>
  <c r="O11" i="1"/>
  <c r="N11" i="1"/>
  <c r="M11" i="1"/>
  <c r="L11" i="1"/>
  <c r="O5" i="1"/>
  <c r="M5" i="1"/>
  <c r="L5" i="1"/>
  <c r="I45" i="1"/>
  <c r="I44" i="1"/>
  <c r="I43" i="1"/>
  <c r="I42" i="1"/>
  <c r="I35" i="1"/>
  <c r="I36" i="1"/>
  <c r="I37" i="1"/>
  <c r="I38" i="1"/>
  <c r="I39" i="1"/>
  <c r="I40" i="1"/>
  <c r="I41" i="1"/>
  <c r="I34" i="1"/>
  <c r="I27" i="1"/>
  <c r="I28" i="1"/>
  <c r="I29" i="1"/>
  <c r="I30" i="1"/>
  <c r="I31" i="1"/>
  <c r="I32" i="1"/>
  <c r="I33" i="1"/>
  <c r="I26" i="1"/>
  <c r="I19" i="1"/>
  <c r="I20" i="1"/>
  <c r="I21" i="1"/>
  <c r="I22" i="1"/>
  <c r="I23" i="1"/>
  <c r="I24" i="1"/>
  <c r="I25" i="1"/>
  <c r="I18" i="1"/>
  <c r="I11" i="1"/>
  <c r="I12" i="1"/>
  <c r="I13" i="1"/>
  <c r="I14" i="1"/>
  <c r="I15" i="1"/>
  <c r="I16" i="1"/>
  <c r="I17" i="1"/>
  <c r="I10" i="1"/>
  <c r="I3" i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" i="1"/>
</calcChain>
</file>

<file path=xl/sharedStrings.xml><?xml version="1.0" encoding="utf-8"?>
<sst xmlns="http://schemas.openxmlformats.org/spreadsheetml/2006/main" count="170" uniqueCount="33">
  <si>
    <t>Replicate</t>
  </si>
  <si>
    <t>Well</t>
  </si>
  <si>
    <t>Well Type</t>
  </si>
  <si>
    <t>Threshold (dRn)</t>
  </si>
  <si>
    <t>Ct (dRn)</t>
  </si>
  <si>
    <t>---</t>
  </si>
  <si>
    <t>Unknown</t>
  </si>
  <si>
    <t>Reference</t>
  </si>
  <si>
    <t>G11</t>
  </si>
  <si>
    <t>NTC</t>
  </si>
  <si>
    <t>G12</t>
  </si>
  <si>
    <t>H11</t>
  </si>
  <si>
    <t>Buffer</t>
  </si>
  <si>
    <t>H12</t>
  </si>
  <si>
    <t>CFT-</t>
  </si>
  <si>
    <t>CFT+</t>
  </si>
  <si>
    <t>eutH+</t>
  </si>
  <si>
    <t>eutH-</t>
  </si>
  <si>
    <t>eutR+</t>
  </si>
  <si>
    <t>?</t>
  </si>
  <si>
    <t>eutB expr</t>
  </si>
  <si>
    <t>eutD</t>
  </si>
  <si>
    <t>eutd +</t>
  </si>
  <si>
    <t>eutd+</t>
  </si>
  <si>
    <t>eutH</t>
  </si>
  <si>
    <t>gapA</t>
  </si>
  <si>
    <t>eutR</t>
  </si>
  <si>
    <t>eutD expr</t>
  </si>
  <si>
    <t>eutR expr</t>
  </si>
  <si>
    <t>CFT</t>
  </si>
  <si>
    <t>eutB</t>
  </si>
  <si>
    <t>eutR mutant expression of genes comparing to WT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</si>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</sst>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4914698162729"/>
          <c:y val="0.0787037037037037"/>
          <c:w val="0.727144356955381"/>
          <c:h val="0.82246937882764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'2016_06_27_eutmutqpcr.txt'!$L$4:$O$4</c:f>
              <c:strCache>
                <c:ptCount val="4"/>
                <c:pt idx="0">
                  <c:v>CFT-</c:v>
                </c:pt>
                <c:pt idx="1">
                  <c:v>CFT+</c:v>
                </c:pt>
                <c:pt idx="2">
                  <c:v>eutH</c:v>
                </c:pt>
                <c:pt idx="3">
                  <c:v>eutR</c:v>
                </c:pt>
              </c:strCache>
            </c:strRef>
          </c:cat>
          <c:val>
            <c:numRef>
              <c:f>'2016_06_27_eutmutqpcr.txt'!$L$5:$O$5</c:f>
              <c:numCache>
                <c:formatCode>General</c:formatCode>
                <c:ptCount val="4"/>
                <c:pt idx="0">
                  <c:v>0.003760095228773</c:v>
                </c:pt>
                <c:pt idx="1">
                  <c:v>0.686238611837512</c:v>
                </c:pt>
                <c:pt idx="2">
                  <c:v>0.170755032094299</c:v>
                </c:pt>
                <c:pt idx="3">
                  <c:v>0.00269912882494308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0270712"/>
        <c:axId val="-2137949784"/>
      </c:barChart>
      <c:catAx>
        <c:axId val="-2140270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949784"/>
        <c:crosses val="autoZero"/>
        <c:auto val="1"/>
        <c:lblAlgn val="ctr"/>
        <c:lblOffset val="100"/>
        <c:noMultiLvlLbl val="0"/>
      </c:catAx>
      <c:valAx>
        <c:axId val="-2137949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270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'2016_06_27_eutmutqpcr.txt'!$L$9:$O$10</c:f>
              <c:multiLvlStrCache>
                <c:ptCount val="4"/>
                <c:lvl>
                  <c:pt idx="0">
                    <c:v>CFT-</c:v>
                  </c:pt>
                  <c:pt idx="1">
                    <c:v>CFT+</c:v>
                  </c:pt>
                  <c:pt idx="2">
                    <c:v>eutH</c:v>
                  </c:pt>
                  <c:pt idx="3">
                    <c:v>eutR</c:v>
                  </c:pt>
                </c:lvl>
                <c:lvl>
                  <c:pt idx="0">
                    <c:v>eutD expr</c:v>
                  </c:pt>
                </c:lvl>
              </c:multiLvlStrCache>
            </c:multiLvlStrRef>
          </c:cat>
          <c:val>
            <c:numRef>
              <c:f>'2016_06_27_eutmutqpcr.txt'!$L$11:$O$11</c:f>
              <c:numCache>
                <c:formatCode>General</c:formatCode>
                <c:ptCount val="4"/>
                <c:pt idx="0">
                  <c:v>0.0157614527560345</c:v>
                </c:pt>
                <c:pt idx="1">
                  <c:v>0.70602143832282</c:v>
                </c:pt>
                <c:pt idx="2">
                  <c:v>0.24655817612334</c:v>
                </c:pt>
                <c:pt idx="3">
                  <c:v>0.0115315166367738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1160264"/>
        <c:axId val="-2141157320"/>
      </c:barChart>
      <c:catAx>
        <c:axId val="-2141160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157320"/>
        <c:crosses val="autoZero"/>
        <c:auto val="1"/>
        <c:lblAlgn val="ctr"/>
        <c:lblOffset val="100"/>
        <c:noMultiLvlLbl val="0"/>
      </c:catAx>
      <c:valAx>
        <c:axId val="-2141157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160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'2016_06_27_eutmutqpcr.txt'!$L$17:$O$17</c:f>
              <c:strCache>
                <c:ptCount val="4"/>
                <c:pt idx="0">
                  <c:v>CFT-</c:v>
                </c:pt>
                <c:pt idx="1">
                  <c:v>CFT+</c:v>
                </c:pt>
                <c:pt idx="2">
                  <c:v>eutH</c:v>
                </c:pt>
                <c:pt idx="3">
                  <c:v>eutR</c:v>
                </c:pt>
              </c:strCache>
            </c:strRef>
          </c:cat>
          <c:val>
            <c:numRef>
              <c:f>'2016_06_27_eutmutqpcr.txt'!$L$18:$O$18</c:f>
              <c:numCache>
                <c:formatCode>General</c:formatCode>
                <c:ptCount val="4"/>
                <c:pt idx="0">
                  <c:v>0.00163420583892903</c:v>
                </c:pt>
                <c:pt idx="1">
                  <c:v>0.0637960158916919</c:v>
                </c:pt>
                <c:pt idx="2">
                  <c:v>0.0153034421497957</c:v>
                </c:pt>
                <c:pt idx="3">
                  <c:v>0.000334800171994479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273672"/>
        <c:axId val="2100700792"/>
      </c:barChart>
      <c:catAx>
        <c:axId val="2101273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700792"/>
        <c:crosses val="autoZero"/>
        <c:auto val="1"/>
        <c:lblAlgn val="ctr"/>
        <c:lblOffset val="100"/>
        <c:noMultiLvlLbl val="0"/>
      </c:catAx>
      <c:valAx>
        <c:axId val="2100700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273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'2016_06_27_eutmutqpcr.txt'!$L$22:$O$23</c:f>
              <c:multiLvlStrCache>
                <c:ptCount val="4"/>
                <c:lvl>
                  <c:pt idx="0">
                    <c:v>CFT-</c:v>
                  </c:pt>
                  <c:pt idx="1">
                    <c:v>CFT+</c:v>
                  </c:pt>
                  <c:pt idx="2">
                    <c:v>eutH</c:v>
                  </c:pt>
                  <c:pt idx="3">
                    <c:v>eutR</c:v>
                  </c:pt>
                </c:lvl>
                <c:lvl>
                  <c:pt idx="0">
                    <c:v>eutH</c:v>
                  </c:pt>
                </c:lvl>
              </c:multiLvlStrCache>
            </c:multiLvlStrRef>
          </c:cat>
          <c:val>
            <c:numRef>
              <c:f>'2016_06_27_eutmutqpcr.txt'!$L$24:$O$24</c:f>
              <c:numCache>
                <c:formatCode>General</c:formatCode>
                <c:ptCount val="4"/>
                <c:pt idx="0">
                  <c:v>0.00875901840254341</c:v>
                </c:pt>
                <c:pt idx="1">
                  <c:v>0.209608986316359</c:v>
                </c:pt>
                <c:pt idx="2">
                  <c:v>0.005582846470817</c:v>
                </c:pt>
                <c:pt idx="3">
                  <c:v>0.0127942275978419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868280"/>
        <c:axId val="2101245128"/>
      </c:barChart>
      <c:catAx>
        <c:axId val="210086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245128"/>
        <c:crosses val="autoZero"/>
        <c:auto val="1"/>
        <c:lblAlgn val="ctr"/>
        <c:lblOffset val="100"/>
        <c:noMultiLvlLbl val="0"/>
      </c:catAx>
      <c:valAx>
        <c:axId val="210124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868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'2016_06_27_eutmutqpcr.txt'!$E$95</c:f>
              <c:strCache>
                <c:ptCount val="1"/>
                <c:pt idx="0">
                  <c:v>%</c:v>
                </c:pt>
              </c:strCache>
            </c:strRef>
          </c:tx>
          <c:invertIfNegative val="0"/>
          <c:cat>
            <c:strRef>
              <c:f>'2016_06_27_eutmutqpcr.txt'!$D$98:$D$101</c:f>
              <c:strCache>
                <c:ptCount val="4"/>
                <c:pt idx="0">
                  <c:v>eutB</c:v>
                </c:pt>
                <c:pt idx="1">
                  <c:v>eutD</c:v>
                </c:pt>
                <c:pt idx="2">
                  <c:v>eutR</c:v>
                </c:pt>
                <c:pt idx="3">
                  <c:v>eutH</c:v>
                </c:pt>
              </c:strCache>
            </c:strRef>
          </c:cat>
          <c:val>
            <c:numRef>
              <c:f>'2016_06_27_eutmutqpcr.txt'!$F$98:$F$101</c:f>
              <c:numCache>
                <c:formatCode>General</c:formatCode>
                <c:ptCount val="4"/>
                <c:pt idx="0">
                  <c:v>0.393322202858235</c:v>
                </c:pt>
                <c:pt idx="1">
                  <c:v>1.633309700080403</c:v>
                </c:pt>
                <c:pt idx="2">
                  <c:v>0.524797931837747</c:v>
                </c:pt>
                <c:pt idx="3">
                  <c:v>6.103854525841669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151176"/>
        <c:axId val="2100500104"/>
      </c:barChart>
      <c:catAx>
        <c:axId val="210115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500104"/>
        <c:crosses val="autoZero"/>
        <c:auto val="1"/>
        <c:lblAlgn val="ctr"/>
        <c:lblOffset val="100"/>
        <c:noMultiLvlLbl val="0"/>
      </c:catAx>
      <c:valAx>
        <c:axId val="210050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151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'2016_06_27_eutmutqpcr.txt'!$D$98:$D$101</c:f>
              <c:strCache>
                <c:ptCount val="4"/>
                <c:pt idx="0">
                  <c:v>eutB</c:v>
                </c:pt>
                <c:pt idx="1">
                  <c:v>eutD</c:v>
                </c:pt>
                <c:pt idx="2">
                  <c:v>eutR</c:v>
                </c:pt>
                <c:pt idx="3">
                  <c:v>eutH</c:v>
                </c:pt>
              </c:strCache>
            </c:strRef>
          </c:cat>
          <c:val>
            <c:numRef>
              <c:f>'2016_06_27_eutmutqpcr.txt'!$E$98:$E$101</c:f>
              <c:numCache>
                <c:formatCode>General</c:formatCode>
                <c:ptCount val="4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'2016_06_27_eutmutqpcr.txt'!$D$98:$D$101</c:f>
              <c:strCache>
                <c:ptCount val="4"/>
                <c:pt idx="0">
                  <c:v>eutB</c:v>
                </c:pt>
                <c:pt idx="1">
                  <c:v>eutD</c:v>
                </c:pt>
                <c:pt idx="2">
                  <c:v>eutR</c:v>
                </c:pt>
                <c:pt idx="3">
                  <c:v>eutH</c:v>
                </c:pt>
              </c:strCache>
            </c:strRef>
          </c:cat>
          <c:val>
            <c:numRef>
              <c:f>'2016_06_27_eutmutqpcr.txt'!$F$98:$F$101</c:f>
              <c:numCache>
                <c:formatCode>General</c:formatCode>
                <c:ptCount val="4"/>
                <c:pt idx="0">
                  <c:v>0.393322202858235</c:v>
                </c:pt>
                <c:pt idx="1">
                  <c:v>1.633309700080403</c:v>
                </c:pt>
                <c:pt idx="2">
                  <c:v>0.524797931837747</c:v>
                </c:pt>
                <c:pt idx="3">
                  <c:v>6.103854525841669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8019512"/>
        <c:axId val="-2137995368"/>
      </c:barChart>
      <c:catAx>
        <c:axId val="-213801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995368"/>
        <c:crosses val="autoZero"/>
        <c:auto val="1"/>
        <c:lblAlgn val="ctr"/>
        <c:lblOffset val="100"/>
        <c:noMultiLvlLbl val="0"/>
      </c:catAx>
      <c:valAx>
        <c:axId val="-2137995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019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685800</xdr:colOff>
      <xdr:row>38</xdr:row>
      <xdr:rowOff>114300</xdr:rowOff>
    </xdr:from>
    <xdr:to>
      <xdr:col>17</xdr:col>
      <xdr:colOff>304800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165100</xdr:colOff>
      <xdr:row>55</xdr:row>
      <xdr:rowOff>0</xdr:rowOff>
    </xdr:from>
    <xdr:to>
      <xdr:col>16</xdr:col>
      <xdr:colOff>609600</xdr:colOff>
      <xdr:row>69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139700</xdr:colOff>
      <xdr:row>53</xdr:row>
      <xdr:rowOff>127000</xdr:rowOff>
    </xdr:from>
    <xdr:to>
      <xdr:col>10</xdr:col>
      <xdr:colOff>584200</xdr:colOff>
      <xdr:row>68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584200</xdr:colOff>
      <xdr:row>73</xdr:row>
      <xdr:rowOff>165100</xdr:rowOff>
    </xdr:from>
    <xdr:to>
      <xdr:col>11</xdr:col>
      <xdr:colOff>203200</xdr:colOff>
      <xdr:row>88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787400</xdr:colOff>
      <xdr:row>79</xdr:row>
      <xdr:rowOff>152400</xdr:rowOff>
    </xdr:from>
    <xdr:to>
      <xdr:col>11</xdr:col>
      <xdr:colOff>406400</xdr:colOff>
      <xdr:row>94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787400</xdr:colOff>
      <xdr:row>75</xdr:row>
      <xdr:rowOff>152400</xdr:rowOff>
    </xdr:from>
    <xdr:to>
      <xdr:col>11</xdr:col>
      <xdr:colOff>406400</xdr:colOff>
      <xdr:row>90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topLeftCell="A59" workbookViewId="0">
      <selection activeCell="D98" sqref="D98:F101"/>
    </sheetView>
  </sheetViews>
  <sheetFormatPr baseColWidth="10" defaultRowHeight="15" x14ac:dyDescent="0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7">
      <c r="A2">
        <v>1</v>
      </c>
      <c r="B2" t="s">
        <v>14</v>
      </c>
      <c r="C2" t="s">
        <v>6</v>
      </c>
      <c r="D2">
        <v>0.10630000000000001</v>
      </c>
      <c r="E2">
        <v>28.14</v>
      </c>
      <c r="G2" s="2" t="s">
        <v>20</v>
      </c>
      <c r="H2">
        <f>2^(40-E2)</f>
        <v>3717.1984601790873</v>
      </c>
      <c r="I2">
        <f>H2/H34</f>
        <v>3.4480585792603701E-3</v>
      </c>
      <c r="L2" t="s">
        <v>20</v>
      </c>
    </row>
    <row r="3" spans="1:17">
      <c r="A3">
        <v>2</v>
      </c>
      <c r="B3" t="s">
        <v>14</v>
      </c>
      <c r="C3" t="s">
        <v>6</v>
      </c>
      <c r="D3">
        <v>0.10630000000000001</v>
      </c>
      <c r="E3">
        <v>28.29</v>
      </c>
      <c r="G3" s="2"/>
      <c r="H3">
        <f t="shared" ref="H3:H47" si="0">2^(40-E3)</f>
        <v>3350.12683185267</v>
      </c>
      <c r="I3">
        <f t="shared" ref="I3:I9" si="1">H3/H35</f>
        <v>4.072131878285634E-3</v>
      </c>
    </row>
    <row r="4" spans="1:17">
      <c r="A4">
        <v>3</v>
      </c>
      <c r="B4" t="s">
        <v>15</v>
      </c>
      <c r="C4" t="s">
        <v>6</v>
      </c>
      <c r="D4">
        <v>0.10630000000000001</v>
      </c>
      <c r="E4">
        <v>21.16</v>
      </c>
      <c r="G4" s="2"/>
      <c r="H4">
        <f t="shared" si="0"/>
        <v>469250.90438668441</v>
      </c>
      <c r="I4">
        <f t="shared" si="1"/>
        <v>0.75262337370553278</v>
      </c>
      <c r="L4" t="s">
        <v>14</v>
      </c>
      <c r="M4" t="s">
        <v>15</v>
      </c>
      <c r="N4" t="s">
        <v>24</v>
      </c>
      <c r="O4" t="s">
        <v>26</v>
      </c>
    </row>
    <row r="5" spans="1:17">
      <c r="A5">
        <v>4</v>
      </c>
      <c r="B5" t="s">
        <v>15</v>
      </c>
      <c r="C5" t="s">
        <v>6</v>
      </c>
      <c r="D5">
        <v>0.10630000000000001</v>
      </c>
      <c r="E5">
        <v>20.170000000000002</v>
      </c>
      <c r="G5" s="2"/>
      <c r="H5">
        <f t="shared" si="0"/>
        <v>932019.10324691574</v>
      </c>
      <c r="I5">
        <f t="shared" si="1"/>
        <v>0.61985384996949233</v>
      </c>
      <c r="L5">
        <f>AVERAGE(I2,I3)</f>
        <v>3.760095228773002E-3</v>
      </c>
      <c r="M5">
        <f>AVERAGE(I4,I5)</f>
        <v>0.68623861183751256</v>
      </c>
      <c r="N5">
        <v>0.17075503209429949</v>
      </c>
      <c r="O5">
        <f>AVERAGE(I8:I9)</f>
        <v>2.6991288249430794E-3</v>
      </c>
      <c r="Q5">
        <f>O5/M5*100</f>
        <v>0.39332220285823538</v>
      </c>
    </row>
    <row r="6" spans="1:17">
      <c r="A6">
        <v>5</v>
      </c>
      <c r="B6" t="s">
        <v>17</v>
      </c>
      <c r="C6" t="s">
        <v>6</v>
      </c>
      <c r="D6">
        <v>0.10630000000000001</v>
      </c>
      <c r="E6">
        <v>22.87</v>
      </c>
      <c r="F6" t="s">
        <v>19</v>
      </c>
      <c r="G6" s="2"/>
      <c r="H6">
        <f t="shared" si="0"/>
        <v>143431.26401164746</v>
      </c>
      <c r="I6">
        <f t="shared" si="1"/>
        <v>0.10584316404531575</v>
      </c>
      <c r="N6">
        <f>M5/N5</f>
        <v>4.0188485423875369</v>
      </c>
    </row>
    <row r="7" spans="1:17">
      <c r="A7">
        <v>6</v>
      </c>
      <c r="B7" t="s">
        <v>16</v>
      </c>
      <c r="C7" t="s">
        <v>6</v>
      </c>
      <c r="D7">
        <v>0.10630000000000001</v>
      </c>
      <c r="E7">
        <v>21.82</v>
      </c>
      <c r="G7" s="2"/>
      <c r="H7">
        <f t="shared" si="0"/>
        <v>296978.71322698164</v>
      </c>
      <c r="I7">
        <f t="shared" si="1"/>
        <v>0.17075503209429949</v>
      </c>
      <c r="N7">
        <f>N5/M5</f>
        <v>0.24882749112160252</v>
      </c>
      <c r="O7">
        <f>O5/M5</f>
        <v>3.9332220285823536E-3</v>
      </c>
    </row>
    <row r="8" spans="1:17">
      <c r="A8">
        <v>7</v>
      </c>
      <c r="B8" t="s">
        <v>18</v>
      </c>
      <c r="C8" t="s">
        <v>6</v>
      </c>
      <c r="D8">
        <v>0.10630000000000001</v>
      </c>
      <c r="E8">
        <v>28.54</v>
      </c>
      <c r="G8" s="2"/>
      <c r="H8">
        <f t="shared" si="0"/>
        <v>2817.109643550195</v>
      </c>
      <c r="I8">
        <f t="shared" si="1"/>
        <v>2.2906932602185133E-3</v>
      </c>
    </row>
    <row r="9" spans="1:17">
      <c r="A9">
        <v>8</v>
      </c>
      <c r="B9" t="s">
        <v>18</v>
      </c>
      <c r="C9" t="s">
        <v>6</v>
      </c>
      <c r="D9">
        <v>0.10630000000000001</v>
      </c>
      <c r="E9">
        <v>27.41</v>
      </c>
      <c r="G9" s="2"/>
      <c r="H9">
        <f t="shared" si="0"/>
        <v>6165.4906773957309</v>
      </c>
      <c r="I9">
        <f t="shared" si="1"/>
        <v>3.107564389667646E-3</v>
      </c>
      <c r="L9" t="s">
        <v>27</v>
      </c>
    </row>
    <row r="10" spans="1:17">
      <c r="A10">
        <v>9</v>
      </c>
      <c r="B10" t="s">
        <v>14</v>
      </c>
      <c r="C10" t="s">
        <v>6</v>
      </c>
      <c r="D10">
        <v>0.10630000000000001</v>
      </c>
      <c r="E10">
        <v>27.88</v>
      </c>
      <c r="G10" s="2" t="s">
        <v>21</v>
      </c>
      <c r="H10">
        <f t="shared" si="0"/>
        <v>4451.2659969067372</v>
      </c>
      <c r="I10">
        <f>H10/H34</f>
        <v>4.1289767209428986E-3</v>
      </c>
      <c r="L10" t="s">
        <v>14</v>
      </c>
      <c r="M10" t="s">
        <v>15</v>
      </c>
      <c r="N10" t="s">
        <v>24</v>
      </c>
      <c r="O10" t="s">
        <v>26</v>
      </c>
    </row>
    <row r="11" spans="1:17">
      <c r="A11">
        <v>10</v>
      </c>
      <c r="B11" t="s">
        <v>14</v>
      </c>
      <c r="C11" t="s">
        <v>6</v>
      </c>
      <c r="D11">
        <v>0.10630000000000001</v>
      </c>
      <c r="E11">
        <v>25.54</v>
      </c>
      <c r="G11" s="2"/>
      <c r="H11">
        <f t="shared" si="0"/>
        <v>22536.877148401585</v>
      </c>
      <c r="I11">
        <f t="shared" ref="I11:I17" si="2">H11/H35</f>
        <v>2.7393928791126163E-2</v>
      </c>
      <c r="L11">
        <f>AVERAGE(I10:I11)</f>
        <v>1.5761452756034529E-2</v>
      </c>
      <c r="M11">
        <f>AVERAGE(I12:I13)</f>
        <v>0.70602143832281972</v>
      </c>
      <c r="N11">
        <f>AVERAGE(I15)</f>
        <v>0.24655817612334005</v>
      </c>
      <c r="O11">
        <f>AVERAGE(I16:I17)</f>
        <v>1.1531516636773795E-2</v>
      </c>
      <c r="Q11">
        <f>O11/M11*100</f>
        <v>1.6333097000804031</v>
      </c>
    </row>
    <row r="12" spans="1:17">
      <c r="A12">
        <v>11</v>
      </c>
      <c r="B12" t="s">
        <v>15</v>
      </c>
      <c r="C12" t="s">
        <v>6</v>
      </c>
      <c r="D12">
        <v>0.10630000000000001</v>
      </c>
      <c r="E12">
        <v>21.11</v>
      </c>
      <c r="G12" s="2"/>
      <c r="H12">
        <f t="shared" si="0"/>
        <v>485799.00179237861</v>
      </c>
      <c r="I12">
        <f t="shared" si="2"/>
        <v>0.77916457966049935</v>
      </c>
      <c r="N12">
        <f>M11/N11</f>
        <v>2.8635085212896545</v>
      </c>
    </row>
    <row r="13" spans="1:17">
      <c r="A13">
        <v>12</v>
      </c>
      <c r="B13" t="s">
        <v>15</v>
      </c>
      <c r="C13" t="s">
        <v>6</v>
      </c>
      <c r="D13">
        <v>0.10630000000000001</v>
      </c>
      <c r="E13">
        <v>20.14</v>
      </c>
      <c r="G13" s="2"/>
      <c r="H13">
        <f t="shared" si="0"/>
        <v>951602.80580584705</v>
      </c>
      <c r="I13">
        <f t="shared" si="2"/>
        <v>0.63287829698514009</v>
      </c>
      <c r="N13">
        <f>N11/M11</f>
        <v>0.34922193964683029</v>
      </c>
      <c r="O13">
        <f>O11/M11</f>
        <v>1.6333097000804032E-2</v>
      </c>
    </row>
    <row r="14" spans="1:17">
      <c r="A14">
        <v>13</v>
      </c>
      <c r="B14" t="s">
        <v>17</v>
      </c>
      <c r="C14" t="s">
        <v>6</v>
      </c>
      <c r="D14">
        <v>0.10630000000000001</v>
      </c>
      <c r="E14">
        <v>27</v>
      </c>
      <c r="G14" s="2"/>
      <c r="H14">
        <f t="shared" si="0"/>
        <v>8192</v>
      </c>
      <c r="I14">
        <f t="shared" si="2"/>
        <v>6.0451757560249604E-3</v>
      </c>
    </row>
    <row r="15" spans="1:17">
      <c r="A15">
        <v>14</v>
      </c>
      <c r="B15" t="s">
        <v>16</v>
      </c>
      <c r="C15" t="s">
        <v>6</v>
      </c>
      <c r="D15">
        <v>0.10630000000000001</v>
      </c>
      <c r="E15">
        <v>21.29</v>
      </c>
      <c r="G15" s="2"/>
      <c r="H15">
        <f t="shared" si="0"/>
        <v>428816.23447714199</v>
      </c>
      <c r="I15">
        <f t="shared" si="2"/>
        <v>0.24655817612334005</v>
      </c>
      <c r="L15" t="s">
        <v>28</v>
      </c>
    </row>
    <row r="16" spans="1:17">
      <c r="A16">
        <v>15</v>
      </c>
      <c r="B16" t="s">
        <v>18</v>
      </c>
      <c r="C16" t="s">
        <v>6</v>
      </c>
      <c r="D16">
        <v>0.10630000000000001</v>
      </c>
      <c r="E16">
        <v>25.7</v>
      </c>
      <c r="G16" s="2"/>
      <c r="H16">
        <f t="shared" si="0"/>
        <v>20171.070068243116</v>
      </c>
      <c r="I16">
        <f t="shared" si="2"/>
        <v>1.6401823181610431E-2</v>
      </c>
    </row>
    <row r="17" spans="1:17">
      <c r="A17">
        <v>16</v>
      </c>
      <c r="B17" t="s">
        <v>18</v>
      </c>
      <c r="C17" t="s">
        <v>6</v>
      </c>
      <c r="D17">
        <v>0.10630000000000001</v>
      </c>
      <c r="E17">
        <v>26.31</v>
      </c>
      <c r="G17" s="2"/>
      <c r="H17">
        <f t="shared" si="0"/>
        <v>13216.018583095331</v>
      </c>
      <c r="I17">
        <f t="shared" si="2"/>
        <v>6.6612100919371583E-3</v>
      </c>
      <c r="L17" t="s">
        <v>14</v>
      </c>
      <c r="M17" t="s">
        <v>15</v>
      </c>
      <c r="N17" t="s">
        <v>24</v>
      </c>
      <c r="O17" t="s">
        <v>26</v>
      </c>
    </row>
    <row r="18" spans="1:17">
      <c r="A18">
        <v>17</v>
      </c>
      <c r="B18" t="s">
        <v>14</v>
      </c>
      <c r="C18" t="s">
        <v>6</v>
      </c>
      <c r="D18">
        <v>0.10630000000000001</v>
      </c>
      <c r="E18">
        <v>26.92</v>
      </c>
      <c r="G18" s="1" t="s">
        <v>24</v>
      </c>
      <c r="H18">
        <f t="shared" si="0"/>
        <v>8659.0917882788108</v>
      </c>
      <c r="I18">
        <f>H18/H34</f>
        <v>8.0321392707505095E-3</v>
      </c>
      <c r="L18">
        <f>AVERAGE(I26:I27)</f>
        <v>1.6342058389290271E-3</v>
      </c>
      <c r="M18">
        <f>AVERAGE(I28:I29)</f>
        <v>6.3796015891691871E-2</v>
      </c>
      <c r="N18">
        <f>AVERAGE(I31)</f>
        <v>1.5303442149795725E-2</v>
      </c>
      <c r="O18">
        <f>AVERAGE(I32:I33)</f>
        <v>3.3480017199447921E-4</v>
      </c>
      <c r="Q18">
        <f>O18/M18*100</f>
        <v>0.5247979318377467</v>
      </c>
    </row>
    <row r="19" spans="1:17">
      <c r="A19">
        <v>18</v>
      </c>
      <c r="B19" t="s">
        <v>14</v>
      </c>
      <c r="C19" t="s">
        <v>6</v>
      </c>
      <c r="D19">
        <v>0.10630000000000001</v>
      </c>
      <c r="E19">
        <v>27.07</v>
      </c>
      <c r="G19" s="1"/>
      <c r="H19">
        <f t="shared" si="0"/>
        <v>7804.0104799759365</v>
      </c>
      <c r="I19">
        <f t="shared" ref="I19:I25" si="3">H19/H35</f>
        <v>9.4858975343363183E-3</v>
      </c>
      <c r="N19">
        <f>M18/N18</f>
        <v>4.1687363710224785</v>
      </c>
    </row>
    <row r="20" spans="1:17">
      <c r="A20">
        <v>19</v>
      </c>
      <c r="B20" t="s">
        <v>15</v>
      </c>
      <c r="C20" t="s">
        <v>6</v>
      </c>
      <c r="D20">
        <v>0.10630000000000001</v>
      </c>
      <c r="E20">
        <v>22.67</v>
      </c>
      <c r="G20" s="1"/>
      <c r="H20">
        <f t="shared" si="0"/>
        <v>164759.25702532489</v>
      </c>
      <c r="I20">
        <f t="shared" si="3"/>
        <v>0.26425451014034468</v>
      </c>
      <c r="N20">
        <f>N18/M18</f>
        <v>0.23988084421724346</v>
      </c>
      <c r="O20">
        <f>O18/M18</f>
        <v>5.2479793183774675E-3</v>
      </c>
    </row>
    <row r="21" spans="1:17">
      <c r="A21">
        <v>20</v>
      </c>
      <c r="B21" t="s">
        <v>15</v>
      </c>
      <c r="C21" t="s">
        <v>6</v>
      </c>
      <c r="D21">
        <v>0.10630000000000001</v>
      </c>
      <c r="E21">
        <v>22.17</v>
      </c>
      <c r="G21" s="1"/>
      <c r="H21">
        <f t="shared" si="0"/>
        <v>233004.7758117289</v>
      </c>
      <c r="I21">
        <f t="shared" si="3"/>
        <v>0.15496346249237306</v>
      </c>
    </row>
    <row r="22" spans="1:17">
      <c r="A22">
        <v>23</v>
      </c>
      <c r="B22" t="s">
        <v>17</v>
      </c>
      <c r="C22" t="s">
        <v>6</v>
      </c>
      <c r="D22">
        <v>0.10630000000000001</v>
      </c>
      <c r="E22">
        <v>27.14</v>
      </c>
      <c r="G22" s="1"/>
      <c r="H22">
        <f t="shared" si="0"/>
        <v>7434.3969203581755</v>
      </c>
      <c r="I22">
        <f t="shared" si="3"/>
        <v>5.4861127958515466E-3</v>
      </c>
      <c r="L22" t="s">
        <v>24</v>
      </c>
    </row>
    <row r="23" spans="1:17">
      <c r="A23">
        <v>24</v>
      </c>
      <c r="B23" t="s">
        <v>16</v>
      </c>
      <c r="C23" t="s">
        <v>6</v>
      </c>
      <c r="D23">
        <v>0.10630000000000001</v>
      </c>
      <c r="E23">
        <v>26.73</v>
      </c>
      <c r="G23" s="1"/>
      <c r="H23">
        <f t="shared" si="0"/>
        <v>9877.977724442695</v>
      </c>
      <c r="I23">
        <f t="shared" si="3"/>
        <v>5.6795801457824608E-3</v>
      </c>
      <c r="L23" t="s">
        <v>14</v>
      </c>
      <c r="M23" t="s">
        <v>15</v>
      </c>
      <c r="N23" t="s">
        <v>24</v>
      </c>
      <c r="O23" t="s">
        <v>26</v>
      </c>
    </row>
    <row r="24" spans="1:17">
      <c r="A24">
        <v>25</v>
      </c>
      <c r="B24" t="s">
        <v>18</v>
      </c>
      <c r="C24" t="s">
        <v>6</v>
      </c>
      <c r="D24">
        <v>0.10630000000000001</v>
      </c>
      <c r="E24">
        <v>25.64</v>
      </c>
      <c r="G24" s="1"/>
      <c r="H24">
        <f t="shared" si="0"/>
        <v>21027.649905670591</v>
      </c>
      <c r="I24">
        <f t="shared" si="3"/>
        <v>1.7098339082199029E-2</v>
      </c>
      <c r="L24">
        <f>AVERAGE(I18:I19)</f>
        <v>8.7590184025434139E-3</v>
      </c>
      <c r="M24">
        <f>AVERAGE(I20:I21)</f>
        <v>0.20960898631635888</v>
      </c>
      <c r="N24">
        <f>AVERAGE(I22:I23)</f>
        <v>5.5828464708170041E-3</v>
      </c>
      <c r="O24">
        <f>AVERAGE(I24:I25)</f>
        <v>1.2794227597841917E-2</v>
      </c>
      <c r="Q24">
        <f>O24/M24*100</f>
        <v>6.103854525841669</v>
      </c>
    </row>
    <row r="25" spans="1:17">
      <c r="A25">
        <v>26</v>
      </c>
      <c r="B25" t="s">
        <v>18</v>
      </c>
      <c r="C25" t="s">
        <v>6</v>
      </c>
      <c r="D25">
        <v>0.10630000000000001</v>
      </c>
      <c r="E25">
        <v>25.96</v>
      </c>
      <c r="G25" s="1"/>
      <c r="H25">
        <f t="shared" si="0"/>
        <v>16844.616935932972</v>
      </c>
      <c r="I25">
        <f t="shared" si="3"/>
        <v>8.4901161134848056E-3</v>
      </c>
      <c r="N25">
        <f>M24/N24</f>
        <v>37.545181908913271</v>
      </c>
    </row>
    <row r="26" spans="1:17">
      <c r="A26">
        <v>27</v>
      </c>
      <c r="B26" t="s">
        <v>14</v>
      </c>
      <c r="C26" t="s">
        <v>6</v>
      </c>
      <c r="D26">
        <v>0.10630000000000001</v>
      </c>
      <c r="E26">
        <v>29.31</v>
      </c>
      <c r="G26" s="1" t="s">
        <v>26</v>
      </c>
      <c r="H26">
        <f t="shared" si="0"/>
        <v>1652.0023228869159</v>
      </c>
      <c r="I26">
        <f>H26/H34</f>
        <v>1.5323908162045937E-3</v>
      </c>
      <c r="N26">
        <f>N24/M24</f>
        <v>2.6634575973717652E-2</v>
      </c>
      <c r="O26">
        <f>O24/M24</f>
        <v>6.103854525841669E-2</v>
      </c>
    </row>
    <row r="27" spans="1:17">
      <c r="A27">
        <v>28</v>
      </c>
      <c r="B27" t="s">
        <v>14</v>
      </c>
      <c r="C27" t="s">
        <v>6</v>
      </c>
      <c r="D27">
        <v>0.10630000000000001</v>
      </c>
      <c r="E27">
        <v>29.52</v>
      </c>
      <c r="G27" s="1"/>
      <c r="H27">
        <f t="shared" si="0"/>
        <v>1428.2175143428158</v>
      </c>
      <c r="I27">
        <f t="shared" ref="I27:I33" si="4">H27/H35</f>
        <v>1.7360208616534606E-3</v>
      </c>
      <c r="L27" t="s">
        <v>29</v>
      </c>
      <c r="M27" t="s">
        <v>24</v>
      </c>
    </row>
    <row r="28" spans="1:17">
      <c r="A28">
        <v>29</v>
      </c>
      <c r="B28" t="s">
        <v>15</v>
      </c>
      <c r="C28" t="s">
        <v>6</v>
      </c>
      <c r="D28">
        <v>0.10630000000000001</v>
      </c>
      <c r="E28">
        <v>24.35</v>
      </c>
      <c r="G28" s="1"/>
      <c r="H28">
        <f t="shared" si="0"/>
        <v>51418.503439761364</v>
      </c>
      <c r="I28">
        <f t="shared" si="4"/>
        <v>8.2469244423305721E-2</v>
      </c>
      <c r="K28" t="s">
        <v>30</v>
      </c>
      <c r="L28">
        <v>0.68623861183751256</v>
      </c>
      <c r="M28">
        <v>0.17075503209429949</v>
      </c>
    </row>
    <row r="29" spans="1:17">
      <c r="A29">
        <v>30</v>
      </c>
      <c r="B29" t="s">
        <v>15</v>
      </c>
      <c r="C29" t="s">
        <v>6</v>
      </c>
      <c r="D29">
        <v>0.10630000000000001</v>
      </c>
      <c r="E29">
        <v>23.95</v>
      </c>
      <c r="G29" s="1"/>
      <c r="H29">
        <f t="shared" si="0"/>
        <v>67847.122048868521</v>
      </c>
      <c r="I29">
        <f t="shared" si="4"/>
        <v>4.512278736007802E-2</v>
      </c>
      <c r="K29" t="s">
        <v>21</v>
      </c>
      <c r="L29">
        <v>0.70602143832281972</v>
      </c>
      <c r="M29">
        <v>0.24655817612334005</v>
      </c>
    </row>
    <row r="30" spans="1:17">
      <c r="A30">
        <v>31</v>
      </c>
      <c r="B30" t="s">
        <v>17</v>
      </c>
      <c r="C30" t="s">
        <v>6</v>
      </c>
      <c r="D30">
        <v>0.10630000000000001</v>
      </c>
      <c r="E30">
        <v>27</v>
      </c>
      <c r="G30" s="1"/>
      <c r="H30">
        <f t="shared" si="0"/>
        <v>8192</v>
      </c>
      <c r="I30">
        <f t="shared" si="4"/>
        <v>6.0451757560249604E-3</v>
      </c>
      <c r="K30" t="s">
        <v>24</v>
      </c>
      <c r="L30">
        <v>0.20960898631635888</v>
      </c>
      <c r="M30">
        <v>5.5828464708170041E-3</v>
      </c>
    </row>
    <row r="31" spans="1:17">
      <c r="A31">
        <v>32</v>
      </c>
      <c r="B31" t="s">
        <v>16</v>
      </c>
      <c r="C31" t="s">
        <v>6</v>
      </c>
      <c r="D31">
        <v>0.10630000000000001</v>
      </c>
      <c r="E31">
        <v>25.3</v>
      </c>
      <c r="G31" s="1"/>
      <c r="H31">
        <f t="shared" si="0"/>
        <v>26615.886523801088</v>
      </c>
      <c r="I31">
        <f t="shared" si="4"/>
        <v>1.5303442149795725E-2</v>
      </c>
      <c r="K31" t="s">
        <v>26</v>
      </c>
      <c r="L31">
        <v>6.3796015891691871E-2</v>
      </c>
      <c r="M31">
        <v>1.5303442149795725E-2</v>
      </c>
    </row>
    <row r="32" spans="1:17">
      <c r="A32">
        <v>33</v>
      </c>
      <c r="B32" t="s">
        <v>18</v>
      </c>
      <c r="C32" t="s">
        <v>6</v>
      </c>
      <c r="D32">
        <v>0.10630000000000001</v>
      </c>
      <c r="E32">
        <v>31.15</v>
      </c>
      <c r="G32" s="1"/>
      <c r="H32">
        <f t="shared" si="0"/>
        <v>461.44023685674563</v>
      </c>
      <c r="I32">
        <f t="shared" si="4"/>
        <v>3.7521366730664408E-4</v>
      </c>
    </row>
    <row r="33" spans="1:9">
      <c r="A33">
        <v>34</v>
      </c>
      <c r="B33" t="s">
        <v>18</v>
      </c>
      <c r="C33" t="s">
        <v>6</v>
      </c>
      <c r="D33">
        <v>0.10630000000000001</v>
      </c>
      <c r="E33">
        <v>30.81</v>
      </c>
      <c r="G33" s="1"/>
      <c r="H33">
        <f t="shared" si="0"/>
        <v>584.07102252463324</v>
      </c>
      <c r="I33">
        <f t="shared" si="4"/>
        <v>2.9438667668231429E-4</v>
      </c>
    </row>
    <row r="34" spans="1:9">
      <c r="A34">
        <v>35</v>
      </c>
      <c r="B34" t="s">
        <v>14</v>
      </c>
      <c r="C34" t="s">
        <v>6</v>
      </c>
      <c r="D34">
        <v>0.10630000000000001</v>
      </c>
      <c r="E34">
        <v>19.96</v>
      </c>
      <c r="G34" s="2" t="s">
        <v>25</v>
      </c>
      <c r="H34">
        <f t="shared" si="0"/>
        <v>1078055.4838997107</v>
      </c>
      <c r="I34">
        <f>H34/H34</f>
        <v>1</v>
      </c>
    </row>
    <row r="35" spans="1:9">
      <c r="A35">
        <v>36</v>
      </c>
      <c r="B35" t="s">
        <v>14</v>
      </c>
      <c r="C35" t="s">
        <v>6</v>
      </c>
      <c r="D35">
        <v>0.10630000000000001</v>
      </c>
      <c r="E35">
        <v>20.350000000000001</v>
      </c>
      <c r="G35" s="2"/>
      <c r="H35">
        <f t="shared" si="0"/>
        <v>822696.05503618217</v>
      </c>
      <c r="I35">
        <f t="shared" ref="I35:I41" si="5">H35/H35</f>
        <v>1</v>
      </c>
    </row>
    <row r="36" spans="1:9">
      <c r="A36">
        <v>37</v>
      </c>
      <c r="B36" t="s">
        <v>15</v>
      </c>
      <c r="C36" t="s">
        <v>6</v>
      </c>
      <c r="D36">
        <v>0.10630000000000001</v>
      </c>
      <c r="E36">
        <v>20.75</v>
      </c>
      <c r="G36" s="2"/>
      <c r="H36">
        <f t="shared" si="0"/>
        <v>623487.01991054683</v>
      </c>
      <c r="I36">
        <f t="shared" si="5"/>
        <v>1</v>
      </c>
    </row>
    <row r="37" spans="1:9">
      <c r="A37">
        <v>38</v>
      </c>
      <c r="B37" t="s">
        <v>15</v>
      </c>
      <c r="C37" t="s">
        <v>6</v>
      </c>
      <c r="D37">
        <v>0.10630000000000001</v>
      </c>
      <c r="E37">
        <v>19.48</v>
      </c>
      <c r="G37" s="2"/>
      <c r="H37">
        <f t="shared" si="0"/>
        <v>1503611.0581434437</v>
      </c>
      <c r="I37">
        <f t="shared" si="5"/>
        <v>1</v>
      </c>
    </row>
    <row r="38" spans="1:9">
      <c r="A38">
        <v>39</v>
      </c>
      <c r="B38" t="s">
        <v>17</v>
      </c>
      <c r="C38" t="s">
        <v>6</v>
      </c>
      <c r="D38">
        <v>0.10630000000000001</v>
      </c>
      <c r="E38">
        <v>19.63</v>
      </c>
      <c r="G38" s="2"/>
      <c r="H38">
        <f t="shared" si="0"/>
        <v>1355130.1617385391</v>
      </c>
      <c r="I38">
        <f t="shared" si="5"/>
        <v>1</v>
      </c>
    </row>
    <row r="39" spans="1:9">
      <c r="A39">
        <v>40</v>
      </c>
      <c r="B39" t="s">
        <v>16</v>
      </c>
      <c r="C39" t="s">
        <v>6</v>
      </c>
      <c r="D39">
        <v>0.10630000000000001</v>
      </c>
      <c r="E39">
        <v>19.27</v>
      </c>
      <c r="G39" s="2"/>
      <c r="H39">
        <f t="shared" si="0"/>
        <v>1739209.1441438464</v>
      </c>
      <c r="I39">
        <f t="shared" si="5"/>
        <v>1</v>
      </c>
    </row>
    <row r="40" spans="1:9">
      <c r="A40">
        <v>41</v>
      </c>
      <c r="B40" t="s">
        <v>18</v>
      </c>
      <c r="C40" t="s">
        <v>6</v>
      </c>
      <c r="D40">
        <v>0.10630000000000001</v>
      </c>
      <c r="E40">
        <v>19.77</v>
      </c>
      <c r="G40" s="2"/>
      <c r="H40">
        <f t="shared" si="0"/>
        <v>1229806.5797257666</v>
      </c>
      <c r="I40">
        <f t="shared" si="5"/>
        <v>1</v>
      </c>
    </row>
    <row r="41" spans="1:9">
      <c r="A41">
        <v>42</v>
      </c>
      <c r="B41" t="s">
        <v>18</v>
      </c>
      <c r="C41" t="s">
        <v>6</v>
      </c>
      <c r="D41">
        <v>0.10630000000000001</v>
      </c>
      <c r="E41">
        <v>19.079999999999998</v>
      </c>
      <c r="G41" s="2"/>
      <c r="H41">
        <f t="shared" si="0"/>
        <v>1984026.6859458799</v>
      </c>
      <c r="I41">
        <f t="shared" si="5"/>
        <v>1</v>
      </c>
    </row>
    <row r="42" spans="1:9">
      <c r="A42">
        <v>43</v>
      </c>
      <c r="B42" t="s">
        <v>22</v>
      </c>
      <c r="C42" t="s">
        <v>6</v>
      </c>
      <c r="D42">
        <v>0.10630000000000001</v>
      </c>
      <c r="E42">
        <v>25.11</v>
      </c>
      <c r="G42" s="1" t="s">
        <v>21</v>
      </c>
      <c r="H42">
        <f t="shared" si="0"/>
        <v>30362.437612023652</v>
      </c>
      <c r="I42">
        <f>H42/H46</f>
        <v>1.9370432811546698E-2</v>
      </c>
    </row>
    <row r="43" spans="1:9">
      <c r="A43">
        <v>44</v>
      </c>
      <c r="B43" t="s">
        <v>23</v>
      </c>
      <c r="C43" t="s">
        <v>6</v>
      </c>
      <c r="D43">
        <v>0.10630000000000001</v>
      </c>
      <c r="E43">
        <v>26.85</v>
      </c>
      <c r="G43" s="1"/>
      <c r="H43">
        <f t="shared" si="0"/>
        <v>9089.5931151797759</v>
      </c>
      <c r="I43">
        <f>H43/H47</f>
        <v>2.8595423748937962E-3</v>
      </c>
    </row>
    <row r="44" spans="1:9">
      <c r="A44">
        <v>45</v>
      </c>
      <c r="B44" t="s">
        <v>22</v>
      </c>
      <c r="C44" t="s">
        <v>6</v>
      </c>
      <c r="D44">
        <v>0.10630000000000001</v>
      </c>
      <c r="E44">
        <v>25.29</v>
      </c>
      <c r="G44" s="1" t="s">
        <v>26</v>
      </c>
      <c r="H44">
        <f t="shared" si="0"/>
        <v>26801.014654821367</v>
      </c>
      <c r="I44">
        <f>H44/H46</f>
        <v>1.7098339082199092E-2</v>
      </c>
    </row>
    <row r="45" spans="1:9">
      <c r="A45">
        <v>46</v>
      </c>
      <c r="B45" t="s">
        <v>23</v>
      </c>
      <c r="C45" t="s">
        <v>6</v>
      </c>
      <c r="D45">
        <v>0.10630000000000001</v>
      </c>
      <c r="E45">
        <v>24.14</v>
      </c>
      <c r="G45" s="1"/>
      <c r="H45">
        <f t="shared" si="0"/>
        <v>59475.175362865419</v>
      </c>
      <c r="I45">
        <f>H45/H47</f>
        <v>1.8710604759670749E-2</v>
      </c>
    </row>
    <row r="46" spans="1:9">
      <c r="A46">
        <v>47</v>
      </c>
      <c r="B46" t="s">
        <v>22</v>
      </c>
      <c r="C46" t="s">
        <v>6</v>
      </c>
      <c r="D46">
        <v>0.10630000000000001</v>
      </c>
      <c r="E46">
        <v>19.420000000000002</v>
      </c>
      <c r="G46" s="1" t="s">
        <v>25</v>
      </c>
      <c r="H46">
        <f t="shared" si="0"/>
        <v>1567463.0457366256</v>
      </c>
    </row>
    <row r="47" spans="1:9">
      <c r="A47">
        <v>48</v>
      </c>
      <c r="B47" t="s">
        <v>23</v>
      </c>
      <c r="C47" t="s">
        <v>6</v>
      </c>
      <c r="D47">
        <v>0.10630000000000001</v>
      </c>
      <c r="E47">
        <v>18.399999999999999</v>
      </c>
      <c r="G47" s="1"/>
      <c r="H47">
        <f t="shared" si="0"/>
        <v>3178688.0288904146</v>
      </c>
    </row>
    <row r="48" spans="1:9">
      <c r="A48" t="s">
        <v>5</v>
      </c>
      <c r="B48" t="s">
        <v>8</v>
      </c>
      <c r="C48" t="s">
        <v>9</v>
      </c>
      <c r="D48" t="s">
        <v>7</v>
      </c>
      <c r="E48" t="s">
        <v>7</v>
      </c>
    </row>
    <row r="49" spans="1:5">
      <c r="A49" t="s">
        <v>5</v>
      </c>
      <c r="B49" t="s">
        <v>8</v>
      </c>
      <c r="C49" t="s">
        <v>9</v>
      </c>
      <c r="D49">
        <v>0.10630000000000001</v>
      </c>
      <c r="E49">
        <v>26.66</v>
      </c>
    </row>
    <row r="50" spans="1:5">
      <c r="A50" t="s">
        <v>5</v>
      </c>
      <c r="B50" t="s">
        <v>10</v>
      </c>
      <c r="C50" t="s">
        <v>9</v>
      </c>
      <c r="D50" t="s">
        <v>7</v>
      </c>
      <c r="E50" t="s">
        <v>7</v>
      </c>
    </row>
    <row r="51" spans="1:5">
      <c r="A51" t="s">
        <v>5</v>
      </c>
      <c r="B51" t="s">
        <v>10</v>
      </c>
      <c r="C51" t="s">
        <v>9</v>
      </c>
      <c r="D51">
        <v>0.10630000000000001</v>
      </c>
      <c r="E51">
        <v>22.24</v>
      </c>
    </row>
    <row r="52" spans="1:5">
      <c r="A52" t="s">
        <v>5</v>
      </c>
      <c r="B52" t="s">
        <v>11</v>
      </c>
      <c r="C52" t="s">
        <v>12</v>
      </c>
      <c r="D52" t="s">
        <v>7</v>
      </c>
      <c r="E52" t="s">
        <v>7</v>
      </c>
    </row>
    <row r="53" spans="1:5">
      <c r="A53" t="s">
        <v>5</v>
      </c>
      <c r="B53" t="s">
        <v>11</v>
      </c>
      <c r="C53" t="s">
        <v>12</v>
      </c>
      <c r="D53">
        <v>0.10630000000000001</v>
      </c>
      <c r="E53">
        <v>31.95</v>
      </c>
    </row>
    <row r="54" spans="1:5">
      <c r="A54" t="s">
        <v>5</v>
      </c>
      <c r="B54" t="s">
        <v>13</v>
      </c>
      <c r="C54" t="s">
        <v>12</v>
      </c>
      <c r="D54" t="s">
        <v>7</v>
      </c>
      <c r="E54" t="s">
        <v>7</v>
      </c>
    </row>
    <row r="55" spans="1:5">
      <c r="A55" t="s">
        <v>5</v>
      </c>
      <c r="B55" t="s">
        <v>13</v>
      </c>
      <c r="C55" t="s">
        <v>12</v>
      </c>
      <c r="D55">
        <v>0.10630000000000001</v>
      </c>
      <c r="E55">
        <v>30.13</v>
      </c>
    </row>
    <row r="94" spans="4:5">
      <c r="D94" t="s">
        <v>31</v>
      </c>
    </row>
    <row r="95" spans="4:5">
      <c r="E95" t="s">
        <v>32</v>
      </c>
    </row>
    <row r="98" spans="4:6">
      <c r="D98" t="s">
        <v>30</v>
      </c>
      <c r="E98">
        <v>100</v>
      </c>
      <c r="F98">
        <v>0.39332220285823538</v>
      </c>
    </row>
    <row r="99" spans="4:6">
      <c r="D99" t="s">
        <v>21</v>
      </c>
      <c r="E99">
        <v>100</v>
      </c>
      <c r="F99">
        <v>1.6333097000804031</v>
      </c>
    </row>
    <row r="100" spans="4:6">
      <c r="D100" t="s">
        <v>26</v>
      </c>
      <c r="E100">
        <v>100</v>
      </c>
      <c r="F100">
        <v>0.5247979318377467</v>
      </c>
    </row>
    <row r="101" spans="4:6">
      <c r="D101" t="s">
        <v>24</v>
      </c>
      <c r="E101">
        <v>100</v>
      </c>
      <c r="F101">
        <v>6.103854525841669</v>
      </c>
    </row>
  </sheetData>
  <mergeCells count="8">
    <mergeCell ref="G44:G45"/>
    <mergeCell ref="G46:G47"/>
    <mergeCell ref="G2:G9"/>
    <mergeCell ref="G10:G17"/>
    <mergeCell ref="G18:G25"/>
    <mergeCell ref="G26:G33"/>
    <mergeCell ref="G34:G41"/>
    <mergeCell ref="G42:G4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2016_06_27_eutmutqpcr.txt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Sintsova</dc:creator>
  <cp:lastModifiedBy>Anna Sintsova</cp:lastModifiedBy>
  <dcterms:created xsi:type="dcterms:W3CDTF">2016-06-27T22:34:52Z</dcterms:created>
  <dcterms:modified xsi:type="dcterms:W3CDTF">2016-08-01T14:47:11Z</dcterms:modified>
</cp:coreProperties>
</file>