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11420" yWindow="260" windowWidth="28620" windowHeight="18160"/>
  </bookViews>
  <sheets>
    <sheet name="Converted Lab, SYBR Green, 06-2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1" l="1"/>
  <c r="U11" i="1"/>
  <c r="V11" i="1"/>
  <c r="T12" i="1"/>
  <c r="U12" i="1"/>
  <c r="V12" i="1"/>
  <c r="T13" i="1"/>
  <c r="U13" i="1"/>
  <c r="V13" i="1"/>
  <c r="T14" i="1"/>
  <c r="U14" i="1"/>
  <c r="V14" i="1"/>
  <c r="S12" i="1"/>
  <c r="S13" i="1"/>
  <c r="S14" i="1"/>
  <c r="S11" i="1"/>
  <c r="M12" i="1"/>
  <c r="M13" i="1"/>
  <c r="M14" i="1"/>
  <c r="M11" i="1"/>
  <c r="L12" i="1"/>
  <c r="L13" i="1"/>
  <c r="L14" i="1"/>
  <c r="L11" i="1"/>
  <c r="M6" i="1"/>
  <c r="M5" i="1"/>
  <c r="M4" i="1"/>
  <c r="M3" i="1"/>
  <c r="L6" i="1"/>
  <c r="L5" i="1"/>
  <c r="L4" i="1"/>
  <c r="L3" i="1"/>
  <c r="K6" i="1"/>
  <c r="K5" i="1"/>
  <c r="K4" i="1"/>
  <c r="K3" i="1"/>
  <c r="H21" i="1"/>
  <c r="H22" i="1"/>
  <c r="H23" i="1"/>
  <c r="H24" i="1"/>
  <c r="H25" i="1"/>
  <c r="H20" i="1"/>
  <c r="H15" i="1"/>
  <c r="H16" i="1"/>
  <c r="H17" i="1"/>
  <c r="H18" i="1"/>
  <c r="H19" i="1"/>
  <c r="H14" i="1"/>
  <c r="H9" i="1"/>
  <c r="H10" i="1"/>
  <c r="H11" i="1"/>
  <c r="H12" i="1"/>
  <c r="H13" i="1"/>
  <c r="H8" i="1"/>
  <c r="H3" i="1"/>
  <c r="H4" i="1"/>
  <c r="H5" i="1"/>
  <c r="H6" i="1"/>
  <c r="H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<sst xmlns="http://schemas.openxmlformats.org/spreadsheetml/2006/main" count="123" uniqueCount="35">
  <si>
    <t>Replicate</t>
  </si>
  <si>
    <t>Well</t>
  </si>
  <si>
    <t>Well Type</t>
  </si>
  <si>
    <t>Threshold (dRn)</t>
  </si>
  <si>
    <t>Ct (dRn)</t>
  </si>
  <si>
    <t>---</t>
  </si>
  <si>
    <t>Unknown</t>
  </si>
  <si>
    <t>A11</t>
  </si>
  <si>
    <t>NTC</t>
  </si>
  <si>
    <t>A12</t>
  </si>
  <si>
    <t>B11</t>
  </si>
  <si>
    <t>B12</t>
  </si>
  <si>
    <t>CFT</t>
  </si>
  <si>
    <t>eutB</t>
  </si>
  <si>
    <t>eutD</t>
  </si>
  <si>
    <t>cft</t>
  </si>
  <si>
    <t>eutb</t>
  </si>
  <si>
    <t>eutH</t>
  </si>
  <si>
    <t>eutR</t>
  </si>
  <si>
    <t>gapA</t>
  </si>
  <si>
    <t>EUTB</t>
  </si>
  <si>
    <t>eutd</t>
  </si>
  <si>
    <t>euth</t>
  </si>
  <si>
    <t>eutr</t>
  </si>
  <si>
    <t>eutB expr</t>
  </si>
  <si>
    <t>CFT-</t>
  </si>
  <si>
    <t>CFT+</t>
  </si>
  <si>
    <t>eutD expr</t>
  </si>
  <si>
    <t>eutR expr</t>
  </si>
  <si>
    <t>B</t>
  </si>
  <si>
    <t>D</t>
  </si>
  <si>
    <t>R</t>
  </si>
  <si>
    <t>EA-</t>
  </si>
  <si>
    <t>EA+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</si>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</sst>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20" fillId="0" borderId="0" xfId="0" applyFont="1"/>
    <xf numFmtId="0" fontId="0" fillId="0" borderId="0" xfId="0" applyAlignment="1">
      <alignment horizontal="center" vertical="center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'Converted Lab, SYBR Green, 06-2'!$J$3</c:f>
              <c:strCache>
                <c:ptCount val="1"/>
                <c:pt idx="0">
                  <c:v>eutb</c:v>
                </c:pt>
              </c:strCache>
            </c:strRef>
          </c:tx>
          <c:invertIfNegative val="0"/>
          <c:cat>
            <c:strRef>
              <c:f>'Converted Lab, SYBR Green, 06-2'!$K$2:$M$2</c:f>
              <c:strCache>
                <c:ptCount val="3"/>
                <c:pt idx="0">
                  <c:v>CFT</c:v>
                </c:pt>
                <c:pt idx="1">
                  <c:v>EUTB</c:v>
                </c:pt>
                <c:pt idx="2">
                  <c:v>eutD</c:v>
                </c:pt>
              </c:strCache>
            </c:strRef>
          </c:cat>
          <c:val>
            <c:numRef>
              <c:f>'Converted Lab, SYBR Green, 06-2'!$K$3:$M$3</c:f>
              <c:numCache>
                <c:formatCode>General</c:formatCode>
                <c:ptCount val="3"/>
                <c:pt idx="0">
                  <c:v>0.939613029967154</c:v>
                </c:pt>
                <c:pt idx="1">
                  <c:v>0.000922233423695479</c:v>
                </c:pt>
                <c:pt idx="2">
                  <c:v>0.322297248776326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35752"/>
        <c:axId val="-2142551208"/>
      </c:barChart>
      <c:catAx>
        <c:axId val="-214313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51208"/>
        <c:crosses val="autoZero"/>
        <c:auto val="1"/>
        <c:lblAlgn val="ctr"/>
        <c:lblOffset val="100"/>
        <c:noMultiLvlLbl val="0"/>
      </c:catAx>
      <c:valAx>
        <c:axId val="-214255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'Converted Lab, SYBR Green, 06-2'!$J$4</c:f>
              <c:strCache>
                <c:ptCount val="1"/>
                <c:pt idx="0">
                  <c:v>eutd</c:v>
                </c:pt>
              </c:strCache>
            </c:strRef>
          </c:tx>
          <c:invertIfNegative val="0"/>
          <c:cat>
            <c:strRef>
              <c:f>'Converted Lab, SYBR Green, 06-2'!$K$2:$M$2</c:f>
              <c:strCache>
                <c:ptCount val="3"/>
                <c:pt idx="0">
                  <c:v>CFT</c:v>
                </c:pt>
                <c:pt idx="1">
                  <c:v>EUTB</c:v>
                </c:pt>
                <c:pt idx="2">
                  <c:v>eutD</c:v>
                </c:pt>
              </c:strCache>
            </c:strRef>
          </c:cat>
          <c:val>
            <c:numRef>
              <c:f>'Converted Lab, SYBR Green, 06-2'!$K$4:$M$4</c:f>
              <c:numCache>
                <c:formatCode>General</c:formatCode>
                <c:ptCount val="3"/>
                <c:pt idx="0">
                  <c:v>0.870634216364204</c:v>
                </c:pt>
                <c:pt idx="1">
                  <c:v>0.487162375489096</c:v>
                </c:pt>
                <c:pt idx="2">
                  <c:v>0.00368212815173594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07080"/>
        <c:axId val="-2135835800"/>
      </c:barChart>
      <c:catAx>
        <c:axId val="214530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35800"/>
        <c:crosses val="autoZero"/>
        <c:auto val="1"/>
        <c:lblAlgn val="ctr"/>
        <c:lblOffset val="100"/>
        <c:noMultiLvlLbl val="0"/>
      </c:catAx>
      <c:valAx>
        <c:axId val="-21358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0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'Converted Lab, SYBR Green, 06-2'!$J$5</c:f>
              <c:strCache>
                <c:ptCount val="1"/>
                <c:pt idx="0">
                  <c:v>euth</c:v>
                </c:pt>
              </c:strCache>
            </c:strRef>
          </c:tx>
          <c:invertIfNegative val="0"/>
          <c:cat>
            <c:strRef>
              <c:f>'Converted Lab, SYBR Green, 06-2'!$K$2:$M$2</c:f>
              <c:strCache>
                <c:ptCount val="3"/>
                <c:pt idx="0">
                  <c:v>CFT</c:v>
                </c:pt>
                <c:pt idx="1">
                  <c:v>EUTB</c:v>
                </c:pt>
                <c:pt idx="2">
                  <c:v>eutD</c:v>
                </c:pt>
              </c:strCache>
            </c:strRef>
          </c:cat>
          <c:val>
            <c:numRef>
              <c:f>'Converted Lab, SYBR Green, 06-2'!$K$5:$M$5</c:f>
              <c:numCache>
                <c:formatCode>General</c:formatCode>
                <c:ptCount val="3"/>
                <c:pt idx="0">
                  <c:v>0.277032198158864</c:v>
                </c:pt>
                <c:pt idx="1">
                  <c:v>0.218866881261823</c:v>
                </c:pt>
                <c:pt idx="2">
                  <c:v>0.0918235910386478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689864"/>
        <c:axId val="-2142772936"/>
      </c:barChart>
      <c:catAx>
        <c:axId val="-214268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72936"/>
        <c:crosses val="autoZero"/>
        <c:auto val="1"/>
        <c:lblAlgn val="ctr"/>
        <c:lblOffset val="100"/>
        <c:noMultiLvlLbl val="0"/>
      </c:catAx>
      <c:valAx>
        <c:axId val="-214277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8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'Converted Lab, SYBR Green, 06-2'!$J$6</c:f>
              <c:strCache>
                <c:ptCount val="1"/>
                <c:pt idx="0">
                  <c:v>eutr</c:v>
                </c:pt>
              </c:strCache>
            </c:strRef>
          </c:tx>
          <c:invertIfNegative val="0"/>
          <c:cat>
            <c:strRef>
              <c:f>'Converted Lab, SYBR Green, 06-2'!$K$2:$M$2</c:f>
              <c:strCache>
                <c:ptCount val="3"/>
                <c:pt idx="0">
                  <c:v>CFT</c:v>
                </c:pt>
                <c:pt idx="1">
                  <c:v>EUTB</c:v>
                </c:pt>
                <c:pt idx="2">
                  <c:v>eutD</c:v>
                </c:pt>
              </c:strCache>
            </c:strRef>
          </c:cat>
          <c:val>
            <c:numRef>
              <c:f>'Converted Lab, SYBR Green, 06-2'!$K$6:$M$6</c:f>
              <c:numCache>
                <c:formatCode>General</c:formatCode>
                <c:ptCount val="3"/>
                <c:pt idx="0">
                  <c:v>0.0568071736175944</c:v>
                </c:pt>
                <c:pt idx="1">
                  <c:v>0.0310116187305881</c:v>
                </c:pt>
                <c:pt idx="2">
                  <c:v>0.0155043580709237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49080"/>
        <c:axId val="-2133408840"/>
      </c:barChart>
      <c:catAx>
        <c:axId val="-213564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08840"/>
        <c:crosses val="autoZero"/>
        <c:auto val="1"/>
        <c:lblAlgn val="ctr"/>
        <c:lblOffset val="100"/>
        <c:noMultiLvlLbl val="0"/>
      </c:catAx>
      <c:valAx>
        <c:axId val="-213340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4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'Converted Lab, SYBR Green, 06-2'!$K$2</c:f>
              <c:strCache>
                <c:ptCount val="1"/>
                <c:pt idx="0">
                  <c:v>CFT</c:v>
                </c:pt>
              </c:strCache>
            </c:strRef>
          </c:tx>
          <c:invertIfNegative val="0"/>
          <c:cat>
            <c:strRef>
              <c:f>'Converted Lab, SYBR Green, 06-2'!$J$3:$J$6</c:f>
              <c:strCache>
                <c:ptCount val="4"/>
                <c:pt idx="0">
                  <c:v>eutb</c:v>
                </c:pt>
                <c:pt idx="1">
                  <c:v>eutd</c:v>
                </c:pt>
                <c:pt idx="2">
                  <c:v>euth</c:v>
                </c:pt>
                <c:pt idx="3">
                  <c:v>eutr</c:v>
                </c:pt>
              </c:strCache>
            </c:strRef>
          </c:cat>
          <c:val>
            <c:numRef>
              <c:f>'Converted Lab, SYBR Green, 06-2'!$K$3:$K$6</c:f>
              <c:numCache>
                <c:formatCode>General</c:formatCode>
                <c:ptCount val="4"/>
                <c:pt idx="0">
                  <c:v>0.939613029967154</c:v>
                </c:pt>
                <c:pt idx="1">
                  <c:v>0.870634216364204</c:v>
                </c:pt>
                <c:pt idx="2">
                  <c:v>0.277032198158864</c:v>
                </c:pt>
                <c:pt idx="3">
                  <c:v>0.0568071736175944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279640"/>
        <c:axId val="2144726536"/>
      </c:barChart>
      <c:catAx>
        <c:axId val="-214227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26536"/>
        <c:crosses val="autoZero"/>
        <c:auto val="1"/>
        <c:lblAlgn val="ctr"/>
        <c:lblOffset val="100"/>
        <c:noMultiLvlLbl val="0"/>
      </c:catAx>
      <c:valAx>
        <c:axId val="214472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7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EA-</c:v>
                </c:pt>
              </c:strCache>
            </c:strRef>
          </c:tx>
          <c:invertIfNegative val="0"/>
          <c:cat>
            <c:strRef>
              <c:f>Sheet1!$E$3:$E$6</c:f>
              <c:strCache>
                <c:ptCount val="4"/>
                <c:pt idx="0">
                  <c:v>B</c:v>
                </c:pt>
                <c:pt idx="1">
                  <c:v>D</c:v>
                </c:pt>
                <c:pt idx="2">
                  <c:v>H</c:v>
                </c:pt>
                <c:pt idx="3">
                  <c:v>R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0.003760095228773</c:v>
                </c:pt>
                <c:pt idx="1">
                  <c:v>0.0157614527560345</c:v>
                </c:pt>
                <c:pt idx="2">
                  <c:v>0.00875901840254341</c:v>
                </c:pt>
                <c:pt idx="3">
                  <c:v>0.00163420583892903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EA+</c:v>
                </c:pt>
              </c:strCache>
            </c:strRef>
          </c:tx>
          <c:invertIfNegative val="0"/>
          <c:cat>
            <c:strRef>
              <c:f>Sheet1!$E$3:$E$6</c:f>
              <c:strCache>
                <c:ptCount val="4"/>
                <c:pt idx="0">
                  <c:v>B</c:v>
                </c:pt>
                <c:pt idx="1">
                  <c:v>D</c:v>
                </c:pt>
                <c:pt idx="2">
                  <c:v>H</c:v>
                </c:pt>
                <c:pt idx="3">
                  <c:v>R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0.686238611837512</c:v>
                </c:pt>
                <c:pt idx="1">
                  <c:v>0.70602143832282</c:v>
                </c:pt>
                <c:pt idx="2">
                  <c:v>0.209608986316359</c:v>
                </c:pt>
                <c:pt idx="3">
                  <c:v>0.0637960158916919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32008"/>
        <c:axId val="-2133336360"/>
      </c:barChart>
      <c:catAx>
        <c:axId val="-213783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36360"/>
        <c:crosses val="autoZero"/>
        <c:auto val="1"/>
        <c:lblAlgn val="ctr"/>
        <c:lblOffset val="100"/>
        <c:noMultiLvlLbl val="0"/>
      </c:catAx>
      <c:valAx>
        <c:axId val="-213333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3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40</xdr:row>
      <xdr:rowOff>63500</xdr:rowOff>
    </xdr:from>
    <xdr:to>
      <xdr:col>19</xdr:col>
      <xdr:colOff>501650</xdr:colOff>
      <xdr:row>55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22</xdr:row>
      <xdr:rowOff>139700</xdr:rowOff>
    </xdr:from>
    <xdr:to>
      <xdr:col>19</xdr:col>
      <xdr:colOff>425450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488950</xdr:colOff>
      <xdr:row>20</xdr:row>
      <xdr:rowOff>165100</xdr:rowOff>
    </xdr:from>
    <xdr:to>
      <xdr:col>29</xdr:col>
      <xdr:colOff>349250</xdr:colOff>
      <xdr:row>36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196850</xdr:colOff>
      <xdr:row>41</xdr:row>
      <xdr:rowOff>165100</xdr:rowOff>
    </xdr:from>
    <xdr:to>
      <xdr:col>30</xdr:col>
      <xdr:colOff>57150</xdr:colOff>
      <xdr:row>57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514350</xdr:colOff>
      <xdr:row>2</xdr:row>
      <xdr:rowOff>76200</xdr:rowOff>
    </xdr:from>
    <xdr:to>
      <xdr:col>30</xdr:col>
      <xdr:colOff>374650</xdr:colOff>
      <xdr:row>17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17</xdr:row>
      <xdr:rowOff>88900</xdr:rowOff>
    </xdr:from>
    <xdr:to>
      <xdr:col>16</xdr:col>
      <xdr:colOff>552450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2" sqref="G2"/>
    </sheetView>
  </sheetViews>
  <sheetFormatPr baseColWidth="10" defaultColWidth="8.83203125" defaultRowHeight="14" x14ac:dyDescent="0"/>
  <cols>
    <col min="1" max="1" width="9.33203125" bestFit="1" customWidth="1"/>
    <col min="2" max="2" width="12.33203125" customWidth="1"/>
    <col min="3" max="3" width="9.83203125" bestFit="1" customWidth="1"/>
    <col min="4" max="4" width="15.33203125" bestFit="1" customWidth="1"/>
    <col min="5" max="5" width="10.16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2">
      <c r="A2">
        <v>1</v>
      </c>
      <c r="B2" t="s">
        <v>15</v>
      </c>
      <c r="C2" t="s">
        <v>6</v>
      </c>
      <c r="D2">
        <v>0.5252</v>
      </c>
      <c r="E2">
        <v>22.75</v>
      </c>
      <c r="F2" s="2" t="s">
        <v>13</v>
      </c>
      <c r="G2">
        <f>2^(40-E2)</f>
        <v>155871.75497763668</v>
      </c>
      <c r="H2">
        <f>G2/G26</f>
        <v>0.92658806189037224</v>
      </c>
      <c r="K2" t="s">
        <v>12</v>
      </c>
      <c r="L2" t="s">
        <v>20</v>
      </c>
      <c r="M2" t="s">
        <v>14</v>
      </c>
    </row>
    <row r="3" spans="1:22">
      <c r="A3">
        <v>2</v>
      </c>
      <c r="B3" t="s">
        <v>15</v>
      </c>
      <c r="C3" t="s">
        <v>6</v>
      </c>
      <c r="D3">
        <v>0.5252</v>
      </c>
      <c r="E3">
        <v>21.91</v>
      </c>
      <c r="F3" s="2"/>
      <c r="G3">
        <f t="shared" ref="G3:G31" si="0">2^(40-E3)</f>
        <v>279018.25710905343</v>
      </c>
      <c r="H3">
        <f t="shared" ref="H3:H7" si="1">G3/G27</f>
        <v>0.95263799804393645</v>
      </c>
      <c r="J3" t="s">
        <v>16</v>
      </c>
      <c r="K3">
        <f>AVERAGE(H2:H3)</f>
        <v>0.93961302996715435</v>
      </c>
      <c r="L3">
        <f>AVERAGE(H4:H5)</f>
        <v>9.2223342369547883E-4</v>
      </c>
      <c r="M3">
        <f>AVERAGE(H6:H7)</f>
        <v>0.32229724877632587</v>
      </c>
    </row>
    <row r="4" spans="1:22">
      <c r="A4">
        <v>3</v>
      </c>
      <c r="B4" t="s">
        <v>16</v>
      </c>
      <c r="C4" t="s">
        <v>6</v>
      </c>
      <c r="D4">
        <v>0.5252</v>
      </c>
      <c r="E4">
        <v>32.020000000000003</v>
      </c>
      <c r="F4" s="2"/>
      <c r="G4">
        <f t="shared" si="0"/>
        <v>252.47557235029933</v>
      </c>
      <c r="H4">
        <f t="shared" si="1"/>
        <v>7.6090290982470498E-4</v>
      </c>
      <c r="J4" t="s">
        <v>21</v>
      </c>
      <c r="K4">
        <f>AVERAGE(H8:H9)</f>
        <v>0.87063421636420435</v>
      </c>
      <c r="L4">
        <f>AVERAGE(H10:H11)</f>
        <v>0.48716237548909558</v>
      </c>
      <c r="M4">
        <f>AVERAGE(H12:H13)</f>
        <v>3.6821281517359413E-3</v>
      </c>
    </row>
    <row r="5" spans="1:22" ht="15">
      <c r="A5">
        <v>4</v>
      </c>
      <c r="B5" t="s">
        <v>13</v>
      </c>
      <c r="C5" t="s">
        <v>6</v>
      </c>
      <c r="D5">
        <v>0.5252</v>
      </c>
      <c r="E5">
        <v>32.340000000000003</v>
      </c>
      <c r="F5" s="2"/>
      <c r="G5">
        <f t="shared" si="0"/>
        <v>202.25057583702412</v>
      </c>
      <c r="H5">
        <f t="shared" si="1"/>
        <v>1.0835639375662526E-3</v>
      </c>
      <c r="J5" t="s">
        <v>22</v>
      </c>
      <c r="K5">
        <f>AVERAGE(H14:H15)</f>
        <v>0.27703219815886393</v>
      </c>
      <c r="L5">
        <f>AVERAGE(H16:H17)</f>
        <v>0.21886688126182346</v>
      </c>
      <c r="M5">
        <f>AVERAGE(H18:H19)</f>
        <v>9.1823591038647845E-2</v>
      </c>
      <c r="Q5" s="1"/>
      <c r="R5" s="1"/>
    </row>
    <row r="6" spans="1:22" ht="15">
      <c r="A6">
        <v>5</v>
      </c>
      <c r="B6" t="s">
        <v>14</v>
      </c>
      <c r="C6" t="s">
        <v>6</v>
      </c>
      <c r="D6">
        <v>0.5252</v>
      </c>
      <c r="E6">
        <v>23.34</v>
      </c>
      <c r="F6" s="2"/>
      <c r="G6">
        <f t="shared" si="0"/>
        <v>103552.29482855652</v>
      </c>
      <c r="H6">
        <f t="shared" si="1"/>
        <v>0.3077861033362293</v>
      </c>
      <c r="J6" t="s">
        <v>23</v>
      </c>
      <c r="K6">
        <f>AVERAGE(H20:H21)</f>
        <v>5.6807173617594395E-2</v>
      </c>
      <c r="L6">
        <f>AVERAGE(H22:H23)</f>
        <v>3.1011618730588129E-2</v>
      </c>
      <c r="M6">
        <f>AVERAGE(H24:H25)</f>
        <v>1.5504358070923704E-2</v>
      </c>
      <c r="Q6" s="1"/>
      <c r="R6" s="1"/>
    </row>
    <row r="7" spans="1:22" ht="15">
      <c r="A7">
        <v>6</v>
      </c>
      <c r="B7" t="s">
        <v>14</v>
      </c>
      <c r="C7" t="s">
        <v>6</v>
      </c>
      <c r="D7">
        <v>0.5252</v>
      </c>
      <c r="E7">
        <v>23.14</v>
      </c>
      <c r="F7" s="2"/>
      <c r="G7">
        <f t="shared" si="0"/>
        <v>118950.35072573085</v>
      </c>
      <c r="H7">
        <f t="shared" si="1"/>
        <v>0.33680839421642245</v>
      </c>
      <c r="Q7" s="1"/>
      <c r="R7" s="1"/>
    </row>
    <row r="8" spans="1:22" ht="15">
      <c r="A8">
        <v>7</v>
      </c>
      <c r="B8" t="s">
        <v>15</v>
      </c>
      <c r="C8" t="s">
        <v>6</v>
      </c>
      <c r="D8">
        <v>0.5252</v>
      </c>
      <c r="E8">
        <v>22.86</v>
      </c>
      <c r="F8" s="2" t="s">
        <v>14</v>
      </c>
      <c r="G8">
        <f t="shared" si="0"/>
        <v>144428.90734817911</v>
      </c>
      <c r="H8">
        <f>G8/G26</f>
        <v>0.85856543643775485</v>
      </c>
      <c r="Q8" s="1"/>
      <c r="R8" s="1"/>
    </row>
    <row r="9" spans="1:22">
      <c r="A9">
        <v>8</v>
      </c>
      <c r="B9" t="s">
        <v>15</v>
      </c>
      <c r="C9" t="s">
        <v>6</v>
      </c>
      <c r="D9">
        <v>0.5252</v>
      </c>
      <c r="E9">
        <v>22.02</v>
      </c>
      <c r="F9" s="2"/>
      <c r="G9">
        <f t="shared" si="0"/>
        <v>258534.98608670695</v>
      </c>
      <c r="H9">
        <f t="shared" ref="H9:H13" si="2">G9/G27</f>
        <v>0.88270299629065385</v>
      </c>
    </row>
    <row r="10" spans="1:22">
      <c r="A10">
        <v>9</v>
      </c>
      <c r="B10" t="s">
        <v>16</v>
      </c>
      <c r="C10" t="s">
        <v>6</v>
      </c>
      <c r="D10">
        <v>0.5252</v>
      </c>
      <c r="E10">
        <v>22.94</v>
      </c>
      <c r="F10" s="2"/>
      <c r="G10">
        <f t="shared" si="0"/>
        <v>136638.07220496741</v>
      </c>
      <c r="H10">
        <f t="shared" si="2"/>
        <v>0.41179550863378639</v>
      </c>
      <c r="L10" t="s">
        <v>20</v>
      </c>
      <c r="M10" t="s">
        <v>14</v>
      </c>
      <c r="N10" t="s">
        <v>17</v>
      </c>
      <c r="O10" t="s">
        <v>18</v>
      </c>
      <c r="S10" t="s">
        <v>20</v>
      </c>
      <c r="T10" t="s">
        <v>14</v>
      </c>
      <c r="U10" t="s">
        <v>17</v>
      </c>
      <c r="V10" t="s">
        <v>18</v>
      </c>
    </row>
    <row r="11" spans="1:22" ht="15">
      <c r="A11">
        <v>10</v>
      </c>
      <c r="B11" t="s">
        <v>13</v>
      </c>
      <c r="C11" t="s">
        <v>6</v>
      </c>
      <c r="D11">
        <v>0.5252</v>
      </c>
      <c r="E11">
        <v>23.32</v>
      </c>
      <c r="F11" s="2"/>
      <c r="G11">
        <f t="shared" si="0"/>
        <v>104997.83099542695</v>
      </c>
      <c r="H11">
        <f t="shared" si="2"/>
        <v>0.56252924234440471</v>
      </c>
      <c r="K11" t="s">
        <v>16</v>
      </c>
      <c r="L11">
        <f>L3/K3</f>
        <v>9.8150344267545651E-4</v>
      </c>
      <c r="M11">
        <f>M3/K3</f>
        <v>0.34301062085909162</v>
      </c>
      <c r="N11" s="1">
        <v>0.24882750000000001</v>
      </c>
      <c r="O11" s="1">
        <v>3.9332220000000001E-3</v>
      </c>
      <c r="R11" t="s">
        <v>16</v>
      </c>
      <c r="S11">
        <f>L11*100</f>
        <v>9.8150344267545653E-2</v>
      </c>
      <c r="T11">
        <f t="shared" ref="T11:V14" si="3">M11*100</f>
        <v>34.301062085909159</v>
      </c>
      <c r="U11">
        <f t="shared" si="3"/>
        <v>24.882750000000001</v>
      </c>
      <c r="V11">
        <f t="shared" si="3"/>
        <v>0.39332220000000001</v>
      </c>
    </row>
    <row r="12" spans="1:22" ht="15">
      <c r="A12">
        <v>11</v>
      </c>
      <c r="B12" t="s">
        <v>14</v>
      </c>
      <c r="C12" t="s">
        <v>6</v>
      </c>
      <c r="D12">
        <v>0.5252</v>
      </c>
      <c r="E12">
        <v>30.18</v>
      </c>
      <c r="F12" s="2"/>
      <c r="G12">
        <f t="shared" si="0"/>
        <v>903.88786820163023</v>
      </c>
      <c r="H12">
        <f t="shared" si="2"/>
        <v>2.686605113554189E-3</v>
      </c>
      <c r="K12" t="s">
        <v>21</v>
      </c>
      <c r="L12">
        <f t="shared" ref="L12:L14" si="4">L4/K4</f>
        <v>0.55954885109328789</v>
      </c>
      <c r="M12">
        <f t="shared" ref="M12:M14" si="5">M4/K4</f>
        <v>4.2292481532745447E-3</v>
      </c>
      <c r="N12" s="1">
        <v>0.34922189999999997</v>
      </c>
      <c r="O12" s="1">
        <v>1.63331E-2</v>
      </c>
      <c r="R12" t="s">
        <v>21</v>
      </c>
      <c r="S12">
        <f t="shared" ref="S12:S14" si="6">L12*100</f>
        <v>55.954885109328792</v>
      </c>
      <c r="T12">
        <f t="shared" si="3"/>
        <v>0.42292481532745446</v>
      </c>
      <c r="U12">
        <f t="shared" si="3"/>
        <v>34.922190000000001</v>
      </c>
      <c r="V12">
        <f t="shared" si="3"/>
        <v>1.63331</v>
      </c>
    </row>
    <row r="13" spans="1:22" ht="15">
      <c r="A13">
        <v>12</v>
      </c>
      <c r="B13" t="s">
        <v>14</v>
      </c>
      <c r="C13" t="s">
        <v>6</v>
      </c>
      <c r="D13">
        <v>0.5252</v>
      </c>
      <c r="E13">
        <v>29.31</v>
      </c>
      <c r="F13" s="2"/>
      <c r="G13">
        <f t="shared" si="0"/>
        <v>1652.0023228869159</v>
      </c>
      <c r="H13">
        <f t="shared" si="2"/>
        <v>4.6776511899176941E-3</v>
      </c>
      <c r="K13" t="s">
        <v>22</v>
      </c>
      <c r="L13">
        <f t="shared" si="4"/>
        <v>0.79004131186337556</v>
      </c>
      <c r="M13">
        <f t="shared" si="5"/>
        <v>0.33145458054659649</v>
      </c>
      <c r="N13" s="1">
        <v>2.6634580000000001E-2</v>
      </c>
      <c r="O13" s="1">
        <v>6.1038549999999997E-2</v>
      </c>
      <c r="R13" t="s">
        <v>22</v>
      </c>
      <c r="S13">
        <f t="shared" si="6"/>
        <v>79.00413118633756</v>
      </c>
      <c r="T13">
        <f t="shared" si="3"/>
        <v>33.145458054659649</v>
      </c>
      <c r="U13">
        <f t="shared" si="3"/>
        <v>2.6634580000000003</v>
      </c>
      <c r="V13">
        <f t="shared" si="3"/>
        <v>6.1038549999999994</v>
      </c>
    </row>
    <row r="14" spans="1:22" ht="15">
      <c r="A14">
        <v>13</v>
      </c>
      <c r="B14" t="s">
        <v>15</v>
      </c>
      <c r="C14" t="s">
        <v>6</v>
      </c>
      <c r="D14">
        <v>0.5252</v>
      </c>
      <c r="E14">
        <v>24.4</v>
      </c>
      <c r="F14" s="2" t="s">
        <v>17</v>
      </c>
      <c r="G14">
        <f t="shared" si="0"/>
        <v>49667.000451412794</v>
      </c>
      <c r="H14">
        <f>G14/G26</f>
        <v>0.29524816535738341</v>
      </c>
      <c r="K14" t="s">
        <v>23</v>
      </c>
      <c r="L14">
        <f t="shared" si="4"/>
        <v>0.54591025667545567</v>
      </c>
      <c r="M14">
        <f t="shared" si="5"/>
        <v>0.2729295806070815</v>
      </c>
      <c r="N14" s="1">
        <v>0.23988080000000001</v>
      </c>
      <c r="O14" s="1">
        <v>5.2479789999999998E-3</v>
      </c>
      <c r="R14" t="s">
        <v>23</v>
      </c>
      <c r="S14">
        <f t="shared" si="6"/>
        <v>54.591025667545566</v>
      </c>
      <c r="T14">
        <f t="shared" si="3"/>
        <v>27.292958060708152</v>
      </c>
      <c r="U14">
        <f t="shared" si="3"/>
        <v>23.98808</v>
      </c>
      <c r="V14">
        <f t="shared" si="3"/>
        <v>0.52479790000000004</v>
      </c>
    </row>
    <row r="15" spans="1:22">
      <c r="A15">
        <v>14</v>
      </c>
      <c r="B15" t="s">
        <v>15</v>
      </c>
      <c r="C15" t="s">
        <v>6</v>
      </c>
      <c r="D15">
        <v>0.5252</v>
      </c>
      <c r="E15">
        <v>23.79</v>
      </c>
      <c r="F15" s="2"/>
      <c r="G15">
        <f t="shared" si="0"/>
        <v>75804.716820416972</v>
      </c>
      <c r="H15">
        <f t="shared" ref="H15:H19" si="7">G15/G27</f>
        <v>0.25881623096034445</v>
      </c>
    </row>
    <row r="16" spans="1:22">
      <c r="A16">
        <v>15</v>
      </c>
      <c r="B16" t="s">
        <v>16</v>
      </c>
      <c r="C16" t="s">
        <v>6</v>
      </c>
      <c r="D16">
        <v>0.5252</v>
      </c>
      <c r="E16">
        <v>23.95</v>
      </c>
      <c r="F16" s="2"/>
      <c r="G16">
        <f t="shared" si="0"/>
        <v>67847.122048868521</v>
      </c>
      <c r="H16">
        <f t="shared" si="7"/>
        <v>0.2044755146394453</v>
      </c>
    </row>
    <row r="17" spans="1:8">
      <c r="A17">
        <v>16</v>
      </c>
      <c r="B17" t="s">
        <v>13</v>
      </c>
      <c r="C17" t="s">
        <v>6</v>
      </c>
      <c r="D17">
        <v>0.5252</v>
      </c>
      <c r="E17">
        <v>24.59</v>
      </c>
      <c r="F17" s="2"/>
      <c r="G17">
        <f t="shared" si="0"/>
        <v>43538.376756314443</v>
      </c>
      <c r="H17">
        <f t="shared" si="7"/>
        <v>0.2332582478842016</v>
      </c>
    </row>
    <row r="18" spans="1:8">
      <c r="A18">
        <v>17</v>
      </c>
      <c r="B18" t="s">
        <v>14</v>
      </c>
      <c r="C18" t="s">
        <v>6</v>
      </c>
      <c r="D18">
        <v>0.5252</v>
      </c>
      <c r="E18">
        <v>25.08</v>
      </c>
      <c r="F18" s="2"/>
      <c r="G18">
        <f t="shared" si="0"/>
        <v>31000.416967904355</v>
      </c>
      <c r="H18">
        <f t="shared" si="7"/>
        <v>9.2141826080694017E-2</v>
      </c>
    </row>
    <row r="19" spans="1:8">
      <c r="A19">
        <v>18</v>
      </c>
      <c r="B19" t="s">
        <v>14</v>
      </c>
      <c r="C19" t="s">
        <v>6</v>
      </c>
      <c r="D19">
        <v>0.5252</v>
      </c>
      <c r="E19">
        <v>25.02</v>
      </c>
      <c r="F19" s="2"/>
      <c r="G19">
        <f t="shared" si="0"/>
        <v>32316.87326083842</v>
      </c>
      <c r="H19">
        <f t="shared" si="7"/>
        <v>9.1505355996601687E-2</v>
      </c>
    </row>
    <row r="20" spans="1:8">
      <c r="A20">
        <v>19</v>
      </c>
      <c r="B20" t="s">
        <v>15</v>
      </c>
      <c r="C20" t="s">
        <v>6</v>
      </c>
      <c r="D20">
        <v>0.5252</v>
      </c>
      <c r="E20">
        <v>26.7</v>
      </c>
      <c r="F20" s="2" t="s">
        <v>18</v>
      </c>
      <c r="G20">
        <f t="shared" si="0"/>
        <v>10085.535034121556</v>
      </c>
      <c r="H20">
        <f>G20/G26</f>
        <v>5.9954007457829118E-2</v>
      </c>
    </row>
    <row r="21" spans="1:8">
      <c r="A21">
        <v>20</v>
      </c>
      <c r="B21" t="s">
        <v>15</v>
      </c>
      <c r="C21" t="s">
        <v>6</v>
      </c>
      <c r="D21">
        <v>0.5252</v>
      </c>
      <c r="E21">
        <v>26.06</v>
      </c>
      <c r="F21" s="2"/>
      <c r="G21">
        <f t="shared" si="0"/>
        <v>15716.583331025155</v>
      </c>
      <c r="H21">
        <f t="shared" ref="H21:H25" si="8">G21/G27</f>
        <v>5.3660339777359664E-2</v>
      </c>
    </row>
    <row r="22" spans="1:8">
      <c r="A22">
        <v>21</v>
      </c>
      <c r="B22" t="s">
        <v>16</v>
      </c>
      <c r="C22" t="s">
        <v>6</v>
      </c>
      <c r="D22">
        <v>0.5252</v>
      </c>
      <c r="E22">
        <v>26.99</v>
      </c>
      <c r="F22" s="2"/>
      <c r="G22">
        <f t="shared" si="0"/>
        <v>8248.9798660646447</v>
      </c>
      <c r="H22">
        <f t="shared" si="8"/>
        <v>2.486051511734122E-2</v>
      </c>
    </row>
    <row r="23" spans="1:8">
      <c r="A23">
        <v>22</v>
      </c>
      <c r="B23" t="s">
        <v>13</v>
      </c>
      <c r="C23" t="s">
        <v>6</v>
      </c>
      <c r="D23">
        <v>0.5252</v>
      </c>
      <c r="E23">
        <v>27.24</v>
      </c>
      <c r="F23" s="2"/>
      <c r="G23">
        <f t="shared" si="0"/>
        <v>6936.5375988738233</v>
      </c>
      <c r="H23">
        <f t="shared" si="8"/>
        <v>3.7162722343835039E-2</v>
      </c>
    </row>
    <row r="24" spans="1:8">
      <c r="A24">
        <v>23</v>
      </c>
      <c r="B24" t="s">
        <v>14</v>
      </c>
      <c r="C24" t="s">
        <v>6</v>
      </c>
      <c r="D24">
        <v>0.5252</v>
      </c>
      <c r="E24">
        <v>27.76</v>
      </c>
      <c r="F24" s="2"/>
      <c r="G24">
        <f t="shared" si="0"/>
        <v>4837.3459412153497</v>
      </c>
      <c r="H24">
        <f t="shared" si="8"/>
        <v>1.4377932041013669E-2</v>
      </c>
    </row>
    <row r="25" spans="1:8">
      <c r="A25">
        <v>24</v>
      </c>
      <c r="B25" t="s">
        <v>14</v>
      </c>
      <c r="C25" t="s">
        <v>6</v>
      </c>
      <c r="D25">
        <v>0.5252</v>
      </c>
      <c r="E25">
        <v>27.48</v>
      </c>
      <c r="F25" s="2"/>
      <c r="G25">
        <f t="shared" si="0"/>
        <v>5873.4806958728232</v>
      </c>
      <c r="H25">
        <f t="shared" si="8"/>
        <v>1.6630784100833736E-2</v>
      </c>
    </row>
    <row r="26" spans="1:8">
      <c r="A26">
        <v>25</v>
      </c>
      <c r="B26" t="s">
        <v>15</v>
      </c>
      <c r="C26" t="s">
        <v>6</v>
      </c>
      <c r="D26">
        <v>0.5252</v>
      </c>
      <c r="E26">
        <v>22.64</v>
      </c>
      <c r="F26" s="2" t="s">
        <v>19</v>
      </c>
      <c r="G26">
        <f t="shared" si="0"/>
        <v>168221.19924536475</v>
      </c>
    </row>
    <row r="27" spans="1:8">
      <c r="A27">
        <v>26</v>
      </c>
      <c r="B27" t="s">
        <v>15</v>
      </c>
      <c r="C27" t="s">
        <v>6</v>
      </c>
      <c r="D27">
        <v>0.5252</v>
      </c>
      <c r="E27">
        <v>21.84</v>
      </c>
      <c r="F27" s="2"/>
      <c r="G27">
        <f t="shared" si="0"/>
        <v>292890.11952280416</v>
      </c>
    </row>
    <row r="28" spans="1:8">
      <c r="A28">
        <v>27</v>
      </c>
      <c r="B28" t="s">
        <v>16</v>
      </c>
      <c r="C28" t="s">
        <v>6</v>
      </c>
      <c r="D28">
        <v>0.5252</v>
      </c>
      <c r="E28">
        <v>21.66</v>
      </c>
      <c r="F28" s="2"/>
      <c r="G28">
        <f t="shared" si="0"/>
        <v>331810.49656974507</v>
      </c>
    </row>
    <row r="29" spans="1:8">
      <c r="A29">
        <v>28</v>
      </c>
      <c r="B29" t="s">
        <v>13</v>
      </c>
      <c r="C29" t="s">
        <v>6</v>
      </c>
      <c r="D29">
        <v>0.5252</v>
      </c>
      <c r="E29">
        <v>22.49</v>
      </c>
      <c r="F29" s="2"/>
      <c r="G29">
        <f t="shared" si="0"/>
        <v>186653.10723729938</v>
      </c>
    </row>
    <row r="30" spans="1:8">
      <c r="A30">
        <v>29</v>
      </c>
      <c r="B30" t="s">
        <v>14</v>
      </c>
      <c r="C30" t="s">
        <v>6</v>
      </c>
      <c r="D30">
        <v>0.5252</v>
      </c>
      <c r="E30">
        <v>21.64</v>
      </c>
      <c r="F30" s="2"/>
      <c r="G30">
        <f t="shared" si="0"/>
        <v>336442.39849072957</v>
      </c>
    </row>
    <row r="31" spans="1:8">
      <c r="A31">
        <v>30</v>
      </c>
      <c r="B31" t="s">
        <v>14</v>
      </c>
      <c r="C31" t="s">
        <v>6</v>
      </c>
      <c r="D31">
        <v>0.5252</v>
      </c>
      <c r="E31">
        <v>21.57</v>
      </c>
      <c r="F31" s="2"/>
      <c r="G31">
        <f t="shared" si="0"/>
        <v>353169.19877387944</v>
      </c>
    </row>
    <row r="32" spans="1:8">
      <c r="A32" t="s">
        <v>5</v>
      </c>
      <c r="B32" t="s">
        <v>7</v>
      </c>
      <c r="C32" t="s">
        <v>8</v>
      </c>
      <c r="D32">
        <v>0.5252</v>
      </c>
      <c r="E32">
        <v>35.85</v>
      </c>
    </row>
    <row r="33" spans="1:5">
      <c r="A33" t="s">
        <v>5</v>
      </c>
      <c r="B33" t="s">
        <v>9</v>
      </c>
      <c r="C33" t="s">
        <v>8</v>
      </c>
      <c r="D33">
        <v>0.5252</v>
      </c>
      <c r="E33">
        <v>31.07</v>
      </c>
    </row>
    <row r="34" spans="1:5">
      <c r="A34" t="s">
        <v>5</v>
      </c>
      <c r="B34" t="s">
        <v>10</v>
      </c>
      <c r="C34" t="s">
        <v>8</v>
      </c>
      <c r="D34">
        <v>0.5252</v>
      </c>
      <c r="E34">
        <v>31.93</v>
      </c>
    </row>
    <row r="35" spans="1:5">
      <c r="A35" t="s">
        <v>5</v>
      </c>
      <c r="B35" t="s">
        <v>11</v>
      </c>
      <c r="C35" t="s">
        <v>8</v>
      </c>
      <c r="D35">
        <v>0.5252</v>
      </c>
      <c r="E35">
        <v>35.5</v>
      </c>
    </row>
  </sheetData>
  <mergeCells count="5">
    <mergeCell ref="F2:F7"/>
    <mergeCell ref="F8:F13"/>
    <mergeCell ref="F14:F19"/>
    <mergeCell ref="F20:F25"/>
    <mergeCell ref="F26:F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activeCellId="1" sqref="G2:G6 E2:E6"/>
    </sheetView>
  </sheetViews>
  <sheetFormatPr baseColWidth="10" defaultRowHeight="14" x14ac:dyDescent="0"/>
  <sheetData>
    <row r="1" spans="1:7">
      <c r="A1" t="s">
        <v>24</v>
      </c>
    </row>
    <row r="2" spans="1:7">
      <c r="F2" t="s">
        <v>32</v>
      </c>
      <c r="G2" t="s">
        <v>33</v>
      </c>
    </row>
    <row r="3" spans="1:7">
      <c r="A3" t="s">
        <v>25</v>
      </c>
      <c r="B3" t="s">
        <v>26</v>
      </c>
      <c r="E3" t="s">
        <v>29</v>
      </c>
      <c r="F3">
        <v>3.760095228773002E-3</v>
      </c>
      <c r="G3">
        <v>0.68623861183751256</v>
      </c>
    </row>
    <row r="4" spans="1:7">
      <c r="A4">
        <v>3.760095228773002E-3</v>
      </c>
      <c r="B4">
        <v>0.68623861183751256</v>
      </c>
      <c r="E4" t="s">
        <v>30</v>
      </c>
      <c r="F4">
        <v>1.5761452756034529E-2</v>
      </c>
      <c r="G4">
        <v>0.70602143832281972</v>
      </c>
    </row>
    <row r="5" spans="1:7">
      <c r="E5" t="s">
        <v>34</v>
      </c>
      <c r="F5">
        <v>8.7590184025434139E-3</v>
      </c>
      <c r="G5">
        <v>0.20960898631635888</v>
      </c>
    </row>
    <row r="6" spans="1:7">
      <c r="E6" t="s">
        <v>31</v>
      </c>
      <c r="F6">
        <v>1.6342058389290271E-3</v>
      </c>
      <c r="G6">
        <v>6.3796015891691871E-2</v>
      </c>
    </row>
    <row r="8" spans="1:7">
      <c r="A8" t="s">
        <v>27</v>
      </c>
    </row>
    <row r="9" spans="1:7">
      <c r="A9" t="s">
        <v>25</v>
      </c>
      <c r="B9" t="s">
        <v>26</v>
      </c>
    </row>
    <row r="10" spans="1:7">
      <c r="A10">
        <v>1.5761452756034529E-2</v>
      </c>
      <c r="B10">
        <v>0.70602143832281972</v>
      </c>
    </row>
    <row r="14" spans="1:7">
      <c r="A14" t="s">
        <v>28</v>
      </c>
    </row>
    <row r="16" spans="1:7">
      <c r="A16" t="s">
        <v>25</v>
      </c>
      <c r="B16" t="s">
        <v>26</v>
      </c>
    </row>
    <row r="17" spans="1:2">
      <c r="A17">
        <v>1.6342058389290271E-3</v>
      </c>
      <c r="B17">
        <v>6.3796015891691871E-2</v>
      </c>
    </row>
    <row r="21" spans="1:2">
      <c r="A21" t="s">
        <v>17</v>
      </c>
    </row>
    <row r="22" spans="1:2">
      <c r="A22" t="s">
        <v>25</v>
      </c>
      <c r="B22" t="s">
        <v>26</v>
      </c>
    </row>
    <row r="23" spans="1:2">
      <c r="A23">
        <v>8.7590184025434139E-3</v>
      </c>
      <c r="B23">
        <v>0.20960898631635888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Lab, SYBR Green, 06-2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Anna Sintsova</cp:lastModifiedBy>
  <dcterms:created xsi:type="dcterms:W3CDTF">2016-06-28T18:21:03Z</dcterms:created>
  <dcterms:modified xsi:type="dcterms:W3CDTF">2016-11-04T19:22:40Z</dcterms:modified>
</cp:coreProperties>
</file>