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4100" yWindow="520" windowWidth="25600" windowHeight="16060" tabRatio="500" activeTab="1"/>
  </bookViews>
  <sheets>
    <sheet name="48 h" sheetId="1" r:id="rId1"/>
    <sheet name="7 day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G12" i="2"/>
  <c r="J14" i="2"/>
  <c r="I1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20" i="2"/>
  <c r="E16" i="2"/>
  <c r="E14" i="2"/>
  <c r="E4" i="2"/>
  <c r="F29" i="1"/>
  <c r="F21" i="1"/>
  <c r="F12" i="1"/>
  <c r="E14" i="1"/>
  <c r="E15" i="1"/>
  <c r="E16" i="1"/>
  <c r="E17" i="1"/>
  <c r="E18" i="1"/>
  <c r="E19" i="1"/>
  <c r="E20" i="1"/>
  <c r="E21" i="1"/>
  <c r="E13" i="1"/>
  <c r="E5" i="1"/>
  <c r="E6" i="1"/>
  <c r="E7" i="1"/>
  <c r="E8" i="1"/>
  <c r="E9" i="1"/>
  <c r="E10" i="1"/>
  <c r="E11" i="1"/>
  <c r="E12" i="1"/>
  <c r="E4" i="1"/>
  <c r="E3" i="1"/>
  <c r="E2" i="1"/>
</calcChain>
</file>

<file path=xl/sharedStrings.xml><?xml version="1.0" encoding="utf-8"?>
<sst xmlns="http://schemas.openxmlformats.org/spreadsheetml/2006/main" count="58" uniqueCount="52">
  <si>
    <t>Name</t>
  </si>
  <si>
    <t>Weight</t>
  </si>
  <si>
    <t>Comments</t>
  </si>
  <si>
    <t>PBS 1</t>
  </si>
  <si>
    <t>PBS 2</t>
  </si>
  <si>
    <t>CFT 1</t>
  </si>
  <si>
    <t>CFT 2</t>
  </si>
  <si>
    <t>CFT 3</t>
  </si>
  <si>
    <t>CFT 4</t>
  </si>
  <si>
    <t>CFT 5</t>
  </si>
  <si>
    <t>CFT 6</t>
  </si>
  <si>
    <t>CFT 7</t>
  </si>
  <si>
    <t>CFT 8</t>
  </si>
  <si>
    <t>CFT 9</t>
  </si>
  <si>
    <t>eut 1</t>
  </si>
  <si>
    <t>eut 2</t>
  </si>
  <si>
    <t>eut 3</t>
  </si>
  <si>
    <t>eut 4</t>
  </si>
  <si>
    <t>eut 5</t>
  </si>
  <si>
    <t>eut 6</t>
  </si>
  <si>
    <t>eut 7</t>
  </si>
  <si>
    <t>eut 8</t>
  </si>
  <si>
    <t>eut 9</t>
  </si>
  <si>
    <t>I</t>
  </si>
  <si>
    <t>Cfu/ml</t>
  </si>
  <si>
    <t>cfu/g</t>
  </si>
  <si>
    <t>PBS</t>
  </si>
  <si>
    <t>CFT</t>
  </si>
  <si>
    <t>eut</t>
  </si>
  <si>
    <t>PBS 3</t>
  </si>
  <si>
    <t>PBS 4</t>
  </si>
  <si>
    <t>CFT 10</t>
  </si>
  <si>
    <t>CFT 11</t>
  </si>
  <si>
    <t>CFT 12</t>
  </si>
  <si>
    <t>CFT 13</t>
  </si>
  <si>
    <t>CFT 14</t>
  </si>
  <si>
    <t>CFT 15</t>
  </si>
  <si>
    <t>CFT 16</t>
  </si>
  <si>
    <t>CFT 17</t>
  </si>
  <si>
    <t>CFT 18</t>
  </si>
  <si>
    <t>eut 10</t>
  </si>
  <si>
    <t>eut 11</t>
  </si>
  <si>
    <t>eut 12</t>
  </si>
  <si>
    <t>eut 13</t>
  </si>
  <si>
    <t>eut 14</t>
  </si>
  <si>
    <t>eut 15</t>
  </si>
  <si>
    <t>eut 16</t>
  </si>
  <si>
    <t>eut 17</t>
  </si>
  <si>
    <t>eut 18</t>
  </si>
  <si>
    <t>thick</t>
  </si>
  <si>
    <t>I, thick</t>
  </si>
  <si>
    <t>scratched skin off around bladder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</si>
</sst>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'48 h'!$E$26:$G$26</c:f>
              <c:strCache>
                <c:ptCount val="3"/>
                <c:pt idx="0">
                  <c:v>PBS</c:v>
                </c:pt>
                <c:pt idx="1">
                  <c:v>CFT</c:v>
                </c:pt>
                <c:pt idx="2">
                  <c:v>eut</c:v>
                </c:pt>
              </c:strCache>
            </c:strRef>
          </c:cat>
          <c:val>
            <c:numRef>
              <c:f>'48 h'!$E$27:$G$27</c:f>
              <c:numCache>
                <c:formatCode>General</c:formatCode>
                <c:ptCount val="3"/>
                <c:pt idx="0">
                  <c:v>0.0</c:v>
                </c:pt>
                <c:pt idx="1">
                  <c:v>3.8993453256406E7</c:v>
                </c:pt>
                <c:pt idx="2">
                  <c:v>9.40575909904784E6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665928"/>
        <c:axId val="-2140426856"/>
      </c:barChart>
      <c:catAx>
        <c:axId val="-21406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26856"/>
        <c:crosses val="autoZero"/>
        <c:auto val="1"/>
        <c:lblAlgn val="ctr"/>
        <c:lblOffset val="100"/>
        <c:noMultiLvlLbl val="0"/>
      </c:catAx>
      <c:valAx>
        <c:axId val="-214042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6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'7 days'!$I$14:$J$14</c:f>
              <c:numCache>
                <c:formatCode>General</c:formatCode>
                <c:ptCount val="2"/>
                <c:pt idx="0">
                  <c:v>9.82277511961722E6</c:v>
                </c:pt>
                <c:pt idx="1">
                  <c:v>1.27055524274689E6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401704"/>
        <c:axId val="-2140564312"/>
      </c:barChart>
      <c:catAx>
        <c:axId val="-214440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564312"/>
        <c:crosses val="autoZero"/>
        <c:auto val="1"/>
        <c:lblAlgn val="ctr"/>
        <c:lblOffset val="100"/>
        <c:noMultiLvlLbl val="0"/>
      </c:catAx>
      <c:valAx>
        <c:axId val="-214056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40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('7 days'!$G$12,'7 days'!$G$21)</c:f>
              <c:numCache>
                <c:formatCode>General</c:formatCode>
                <c:ptCount val="2"/>
                <c:pt idx="0">
                  <c:v>32936.24229895329</c:v>
                </c:pt>
                <c:pt idx="1">
                  <c:v>1.6715384432435E7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064600"/>
        <c:axId val="-2141063192"/>
      </c:barChart>
      <c:catAx>
        <c:axId val="-214106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063192"/>
        <c:crosses val="autoZero"/>
        <c:auto val="1"/>
        <c:lblAlgn val="ctr"/>
        <c:lblOffset val="100"/>
        <c:noMultiLvlLbl val="0"/>
      </c:catAx>
      <c:valAx>
        <c:axId val="-214106319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6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9</xdr:row>
      <xdr:rowOff>12700</xdr:rowOff>
    </xdr:from>
    <xdr:to>
      <xdr:col>17</xdr:col>
      <xdr:colOff>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508000</xdr:colOff>
      <xdr:row>25</xdr:row>
      <xdr:rowOff>12700</xdr:rowOff>
    </xdr:from>
    <xdr:to>
      <xdr:col>16</xdr:col>
      <xdr:colOff>127000</xdr:colOff>
      <xdr:row>39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C39" sqref="C39:C4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24</v>
      </c>
      <c r="E1" t="s">
        <v>25</v>
      </c>
    </row>
    <row r="2" spans="1:6">
      <c r="A2" t="s">
        <v>3</v>
      </c>
      <c r="B2">
        <v>1.44E-2</v>
      </c>
      <c r="D2">
        <v>0</v>
      </c>
      <c r="E2">
        <f>D2*3/B2</f>
        <v>0</v>
      </c>
    </row>
    <row r="3" spans="1:6">
      <c r="A3" t="s">
        <v>4</v>
      </c>
      <c r="B3">
        <v>2.8799999999999999E-2</v>
      </c>
      <c r="D3">
        <v>0</v>
      </c>
      <c r="E3">
        <f t="shared" ref="E3" si="0">D3*3/B3</f>
        <v>0</v>
      </c>
    </row>
    <row r="4" spans="1:6">
      <c r="A4" t="s">
        <v>5</v>
      </c>
      <c r="B4">
        <v>2.5999999999999999E-2</v>
      </c>
      <c r="D4" s="1">
        <v>60</v>
      </c>
      <c r="E4">
        <f>D4*3/B4</f>
        <v>6923.0769230769238</v>
      </c>
    </row>
    <row r="5" spans="1:6">
      <c r="A5" t="s">
        <v>6</v>
      </c>
      <c r="B5">
        <v>4.87E-2</v>
      </c>
      <c r="C5" t="s">
        <v>23</v>
      </c>
      <c r="D5" s="1">
        <v>172000</v>
      </c>
      <c r="E5">
        <f t="shared" ref="E5:E12" si="1">D5*3/B5</f>
        <v>10595482.546201233</v>
      </c>
    </row>
    <row r="6" spans="1:6">
      <c r="A6" t="s">
        <v>7</v>
      </c>
      <c r="B6">
        <v>2.1899999999999999E-2</v>
      </c>
      <c r="D6" s="1">
        <v>269000</v>
      </c>
      <c r="E6">
        <f t="shared" si="1"/>
        <v>36849315.06849315</v>
      </c>
    </row>
    <row r="7" spans="1:6">
      <c r="A7" t="s">
        <v>8</v>
      </c>
      <c r="B7">
        <v>2.3599999999999999E-2</v>
      </c>
      <c r="D7" s="1">
        <v>200</v>
      </c>
      <c r="E7">
        <f t="shared" si="1"/>
        <v>25423.728813559323</v>
      </c>
    </row>
    <row r="8" spans="1:6">
      <c r="A8" t="s">
        <v>9</v>
      </c>
      <c r="B8">
        <v>2.7199999999999998E-2</v>
      </c>
      <c r="D8" s="1">
        <v>999</v>
      </c>
      <c r="E8">
        <f t="shared" si="1"/>
        <v>110183.82352941178</v>
      </c>
    </row>
    <row r="9" spans="1:6">
      <c r="A9" t="s">
        <v>10</v>
      </c>
      <c r="B9">
        <v>2.2200000000000001E-2</v>
      </c>
      <c r="D9" s="1">
        <v>1020000</v>
      </c>
      <c r="E9">
        <f t="shared" si="1"/>
        <v>137837837.83783785</v>
      </c>
    </row>
    <row r="10" spans="1:6">
      <c r="A10" t="s">
        <v>11</v>
      </c>
      <c r="B10">
        <v>4.2099999999999999E-2</v>
      </c>
      <c r="D10" s="1">
        <v>213000</v>
      </c>
      <c r="E10">
        <f t="shared" si="1"/>
        <v>15178147.268408552</v>
      </c>
    </row>
    <row r="11" spans="1:6">
      <c r="A11" t="s">
        <v>12</v>
      </c>
      <c r="B11">
        <v>2.8199999999999999E-2</v>
      </c>
      <c r="D11" s="1">
        <v>754000</v>
      </c>
      <c r="E11">
        <f t="shared" si="1"/>
        <v>80212765.957446814</v>
      </c>
    </row>
    <row r="12" spans="1:6">
      <c r="A12" t="s">
        <v>13</v>
      </c>
      <c r="B12">
        <v>2.4E-2</v>
      </c>
      <c r="D12" s="1">
        <v>561000</v>
      </c>
      <c r="E12">
        <f t="shared" si="1"/>
        <v>70125000</v>
      </c>
      <c r="F12">
        <f>AVERAGE(E4:E12)</f>
        <v>38993453.256405964</v>
      </c>
    </row>
    <row r="13" spans="1:6">
      <c r="A13" t="s">
        <v>14</v>
      </c>
      <c r="B13">
        <v>2.35E-2</v>
      </c>
      <c r="D13" s="1">
        <v>1420</v>
      </c>
      <c r="E13">
        <f>D13*3/B13</f>
        <v>181276.59574468085</v>
      </c>
    </row>
    <row r="14" spans="1:6">
      <c r="A14" t="s">
        <v>15</v>
      </c>
      <c r="B14">
        <v>2.35E-2</v>
      </c>
      <c r="D14" s="1">
        <v>20</v>
      </c>
      <c r="E14">
        <f t="shared" ref="E14:E21" si="2">D14*3/B14</f>
        <v>2553.1914893617022</v>
      </c>
    </row>
    <row r="15" spans="1:6">
      <c r="A15" t="s">
        <v>16</v>
      </c>
      <c r="B15">
        <v>3.5999999999999997E-2</v>
      </c>
      <c r="D15" s="1">
        <v>220</v>
      </c>
      <c r="E15">
        <f t="shared" si="2"/>
        <v>18333.333333333336</v>
      </c>
    </row>
    <row r="16" spans="1:6">
      <c r="A16" t="s">
        <v>17</v>
      </c>
      <c r="B16">
        <v>4.0800000000000003E-2</v>
      </c>
      <c r="D16" s="1">
        <v>260</v>
      </c>
      <c r="E16">
        <f t="shared" si="2"/>
        <v>19117.647058823528</v>
      </c>
    </row>
    <row r="17" spans="1:7">
      <c r="A17" t="s">
        <v>18</v>
      </c>
      <c r="B17">
        <v>0.04</v>
      </c>
      <c r="D17" s="1">
        <v>460</v>
      </c>
      <c r="E17">
        <f t="shared" si="2"/>
        <v>34500</v>
      </c>
    </row>
    <row r="18" spans="1:7">
      <c r="A18" t="s">
        <v>19</v>
      </c>
      <c r="B18">
        <v>2.8199999999999999E-2</v>
      </c>
      <c r="D18" s="1">
        <v>790000</v>
      </c>
      <c r="E18">
        <f t="shared" si="2"/>
        <v>84042553.191489369</v>
      </c>
    </row>
    <row r="19" spans="1:7">
      <c r="A19" t="s">
        <v>20</v>
      </c>
      <c r="B19">
        <v>3.2300000000000002E-2</v>
      </c>
      <c r="D19" s="1">
        <v>1520</v>
      </c>
      <c r="E19">
        <f t="shared" si="2"/>
        <v>141176.47058823527</v>
      </c>
    </row>
    <row r="20" spans="1:7">
      <c r="A20" t="s">
        <v>21</v>
      </c>
      <c r="B20">
        <v>2.0500000000000001E-2</v>
      </c>
      <c r="D20" s="1">
        <v>1380</v>
      </c>
      <c r="E20">
        <f t="shared" si="2"/>
        <v>201951.21951219512</v>
      </c>
    </row>
    <row r="21" spans="1:7">
      <c r="A21" t="s">
        <v>22</v>
      </c>
      <c r="B21">
        <v>2.8899999999999999E-2</v>
      </c>
      <c r="D21" s="1">
        <v>99.9</v>
      </c>
      <c r="E21">
        <f t="shared" si="2"/>
        <v>10370.242214532875</v>
      </c>
      <c r="F21">
        <f>AVERAGE(E13:E21)</f>
        <v>9405759.0990478359</v>
      </c>
    </row>
    <row r="26" spans="1:7">
      <c r="E26" t="s">
        <v>26</v>
      </c>
      <c r="F26" t="s">
        <v>27</v>
      </c>
      <c r="G26" t="s">
        <v>28</v>
      </c>
    </row>
    <row r="27" spans="1:7">
      <c r="E27">
        <v>0</v>
      </c>
      <c r="F27">
        <v>38993453.256405964</v>
      </c>
      <c r="G27">
        <v>9405759.0990478359</v>
      </c>
    </row>
    <row r="29" spans="1:7">
      <c r="F29">
        <f>F27/G27</f>
        <v>4.1456997617931073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6" workbookViewId="0">
      <selection activeCell="G21" activeCellId="1" sqref="G12 G21"/>
    </sheetView>
  </sheetViews>
  <sheetFormatPr baseColWidth="10" defaultRowHeight="15" x14ac:dyDescent="0"/>
  <sheetData>
    <row r="1" spans="1:10">
      <c r="A1">
        <v>7</v>
      </c>
      <c r="B1" t="s">
        <v>0</v>
      </c>
      <c r="C1" t="s">
        <v>1</v>
      </c>
      <c r="D1" t="s">
        <v>2</v>
      </c>
      <c r="E1" t="s">
        <v>24</v>
      </c>
      <c r="F1" t="s">
        <v>25</v>
      </c>
    </row>
    <row r="2" spans="1:10">
      <c r="B2" t="s">
        <v>29</v>
      </c>
      <c r="C2">
        <v>2.63E-2</v>
      </c>
      <c r="E2">
        <v>0</v>
      </c>
      <c r="F2">
        <f>E2*3/C2</f>
        <v>0</v>
      </c>
    </row>
    <row r="3" spans="1:10">
      <c r="B3" t="s">
        <v>30</v>
      </c>
      <c r="C3">
        <v>3.5799999999999998E-2</v>
      </c>
      <c r="E3">
        <v>0</v>
      </c>
      <c r="F3">
        <f t="shared" ref="F3:F21" si="0">E3*3/C3</f>
        <v>0</v>
      </c>
    </row>
    <row r="4" spans="1:10">
      <c r="B4" t="s">
        <v>31</v>
      </c>
      <c r="C4">
        <v>1.9E-2</v>
      </c>
      <c r="E4">
        <f>2.4*10^2</f>
        <v>240</v>
      </c>
      <c r="F4">
        <f t="shared" si="0"/>
        <v>37894.736842105267</v>
      </c>
    </row>
    <row r="5" spans="1:10">
      <c r="B5" t="s">
        <v>32</v>
      </c>
      <c r="C5">
        <v>1.9800000000000002E-2</v>
      </c>
      <c r="E5">
        <v>360</v>
      </c>
      <c r="F5">
        <f t="shared" si="0"/>
        <v>54545.454545454544</v>
      </c>
    </row>
    <row r="6" spans="1:10">
      <c r="B6" t="s">
        <v>33</v>
      </c>
      <c r="C6">
        <v>1.77E-2</v>
      </c>
      <c r="E6">
        <v>260</v>
      </c>
      <c r="F6">
        <f t="shared" si="0"/>
        <v>44067.796610169491</v>
      </c>
    </row>
    <row r="7" spans="1:10">
      <c r="B7" t="s">
        <v>34</v>
      </c>
      <c r="C7">
        <v>4.1099999999999998E-2</v>
      </c>
      <c r="E7">
        <v>1060</v>
      </c>
      <c r="F7">
        <f t="shared" si="0"/>
        <v>77372.262773722628</v>
      </c>
    </row>
    <row r="8" spans="1:10">
      <c r="B8" t="s">
        <v>35</v>
      </c>
      <c r="C8">
        <v>2.29E-2</v>
      </c>
      <c r="E8">
        <v>40</v>
      </c>
      <c r="F8">
        <f t="shared" si="0"/>
        <v>5240.1746724890827</v>
      </c>
    </row>
    <row r="9" spans="1:10">
      <c r="B9" t="s">
        <v>36</v>
      </c>
      <c r="C9">
        <v>1.95E-2</v>
      </c>
      <c r="E9">
        <v>220</v>
      </c>
      <c r="F9">
        <f t="shared" si="0"/>
        <v>33846.153846153844</v>
      </c>
      <c r="I9">
        <v>90430.622009569386</v>
      </c>
      <c r="J9">
        <v>76981.132075471702</v>
      </c>
    </row>
    <row r="10" spans="1:10">
      <c r="B10" t="s">
        <v>37</v>
      </c>
      <c r="C10">
        <v>2.35E-2</v>
      </c>
      <c r="E10">
        <v>80</v>
      </c>
      <c r="F10">
        <f t="shared" si="0"/>
        <v>10212.765957446809</v>
      </c>
      <c r="I10">
        <v>27157894.736842103</v>
      </c>
      <c r="J10">
        <v>3620111.7318435754</v>
      </c>
    </row>
    <row r="11" spans="1:10">
      <c r="B11" t="s">
        <v>38</v>
      </c>
      <c r="C11">
        <v>3.95E-2</v>
      </c>
      <c r="E11">
        <v>260</v>
      </c>
      <c r="F11">
        <f t="shared" si="0"/>
        <v>19746.835443037973</v>
      </c>
      <c r="I11">
        <v>2220000.0000000005</v>
      </c>
      <c r="J11">
        <v>114572.86432160804</v>
      </c>
    </row>
    <row r="12" spans="1:10">
      <c r="B12" t="s">
        <v>39</v>
      </c>
      <c r="C12">
        <v>2.2200000000000001E-2</v>
      </c>
      <c r="E12">
        <v>99.9</v>
      </c>
      <c r="F12">
        <f t="shared" si="0"/>
        <v>13500.000000000002</v>
      </c>
      <c r="G12">
        <f>AVERAGE(F4:F12)</f>
        <v>32936.242298953293</v>
      </c>
      <c r="J12">
        <v>123000</v>
      </c>
    </row>
    <row r="13" spans="1:10">
      <c r="B13" t="s">
        <v>40</v>
      </c>
      <c r="C13">
        <v>4.1799999999999997E-2</v>
      </c>
      <c r="D13" t="s">
        <v>50</v>
      </c>
      <c r="E13">
        <v>1260</v>
      </c>
      <c r="F13">
        <f t="shared" si="0"/>
        <v>90430.622009569386</v>
      </c>
      <c r="J13">
        <v>27777.777777777777</v>
      </c>
    </row>
    <row r="14" spans="1:10">
      <c r="B14" t="s">
        <v>41</v>
      </c>
      <c r="C14">
        <v>4.7500000000000001E-2</v>
      </c>
      <c r="D14" t="s">
        <v>49</v>
      </c>
      <c r="E14">
        <f>4.3*10^5</f>
        <v>430000</v>
      </c>
      <c r="F14">
        <f t="shared" si="0"/>
        <v>27157894.736842103</v>
      </c>
      <c r="I14">
        <f>AVERAGE(I9:I11)</f>
        <v>9822775.1196172237</v>
      </c>
      <c r="J14">
        <f>AVERAGE(J9:J11)</f>
        <v>1270555.2427468852</v>
      </c>
    </row>
    <row r="15" spans="1:10">
      <c r="B15" t="s">
        <v>42</v>
      </c>
      <c r="C15">
        <v>2.6499999999999999E-2</v>
      </c>
      <c r="E15">
        <v>680</v>
      </c>
      <c r="F15">
        <f t="shared" si="0"/>
        <v>76981.132075471702</v>
      </c>
    </row>
    <row r="16" spans="1:10">
      <c r="B16" t="s">
        <v>43</v>
      </c>
      <c r="C16">
        <v>1.7899999999999999E-2</v>
      </c>
      <c r="E16">
        <f>2.16*10^4</f>
        <v>21600</v>
      </c>
      <c r="F16">
        <f t="shared" si="0"/>
        <v>3620111.7318435754</v>
      </c>
    </row>
    <row r="17" spans="2:7">
      <c r="B17" t="s">
        <v>44</v>
      </c>
      <c r="C17">
        <v>1.9900000000000001E-2</v>
      </c>
      <c r="E17">
        <v>760</v>
      </c>
      <c r="F17">
        <f t="shared" si="0"/>
        <v>114572.86432160804</v>
      </c>
    </row>
    <row r="18" spans="2:7">
      <c r="B18" t="s">
        <v>45</v>
      </c>
      <c r="C18">
        <v>0.02</v>
      </c>
      <c r="E18">
        <v>820</v>
      </c>
      <c r="F18">
        <f t="shared" si="0"/>
        <v>123000</v>
      </c>
    </row>
    <row r="19" spans="2:7">
      <c r="B19" t="s">
        <v>46</v>
      </c>
      <c r="C19">
        <v>2.1000000000000001E-2</v>
      </c>
      <c r="D19" t="s">
        <v>51</v>
      </c>
      <c r="E19">
        <v>0</v>
      </c>
      <c r="F19">
        <f t="shared" si="0"/>
        <v>0</v>
      </c>
    </row>
    <row r="20" spans="2:7">
      <c r="B20" t="s">
        <v>47</v>
      </c>
      <c r="C20">
        <v>0.03</v>
      </c>
      <c r="D20" t="s">
        <v>49</v>
      </c>
      <c r="E20">
        <f>2.22*10^4</f>
        <v>22200.000000000004</v>
      </c>
      <c r="F20">
        <f t="shared" si="0"/>
        <v>2220000.0000000005</v>
      </c>
    </row>
    <row r="21" spans="2:7">
      <c r="B21" t="s">
        <v>48</v>
      </c>
      <c r="C21">
        <v>2.1600000000000001E-2</v>
      </c>
      <c r="E21">
        <v>200</v>
      </c>
      <c r="F21">
        <f t="shared" si="0"/>
        <v>27777.777777777777</v>
      </c>
      <c r="G21">
        <f>AVERAGE(F13,F14+F15+F16+F17+F18+F20+F21)</f>
        <v>16715384.432435051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48 h</vt:lpstr>
      <vt:lpstr>7 days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Mobley_Lab</dc:creator>
  <cp:lastModifiedBy>Anna Sintsova</cp:lastModifiedBy>
  <dcterms:created xsi:type="dcterms:W3CDTF">2015-12-10T14:10:56Z</dcterms:created>
  <dcterms:modified xsi:type="dcterms:W3CDTF">2015-12-16T21:42:49Z</dcterms:modified>
</cp:coreProperties>
</file>