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olphinintegrationfr.sharepoint.com/sites/CV32E40P/Documents partages/General/Technical/20240429-v1_8_0/"/>
    </mc:Choice>
  </mc:AlternateContent>
  <xr:revisionPtr revIDLastSave="1501" documentId="6_{FA96F8BD-36C4-4082-B437-5B8EB098390C}" xr6:coauthVersionLast="47" xr6:coauthVersionMax="47" xr10:uidLastSave="{B5C89F8A-75CD-426B-8F3C-386713F67010}"/>
  <bookViews>
    <workbookView xWindow="28680" yWindow="-120" windowWidth="29040" windowHeight="16440" tabRatio="510" activeTab="2" xr2:uid="{00000000-000D-0000-FFFF-FFFF00000000}"/>
  </bookViews>
  <sheets>
    <sheet name="Key" sheetId="3" r:id="rId1"/>
    <sheet name="Status" sheetId="16" r:id="rId2"/>
    <sheet name="Summary" sheetId="17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4" i="16" l="1"/>
  <c r="AC44" i="16"/>
  <c r="F42" i="17" l="1"/>
  <c r="D46" i="17"/>
  <c r="D45" i="17"/>
  <c r="D44" i="17"/>
  <c r="D43" i="17"/>
  <c r="F43" i="17" s="1"/>
  <c r="D42" i="17"/>
  <c r="Z44" i="16"/>
  <c r="D47" i="17" l="1"/>
  <c r="D48" i="17"/>
  <c r="D49" i="17" l="1"/>
  <c r="F46" i="17" l="1"/>
  <c r="F45" i="17"/>
  <c r="F44" i="17"/>
  <c r="F47" i="17" l="1"/>
  <c r="F48" i="17"/>
  <c r="E48" i="17" l="1"/>
  <c r="G48" i="17"/>
  <c r="F49" i="17"/>
  <c r="G49" i="17" s="1"/>
  <c r="E49" i="17"/>
</calcChain>
</file>

<file path=xl/sharedStrings.xml><?xml version="1.0" encoding="utf-8"?>
<sst xmlns="http://schemas.openxmlformats.org/spreadsheetml/2006/main" count="972" uniqueCount="261">
  <si>
    <t>Potential bug</t>
  </si>
  <si>
    <t>No bug</t>
  </si>
  <si>
    <t>Not yet tested</t>
  </si>
  <si>
    <t>Bugs Status</t>
  </si>
  <si>
    <t>Dolphin</t>
  </si>
  <si>
    <t>NO.</t>
  </si>
  <si>
    <t>Assertion</t>
  </si>
  <si>
    <t>Property</t>
  </si>
  <si>
    <t>Type</t>
  </si>
  <si>
    <t>Spec</t>
  </si>
  <si>
    <t>Report Date</t>
  </si>
  <si>
    <t>Comments</t>
  </si>
  <si>
    <t>Confirmed</t>
  </si>
  <si>
    <t>Fixed</t>
  </si>
  <si>
    <t>OBI</t>
  </si>
  <si>
    <t>#1</t>
  </si>
  <si>
    <t>OBI Spec: R-7: The be values during the address phase of a transaction shall be as follows: At least one of the be bits shall be set to 1. The 1’s in be shall be contiguous.</t>
  </si>
  <si>
    <t>A_valid_be_a</t>
  </si>
  <si>
    <t>A_valid_be_p</t>
  </si>
  <si>
    <t>Bus Protocol Violation</t>
  </si>
  <si>
    <t>OBI v1.1</t>
  </si>
  <si>
    <t>Same scenario as RISC-V #2 bug</t>
  </si>
  <si>
    <t>#2</t>
  </si>
  <si>
    <t>A_valid_addr_a</t>
  </si>
  <si>
    <t>A_valid_addr_p</t>
  </si>
  <si>
    <t>RISC-V</t>
  </si>
  <si>
    <t>Jump instructions set the wrong PC in case it's preceded by a multicycle F instruction and its source register is the same destination register of the floating point one</t>
  </si>
  <si>
    <t>RV32I/RVC.JUMP_a</t>
  </si>
  <si>
    <t>RV_INSTR</t>
  </si>
  <si>
    <t>Misbehaving pipeline</t>
  </si>
  <si>
    <t>Unprivileged ISA</t>
  </si>
  <si>
    <t xml:space="preserve">Misaligned memory instruction causing multiple memory acceses sets wrong second memory access in case it's preceded by a multicycle F instruction </t>
  </si>
  <si>
    <t>RV32I/RVC.MEM_MultiAccess_a</t>
  </si>
  <si>
    <t>RV_INSTR_MEM_MA</t>
  </si>
  <si>
    <t>#3</t>
  </si>
  <si>
    <t>scontext csr is not legal if S mode is not implemented, the core doesn't through illegal for it</t>
  </si>
  <si>
    <t>XCPT_IF_ID_a</t>
  </si>
  <si>
    <t>XCPT_IF_ID_p</t>
  </si>
  <si>
    <t>Illegal instruction</t>
  </si>
  <si>
    <t>Debug Support</t>
  </si>
  <si>
    <t>Only reproducable with 2022_3 versions</t>
  </si>
  <si>
    <t>#4</t>
  </si>
  <si>
    <t>Unknown instruction that has the opcode of an F instruction that the core doesn't throw illegal instruction exception for it</t>
  </si>
  <si>
    <t>#5</t>
  </si>
  <si>
    <t>FMV.W.X, FMV.X.W, FLW, FSW or the compressed versions of them, shouldn't exist if Zfinx is set, the core doesn't throw illegal instruction exception for them | Spec: The Zfinx extension adds all of the instructions that the F extension adds, except for the transfer instructions FLW, FSW, FMV.W.X, FMV.X.W, C.FLW[SP], and C.FSW[SP].</t>
  </si>
  <si>
    <t xml:space="preserve">Zfinx </t>
  </si>
  <si>
    <t>Not applicable to F with no Zfinx</t>
  </si>
  <si>
    <t>#6</t>
  </si>
  <si>
    <t>#7</t>
  </si>
  <si>
    <t>No illegal instruction exception raised for F instructions of dynamic rounding mode, when frm holds a reserved value</t>
  </si>
  <si>
    <t>#8</t>
  </si>
  <si>
    <t>F instructions calculate a wrong result using a wrong rounding mode as an update of frm by a preceding instruction is not visible to the F one</t>
  </si>
  <si>
    <t>RV_INSTR_F</t>
  </si>
  <si>
    <t>#9</t>
  </si>
  <si>
    <t xml:space="preserve">FMA instructions set under flow flag "UF" wrongly </t>
  </si>
  <si>
    <t>Misbehaving instruction</t>
  </si>
  <si>
    <t>#10</t>
  </si>
  <si>
    <t>FCVT.W.S instructions set invalid flag "NV" wrongly</t>
  </si>
  <si>
    <t>#11</t>
  </si>
  <si>
    <t>FMUL.S instructions calculate wrong result when either of the operands is 0 and the rounding mode is Round Down</t>
  </si>
  <si>
    <t>#12</t>
  </si>
  <si>
    <t>FMUL.S instructions set Under flow flag "UF" wrongly</t>
  </si>
  <si>
    <t>#13</t>
  </si>
  <si>
    <t>The FS field encodes the status of the floating-point
unit state, including the floating-point registers f0–f31 and the CSRs fcsr, frm, and fflags. If the F extension is implemented, the FS field shall not be read-only zero. When an extension’s status is set to Off, any instruction that attempts to read or write the corresponding state will cause an illegal instruction exception.</t>
  </si>
  <si>
    <t>RV32F.Xx
XCPT_IF_ID_a</t>
  </si>
  <si>
    <t>RV_INSTR_F/XCPT_IF_ID_p</t>
  </si>
  <si>
    <t xml:space="preserve">In our workaround we force any instruction attempting to read or write the FPU state to be considered as legal, even when FS is tied to 0. Otherwise all F assertions are vacuous, as we expect them to be illegal. </t>
  </si>
  <si>
    <t>#14</t>
  </si>
  <si>
    <t xml:space="preserve">Wrong result calculated by ALU, mismatching how the instruction should be executed as in Sail description. </t>
  </si>
  <si>
    <t>Line 812 of cv32e40p_alu.sv.</t>
  </si>
  <si>
    <t>Yes</t>
  </si>
  <si>
    <t>#15</t>
  </si>
  <si>
    <t>#16</t>
  </si>
  <si>
    <t>#17</t>
  </si>
  <si>
    <t>#18</t>
  </si>
  <si>
    <t>Line 868 of cv32e40p_alu.sv. When IS3 is 2'b11, it's treated as if it is 0 - reverse single bits, The Sail description doesn't state this.</t>
  </si>
  <si>
    <t>#19</t>
  </si>
  <si>
    <t xml:space="preserve">Line 773 of cv32e40p_alu.sv. For non-zero rs1, result is always less than the correct one by 1. </t>
  </si>
  <si>
    <t>#20</t>
  </si>
  <si>
    <t>Wrong result calculated by ALU, mismatching how the instruction should be executed as in Sail description.</t>
  </si>
  <si>
    <t>It stores the second least significant byte instead.</t>
  </si>
  <si>
    <t>Due to re-encoding, some ALU controls were not correct anymore. I restored correct ALU controls with new encoding.</t>
  </si>
  <si>
    <t>#21</t>
  </si>
  <si>
    <t xml:space="preserve">It stores the upper half instead. </t>
  </si>
  <si>
    <t>Same as above</t>
  </si>
  <si>
    <t>#22</t>
  </si>
  <si>
    <t>Line 821 of cv32e40p_alu.sv?</t>
  </si>
  <si>
    <t>After a lot of design analysis and old RI5CY specifications analysis, it appears that an old note that was removed is explaining the source our current pb: Note: Is3 + Is2 must be &lt;= 32 The design is really not able to cope with  sum larger than 32. So I put back this constraint in the specification and this constraint should be added to formal verification rules as well.</t>
  </si>
  <si>
    <t>#23</t>
  </si>
  <si>
    <t>#24</t>
  </si>
  <si>
    <t>RV32X.CV_MAC_a</t>
  </si>
  <si>
    <t>Multiplier is not used!!</t>
  </si>
  <si>
    <t>This was a decoding problem now corrected.</t>
  </si>
  <si>
    <t>#25</t>
  </si>
  <si>
    <t>#26</t>
  </si>
  <si>
    <t>#27</t>
  </si>
  <si>
    <t xml:space="preserve">Custom load or store I or RI sets extra memory access in case it's preceded by a multicycle F instruction </t>
  </si>
  <si>
    <t>Sum</t>
  </si>
  <si>
    <t>Specification clarification</t>
  </si>
  <si>
    <t>Fix in cv32e40p_decoder.sv and cv32e40p_id_stage.sv</t>
  </si>
  <si>
    <t>Fix in cv32e40p_decoder.sv</t>
  </si>
  <si>
    <t>Specification bug</t>
  </si>
  <si>
    <t>Additional Comments</t>
  </si>
  <si>
    <t>GitHub Issue</t>
  </si>
  <si>
    <t>#174</t>
  </si>
  <si>
    <t>#169</t>
  </si>
  <si>
    <t>#170</t>
  </si>
  <si>
    <t>OBI Spec: R-8: The least significant addr bits shall be consistent with the be value during the address phase of a transaction, i.e.: If i is the index of the least significant bit in be that is 1, then the least significant addr bits shall be &lt;= i</t>
  </si>
  <si>
    <t>RV_INSTR_MEM</t>
  </si>
  <si>
    <t xml:space="preserve">Included in #4 now. 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</si>
  <si>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</si>
  <si>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</si>
  <si>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</si>
  <si>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</si>
  <si>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</si>
  <si>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</si>
  <si>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</si>
  <si>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</si>
  <si>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</si>
  <si>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</si>
  <si>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</si>
  <si>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#28</t>
  </si>
  <si>
    <t>#652</t>
  </si>
  <si>
    <t>In case MULHx instructions are preceded by a multicycle F instruction they write wrong result into X register file</t>
  </si>
  <si>
    <t>#29</t>
  </si>
  <si>
    <t>No illegal instruction exception raised for CSR instructions updating read-only uhartid or privlv CSRs</t>
  </si>
  <si>
    <t>#30</t>
  </si>
  <si>
    <t>#31</t>
  </si>
  <si>
    <t>#32</t>
  </si>
  <si>
    <t>Potential Issue: Writing hwlp CSRs raises illegal instruction exception, they are not read-only though</t>
  </si>
  <si>
    <t>Potential Issue: CV_INSERT, CV_INSERTR, CV_BITREV don't throw illegal instruction exceptions for the custom values of is2 &amp;/ is3</t>
  </si>
  <si>
    <t xml:space="preserve">Is this intended? If so, What should be stored in rd for these values. </t>
  </si>
  <si>
    <t xml:space="preserve">Is this intended? </t>
  </si>
  <si>
    <t>RV32Zicsr.CSRx_a</t>
  </si>
  <si>
    <t>CSRx_p</t>
  </si>
  <si>
    <t>Potential Issue: In case the hwlp end pc is same as next pc expected (pc+4) the next pc is set to a different value than expected</t>
  </si>
  <si>
    <t>If preceded by multicycle F instruction and rd2 is same as rd1, memory RI/I instructions updates rd to the addr value by the ALU port one cycle later, and thus the loaded data on LSU port is ignored as the ALU port write has a higher priority</t>
  </si>
  <si>
    <t>#33</t>
  </si>
  <si>
    <t>lsu_write_a/lsu_ma_write_a/lsu_write_f_a/lsu_ma_write_f_a</t>
  </si>
  <si>
    <t>lsu_write_p/lsu_ma_write_p/lsu_write_f_p/lsu_ma_write_f_p</t>
  </si>
  <si>
    <t>#741</t>
  </si>
  <si>
    <t>#742</t>
  </si>
  <si>
    <t>Privileged ISA</t>
  </si>
  <si>
    <t>#34</t>
  </si>
  <si>
    <t>#801</t>
  </si>
  <si>
    <t>RV32F/Zfinx.Xx</t>
  </si>
  <si>
    <t>RV32F/Zfinx.FMADD_a/ RV32F/Zfinx.FNMADD_a/ RV32F/Zfinx.FMSUB_a/ RV32F/Zfinx.FNMSUB_a</t>
  </si>
  <si>
    <t>RV32F/Zfinx.FCVT_W_S_a</t>
  </si>
  <si>
    <t>RV32F/Zfinx.FMUL_S_a</t>
  </si>
  <si>
    <t>Siemens</t>
  </si>
  <si>
    <t>Confirmed fix</t>
  </si>
  <si>
    <t>Waived</t>
  </si>
  <si>
    <t>No</t>
  </si>
  <si>
    <t>N/A</t>
  </si>
  <si>
    <t>Potential Issue: hwlp instruction updates CSRs although breakpoint should prevent that</t>
  </si>
  <si>
    <t>Is this intended? It seems like a bug to us.</t>
  </si>
  <si>
    <t>Potential Issue</t>
  </si>
  <si>
    <t>Not Fixed</t>
  </si>
  <si>
    <t>Bug Summary</t>
  </si>
  <si>
    <t># Fixed</t>
  </si>
  <si>
    <t># Waived</t>
  </si>
  <si>
    <t># N/A</t>
  </si>
  <si>
    <t># Not Fixed</t>
  </si>
  <si>
    <t># Potential Issues</t>
  </si>
  <si>
    <t># Total confirmed bugs</t>
  </si>
  <si>
    <t># Total fixed bugs</t>
  </si>
  <si>
    <t># Total remaining bugs</t>
  </si>
  <si>
    <t>#824</t>
  </si>
  <si>
    <t>#74</t>
  </si>
  <si>
    <t>#821</t>
  </si>
  <si>
    <t>#824 undone</t>
  </si>
  <si>
    <t>#95</t>
  </si>
  <si>
    <t>#97</t>
  </si>
  <si>
    <t>Can't reproduce the bug before fixing it.
Should be corrected with #9 fix.</t>
  </si>
  <si>
    <t>#841</t>
  </si>
  <si>
    <t>User Manual specifies authorized values and behaviour.</t>
  </si>
  <si>
    <t>RO as defined by User Manual</t>
  </si>
  <si>
    <t>Seems not Hwloop related.
Expected PC seems correct.
OR does'nt reproduce same error?</t>
  </si>
  <si>
    <t>Can't reproduce even with CV_LOOP define</t>
  </si>
  <si>
    <t>RV32M.MUL_a</t>
  </si>
  <si>
    <t>RV_INSTR_MUL</t>
  </si>
  <si>
    <t>RV32X.CV_ADDXXNR_a
RV32X.CV_SUBXXNR_a</t>
  </si>
  <si>
    <t>RV32X.CV_INSERTX_a</t>
  </si>
  <si>
    <t>RV32X.CV_EXTXX_a</t>
  </si>
  <si>
    <t>RV32X.CV_BITMAN_OTHER_a</t>
  </si>
  <si>
    <t>RV32X.CV_BSETX_a</t>
  </si>
  <si>
    <t>RV32X.CV_BCLRX_a</t>
  </si>
  <si>
    <t>#35</t>
  </si>
  <si>
    <t>RV32X.CV_EXTRACTXX_a
RV32X.CV_INSERTX_a
RV32X.CV_BCLRX_a
RV32X.CV_INSERTX_a</t>
  </si>
  <si>
    <t>CV.ADD*NR and CV.SUB*NR read invalid source operand in case they are preceded by a multicycle F instruction and their source register is the same destination register of the floating point one</t>
  </si>
  <si>
    <t>IMCZicsr_Zifencei</t>
  </si>
  <si>
    <t>IMCFZicsr_Zifencei</t>
  </si>
  <si>
    <t>IMCZicsr_Zifencei_Zfinx</t>
  </si>
  <si>
    <t>IMCFZicsr_Zifencei_Xpulp</t>
  </si>
  <si>
    <t>IMCZicsr_Zifencei_Xpulp</t>
  </si>
  <si>
    <t>IMCZicsr_Zifencei_Zfinx_Xpulp</t>
  </si>
  <si>
    <t>IMCZicsr_Zifencei_Xpulp_Xcluster</t>
  </si>
  <si>
    <t>IMCZicsr_Zifencei_Zfinx_Xpulp_Xcluster</t>
  </si>
  <si>
    <t>Bug/ Issue</t>
  </si>
  <si>
    <t>Bug/ Issue #</t>
  </si>
  <si>
    <t>No issue</t>
  </si>
  <si>
    <t>RV32X.CV_LXX_I_a/RV32X.CV_LXX_RI_a
RV32X.CV_SX_I_a/RV32X.CV_SX_RI/</t>
  </si>
  <si>
    <t>How tor reproduce</t>
  </si>
  <si>
    <t>Affected Configuration</t>
  </si>
  <si>
    <t>Configuration code</t>
  </si>
  <si>
    <t>RISC-V Configuration</t>
  </si>
  <si>
    <t>RTL Parameters</t>
  </si>
  <si>
    <t>FPU</t>
  </si>
  <si>
    <t>Zfinx</t>
  </si>
  <si>
    <t>COREV_PULP</t>
  </si>
  <si>
    <t>COREV_CLUSTER</t>
  </si>
  <si>
    <t>FPU_OTHERS_LAT</t>
  </si>
  <si>
    <t>FPU_ADDMUL_LAT</t>
  </si>
  <si>
    <t>NUM_MHPMCOUNTERS</t>
  </si>
  <si>
    <t>Waived in spec.json</t>
  </si>
  <si>
    <t>Fixed expectations in Xpulp.json</t>
  </si>
  <si>
    <t>This is fixed indirectly only after the addresses of these CSRs has changed from 12'h80X to 12'hCCX.</t>
  </si>
  <si>
    <t>CV.EXTRACTXX, CV.INSERTX, CV_BCLRX and CV_INSERTX read invalid source operand in case they are preceded by an F instruction with latency bigger than 1 cycle and their source register is the same destination register of the floating point one</t>
  </si>
  <si>
    <t xml:space="preserve">This is okay, as it jumps to hwlp start address </t>
  </si>
  <si>
    <t>This is reproducable</t>
  </si>
  <si>
    <t>source setup.tcl &lt;2/3&gt; 1. 
Run the associated assertion</t>
  </si>
  <si>
    <t>lappend defines BUG_1_FIXED in the setup file
Source setup.tcl &lt;2/3&gt; 1
Run the associated assertion</t>
  </si>
  <si>
    <t>lappend defines BUG_2_FIXED in the setup file
Source setup.tcl &lt;2/3&gt; 1
Run the associated assertion</t>
  </si>
  <si>
    <t>lappend defines BUG_3_FIXED in the setup file
Source setup.tcl &lt;1/2/3&gt; 1
Run the associated assertion</t>
  </si>
  <si>
    <t>lappend defines BUG_5_FIXED in the setup file
Source setup.tcl &lt;2/3&gt; 1
Run the associated assertion</t>
  </si>
  <si>
    <t>lappend defines BUG_6_FIXED in the setup file
Source setup.tcl &lt;3&gt; 1
Run the associated assertion</t>
  </si>
  <si>
    <t>source setup.tcl &lt;2/3&gt; 1. 
Comment the line associated with the bug number and run the associated assertion</t>
  </si>
  <si>
    <t>lappend defines BUG_7_FIXED in the setup file
Source setup.tcl &lt;2/3&gt; 1
Run the associated assertion</t>
  </si>
  <si>
    <t>lappend defines BUG_8_FIXED in the setup file
Source setup.tcl &lt;2/3&gt; 3 
Run the associated assertion</t>
  </si>
  <si>
    <t>lappend defines BUG_9_FIXED in the setup file
Source setup.tcl &lt;2/3&gt; 3
Run the associated assertion</t>
  </si>
  <si>
    <t>lappend defines BUG_10_FIXED in the setup file
Source setup.tcl &lt;2/3&gt; 3
Run the associated assertion</t>
  </si>
  <si>
    <t>lappend defines BUG_11_FIXED in the setup file
Source setup.tcl &lt;2/3&gt; 3
Run the associated assertion</t>
  </si>
  <si>
    <t>lappend defines BUG_12_FIXED in the setup file
Source setup.tcl &lt;2/3&gt; 3
Run the associated assertion</t>
  </si>
  <si>
    <t>Remove BUG_13 from the set of defines in setup.tcl, source setup.tcl &lt;2&gt; 2, then run any of the F assertions to get that they are vacuous or run XCPT_IF_ID_a to see that we expect any F instruction to throw illegal instruction exception.
lappend defines BUG_13_FIXED in the setup file
Source setup.tcl &lt;2&gt; 1
Run the associated assertion</t>
  </si>
  <si>
    <t>source setup.tcl &lt;A/B0/C0/D/E2&gt; 1.
Run the associated assertion</t>
  </si>
  <si>
    <t>source setup.tcl &lt;A/B0/C0/D/E2&gt; 5.
Run the associated assertion</t>
  </si>
  <si>
    <t>lappend defines BUG_26_FIXED in the setup file
Source setup.tcl &lt;C0/E2&gt; 1
Run the associated assertion</t>
  </si>
  <si>
    <t>lappend defines BUG_27_FIXED in the setup file
Source setup.tcl &lt;B0/C0/E2&gt; 1
Run the associated assertion</t>
  </si>
  <si>
    <t>lappend defines BUG_28_FIXED in the setup file
Source setup.tcl &lt;2/3/B0/C0/E2&gt; 5
Run the associated assertion</t>
  </si>
  <si>
    <t>lappend defines BUG_29_FIXED in the setup file
Source setup.tcl &lt;A/B0/C0/D/E2&gt; 1
Run the associated assertion</t>
  </si>
  <si>
    <t>lappend defines ISSUE_30_FIXED in the setup file
Source setup.tcl &lt;A/B0/C0/D/E2&gt; 1.
Run the associated assertion</t>
  </si>
  <si>
    <t>lappend defines ISSUE_31_FIXED in the setup file
Source setup.tcl &lt;A/B0/C0/D/E2&gt; 1.
Rrun the associated assertion</t>
  </si>
  <si>
    <t>lappend defines ISSUE_32_FIXED in the setup file
Source setup.tcl &lt;A/B0/C0/D/E2&gt; 1.
Run the associated assertion</t>
  </si>
  <si>
    <t>lappend defines BUG_33_FIXED in the setup file
Source setup.tcl &lt;B0/C0/E2&gt; 1
Run the associated assertion</t>
  </si>
  <si>
    <t>lappend defines ISSUE_34_FIXED in the setup file
Source setup.tcl &lt;A/B0/C0/D/E2&gt; 1.
Run the associated assertion</t>
  </si>
  <si>
    <t>lappend defines BUG_35_FIXED in the setup file
Source setup.tcl &lt;B0 to C2/E2&gt; 1
Run the associated assertion</t>
  </si>
  <si>
    <t>#888</t>
  </si>
  <si>
    <t>Was hidden due to workaround of bug #26</t>
  </si>
  <si>
    <t>DEF</t>
  </si>
  <si>
    <t>F0</t>
  </si>
  <si>
    <t>ZF0</t>
  </si>
  <si>
    <t>XP</t>
  </si>
  <si>
    <t>XPF0</t>
  </si>
  <si>
    <t>XPF1</t>
  </si>
  <si>
    <t>XPF2</t>
  </si>
  <si>
    <t>XPZF0</t>
  </si>
  <si>
    <t>XPZF2</t>
  </si>
  <si>
    <t>XPZF1</t>
  </si>
  <si>
    <t>XPXC</t>
  </si>
  <si>
    <t>XPXCZF0</t>
  </si>
  <si>
    <t>XPXCZF2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</si>
</sst>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/>
      <right style="medium">
        <color theme="6" tint="-0.249977111117893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14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0" xfId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7" fillId="7" borderId="0" xfId="1" applyFont="1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14" fontId="0" fillId="7" borderId="0" xfId="0" applyNumberFormat="1" applyFill="1" applyAlignment="1">
      <alignment horizontal="left" vertical="top"/>
    </xf>
    <xf numFmtId="0" fontId="2" fillId="7" borderId="0" xfId="1" applyFill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2" fillId="2" borderId="0" xfId="1" applyFill="1" applyAlignment="1">
      <alignment horizontal="left" vertical="top"/>
    </xf>
    <xf numFmtId="0" fontId="2" fillId="2" borderId="0" xfId="1" applyFill="1" applyAlignment="1">
      <alignment horizontal="left" vertical="top" wrapText="1"/>
    </xf>
    <xf numFmtId="0" fontId="1" fillId="12" borderId="2" xfId="0" applyFont="1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8" fillId="12" borderId="0" xfId="0" applyFont="1" applyFill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12" borderId="0" xfId="0" applyFill="1" applyAlignment="1">
      <alignment horizontal="left" vertical="top"/>
    </xf>
    <xf numFmtId="0" fontId="0" fillId="4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3" fillId="0" borderId="0" xfId="0" applyFont="1" applyAlignment="1">
      <alignment horizontal="left" vertical="top" textRotation="90"/>
    </xf>
    <xf numFmtId="0" fontId="1" fillId="7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1" fillId="8" borderId="0" xfId="0" applyFont="1" applyFill="1" applyAlignment="1">
      <alignment horizontal="left" vertical="top" wrapText="1"/>
    </xf>
    <xf numFmtId="0" fontId="4" fillId="10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9" fontId="1" fillId="0" borderId="8" xfId="2" applyFont="1" applyBorder="1" applyAlignment="1">
      <alignment horizontal="left" vertical="top"/>
    </xf>
    <xf numFmtId="0" fontId="2" fillId="2" borderId="4" xfId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2" fillId="2" borderId="4" xfId="1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9" fillId="4" borderId="1" xfId="0" applyFont="1" applyFill="1" applyBorder="1" applyAlignment="1">
      <alignment vertical="top"/>
    </xf>
    <xf numFmtId="0" fontId="1" fillId="0" borderId="0" xfId="0" applyFont="1" applyAlignment="1">
      <alignment horizontal="center" vertical="center" textRotation="90"/>
    </xf>
    <xf numFmtId="0" fontId="1" fillId="13" borderId="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4" xfId="0" applyFont="1" applyBorder="1"/>
    <xf numFmtId="0" fontId="1" fillId="0" borderId="11" xfId="0" applyFont="1" applyBorder="1"/>
    <xf numFmtId="0" fontId="1" fillId="13" borderId="15" xfId="0" applyFont="1" applyFill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13" borderId="13" xfId="0" applyFont="1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6" xfId="0" applyBorder="1"/>
    <xf numFmtId="0" fontId="12" fillId="7" borderId="0" xfId="0" applyFont="1" applyFill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8" fillId="12" borderId="0" xfId="0" applyFont="1" applyFill="1" applyAlignment="1">
      <alignment horizontal="left" vertical="top" wrapText="1"/>
    </xf>
    <xf numFmtId="0" fontId="0" fillId="12" borderId="0" xfId="0" applyFill="1" applyAlignment="1">
      <alignment horizontal="left" vertical="top" wrapText="1"/>
    </xf>
    <xf numFmtId="0" fontId="2" fillId="0" borderId="0" xfId="1" applyAlignment="1">
      <alignment vertical="top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center" textRotation="90"/>
    </xf>
    <xf numFmtId="0" fontId="3" fillId="0" borderId="1" xfId="0" applyFont="1" applyBorder="1" applyAlignment="1">
      <alignment horizontal="left" vertical="center" textRotation="90"/>
    </xf>
    <xf numFmtId="0" fontId="3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/>
  </cellXfs>
  <cellStyles count="3">
    <cellStyle name="Hyperlink" xfId="1" builtinId="8"/>
    <cellStyle name="Normal" xfId="0" builtinId="0"/>
    <cellStyle name="Percent" xfId="2" builtinId="5"/>
  </cellStyles>
  <dxfs count="33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penhwgroup/cv32e40p/issues/724" TargetMode="External"/><Relationship Id="rId18" Type="http://schemas.openxmlformats.org/officeDocument/2006/relationships/hyperlink" Target="https://github.com/openhwgroup/cv32e40p/issues/741" TargetMode="External"/><Relationship Id="rId26" Type="http://schemas.openxmlformats.org/officeDocument/2006/relationships/hyperlink" Target="https://github.com/openhwgroup/cv32e40p/pull/824" TargetMode="External"/><Relationship Id="rId21" Type="http://schemas.openxmlformats.org/officeDocument/2006/relationships/hyperlink" Target="https://github.com/openhwgroup/cv32e40p/pull/801" TargetMode="External"/><Relationship Id="rId34" Type="http://schemas.openxmlformats.org/officeDocument/2006/relationships/hyperlink" Target="https://github.com/openhwgroup/cv32e40p/pull/801" TargetMode="External"/><Relationship Id="rId7" Type="http://schemas.openxmlformats.org/officeDocument/2006/relationships/hyperlink" Target="https://github.com/openhwgroup/cv32e40p/issues/731" TargetMode="External"/><Relationship Id="rId12" Type="http://schemas.openxmlformats.org/officeDocument/2006/relationships/hyperlink" Target="https://github.com/openhwgroup/cv32e40p/issues/726" TargetMode="External"/><Relationship Id="rId17" Type="http://schemas.openxmlformats.org/officeDocument/2006/relationships/hyperlink" Target="https://github.com/openhwgroup/cv32e40p/issues/652" TargetMode="External"/><Relationship Id="rId25" Type="http://schemas.openxmlformats.org/officeDocument/2006/relationships/hyperlink" Target="https://github.com/openhwgroup/cvfpu/pull/74" TargetMode="External"/><Relationship Id="rId33" Type="http://schemas.openxmlformats.org/officeDocument/2006/relationships/hyperlink" Target="https://github.com/openhwgroup/cv32e40p/pull/824" TargetMode="External"/><Relationship Id="rId2" Type="http://schemas.openxmlformats.org/officeDocument/2006/relationships/hyperlink" Target="https://github.com/openhwgroup/cv32e40p/issues/169" TargetMode="External"/><Relationship Id="rId16" Type="http://schemas.openxmlformats.org/officeDocument/2006/relationships/hyperlink" Target="https://github.com/openhwgroup/cv32e40p/issues/721" TargetMode="External"/><Relationship Id="rId20" Type="http://schemas.openxmlformats.org/officeDocument/2006/relationships/hyperlink" Target="https://github.com/openhwgroup/cv32e40p/pull/801" TargetMode="External"/><Relationship Id="rId29" Type="http://schemas.openxmlformats.org/officeDocument/2006/relationships/hyperlink" Target="https://github.com/openhwgroup/cvfpu/pull/95" TargetMode="External"/><Relationship Id="rId1" Type="http://schemas.openxmlformats.org/officeDocument/2006/relationships/hyperlink" Target="https://github.com/openhwgroup/cv32e40p/issues/174" TargetMode="External"/><Relationship Id="rId6" Type="http://schemas.openxmlformats.org/officeDocument/2006/relationships/hyperlink" Target="https://github.com/openhwgroup/cv32e40p/issues/723" TargetMode="External"/><Relationship Id="rId11" Type="http://schemas.openxmlformats.org/officeDocument/2006/relationships/hyperlink" Target="https://github.com/openhwgroup/cv32e40p/issues/727" TargetMode="External"/><Relationship Id="rId24" Type="http://schemas.openxmlformats.org/officeDocument/2006/relationships/hyperlink" Target="https://github.com/openhwgroup/cv32e40p/pull/801" TargetMode="External"/><Relationship Id="rId32" Type="http://schemas.openxmlformats.org/officeDocument/2006/relationships/hyperlink" Target="https://github.com/openhwgroup/cv32e40p/pull/824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github.com/openhwgroup/cv32e40p/issues/722" TargetMode="External"/><Relationship Id="rId15" Type="http://schemas.openxmlformats.org/officeDocument/2006/relationships/hyperlink" Target="https://github.com/openhwgroup/cv32e40p/issues/724" TargetMode="External"/><Relationship Id="rId23" Type="http://schemas.openxmlformats.org/officeDocument/2006/relationships/hyperlink" Target="https://github.com/openhwgroup/cv32e40p/pull/801" TargetMode="External"/><Relationship Id="rId28" Type="http://schemas.openxmlformats.org/officeDocument/2006/relationships/hyperlink" Target="https://github.com/openhwgroup/cvfpu/pull/95" TargetMode="External"/><Relationship Id="rId36" Type="http://schemas.openxmlformats.org/officeDocument/2006/relationships/hyperlink" Target="https://eur01.safelinks.protection.outlook.com/?url=https%3A%2F%2Fgithub.com%2Fopenhwgroup%2Fcv32e40p%2Fissues%2F888&amp;data=05%7C01%7Csalaheddin.hetalani%40siemens.com%7C3b1e2c6543a3404a13dd08dbcfb34942%7C38ae3bcd95794fd4addab42e1495d55a%7C1%7C0%7C638332141166673573%7CUnknown%7CTWFpbGZsb3d8eyJWIjoiMC4wLjAwMDAiLCJQIjoiV2luMzIiLCJBTiI6Ik1haWwiLCJXVCI6Mn0%3D%7C3000%7C%7C%7C&amp;sdata=i8W6UQc0f0ZD3foDnpB9sIuPz%2Fa%2B%2BuH%2FaAt8HTdRbAQ%3D&amp;reserved=0" TargetMode="External"/><Relationship Id="rId10" Type="http://schemas.openxmlformats.org/officeDocument/2006/relationships/hyperlink" Target="https://github.com/openhwgroup/cv32e40p/issues/729" TargetMode="External"/><Relationship Id="rId19" Type="http://schemas.openxmlformats.org/officeDocument/2006/relationships/hyperlink" Target="https://github.com/openhwgroup/cv32e40p/issues/742" TargetMode="External"/><Relationship Id="rId31" Type="http://schemas.openxmlformats.org/officeDocument/2006/relationships/hyperlink" Target="https://github.com/openhwgroup/cv32e40p/pull/824" TargetMode="External"/><Relationship Id="rId4" Type="http://schemas.openxmlformats.org/officeDocument/2006/relationships/hyperlink" Target="https://github.com/openhwgroup/cv32e40p/issues/721" TargetMode="External"/><Relationship Id="rId9" Type="http://schemas.openxmlformats.org/officeDocument/2006/relationships/hyperlink" Target="https://github.com/openhwgroup/cv32e40p/issues/728" TargetMode="External"/><Relationship Id="rId14" Type="http://schemas.openxmlformats.org/officeDocument/2006/relationships/hyperlink" Target="https://github.com/openhwgroup/cv32e40p/issues/725" TargetMode="External"/><Relationship Id="rId22" Type="http://schemas.openxmlformats.org/officeDocument/2006/relationships/hyperlink" Target="https://github.com/openhwgroup/cv32e40p/pull/801" TargetMode="External"/><Relationship Id="rId27" Type="http://schemas.openxmlformats.org/officeDocument/2006/relationships/hyperlink" Target="https://github.com/openhwgroup/cv32e40p/pull/821" TargetMode="External"/><Relationship Id="rId30" Type="http://schemas.openxmlformats.org/officeDocument/2006/relationships/hyperlink" Target="https://github.com/openhwgroup/cvfpu/pull/97" TargetMode="External"/><Relationship Id="rId35" Type="http://schemas.openxmlformats.org/officeDocument/2006/relationships/hyperlink" Target="https://github.com/openhwgroup/cv32e40p/pull/841" TargetMode="External"/><Relationship Id="rId8" Type="http://schemas.openxmlformats.org/officeDocument/2006/relationships/hyperlink" Target="https://github.com/openhwgroup/cv32e40p/issues/730" TargetMode="External"/><Relationship Id="rId3" Type="http://schemas.openxmlformats.org/officeDocument/2006/relationships/hyperlink" Target="https://github.com/openhwgroup/cv32e40p/issues/17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8FB9-4B84-42D1-B877-A1D6F01660AC}">
  <sheetPr codeName="Sheet2">
    <tabColor theme="0"/>
  </sheetPr>
  <dimension ref="A1:X33"/>
  <sheetViews>
    <sheetView zoomScale="80" zoomScaleNormal="80" workbookViewId="0">
      <selection activeCell="C37" sqref="C37"/>
    </sheetView>
  </sheetViews>
  <sheetFormatPr defaultRowHeight="14.4" x14ac:dyDescent="0.3"/>
  <cols>
    <col min="1" max="1" width="3.109375" customWidth="1"/>
    <col min="2" max="2" width="18.109375" bestFit="1" customWidth="1"/>
    <col min="3" max="3" width="37.33203125" style="8" bestFit="1" customWidth="1"/>
    <col min="4" max="4" width="8.6640625" style="3" bestFit="1" customWidth="1"/>
    <col min="5" max="5" width="9.109375" style="3"/>
    <col min="6" max="6" width="12.5546875" bestFit="1" customWidth="1"/>
    <col min="7" max="7" width="15.6640625" bestFit="1" customWidth="1"/>
    <col min="8" max="8" width="16.6640625" bestFit="1" customWidth="1"/>
    <col min="9" max="9" width="18" bestFit="1" customWidth="1"/>
    <col min="10" max="10" width="22.88671875" style="3" bestFit="1" customWidth="1"/>
    <col min="11" max="11" width="9.109375" style="3"/>
    <col min="13" max="13" width="12.5546875" customWidth="1"/>
    <col min="14" max="14" width="9.109375" style="3"/>
    <col min="16" max="16" width="17.33203125" bestFit="1" customWidth="1"/>
    <col min="19" max="19" width="18.6640625" bestFit="1" customWidth="1"/>
  </cols>
  <sheetData>
    <row r="1" spans="1:24" ht="15" thickBot="1" x14ac:dyDescent="0.35">
      <c r="C1"/>
      <c r="D1"/>
      <c r="E1"/>
      <c r="J1"/>
      <c r="K1"/>
      <c r="L1" s="96"/>
      <c r="M1" s="96"/>
      <c r="O1" s="96"/>
      <c r="P1" s="96"/>
      <c r="Q1" s="96"/>
      <c r="R1" s="96"/>
      <c r="S1" s="96"/>
      <c r="T1" s="96"/>
      <c r="U1" s="96"/>
      <c r="V1" s="96"/>
      <c r="W1" s="96"/>
      <c r="X1" s="96"/>
    </row>
    <row r="2" spans="1:24" ht="15.75" customHeight="1" thickBot="1" x14ac:dyDescent="0.35">
      <c r="B2" s="85" t="s">
        <v>204</v>
      </c>
      <c r="C2" s="87" t="s">
        <v>205</v>
      </c>
      <c r="D2" s="89" t="s">
        <v>206</v>
      </c>
      <c r="E2" s="89"/>
      <c r="F2" s="89"/>
      <c r="G2" s="89"/>
      <c r="H2" s="89"/>
      <c r="I2" s="89"/>
      <c r="J2" s="90"/>
      <c r="K2"/>
      <c r="L2" s="96"/>
      <c r="M2" s="96"/>
      <c r="O2" s="96"/>
      <c r="P2" s="96"/>
      <c r="Q2" s="96"/>
      <c r="R2" s="96"/>
      <c r="S2" s="96"/>
      <c r="T2" s="96"/>
      <c r="U2" s="96"/>
      <c r="V2" s="96"/>
      <c r="W2" s="96"/>
      <c r="X2" s="96"/>
    </row>
    <row r="3" spans="1:24" ht="15" thickBot="1" x14ac:dyDescent="0.35">
      <c r="B3" s="86"/>
      <c r="C3" s="88"/>
      <c r="D3" s="69" t="s">
        <v>207</v>
      </c>
      <c r="E3" s="70" t="s">
        <v>208</v>
      </c>
      <c r="F3" s="70" t="s">
        <v>209</v>
      </c>
      <c r="G3" s="70" t="s">
        <v>210</v>
      </c>
      <c r="H3" s="70" t="s">
        <v>211</v>
      </c>
      <c r="I3" s="70" t="s">
        <v>212</v>
      </c>
      <c r="J3" s="71" t="s">
        <v>213</v>
      </c>
      <c r="K3"/>
      <c r="L3" s="96"/>
      <c r="M3" s="96"/>
      <c r="O3" s="96"/>
      <c r="P3" s="96"/>
      <c r="Q3" s="96"/>
      <c r="R3" s="96"/>
      <c r="S3" s="96"/>
      <c r="T3" s="96"/>
      <c r="U3" s="96"/>
      <c r="V3" s="96"/>
      <c r="W3" s="96"/>
      <c r="X3" s="96"/>
    </row>
    <row r="4" spans="1:24" x14ac:dyDescent="0.3">
      <c r="B4" s="73" t="s">
        <v>248</v>
      </c>
      <c r="C4" s="75" t="s">
        <v>190</v>
      </c>
      <c r="D4" s="74">
        <v>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1</v>
      </c>
      <c r="K4"/>
      <c r="L4" s="96"/>
      <c r="M4" s="96"/>
      <c r="O4" s="96"/>
      <c r="P4" s="96"/>
      <c r="Q4" s="96"/>
      <c r="R4" s="96"/>
      <c r="S4" s="96"/>
      <c r="T4" s="96"/>
      <c r="U4" s="96"/>
      <c r="V4" s="96"/>
      <c r="W4" s="96"/>
      <c r="X4" s="96"/>
    </row>
    <row r="5" spans="1:24" x14ac:dyDescent="0.3">
      <c r="B5" s="73" t="s">
        <v>249</v>
      </c>
      <c r="C5" s="75" t="s">
        <v>191</v>
      </c>
      <c r="D5" s="74">
        <v>1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1</v>
      </c>
      <c r="K5"/>
      <c r="L5" s="96"/>
      <c r="M5" s="96"/>
      <c r="O5" s="96"/>
      <c r="P5" s="96"/>
      <c r="Q5" s="96"/>
      <c r="R5" s="96"/>
      <c r="S5" s="96"/>
      <c r="T5" s="96"/>
      <c r="U5" s="96"/>
      <c r="V5" s="96"/>
      <c r="W5" s="96"/>
      <c r="X5" s="96"/>
    </row>
    <row r="6" spans="1:24" x14ac:dyDescent="0.3">
      <c r="B6" s="73" t="s">
        <v>250</v>
      </c>
      <c r="C6" s="75" t="s">
        <v>192</v>
      </c>
      <c r="D6" s="74">
        <v>1</v>
      </c>
      <c r="E6" s="74">
        <v>1</v>
      </c>
      <c r="F6" s="74">
        <v>0</v>
      </c>
      <c r="G6" s="74">
        <v>0</v>
      </c>
      <c r="H6" s="74">
        <v>0</v>
      </c>
      <c r="I6" s="74">
        <v>0</v>
      </c>
      <c r="J6" s="74">
        <v>1</v>
      </c>
      <c r="K6"/>
      <c r="L6" s="96"/>
      <c r="M6" s="96"/>
      <c r="O6" s="96"/>
      <c r="P6" s="96"/>
      <c r="Q6" s="96"/>
      <c r="R6" s="96"/>
      <c r="S6" s="96"/>
      <c r="T6" s="96"/>
      <c r="U6" s="96"/>
      <c r="V6" s="96"/>
      <c r="W6" s="96"/>
      <c r="X6" s="96"/>
    </row>
    <row r="7" spans="1:24" x14ac:dyDescent="0.3">
      <c r="B7" s="72" t="s">
        <v>251</v>
      </c>
      <c r="C7" s="75" t="s">
        <v>194</v>
      </c>
      <c r="D7" s="74">
        <v>0</v>
      </c>
      <c r="E7" s="75">
        <v>0</v>
      </c>
      <c r="F7" s="75">
        <v>1</v>
      </c>
      <c r="G7" s="75">
        <v>0</v>
      </c>
      <c r="H7" s="75">
        <v>0</v>
      </c>
      <c r="I7" s="75">
        <v>0</v>
      </c>
      <c r="J7" s="75">
        <v>1</v>
      </c>
      <c r="K7"/>
      <c r="L7" s="96"/>
      <c r="M7" s="96"/>
      <c r="O7" s="96"/>
      <c r="P7" s="96"/>
      <c r="Q7" s="96"/>
      <c r="R7" s="96"/>
      <c r="S7" s="96"/>
      <c r="T7" s="96"/>
      <c r="U7" s="96"/>
      <c r="V7" s="96"/>
      <c r="W7" s="96"/>
      <c r="X7" s="96"/>
    </row>
    <row r="8" spans="1:24" x14ac:dyDescent="0.3">
      <c r="A8" s="79"/>
      <c r="B8" s="72" t="s">
        <v>252</v>
      </c>
      <c r="C8" s="75" t="s">
        <v>193</v>
      </c>
      <c r="D8" s="74">
        <v>1</v>
      </c>
      <c r="E8" s="75">
        <v>0</v>
      </c>
      <c r="F8" s="75">
        <v>1</v>
      </c>
      <c r="G8" s="75">
        <v>0</v>
      </c>
      <c r="H8" s="75">
        <v>0</v>
      </c>
      <c r="I8" s="75">
        <v>0</v>
      </c>
      <c r="J8" s="75">
        <v>1</v>
      </c>
      <c r="K8"/>
      <c r="L8" s="96"/>
      <c r="M8" s="96"/>
      <c r="O8" s="96"/>
      <c r="P8" s="96"/>
      <c r="Q8" s="96"/>
      <c r="R8" s="96"/>
      <c r="S8" s="96"/>
      <c r="T8" s="96"/>
      <c r="U8" s="96"/>
      <c r="V8" s="96"/>
      <c r="W8" s="96"/>
      <c r="X8" s="96"/>
    </row>
    <row r="9" spans="1:24" x14ac:dyDescent="0.3">
      <c r="A9" s="79"/>
      <c r="B9" s="72" t="s">
        <v>253</v>
      </c>
      <c r="C9" s="75" t="s">
        <v>193</v>
      </c>
      <c r="D9" s="74">
        <v>1</v>
      </c>
      <c r="E9" s="75">
        <v>0</v>
      </c>
      <c r="F9" s="75">
        <v>1</v>
      </c>
      <c r="G9" s="75">
        <v>0</v>
      </c>
      <c r="H9" s="75">
        <v>1</v>
      </c>
      <c r="I9" s="75">
        <v>1</v>
      </c>
      <c r="J9" s="75">
        <v>1</v>
      </c>
      <c r="K9"/>
      <c r="L9" s="96"/>
      <c r="M9" s="96"/>
      <c r="O9" s="96"/>
      <c r="P9" s="96"/>
      <c r="Q9" s="96"/>
      <c r="R9" s="96"/>
      <c r="S9" s="96"/>
      <c r="T9" s="96"/>
      <c r="U9" s="96"/>
      <c r="V9" s="96"/>
      <c r="W9" s="96"/>
      <c r="X9" s="96"/>
    </row>
    <row r="10" spans="1:24" x14ac:dyDescent="0.3">
      <c r="A10" s="79"/>
      <c r="B10" s="72" t="s">
        <v>254</v>
      </c>
      <c r="C10" s="75" t="s">
        <v>193</v>
      </c>
      <c r="D10" s="74">
        <v>1</v>
      </c>
      <c r="E10" s="75">
        <v>0</v>
      </c>
      <c r="F10" s="75">
        <v>1</v>
      </c>
      <c r="G10" s="75">
        <v>0</v>
      </c>
      <c r="H10" s="75">
        <v>2</v>
      </c>
      <c r="I10" s="75">
        <v>2</v>
      </c>
      <c r="J10" s="75">
        <v>1</v>
      </c>
      <c r="K10"/>
      <c r="L10" s="96"/>
      <c r="M10" s="96"/>
      <c r="O10" s="96"/>
      <c r="P10" s="96"/>
      <c r="Q10" s="96"/>
      <c r="R10" s="96"/>
      <c r="S10" s="96"/>
      <c r="T10" s="96"/>
      <c r="U10" s="96"/>
      <c r="V10" s="96"/>
      <c r="W10" s="96"/>
      <c r="X10" s="96"/>
    </row>
    <row r="11" spans="1:24" x14ac:dyDescent="0.3">
      <c r="A11" s="79"/>
      <c r="B11" s="72" t="s">
        <v>255</v>
      </c>
      <c r="C11" s="75" t="s">
        <v>195</v>
      </c>
      <c r="D11" s="74">
        <v>1</v>
      </c>
      <c r="E11" s="75">
        <v>1</v>
      </c>
      <c r="F11" s="75">
        <v>1</v>
      </c>
      <c r="G11" s="75">
        <v>0</v>
      </c>
      <c r="H11" s="75">
        <v>0</v>
      </c>
      <c r="I11" s="75">
        <v>0</v>
      </c>
      <c r="J11" s="75">
        <v>1</v>
      </c>
      <c r="K11"/>
      <c r="L11" s="96"/>
      <c r="M11" s="96"/>
      <c r="O11" s="96"/>
      <c r="P11" s="96"/>
      <c r="Q11" s="96"/>
      <c r="R11" s="96"/>
      <c r="S11" s="96"/>
      <c r="T11" s="96"/>
      <c r="U11" s="96"/>
      <c r="V11" s="96"/>
      <c r="W11" s="96"/>
      <c r="X11" s="96"/>
    </row>
    <row r="12" spans="1:24" x14ac:dyDescent="0.3">
      <c r="A12" s="79"/>
      <c r="B12" s="72" t="s">
        <v>257</v>
      </c>
      <c r="C12" s="75" t="s">
        <v>195</v>
      </c>
      <c r="D12" s="74">
        <v>1</v>
      </c>
      <c r="E12" s="75">
        <v>1</v>
      </c>
      <c r="F12" s="75">
        <v>1</v>
      </c>
      <c r="G12" s="75">
        <v>0</v>
      </c>
      <c r="H12" s="75">
        <v>1</v>
      </c>
      <c r="I12" s="75">
        <v>1</v>
      </c>
      <c r="J12" s="75">
        <v>1</v>
      </c>
      <c r="K12"/>
      <c r="L12" s="96"/>
      <c r="M12" s="96"/>
      <c r="O12" s="96"/>
      <c r="P12" s="96"/>
      <c r="Q12" s="96"/>
      <c r="R12" s="96"/>
      <c r="S12" s="96"/>
      <c r="T12" s="96"/>
      <c r="U12" s="96"/>
      <c r="V12" s="96"/>
      <c r="W12" s="96"/>
      <c r="X12" s="96"/>
    </row>
    <row r="13" spans="1:24" x14ac:dyDescent="0.3">
      <c r="A13" s="79"/>
      <c r="B13" s="72" t="s">
        <v>256</v>
      </c>
      <c r="C13" s="75" t="s">
        <v>195</v>
      </c>
      <c r="D13" s="74">
        <v>1</v>
      </c>
      <c r="E13" s="75">
        <v>1</v>
      </c>
      <c r="F13" s="75">
        <v>1</v>
      </c>
      <c r="G13" s="75">
        <v>0</v>
      </c>
      <c r="H13" s="75">
        <v>2</v>
      </c>
      <c r="I13" s="75">
        <v>2</v>
      </c>
      <c r="J13" s="75">
        <v>1</v>
      </c>
      <c r="K13"/>
      <c r="L13" s="96"/>
      <c r="M13" s="96"/>
      <c r="O13" s="96"/>
      <c r="P13" s="96"/>
      <c r="Q13" s="96"/>
      <c r="R13" s="96"/>
      <c r="S13" s="96"/>
      <c r="T13" s="96"/>
      <c r="U13" s="96"/>
      <c r="V13" s="96"/>
      <c r="W13" s="96"/>
      <c r="X13" s="96"/>
    </row>
    <row r="14" spans="1:24" x14ac:dyDescent="0.3">
      <c r="A14" s="79"/>
      <c r="B14" s="72" t="s">
        <v>258</v>
      </c>
      <c r="C14" s="75" t="s">
        <v>196</v>
      </c>
      <c r="D14" s="74">
        <v>0</v>
      </c>
      <c r="E14" s="75">
        <v>0</v>
      </c>
      <c r="F14" s="75">
        <v>1</v>
      </c>
      <c r="G14" s="75">
        <v>1</v>
      </c>
      <c r="H14" s="75">
        <v>0</v>
      </c>
      <c r="I14" s="75">
        <v>0</v>
      </c>
      <c r="J14" s="75">
        <v>1</v>
      </c>
      <c r="K14"/>
      <c r="L14" s="96"/>
      <c r="M14" s="96"/>
      <c r="O14" s="96"/>
      <c r="P14" s="96"/>
      <c r="Q14" s="96"/>
      <c r="R14" s="96"/>
      <c r="S14" s="96"/>
      <c r="T14" s="96"/>
      <c r="U14" s="96"/>
      <c r="V14" s="96"/>
      <c r="W14" s="96"/>
      <c r="X14" s="96"/>
    </row>
    <row r="15" spans="1:24" ht="15" thickBot="1" x14ac:dyDescent="0.35">
      <c r="A15" s="79"/>
      <c r="B15" s="77" t="s">
        <v>260</v>
      </c>
      <c r="C15" s="78" t="s">
        <v>197</v>
      </c>
      <c r="D15" s="76">
        <v>1</v>
      </c>
      <c r="E15" s="78">
        <v>1</v>
      </c>
      <c r="F15" s="78">
        <v>1</v>
      </c>
      <c r="G15" s="78">
        <v>1</v>
      </c>
      <c r="H15" s="78">
        <v>2</v>
      </c>
      <c r="I15" s="78">
        <v>2</v>
      </c>
      <c r="J15" s="78">
        <v>1</v>
      </c>
      <c r="K15"/>
      <c r="L15" s="96"/>
      <c r="M15" s="96"/>
      <c r="O15" s="96"/>
      <c r="P15" s="96"/>
      <c r="Q15" s="96"/>
      <c r="R15" s="96"/>
      <c r="S15" s="96"/>
      <c r="T15" s="96"/>
      <c r="U15" s="96"/>
      <c r="V15" s="96"/>
      <c r="W15" s="96"/>
      <c r="X15" s="96"/>
    </row>
    <row r="16" spans="1:24" x14ac:dyDescent="0.3">
      <c r="B16" s="9"/>
      <c r="C16" s="9"/>
      <c r="D16" s="15"/>
      <c r="E16" s="15"/>
      <c r="F16" s="15"/>
      <c r="G16" s="15"/>
      <c r="H16" s="15"/>
      <c r="I16" s="15"/>
      <c r="J16" s="15"/>
      <c r="K16"/>
      <c r="L16" s="96"/>
      <c r="M16" s="96"/>
      <c r="O16" s="96"/>
      <c r="P16" s="96"/>
      <c r="Q16" s="96"/>
      <c r="R16" s="96"/>
      <c r="S16" s="96"/>
      <c r="T16" s="96"/>
      <c r="U16" s="96"/>
      <c r="V16" s="96"/>
      <c r="W16" s="96"/>
      <c r="X16" s="96"/>
    </row>
    <row r="17" spans="2:24" x14ac:dyDescent="0.3">
      <c r="B17" s="1"/>
      <c r="C17" s="9"/>
      <c r="D17" s="15"/>
      <c r="E17"/>
      <c r="J17"/>
      <c r="K17"/>
      <c r="L17" s="96"/>
      <c r="M17" s="96"/>
      <c r="O17" s="96"/>
      <c r="P17" s="96"/>
      <c r="Q17" s="96"/>
      <c r="R17" s="96"/>
      <c r="S17" s="96"/>
      <c r="T17" s="96"/>
      <c r="U17" s="96"/>
      <c r="V17" s="96"/>
      <c r="W17" s="96"/>
      <c r="X17" s="96"/>
    </row>
    <row r="18" spans="2:24" x14ac:dyDescent="0.3">
      <c r="B18" s="1"/>
      <c r="C18" s="9"/>
      <c r="D18" s="15"/>
      <c r="E18" s="15"/>
      <c r="F18" s="1"/>
      <c r="G18" s="1"/>
      <c r="H18" s="1"/>
      <c r="I18" s="1"/>
      <c r="J18" s="15"/>
      <c r="K18" s="15"/>
      <c r="L18" s="96"/>
      <c r="M18" s="96"/>
      <c r="O18" s="96"/>
      <c r="P18" s="96"/>
      <c r="Q18" s="96"/>
      <c r="R18" s="96"/>
      <c r="S18" s="96"/>
      <c r="T18" s="96"/>
      <c r="U18" s="96"/>
      <c r="V18" s="96"/>
      <c r="W18" s="96"/>
      <c r="X18" s="96"/>
    </row>
    <row r="19" spans="2:24" x14ac:dyDescent="0.3">
      <c r="B19" s="1"/>
      <c r="C19" s="9"/>
      <c r="D19" s="15"/>
      <c r="E19" s="15"/>
      <c r="F19" s="1"/>
      <c r="G19" s="1"/>
      <c r="H19" s="1"/>
      <c r="I19" s="1"/>
      <c r="J19" s="15"/>
      <c r="K19" s="15"/>
      <c r="L19" s="96"/>
      <c r="M19" s="96"/>
      <c r="O19" s="96"/>
      <c r="P19" s="96"/>
      <c r="Q19" s="96"/>
      <c r="R19" s="96"/>
      <c r="S19" s="96"/>
      <c r="T19" s="96"/>
      <c r="U19" s="96"/>
      <c r="V19" s="96"/>
      <c r="W19" s="96"/>
      <c r="X19" s="96"/>
    </row>
    <row r="20" spans="2:24" x14ac:dyDescent="0.3">
      <c r="B20" s="1"/>
      <c r="C20" s="9"/>
      <c r="D20" s="15"/>
      <c r="E20" s="15"/>
      <c r="F20" s="1"/>
      <c r="G20" s="1"/>
      <c r="H20" s="1"/>
      <c r="I20" s="1"/>
      <c r="J20" s="15"/>
      <c r="K20" s="15"/>
      <c r="L20" s="96"/>
      <c r="M20" s="96"/>
      <c r="O20" s="96"/>
      <c r="P20" s="96"/>
      <c r="Q20" s="96"/>
      <c r="R20" s="96"/>
      <c r="S20" s="96"/>
      <c r="T20" s="96"/>
      <c r="U20" s="96"/>
      <c r="V20" s="96"/>
      <c r="W20" s="96"/>
      <c r="X20" s="96"/>
    </row>
    <row r="21" spans="2:24" x14ac:dyDescent="0.3">
      <c r="B21" s="1"/>
      <c r="C21" s="9"/>
      <c r="D21" s="15"/>
      <c r="E21" s="15"/>
      <c r="F21" s="1"/>
      <c r="G21" s="1"/>
      <c r="H21" s="1"/>
      <c r="I21" s="1"/>
      <c r="J21" s="15"/>
      <c r="K21" s="15"/>
      <c r="L21" s="96"/>
      <c r="M21" s="96"/>
      <c r="O21" s="96"/>
      <c r="P21" s="96"/>
      <c r="Q21" s="96"/>
      <c r="R21" s="96"/>
      <c r="S21" s="96"/>
      <c r="T21" s="96"/>
      <c r="U21" s="96"/>
      <c r="V21" s="96"/>
      <c r="W21" s="96"/>
      <c r="X21" s="96"/>
    </row>
    <row r="22" spans="2:24" x14ac:dyDescent="0.3">
      <c r="B22" s="1"/>
      <c r="C22" s="9"/>
      <c r="D22" s="15"/>
      <c r="E22" s="15"/>
      <c r="F22" s="1"/>
      <c r="G22" s="1"/>
      <c r="H22" s="1"/>
      <c r="I22" s="1"/>
      <c r="J22" s="15"/>
      <c r="K22" s="15"/>
      <c r="L22" s="96"/>
      <c r="M22" s="96"/>
      <c r="O22" s="96"/>
      <c r="P22" s="96"/>
      <c r="Q22" s="96"/>
      <c r="R22" s="96"/>
      <c r="S22" s="96"/>
      <c r="T22" s="96"/>
      <c r="U22" s="96"/>
      <c r="V22" s="96"/>
      <c r="W22" s="96"/>
      <c r="X22" s="96"/>
    </row>
    <row r="23" spans="2:24" x14ac:dyDescent="0.3">
      <c r="B23" s="1"/>
      <c r="C23" s="9"/>
      <c r="D23" s="15"/>
      <c r="E23" s="15"/>
      <c r="F23" s="1"/>
      <c r="G23" s="1"/>
      <c r="H23" s="1"/>
      <c r="I23" s="1"/>
      <c r="J23" s="15"/>
      <c r="K23" s="15"/>
      <c r="L23" s="96"/>
      <c r="M23" s="96"/>
      <c r="O23" s="96"/>
      <c r="P23" s="96"/>
      <c r="Q23" s="96"/>
      <c r="R23" s="96"/>
      <c r="S23" s="96"/>
      <c r="T23" s="96"/>
      <c r="U23" s="96"/>
      <c r="V23" s="96"/>
      <c r="W23" s="96"/>
      <c r="X23" s="96"/>
    </row>
    <row r="24" spans="2:24" x14ac:dyDescent="0.3">
      <c r="B24" s="1"/>
      <c r="C24" s="9"/>
      <c r="D24" s="15"/>
      <c r="E24" s="15"/>
      <c r="F24" s="1"/>
      <c r="G24" s="1"/>
      <c r="H24" s="1"/>
      <c r="I24" s="1"/>
      <c r="J24" s="15"/>
      <c r="K24" s="15"/>
      <c r="L24" s="96"/>
      <c r="M24" s="96"/>
      <c r="O24" s="96"/>
      <c r="P24" s="96"/>
      <c r="Q24" s="96"/>
      <c r="R24" s="96"/>
      <c r="S24" s="96"/>
      <c r="T24" s="96"/>
      <c r="U24" s="96"/>
      <c r="V24" s="96"/>
      <c r="W24" s="96"/>
      <c r="X24" s="96"/>
    </row>
    <row r="25" spans="2:24" x14ac:dyDescent="0.3">
      <c r="B25" s="1"/>
      <c r="C25" s="9"/>
      <c r="D25" s="15"/>
      <c r="E25" s="15"/>
      <c r="F25" s="1"/>
      <c r="G25" s="1"/>
      <c r="H25" s="1"/>
      <c r="I25" s="1"/>
      <c r="J25" s="15"/>
      <c r="K25" s="15"/>
      <c r="L25" s="96"/>
      <c r="M25" s="96"/>
      <c r="O25" s="96"/>
      <c r="P25" s="96"/>
      <c r="Q25" s="96"/>
      <c r="R25" s="96"/>
      <c r="S25" s="96"/>
      <c r="T25" s="96"/>
      <c r="U25" s="96"/>
      <c r="V25" s="96"/>
      <c r="W25" s="96"/>
      <c r="X25" s="96"/>
    </row>
    <row r="26" spans="2:24" x14ac:dyDescent="0.3">
      <c r="L26" s="96"/>
      <c r="M26" s="96"/>
      <c r="O26" s="96"/>
      <c r="P26" s="96"/>
      <c r="Q26" s="96"/>
      <c r="R26" s="96"/>
      <c r="S26" s="96"/>
      <c r="T26" s="96"/>
      <c r="U26" s="96"/>
      <c r="V26" s="96"/>
      <c r="W26" s="96"/>
      <c r="X26" s="96"/>
    </row>
    <row r="27" spans="2:24" x14ac:dyDescent="0.3">
      <c r="L27" s="96"/>
      <c r="M27" s="96"/>
      <c r="O27" s="96"/>
      <c r="P27" s="96"/>
      <c r="Q27" s="96"/>
      <c r="R27" s="96"/>
      <c r="S27" s="96"/>
      <c r="T27" s="96"/>
      <c r="U27" s="96"/>
      <c r="V27" s="96"/>
      <c r="W27" s="96"/>
      <c r="X27" s="96"/>
    </row>
    <row r="28" spans="2:24" x14ac:dyDescent="0.3">
      <c r="L28" s="96"/>
      <c r="M28" s="96"/>
      <c r="O28" s="96"/>
      <c r="P28" s="96"/>
      <c r="Q28" s="96"/>
      <c r="R28" s="96"/>
      <c r="S28" s="96"/>
      <c r="T28" s="96"/>
      <c r="U28" s="96"/>
      <c r="V28" s="96"/>
      <c r="W28" s="96"/>
      <c r="X28" s="96"/>
    </row>
    <row r="29" spans="2:24" x14ac:dyDescent="0.3">
      <c r="L29" s="96"/>
      <c r="M29" s="96"/>
      <c r="O29" s="96"/>
      <c r="P29" s="96"/>
      <c r="Q29" s="96"/>
      <c r="R29" s="96"/>
      <c r="S29" s="96"/>
      <c r="T29" s="96"/>
      <c r="U29" s="96"/>
      <c r="V29" s="96"/>
      <c r="W29" s="96"/>
      <c r="X29" s="96"/>
    </row>
    <row r="30" spans="2:24" x14ac:dyDescent="0.3">
      <c r="L30" s="96"/>
      <c r="M30" s="96"/>
      <c r="O30" s="96"/>
      <c r="P30" s="96"/>
      <c r="Q30" s="96"/>
      <c r="R30" s="96"/>
      <c r="S30" s="96"/>
      <c r="T30" s="96"/>
      <c r="U30" s="96"/>
      <c r="V30" s="96"/>
      <c r="W30" s="96"/>
      <c r="X30" s="96"/>
    </row>
    <row r="31" spans="2:24" x14ac:dyDescent="0.3">
      <c r="L31" s="96"/>
      <c r="M31" s="96"/>
      <c r="O31" s="96"/>
      <c r="P31" s="96"/>
      <c r="Q31" s="96"/>
      <c r="R31" s="96"/>
      <c r="S31" s="96"/>
      <c r="T31" s="96"/>
      <c r="U31" s="96"/>
      <c r="V31" s="96"/>
      <c r="W31" s="96"/>
      <c r="X31" s="96"/>
    </row>
    <row r="32" spans="2:24" x14ac:dyDescent="0.3">
      <c r="L32" s="96"/>
      <c r="M32" s="96"/>
      <c r="O32" s="96"/>
      <c r="P32" s="96"/>
      <c r="Q32" s="96"/>
      <c r="R32" s="96"/>
      <c r="S32" s="96"/>
      <c r="T32" s="96"/>
      <c r="U32" s="96"/>
      <c r="V32" s="96"/>
      <c r="W32" s="96"/>
      <c r="X32" s="96"/>
    </row>
    <row r="33" spans="12:24" x14ac:dyDescent="0.3">
      <c r="L33" s="96"/>
      <c r="M33" s="96"/>
      <c r="O33" s="96"/>
      <c r="P33" s="96"/>
      <c r="Q33" s="96"/>
      <c r="R33" s="96"/>
      <c r="S33" s="96"/>
      <c r="T33" s="96"/>
      <c r="U33" s="96"/>
      <c r="V33" s="96"/>
      <c r="W33" s="96"/>
      <c r="X33" s="96"/>
    </row>
  </sheetData>
  <mergeCells count="3">
    <mergeCell ref="B2:B3"/>
    <mergeCell ref="C2:C3"/>
    <mergeCell ref="D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D74-878C-4B47-B799-A3FE659FEC29}">
  <sheetPr codeName="Sheet1">
    <tabColor theme="0"/>
  </sheetPr>
  <dimension ref="A2:AD48"/>
  <sheetViews>
    <sheetView zoomScale="60" zoomScaleNormal="6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AA41" sqref="AA41"/>
    </sheetView>
  </sheetViews>
  <sheetFormatPr defaultColWidth="9.109375" defaultRowHeight="14.4" x14ac:dyDescent="0.3"/>
  <cols>
    <col min="1" max="2" width="2.88671875" style="1" customWidth="1"/>
    <col min="3" max="3" width="4.6640625" style="9" customWidth="1"/>
    <col min="4" max="4" width="49.5546875" style="15" customWidth="1"/>
    <col min="5" max="5" width="46.44140625" style="15" bestFit="1" customWidth="1"/>
    <col min="6" max="6" width="26.109375" style="15" customWidth="1"/>
    <col min="7" max="7" width="22.6640625" style="1" bestFit="1" customWidth="1"/>
    <col min="8" max="8" width="15.88671875" style="1" bestFit="1" customWidth="1"/>
    <col min="9" max="9" width="11.5546875" style="1" bestFit="1" customWidth="1"/>
    <col min="10" max="10" width="43.88671875" style="15" customWidth="1"/>
    <col min="11" max="11" width="40.5546875" style="15" customWidth="1"/>
    <col min="12" max="12" width="15.5546875" style="15" customWidth="1"/>
    <col min="13" max="20" width="7" style="15" customWidth="1"/>
    <col min="21" max="21" width="6.88671875" style="15" customWidth="1"/>
    <col min="22" max="23" width="7" style="15" customWidth="1"/>
    <col min="24" max="24" width="8.5546875" style="15" bestFit="1" customWidth="1"/>
    <col min="25" max="25" width="14.33203125" style="1" bestFit="1" customWidth="1"/>
    <col min="26" max="26" width="10.6640625" style="1" bestFit="1" customWidth="1"/>
    <col min="27" max="27" width="45" style="15" customWidth="1"/>
    <col min="28" max="28" width="29.33203125" style="15" bestFit="1" customWidth="1"/>
    <col min="29" max="29" width="17.88671875" style="15" bestFit="1" customWidth="1"/>
    <col min="30" max="30" width="30.44140625" style="15" bestFit="1" customWidth="1"/>
    <col min="31" max="16384" width="9.109375" style="1"/>
  </cols>
  <sheetData>
    <row r="2" spans="1:30" x14ac:dyDescent="0.3">
      <c r="D2" s="58" t="s">
        <v>13</v>
      </c>
      <c r="E2" s="57" t="s">
        <v>151</v>
      </c>
      <c r="F2" s="55" t="s">
        <v>157</v>
      </c>
      <c r="G2" s="56" t="s">
        <v>156</v>
      </c>
      <c r="H2" s="28" t="s">
        <v>153</v>
      </c>
      <c r="J2" s="52" t="s">
        <v>0</v>
      </c>
      <c r="K2" s="53" t="s">
        <v>1</v>
      </c>
      <c r="L2" s="54" t="s">
        <v>2</v>
      </c>
    </row>
    <row r="3" spans="1:30" x14ac:dyDescent="0.3">
      <c r="H3" s="15"/>
      <c r="I3" s="15"/>
    </row>
    <row r="4" spans="1:30" ht="18.600000000000001" thickBot="1" x14ac:dyDescent="0.35">
      <c r="C4" s="20" t="s">
        <v>3</v>
      </c>
      <c r="D4" s="20"/>
      <c r="E4" s="20"/>
      <c r="F4" s="34"/>
      <c r="G4" s="20"/>
      <c r="H4" s="20"/>
      <c r="I4" s="20"/>
      <c r="J4" s="20"/>
      <c r="M4" s="66" t="s">
        <v>203</v>
      </c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91" t="s">
        <v>4</v>
      </c>
      <c r="Z4" s="91"/>
      <c r="AA4" s="91"/>
      <c r="AB4" s="35"/>
      <c r="AC4" s="41" t="s">
        <v>149</v>
      </c>
      <c r="AD4" s="82"/>
    </row>
    <row r="5" spans="1:30" ht="15" customHeight="1" thickBot="1" x14ac:dyDescent="0.35">
      <c r="C5" s="2" t="s">
        <v>5</v>
      </c>
      <c r="D5" s="2" t="s">
        <v>198</v>
      </c>
      <c r="E5" s="2" t="s">
        <v>6</v>
      </c>
      <c r="F5" s="2" t="s">
        <v>7</v>
      </c>
      <c r="G5" s="7" t="s">
        <v>8</v>
      </c>
      <c r="H5" s="7" t="s">
        <v>9</v>
      </c>
      <c r="I5" s="2" t="s">
        <v>10</v>
      </c>
      <c r="J5" s="10" t="s">
        <v>202</v>
      </c>
      <c r="K5" s="10" t="s">
        <v>11</v>
      </c>
      <c r="L5" s="10" t="s">
        <v>103</v>
      </c>
      <c r="M5" s="40" t="s">
        <v>248</v>
      </c>
      <c r="N5" s="40" t="s">
        <v>249</v>
      </c>
      <c r="O5" s="40" t="s">
        <v>250</v>
      </c>
      <c r="P5" s="68" t="s">
        <v>251</v>
      </c>
      <c r="Q5" s="68" t="s">
        <v>252</v>
      </c>
      <c r="R5" s="68" t="s">
        <v>253</v>
      </c>
      <c r="S5" s="68" t="s">
        <v>254</v>
      </c>
      <c r="T5" s="68" t="s">
        <v>255</v>
      </c>
      <c r="U5" s="68" t="s">
        <v>257</v>
      </c>
      <c r="V5" s="68" t="s">
        <v>256</v>
      </c>
      <c r="W5" s="68" t="s">
        <v>258</v>
      </c>
      <c r="X5" s="68" t="s">
        <v>259</v>
      </c>
      <c r="Y5" s="18" t="s">
        <v>12</v>
      </c>
      <c r="Z5" s="18" t="s">
        <v>13</v>
      </c>
      <c r="AA5" s="19" t="s">
        <v>11</v>
      </c>
      <c r="AB5" s="19" t="s">
        <v>102</v>
      </c>
      <c r="AC5" s="38" t="s">
        <v>150</v>
      </c>
      <c r="AD5" s="38" t="s">
        <v>11</v>
      </c>
    </row>
    <row r="6" spans="1:30" ht="43.2" x14ac:dyDescent="0.3">
      <c r="A6" s="48"/>
      <c r="B6" s="92" t="s">
        <v>14</v>
      </c>
      <c r="C6" s="9" t="s">
        <v>15</v>
      </c>
      <c r="D6" s="15" t="s">
        <v>16</v>
      </c>
      <c r="E6" s="15" t="s">
        <v>17</v>
      </c>
      <c r="F6" s="15" t="s">
        <v>18</v>
      </c>
      <c r="G6" s="1" t="s">
        <v>19</v>
      </c>
      <c r="H6" s="1" t="s">
        <v>20</v>
      </c>
      <c r="I6" s="4">
        <v>44761</v>
      </c>
      <c r="J6" s="59" t="s">
        <v>220</v>
      </c>
      <c r="K6" s="15" t="s">
        <v>21</v>
      </c>
      <c r="L6" s="26" t="s">
        <v>110</v>
      </c>
      <c r="M6" s="42"/>
      <c r="N6" s="42" t="s">
        <v>0</v>
      </c>
      <c r="O6" s="42" t="s">
        <v>0</v>
      </c>
      <c r="P6" s="42"/>
      <c r="Q6" s="42" t="s">
        <v>0</v>
      </c>
      <c r="R6" s="42" t="s">
        <v>2</v>
      </c>
      <c r="S6" s="42" t="s">
        <v>2</v>
      </c>
      <c r="T6" s="42" t="s">
        <v>0</v>
      </c>
      <c r="U6" s="42" t="s">
        <v>2</v>
      </c>
      <c r="V6" s="42" t="s">
        <v>2</v>
      </c>
      <c r="W6" s="42"/>
      <c r="X6" s="42" t="s">
        <v>0</v>
      </c>
      <c r="Y6" s="16" t="s">
        <v>70</v>
      </c>
      <c r="Z6" s="16" t="s">
        <v>70</v>
      </c>
      <c r="AA6" s="36" t="s">
        <v>170</v>
      </c>
      <c r="AB6" s="36"/>
      <c r="AC6" s="44" t="s">
        <v>70</v>
      </c>
      <c r="AD6" s="83"/>
    </row>
    <row r="7" spans="1:30" ht="72.599999999999994" thickBot="1" x14ac:dyDescent="0.35">
      <c r="A7" s="48"/>
      <c r="B7" s="93"/>
      <c r="C7" s="14" t="s">
        <v>22</v>
      </c>
      <c r="D7" s="21" t="s">
        <v>107</v>
      </c>
      <c r="E7" s="21" t="s">
        <v>23</v>
      </c>
      <c r="F7" s="21" t="s">
        <v>24</v>
      </c>
      <c r="G7" s="5" t="s">
        <v>19</v>
      </c>
      <c r="H7" s="5" t="s">
        <v>20</v>
      </c>
      <c r="I7" s="13">
        <v>44761</v>
      </c>
      <c r="J7" s="81" t="s">
        <v>220</v>
      </c>
      <c r="K7" s="21" t="s">
        <v>21</v>
      </c>
      <c r="L7" s="27" t="s">
        <v>110</v>
      </c>
      <c r="M7" s="45"/>
      <c r="N7" s="45" t="s">
        <v>0</v>
      </c>
      <c r="O7" s="45" t="s">
        <v>0</v>
      </c>
      <c r="P7" s="45"/>
      <c r="Q7" s="45" t="s">
        <v>0</v>
      </c>
      <c r="R7" s="45" t="s">
        <v>2</v>
      </c>
      <c r="S7" s="45" t="s">
        <v>2</v>
      </c>
      <c r="T7" s="45" t="s">
        <v>0</v>
      </c>
      <c r="U7" s="45" t="s">
        <v>2</v>
      </c>
      <c r="V7" s="45" t="s">
        <v>2</v>
      </c>
      <c r="W7" s="45"/>
      <c r="X7" s="45" t="s">
        <v>0</v>
      </c>
      <c r="Y7" s="17" t="s">
        <v>70</v>
      </c>
      <c r="Z7" s="17" t="s">
        <v>70</v>
      </c>
      <c r="AA7" s="64" t="s">
        <v>170</v>
      </c>
      <c r="AB7" s="62"/>
      <c r="AC7" s="39" t="s">
        <v>70</v>
      </c>
      <c r="AD7" s="39"/>
    </row>
    <row r="8" spans="1:30" ht="43.2" x14ac:dyDescent="0.3">
      <c r="A8" s="48"/>
      <c r="B8" s="94" t="s">
        <v>25</v>
      </c>
      <c r="C8" s="9" t="s">
        <v>15</v>
      </c>
      <c r="D8" s="15" t="s">
        <v>26</v>
      </c>
      <c r="E8" s="15" t="s">
        <v>27</v>
      </c>
      <c r="F8" s="22" t="s">
        <v>28</v>
      </c>
      <c r="G8" s="1" t="s">
        <v>29</v>
      </c>
      <c r="H8" s="1" t="s">
        <v>30</v>
      </c>
      <c r="I8" s="4">
        <v>44761</v>
      </c>
      <c r="J8" s="59" t="s">
        <v>221</v>
      </c>
      <c r="L8" s="26" t="s">
        <v>111</v>
      </c>
      <c r="M8" s="42"/>
      <c r="N8" s="42" t="s">
        <v>0</v>
      </c>
      <c r="O8" s="42" t="s">
        <v>0</v>
      </c>
      <c r="P8" s="43" t="s">
        <v>2</v>
      </c>
      <c r="Q8" s="42" t="s">
        <v>2</v>
      </c>
      <c r="R8" s="42" t="s">
        <v>2</v>
      </c>
      <c r="S8" s="42" t="s">
        <v>2</v>
      </c>
      <c r="T8" s="42" t="s">
        <v>2</v>
      </c>
      <c r="U8" s="42" t="s">
        <v>2</v>
      </c>
      <c r="V8" s="42" t="s">
        <v>2</v>
      </c>
      <c r="W8" s="43" t="s">
        <v>2</v>
      </c>
      <c r="X8" s="42" t="s">
        <v>2</v>
      </c>
      <c r="Y8" s="11" t="s">
        <v>70</v>
      </c>
      <c r="Z8" s="11" t="s">
        <v>70</v>
      </c>
      <c r="AA8" s="12"/>
      <c r="AB8" s="12"/>
      <c r="AC8" s="44" t="s">
        <v>70</v>
      </c>
      <c r="AD8" s="83"/>
    </row>
    <row r="9" spans="1:30" ht="43.2" x14ac:dyDescent="0.3">
      <c r="A9" s="48"/>
      <c r="B9" s="94"/>
      <c r="C9" s="9" t="s">
        <v>22</v>
      </c>
      <c r="D9" s="15" t="s">
        <v>31</v>
      </c>
      <c r="E9" s="22" t="s">
        <v>32</v>
      </c>
      <c r="F9" s="22" t="s">
        <v>33</v>
      </c>
      <c r="G9" s="1" t="s">
        <v>29</v>
      </c>
      <c r="H9" s="1" t="s">
        <v>30</v>
      </c>
      <c r="I9" s="4">
        <v>44761</v>
      </c>
      <c r="J9" s="59" t="s">
        <v>222</v>
      </c>
      <c r="L9" s="26" t="s">
        <v>112</v>
      </c>
      <c r="M9" s="43"/>
      <c r="N9" s="43" t="s">
        <v>0</v>
      </c>
      <c r="O9" s="43" t="s">
        <v>0</v>
      </c>
      <c r="P9" s="43" t="s">
        <v>2</v>
      </c>
      <c r="Q9" s="43" t="s">
        <v>2</v>
      </c>
      <c r="R9" s="43" t="s">
        <v>2</v>
      </c>
      <c r="S9" s="43" t="s">
        <v>2</v>
      </c>
      <c r="T9" s="43" t="s">
        <v>2</v>
      </c>
      <c r="U9" s="43" t="s">
        <v>2</v>
      </c>
      <c r="V9" s="43" t="s">
        <v>2</v>
      </c>
      <c r="W9" s="43" t="s">
        <v>2</v>
      </c>
      <c r="X9" s="43" t="s">
        <v>2</v>
      </c>
      <c r="Y9" s="11" t="s">
        <v>70</v>
      </c>
      <c r="Z9" s="11" t="s">
        <v>70</v>
      </c>
      <c r="AA9" s="37" t="s">
        <v>170</v>
      </c>
      <c r="AB9" s="36"/>
      <c r="AC9" s="44" t="s">
        <v>70</v>
      </c>
      <c r="AD9" s="83"/>
    </row>
    <row r="10" spans="1:30" ht="43.2" x14ac:dyDescent="0.3">
      <c r="A10" s="51"/>
      <c r="B10" s="94"/>
      <c r="C10" s="9" t="s">
        <v>34</v>
      </c>
      <c r="D10" s="15" t="s">
        <v>35</v>
      </c>
      <c r="E10" s="22" t="s">
        <v>36</v>
      </c>
      <c r="F10" s="22" t="s">
        <v>37</v>
      </c>
      <c r="G10" s="1" t="s">
        <v>38</v>
      </c>
      <c r="H10" s="1" t="s">
        <v>39</v>
      </c>
      <c r="I10" s="4">
        <v>44761</v>
      </c>
      <c r="J10" s="15" t="s">
        <v>223</v>
      </c>
      <c r="K10" s="15" t="s">
        <v>40</v>
      </c>
      <c r="L10" s="26"/>
      <c r="M10" s="43" t="s">
        <v>0</v>
      </c>
      <c r="N10" s="43" t="s">
        <v>0</v>
      </c>
      <c r="O10" s="43" t="s">
        <v>0</v>
      </c>
      <c r="P10" s="43" t="s">
        <v>2</v>
      </c>
      <c r="Q10" s="43" t="s">
        <v>2</v>
      </c>
      <c r="R10" s="43" t="s">
        <v>2</v>
      </c>
      <c r="S10" s="43" t="s">
        <v>2</v>
      </c>
      <c r="T10" s="43" t="s">
        <v>2</v>
      </c>
      <c r="U10" s="43" t="s">
        <v>2</v>
      </c>
      <c r="V10" s="43" t="s">
        <v>2</v>
      </c>
      <c r="W10" s="43" t="s">
        <v>2</v>
      </c>
      <c r="X10" s="43" t="s">
        <v>2</v>
      </c>
      <c r="Y10" s="11" t="s">
        <v>151</v>
      </c>
      <c r="Z10" s="11" t="s">
        <v>152</v>
      </c>
      <c r="AA10" s="12"/>
      <c r="AB10" s="12"/>
      <c r="AC10" s="44" t="s">
        <v>153</v>
      </c>
      <c r="AD10" s="83" t="s">
        <v>214</v>
      </c>
    </row>
    <row r="11" spans="1:30" ht="43.2" x14ac:dyDescent="0.3">
      <c r="A11" s="48"/>
      <c r="B11" s="94"/>
      <c r="C11" s="9" t="s">
        <v>41</v>
      </c>
      <c r="D11" s="15" t="s">
        <v>42</v>
      </c>
      <c r="E11" s="22" t="s">
        <v>36</v>
      </c>
      <c r="F11" s="22" t="s">
        <v>37</v>
      </c>
      <c r="G11" s="1" t="s">
        <v>38</v>
      </c>
      <c r="H11" s="1" t="s">
        <v>30</v>
      </c>
      <c r="I11" s="4">
        <v>44761</v>
      </c>
      <c r="J11" s="59" t="s">
        <v>224</v>
      </c>
      <c r="L11" s="26" t="s">
        <v>113</v>
      </c>
      <c r="M11" s="43"/>
      <c r="N11" s="43" t="s">
        <v>0</v>
      </c>
      <c r="O11" s="43" t="s">
        <v>0</v>
      </c>
      <c r="P11" s="43" t="s">
        <v>2</v>
      </c>
      <c r="Q11" s="43" t="s">
        <v>2</v>
      </c>
      <c r="R11" s="43" t="s">
        <v>2</v>
      </c>
      <c r="S11" s="43" t="s">
        <v>2</v>
      </c>
      <c r="T11" s="43" t="s">
        <v>2</v>
      </c>
      <c r="U11" s="43" t="s">
        <v>2</v>
      </c>
      <c r="V11" s="43" t="s">
        <v>2</v>
      </c>
      <c r="W11" s="43" t="s">
        <v>2</v>
      </c>
      <c r="X11" s="43" t="s">
        <v>2</v>
      </c>
      <c r="Y11" s="11" t="s">
        <v>70</v>
      </c>
      <c r="Z11" s="11" t="s">
        <v>70</v>
      </c>
      <c r="AA11" s="36" t="s">
        <v>144</v>
      </c>
      <c r="AB11" s="12"/>
      <c r="AC11" s="44" t="s">
        <v>70</v>
      </c>
      <c r="AD11" s="83"/>
    </row>
    <row r="12" spans="1:30" ht="86.4" x14ac:dyDescent="0.3">
      <c r="A12" s="48"/>
      <c r="B12" s="94"/>
      <c r="C12" s="9" t="s">
        <v>43</v>
      </c>
      <c r="D12" s="15" t="s">
        <v>44</v>
      </c>
      <c r="E12" s="22" t="s">
        <v>36</v>
      </c>
      <c r="F12" s="22" t="s">
        <v>37</v>
      </c>
      <c r="G12" s="1" t="s">
        <v>38</v>
      </c>
      <c r="H12" s="1" t="s">
        <v>45</v>
      </c>
      <c r="I12" s="4">
        <v>44743</v>
      </c>
      <c r="J12" s="59" t="s">
        <v>225</v>
      </c>
      <c r="K12" s="15" t="s">
        <v>46</v>
      </c>
      <c r="L12" s="26" t="s">
        <v>114</v>
      </c>
      <c r="M12" s="43"/>
      <c r="N12" s="43"/>
      <c r="O12" s="43" t="s">
        <v>0</v>
      </c>
      <c r="P12" s="43" t="s">
        <v>2</v>
      </c>
      <c r="Q12" s="43" t="s">
        <v>2</v>
      </c>
      <c r="R12" s="43" t="s">
        <v>2</v>
      </c>
      <c r="S12" s="43" t="s">
        <v>2</v>
      </c>
      <c r="T12" s="43" t="s">
        <v>2</v>
      </c>
      <c r="U12" s="43" t="s">
        <v>2</v>
      </c>
      <c r="V12" s="43" t="s">
        <v>2</v>
      </c>
      <c r="W12" s="43" t="s">
        <v>2</v>
      </c>
      <c r="X12" s="43" t="s">
        <v>2</v>
      </c>
      <c r="Y12" s="11" t="s">
        <v>70</v>
      </c>
      <c r="Z12" s="11" t="s">
        <v>70</v>
      </c>
      <c r="AA12" s="36" t="s">
        <v>144</v>
      </c>
      <c r="AB12" s="12"/>
      <c r="AC12" s="44" t="s">
        <v>70</v>
      </c>
      <c r="AD12" s="83"/>
    </row>
    <row r="13" spans="1:30" s="31" customFormat="1" ht="43.2" x14ac:dyDescent="0.3">
      <c r="B13" s="94"/>
      <c r="C13" s="28" t="s">
        <v>47</v>
      </c>
      <c r="D13" s="29" t="s">
        <v>42</v>
      </c>
      <c r="E13" s="30" t="s">
        <v>36</v>
      </c>
      <c r="F13" s="30" t="s">
        <v>37</v>
      </c>
      <c r="G13" s="31" t="s">
        <v>38</v>
      </c>
      <c r="H13" s="31" t="s">
        <v>30</v>
      </c>
      <c r="I13" s="32">
        <v>44761</v>
      </c>
      <c r="J13" s="80" t="s">
        <v>226</v>
      </c>
      <c r="K13" s="50" t="s">
        <v>109</v>
      </c>
      <c r="L13" s="33" t="s">
        <v>113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31" t="s">
        <v>153</v>
      </c>
      <c r="Z13" s="31" t="s">
        <v>153</v>
      </c>
      <c r="AA13" s="29"/>
      <c r="AB13" s="29"/>
      <c r="AC13" s="31" t="s">
        <v>153</v>
      </c>
      <c r="AD13" s="29"/>
    </row>
    <row r="14" spans="1:30" ht="43.2" x14ac:dyDescent="0.3">
      <c r="A14" s="48"/>
      <c r="B14" s="94"/>
      <c r="C14" s="9" t="s">
        <v>48</v>
      </c>
      <c r="D14" s="15" t="s">
        <v>49</v>
      </c>
      <c r="E14" s="22" t="s">
        <v>36</v>
      </c>
      <c r="F14" s="22" t="s">
        <v>37</v>
      </c>
      <c r="G14" s="1" t="s">
        <v>38</v>
      </c>
      <c r="H14" s="1" t="s">
        <v>30</v>
      </c>
      <c r="I14" s="4">
        <v>44761</v>
      </c>
      <c r="J14" s="59" t="s">
        <v>227</v>
      </c>
      <c r="L14" s="26" t="s">
        <v>105</v>
      </c>
      <c r="M14" s="43"/>
      <c r="N14" s="43" t="s">
        <v>0</v>
      </c>
      <c r="O14" s="43" t="s">
        <v>0</v>
      </c>
      <c r="P14" s="43" t="s">
        <v>2</v>
      </c>
      <c r="Q14" s="43" t="s">
        <v>2</v>
      </c>
      <c r="R14" s="43" t="s">
        <v>2</v>
      </c>
      <c r="S14" s="43" t="s">
        <v>2</v>
      </c>
      <c r="T14" s="43" t="s">
        <v>2</v>
      </c>
      <c r="U14" s="43" t="s">
        <v>2</v>
      </c>
      <c r="V14" s="43" t="s">
        <v>2</v>
      </c>
      <c r="W14" s="43" t="s">
        <v>2</v>
      </c>
      <c r="X14" s="43" t="s">
        <v>2</v>
      </c>
      <c r="Y14" s="11" t="s">
        <v>70</v>
      </c>
      <c r="Z14" s="11" t="s">
        <v>70</v>
      </c>
      <c r="AA14" s="36" t="s">
        <v>144</v>
      </c>
      <c r="AB14" s="12"/>
      <c r="AC14" s="44" t="s">
        <v>70</v>
      </c>
      <c r="AD14" s="83"/>
    </row>
    <row r="15" spans="1:30" ht="43.2" x14ac:dyDescent="0.3">
      <c r="A15" s="48"/>
      <c r="B15" s="94"/>
      <c r="C15" s="9" t="s">
        <v>50</v>
      </c>
      <c r="D15" s="15" t="s">
        <v>51</v>
      </c>
      <c r="E15" s="15" t="s">
        <v>145</v>
      </c>
      <c r="F15" s="15" t="s">
        <v>52</v>
      </c>
      <c r="G15" s="1" t="s">
        <v>29</v>
      </c>
      <c r="H15" s="1" t="s">
        <v>30</v>
      </c>
      <c r="I15" s="4">
        <v>44761</v>
      </c>
      <c r="J15" s="59" t="s">
        <v>228</v>
      </c>
      <c r="L15" s="26" t="s">
        <v>104</v>
      </c>
      <c r="M15" s="43"/>
      <c r="N15" s="43" t="s">
        <v>0</v>
      </c>
      <c r="O15" s="43" t="s">
        <v>0</v>
      </c>
      <c r="P15" s="43" t="s">
        <v>2</v>
      </c>
      <c r="Q15" s="43" t="s">
        <v>2</v>
      </c>
      <c r="R15" s="43" t="s">
        <v>2</v>
      </c>
      <c r="S15" s="43" t="s">
        <v>2</v>
      </c>
      <c r="T15" s="43" t="s">
        <v>2</v>
      </c>
      <c r="U15" s="43" t="s">
        <v>2</v>
      </c>
      <c r="V15" s="43" t="s">
        <v>2</v>
      </c>
      <c r="W15" s="43" t="s">
        <v>2</v>
      </c>
      <c r="X15" s="43" t="s">
        <v>2</v>
      </c>
      <c r="Y15" s="11" t="s">
        <v>70</v>
      </c>
      <c r="Z15" s="11" t="s">
        <v>70</v>
      </c>
      <c r="AA15" s="36" t="s">
        <v>144</v>
      </c>
      <c r="AB15" s="12"/>
      <c r="AC15" s="44" t="s">
        <v>70</v>
      </c>
      <c r="AD15" s="83"/>
    </row>
    <row r="16" spans="1:30" ht="43.2" x14ac:dyDescent="0.3">
      <c r="A16" s="48"/>
      <c r="B16" s="94"/>
      <c r="C16" s="9" t="s">
        <v>53</v>
      </c>
      <c r="D16" s="15" t="s">
        <v>54</v>
      </c>
      <c r="E16" s="15" t="s">
        <v>146</v>
      </c>
      <c r="F16" s="15" t="s">
        <v>52</v>
      </c>
      <c r="G16" s="1" t="s">
        <v>55</v>
      </c>
      <c r="H16" s="1" t="s">
        <v>30</v>
      </c>
      <c r="I16" s="4">
        <v>44761</v>
      </c>
      <c r="J16" s="59" t="s">
        <v>229</v>
      </c>
      <c r="L16" s="26" t="s">
        <v>115</v>
      </c>
      <c r="M16" s="43"/>
      <c r="N16" s="43" t="s">
        <v>0</v>
      </c>
      <c r="O16" s="43" t="s">
        <v>0</v>
      </c>
      <c r="P16" s="43" t="s">
        <v>2</v>
      </c>
      <c r="Q16" s="43" t="s">
        <v>2</v>
      </c>
      <c r="R16" s="43" t="s">
        <v>2</v>
      </c>
      <c r="S16" s="43" t="s">
        <v>2</v>
      </c>
      <c r="T16" s="43" t="s">
        <v>2</v>
      </c>
      <c r="U16" s="43" t="s">
        <v>2</v>
      </c>
      <c r="V16" s="43" t="s">
        <v>2</v>
      </c>
      <c r="W16" s="43" t="s">
        <v>2</v>
      </c>
      <c r="X16" s="43" t="s">
        <v>2</v>
      </c>
      <c r="Y16" s="11" t="s">
        <v>70</v>
      </c>
      <c r="Z16" s="11" t="s">
        <v>70</v>
      </c>
      <c r="AA16" s="37" t="s">
        <v>171</v>
      </c>
      <c r="AB16" s="12"/>
      <c r="AC16" s="44" t="s">
        <v>70</v>
      </c>
      <c r="AD16" s="83"/>
    </row>
    <row r="17" spans="1:30" ht="43.2" x14ac:dyDescent="0.3">
      <c r="A17" s="48"/>
      <c r="B17" s="94"/>
      <c r="C17" s="9" t="s">
        <v>56</v>
      </c>
      <c r="D17" s="15" t="s">
        <v>57</v>
      </c>
      <c r="E17" s="15" t="s">
        <v>147</v>
      </c>
      <c r="F17" s="15" t="s">
        <v>52</v>
      </c>
      <c r="G17" s="1" t="s">
        <v>55</v>
      </c>
      <c r="H17" s="1" t="s">
        <v>30</v>
      </c>
      <c r="I17" s="4">
        <v>44761</v>
      </c>
      <c r="J17" s="59" t="s">
        <v>230</v>
      </c>
      <c r="L17" s="26" t="s">
        <v>116</v>
      </c>
      <c r="M17" s="43"/>
      <c r="N17" s="43" t="s">
        <v>0</v>
      </c>
      <c r="O17" s="43" t="s">
        <v>0</v>
      </c>
      <c r="P17" s="43" t="s">
        <v>2</v>
      </c>
      <c r="Q17" s="43" t="s">
        <v>2</v>
      </c>
      <c r="R17" s="43" t="s">
        <v>2</v>
      </c>
      <c r="S17" s="43" t="s">
        <v>2</v>
      </c>
      <c r="T17" s="43" t="s">
        <v>2</v>
      </c>
      <c r="U17" s="43" t="s">
        <v>2</v>
      </c>
      <c r="V17" s="43" t="s">
        <v>2</v>
      </c>
      <c r="W17" s="43" t="s">
        <v>2</v>
      </c>
      <c r="X17" s="43" t="s">
        <v>2</v>
      </c>
      <c r="Y17" s="11" t="s">
        <v>70</v>
      </c>
      <c r="Z17" s="11" t="s">
        <v>70</v>
      </c>
      <c r="AA17" s="37" t="s">
        <v>172</v>
      </c>
      <c r="AB17" s="12"/>
      <c r="AC17" s="44" t="s">
        <v>70</v>
      </c>
      <c r="AD17" s="83"/>
    </row>
    <row r="18" spans="1:30" ht="43.2" x14ac:dyDescent="0.3">
      <c r="A18" s="48"/>
      <c r="B18" s="94"/>
      <c r="C18" s="9" t="s">
        <v>58</v>
      </c>
      <c r="D18" s="15" t="s">
        <v>59</v>
      </c>
      <c r="E18" s="15" t="s">
        <v>148</v>
      </c>
      <c r="F18" s="15" t="s">
        <v>52</v>
      </c>
      <c r="G18" s="1" t="s">
        <v>55</v>
      </c>
      <c r="H18" s="1" t="s">
        <v>30</v>
      </c>
      <c r="I18" s="4">
        <v>44761</v>
      </c>
      <c r="J18" s="59" t="s">
        <v>231</v>
      </c>
      <c r="L18" s="26" t="s">
        <v>117</v>
      </c>
      <c r="M18" s="43"/>
      <c r="N18" s="43" t="s">
        <v>0</v>
      </c>
      <c r="O18" s="43" t="s">
        <v>0</v>
      </c>
      <c r="P18" s="43" t="s">
        <v>2</v>
      </c>
      <c r="Q18" s="43" t="s">
        <v>2</v>
      </c>
      <c r="R18" s="43" t="s">
        <v>2</v>
      </c>
      <c r="S18" s="43" t="s">
        <v>2</v>
      </c>
      <c r="T18" s="43" t="s">
        <v>2</v>
      </c>
      <c r="U18" s="43" t="s">
        <v>2</v>
      </c>
      <c r="V18" s="43" t="s">
        <v>2</v>
      </c>
      <c r="W18" s="43" t="s">
        <v>2</v>
      </c>
      <c r="X18" s="43" t="s">
        <v>2</v>
      </c>
      <c r="Y18" s="11" t="s">
        <v>70</v>
      </c>
      <c r="Z18" s="11" t="s">
        <v>70</v>
      </c>
      <c r="AA18" s="37" t="s">
        <v>168</v>
      </c>
      <c r="AB18" s="37" t="s">
        <v>169</v>
      </c>
      <c r="AC18" s="44" t="s">
        <v>70</v>
      </c>
      <c r="AD18" s="83"/>
    </row>
    <row r="19" spans="1:30" ht="43.2" x14ac:dyDescent="0.3">
      <c r="A19" s="48"/>
      <c r="B19" s="94"/>
      <c r="C19" s="9" t="s">
        <v>60</v>
      </c>
      <c r="D19" s="15" t="s">
        <v>61</v>
      </c>
      <c r="E19" s="15" t="s">
        <v>148</v>
      </c>
      <c r="F19" s="15" t="s">
        <v>52</v>
      </c>
      <c r="G19" s="1" t="s">
        <v>55</v>
      </c>
      <c r="H19" s="1" t="s">
        <v>30</v>
      </c>
      <c r="I19" s="4">
        <v>44761</v>
      </c>
      <c r="J19" s="59" t="s">
        <v>232</v>
      </c>
      <c r="L19" s="26" t="s">
        <v>118</v>
      </c>
      <c r="M19" s="43"/>
      <c r="N19" s="43" t="s">
        <v>0</v>
      </c>
      <c r="O19" s="43" t="s">
        <v>0</v>
      </c>
      <c r="P19" s="43" t="s">
        <v>2</v>
      </c>
      <c r="Q19" s="43" t="s">
        <v>2</v>
      </c>
      <c r="R19" s="43" t="s">
        <v>2</v>
      </c>
      <c r="S19" s="43" t="s">
        <v>2</v>
      </c>
      <c r="T19" s="43" t="s">
        <v>2</v>
      </c>
      <c r="U19" s="43" t="s">
        <v>2</v>
      </c>
      <c r="V19" s="43" t="s">
        <v>2</v>
      </c>
      <c r="W19" s="43" t="s">
        <v>2</v>
      </c>
      <c r="X19" s="43" t="s">
        <v>2</v>
      </c>
      <c r="Y19" s="11"/>
      <c r="Z19" s="11"/>
      <c r="AA19" s="37" t="s">
        <v>171</v>
      </c>
      <c r="AB19" s="12" t="s">
        <v>173</v>
      </c>
      <c r="AC19" s="44" t="s">
        <v>70</v>
      </c>
      <c r="AD19" s="83"/>
    </row>
    <row r="20" spans="1:30" ht="115.2" x14ac:dyDescent="0.3">
      <c r="A20" s="48"/>
      <c r="B20" s="94"/>
      <c r="C20" s="9" t="s">
        <v>62</v>
      </c>
      <c r="D20" s="15" t="s">
        <v>63</v>
      </c>
      <c r="E20" s="15" t="s">
        <v>64</v>
      </c>
      <c r="F20" s="15" t="s">
        <v>65</v>
      </c>
      <c r="G20" s="1" t="s">
        <v>38</v>
      </c>
      <c r="H20" s="1" t="s">
        <v>142</v>
      </c>
      <c r="I20" s="4">
        <v>44761</v>
      </c>
      <c r="J20" s="59" t="s">
        <v>233</v>
      </c>
      <c r="K20" s="59" t="s">
        <v>66</v>
      </c>
      <c r="L20" s="26" t="s">
        <v>106</v>
      </c>
      <c r="M20" s="43"/>
      <c r="N20" s="43" t="s">
        <v>0</v>
      </c>
      <c r="O20" s="43" t="s">
        <v>1</v>
      </c>
      <c r="P20" s="43" t="s">
        <v>2</v>
      </c>
      <c r="Q20" s="43" t="s">
        <v>2</v>
      </c>
      <c r="R20" s="43" t="s">
        <v>2</v>
      </c>
      <c r="S20" s="43" t="s">
        <v>2</v>
      </c>
      <c r="T20" s="43" t="s">
        <v>2</v>
      </c>
      <c r="U20" s="43" t="s">
        <v>2</v>
      </c>
      <c r="V20" s="43" t="s">
        <v>2</v>
      </c>
      <c r="W20" s="43" t="s">
        <v>2</v>
      </c>
      <c r="X20" s="43" t="s">
        <v>2</v>
      </c>
      <c r="Y20" s="11" t="s">
        <v>70</v>
      </c>
      <c r="Z20" s="11" t="s">
        <v>70</v>
      </c>
      <c r="AA20" s="36" t="s">
        <v>144</v>
      </c>
      <c r="AB20" s="36" t="s">
        <v>167</v>
      </c>
      <c r="AC20" s="44" t="s">
        <v>70</v>
      </c>
      <c r="AD20" s="83"/>
    </row>
    <row r="21" spans="1:30" ht="43.2" x14ac:dyDescent="0.3">
      <c r="A21" s="48"/>
      <c r="B21" s="94"/>
      <c r="C21" s="9" t="s">
        <v>67</v>
      </c>
      <c r="D21" s="15" t="s">
        <v>68</v>
      </c>
      <c r="E21" s="15" t="s">
        <v>186</v>
      </c>
      <c r="F21" s="15" t="s">
        <v>28</v>
      </c>
      <c r="G21" s="1" t="s">
        <v>55</v>
      </c>
      <c r="H21" s="1" t="s">
        <v>30</v>
      </c>
      <c r="I21" s="4">
        <v>44791</v>
      </c>
      <c r="J21" s="59" t="s">
        <v>234</v>
      </c>
      <c r="K21" s="15" t="s">
        <v>69</v>
      </c>
      <c r="M21" s="43"/>
      <c r="N21" s="43"/>
      <c r="O21" s="43" t="s">
        <v>1</v>
      </c>
      <c r="P21" s="43" t="s">
        <v>0</v>
      </c>
      <c r="Q21" s="43" t="s">
        <v>0</v>
      </c>
      <c r="R21" s="43" t="s">
        <v>2</v>
      </c>
      <c r="S21" s="43" t="s">
        <v>2</v>
      </c>
      <c r="T21" s="43" t="s">
        <v>0</v>
      </c>
      <c r="U21" s="43" t="s">
        <v>2</v>
      </c>
      <c r="V21" s="43" t="s">
        <v>2</v>
      </c>
      <c r="W21" s="43" t="s">
        <v>0</v>
      </c>
      <c r="X21" s="43" t="s">
        <v>0</v>
      </c>
      <c r="Y21" s="11" t="s">
        <v>70</v>
      </c>
      <c r="Z21" s="11" t="s">
        <v>70</v>
      </c>
      <c r="AA21" s="12" t="s">
        <v>101</v>
      </c>
      <c r="AB21" s="12" t="s">
        <v>98</v>
      </c>
      <c r="AC21" s="44" t="s">
        <v>70</v>
      </c>
      <c r="AD21" s="83"/>
    </row>
    <row r="22" spans="1:30" ht="43.2" x14ac:dyDescent="0.3">
      <c r="A22" s="48"/>
      <c r="B22" s="94"/>
      <c r="C22" s="9" t="s">
        <v>71</v>
      </c>
      <c r="D22" s="15" t="s">
        <v>68</v>
      </c>
      <c r="E22" s="15" t="s">
        <v>186</v>
      </c>
      <c r="F22" s="15" t="s">
        <v>28</v>
      </c>
      <c r="G22" s="1" t="s">
        <v>55</v>
      </c>
      <c r="H22" s="1" t="s">
        <v>30</v>
      </c>
      <c r="I22" s="4">
        <v>44791</v>
      </c>
      <c r="J22" s="59" t="s">
        <v>234</v>
      </c>
      <c r="K22" s="15" t="s">
        <v>69</v>
      </c>
      <c r="M22" s="43"/>
      <c r="N22" s="43"/>
      <c r="O22" s="43"/>
      <c r="P22" s="43" t="s">
        <v>0</v>
      </c>
      <c r="Q22" s="43" t="s">
        <v>0</v>
      </c>
      <c r="R22" s="43" t="s">
        <v>2</v>
      </c>
      <c r="S22" s="43" t="s">
        <v>2</v>
      </c>
      <c r="T22" s="43" t="s">
        <v>0</v>
      </c>
      <c r="U22" s="43" t="s">
        <v>2</v>
      </c>
      <c r="V22" s="43" t="s">
        <v>2</v>
      </c>
      <c r="W22" s="43" t="s">
        <v>0</v>
      </c>
      <c r="X22" s="43" t="s">
        <v>0</v>
      </c>
      <c r="Y22" s="11" t="s">
        <v>70</v>
      </c>
      <c r="Z22" s="11" t="s">
        <v>70</v>
      </c>
      <c r="AA22" s="12" t="s">
        <v>101</v>
      </c>
      <c r="AB22" s="12" t="s">
        <v>98</v>
      </c>
      <c r="AC22" s="44" t="s">
        <v>70</v>
      </c>
      <c r="AD22" s="83"/>
    </row>
    <row r="23" spans="1:30" ht="43.2" x14ac:dyDescent="0.3">
      <c r="A23" s="48"/>
      <c r="B23" s="94"/>
      <c r="C23" s="9" t="s">
        <v>72</v>
      </c>
      <c r="D23" s="15" t="s">
        <v>68</v>
      </c>
      <c r="E23" s="15" t="s">
        <v>185</v>
      </c>
      <c r="F23" s="15" t="s">
        <v>28</v>
      </c>
      <c r="G23" s="1" t="s">
        <v>55</v>
      </c>
      <c r="H23" s="1" t="s">
        <v>30</v>
      </c>
      <c r="I23" s="4">
        <v>44791</v>
      </c>
      <c r="J23" s="59" t="s">
        <v>234</v>
      </c>
      <c r="K23" s="15" t="s">
        <v>69</v>
      </c>
      <c r="M23" s="43"/>
      <c r="N23" s="43"/>
      <c r="O23" s="43"/>
      <c r="P23" s="43" t="s">
        <v>0</v>
      </c>
      <c r="Q23" s="43" t="s">
        <v>0</v>
      </c>
      <c r="R23" s="43" t="s">
        <v>2</v>
      </c>
      <c r="S23" s="43" t="s">
        <v>2</v>
      </c>
      <c r="T23" s="43" t="s">
        <v>0</v>
      </c>
      <c r="U23" s="43" t="s">
        <v>2</v>
      </c>
      <c r="V23" s="43" t="s">
        <v>2</v>
      </c>
      <c r="W23" s="43" t="s">
        <v>0</v>
      </c>
      <c r="X23" s="43" t="s">
        <v>0</v>
      </c>
      <c r="Y23" s="11" t="s">
        <v>70</v>
      </c>
      <c r="Z23" s="11" t="s">
        <v>70</v>
      </c>
      <c r="AA23" s="12" t="s">
        <v>101</v>
      </c>
      <c r="AB23" s="12" t="s">
        <v>98</v>
      </c>
      <c r="AC23" s="44" t="s">
        <v>70</v>
      </c>
      <c r="AD23" s="83"/>
    </row>
    <row r="24" spans="1:30" ht="43.2" x14ac:dyDescent="0.3">
      <c r="A24" s="48"/>
      <c r="B24" s="94"/>
      <c r="C24" s="9" t="s">
        <v>73</v>
      </c>
      <c r="D24" s="15" t="s">
        <v>68</v>
      </c>
      <c r="E24" s="15" t="s">
        <v>185</v>
      </c>
      <c r="F24" s="15" t="s">
        <v>28</v>
      </c>
      <c r="G24" s="1" t="s">
        <v>55</v>
      </c>
      <c r="H24" s="1" t="s">
        <v>30</v>
      </c>
      <c r="I24" s="4">
        <v>44791</v>
      </c>
      <c r="J24" s="59" t="s">
        <v>234</v>
      </c>
      <c r="K24" s="15" t="s">
        <v>69</v>
      </c>
      <c r="M24" s="43"/>
      <c r="N24" s="43"/>
      <c r="O24" s="43"/>
      <c r="P24" s="43" t="s">
        <v>0</v>
      </c>
      <c r="Q24" s="43" t="s">
        <v>0</v>
      </c>
      <c r="R24" s="43" t="s">
        <v>2</v>
      </c>
      <c r="S24" s="43" t="s">
        <v>2</v>
      </c>
      <c r="T24" s="43" t="s">
        <v>0</v>
      </c>
      <c r="U24" s="43" t="s">
        <v>2</v>
      </c>
      <c r="V24" s="43" t="s">
        <v>2</v>
      </c>
      <c r="W24" s="43" t="s">
        <v>0</v>
      </c>
      <c r="X24" s="43" t="s">
        <v>0</v>
      </c>
      <c r="Y24" s="11" t="s">
        <v>70</v>
      </c>
      <c r="Z24" s="11" t="s">
        <v>70</v>
      </c>
      <c r="AA24" s="12" t="s">
        <v>101</v>
      </c>
      <c r="AB24" s="12" t="s">
        <v>98</v>
      </c>
      <c r="AC24" s="44" t="s">
        <v>70</v>
      </c>
      <c r="AD24" s="83"/>
    </row>
    <row r="25" spans="1:30" ht="43.2" x14ac:dyDescent="0.3">
      <c r="A25" s="48"/>
      <c r="B25" s="94"/>
      <c r="C25" s="9" t="s">
        <v>74</v>
      </c>
      <c r="D25" s="15" t="s">
        <v>68</v>
      </c>
      <c r="E25" s="15" t="s">
        <v>184</v>
      </c>
      <c r="F25" s="15" t="s">
        <v>28</v>
      </c>
      <c r="G25" s="1" t="s">
        <v>55</v>
      </c>
      <c r="H25" s="1" t="s">
        <v>30</v>
      </c>
      <c r="I25" s="4">
        <v>44791</v>
      </c>
      <c r="J25" s="59" t="s">
        <v>234</v>
      </c>
      <c r="K25" s="15" t="s">
        <v>75</v>
      </c>
      <c r="M25" s="43"/>
      <c r="N25" s="43"/>
      <c r="O25" s="43"/>
      <c r="P25" s="43" t="s">
        <v>0</v>
      </c>
      <c r="Q25" s="43" t="s">
        <v>0</v>
      </c>
      <c r="R25" s="43" t="s">
        <v>2</v>
      </c>
      <c r="S25" s="43" t="s">
        <v>2</v>
      </c>
      <c r="T25" s="43" t="s">
        <v>0</v>
      </c>
      <c r="U25" s="43" t="s">
        <v>2</v>
      </c>
      <c r="V25" s="43" t="s">
        <v>2</v>
      </c>
      <c r="W25" s="43" t="s">
        <v>0</v>
      </c>
      <c r="X25" s="43" t="s">
        <v>0</v>
      </c>
      <c r="Y25" s="11" t="s">
        <v>70</v>
      </c>
      <c r="Z25" s="11" t="s">
        <v>70</v>
      </c>
      <c r="AA25" s="12" t="s">
        <v>101</v>
      </c>
      <c r="AB25" s="12" t="s">
        <v>98</v>
      </c>
      <c r="AC25" s="44" t="s">
        <v>70</v>
      </c>
      <c r="AD25" s="83"/>
    </row>
    <row r="26" spans="1:30" ht="43.2" x14ac:dyDescent="0.3">
      <c r="A26" s="48"/>
      <c r="B26" s="94"/>
      <c r="C26" s="9" t="s">
        <v>76</v>
      </c>
      <c r="D26" s="15" t="s">
        <v>68</v>
      </c>
      <c r="E26" s="15" t="s">
        <v>184</v>
      </c>
      <c r="F26" s="15" t="s">
        <v>28</v>
      </c>
      <c r="G26" s="1" t="s">
        <v>55</v>
      </c>
      <c r="H26" s="1" t="s">
        <v>30</v>
      </c>
      <c r="I26" s="4">
        <v>44792</v>
      </c>
      <c r="J26" s="59" t="s">
        <v>234</v>
      </c>
      <c r="K26" s="15" t="s">
        <v>77</v>
      </c>
      <c r="M26" s="43"/>
      <c r="N26" s="43"/>
      <c r="O26" s="43"/>
      <c r="P26" s="43" t="s">
        <v>0</v>
      </c>
      <c r="Q26" s="43" t="s">
        <v>0</v>
      </c>
      <c r="R26" s="43" t="s">
        <v>2</v>
      </c>
      <c r="S26" s="43" t="s">
        <v>2</v>
      </c>
      <c r="T26" s="43" t="s">
        <v>0</v>
      </c>
      <c r="U26" s="43" t="s">
        <v>2</v>
      </c>
      <c r="V26" s="43" t="s">
        <v>2</v>
      </c>
      <c r="W26" s="43" t="s">
        <v>0</v>
      </c>
      <c r="X26" s="43" t="s">
        <v>0</v>
      </c>
      <c r="Y26" s="11" t="s">
        <v>70</v>
      </c>
      <c r="Z26" s="11" t="s">
        <v>70</v>
      </c>
      <c r="AA26" s="12" t="s">
        <v>101</v>
      </c>
      <c r="AB26" s="12" t="s">
        <v>98</v>
      </c>
      <c r="AC26" s="44" t="s">
        <v>70</v>
      </c>
      <c r="AD26" s="83"/>
    </row>
    <row r="27" spans="1:30" ht="43.2" x14ac:dyDescent="0.3">
      <c r="A27" s="48"/>
      <c r="B27" s="94"/>
      <c r="C27" s="9" t="s">
        <v>78</v>
      </c>
      <c r="D27" s="15" t="s">
        <v>79</v>
      </c>
      <c r="E27" s="15" t="s">
        <v>183</v>
      </c>
      <c r="F27" s="15" t="s">
        <v>28</v>
      </c>
      <c r="G27" s="1" t="s">
        <v>55</v>
      </c>
      <c r="H27" s="1" t="s">
        <v>30</v>
      </c>
      <c r="I27" s="4">
        <v>44791</v>
      </c>
      <c r="J27" s="59" t="s">
        <v>234</v>
      </c>
      <c r="K27" s="15" t="s">
        <v>80</v>
      </c>
      <c r="M27" s="43"/>
      <c r="N27" s="43"/>
      <c r="O27" s="43"/>
      <c r="P27" s="43" t="s">
        <v>0</v>
      </c>
      <c r="Q27" s="43" t="s">
        <v>0</v>
      </c>
      <c r="R27" s="43" t="s">
        <v>2</v>
      </c>
      <c r="S27" s="43" t="s">
        <v>2</v>
      </c>
      <c r="T27" s="43" t="s">
        <v>0</v>
      </c>
      <c r="U27" s="43" t="s">
        <v>2</v>
      </c>
      <c r="V27" s="43" t="s">
        <v>2</v>
      </c>
      <c r="W27" s="43" t="s">
        <v>0</v>
      </c>
      <c r="X27" s="43" t="s">
        <v>0</v>
      </c>
      <c r="Y27" s="11" t="s">
        <v>70</v>
      </c>
      <c r="Z27" s="11" t="s">
        <v>70</v>
      </c>
      <c r="AA27" s="12" t="s">
        <v>81</v>
      </c>
      <c r="AB27" s="12" t="s">
        <v>99</v>
      </c>
      <c r="AC27" s="44" t="s">
        <v>70</v>
      </c>
      <c r="AD27" s="83"/>
    </row>
    <row r="28" spans="1:30" ht="43.2" x14ac:dyDescent="0.3">
      <c r="A28" s="48"/>
      <c r="B28" s="94"/>
      <c r="C28" s="9" t="s">
        <v>82</v>
      </c>
      <c r="D28" s="15" t="s">
        <v>68</v>
      </c>
      <c r="E28" s="15" t="s">
        <v>183</v>
      </c>
      <c r="F28" s="15" t="s">
        <v>28</v>
      </c>
      <c r="G28" s="1" t="s">
        <v>55</v>
      </c>
      <c r="H28" s="1" t="s">
        <v>30</v>
      </c>
      <c r="I28" s="4">
        <v>44791</v>
      </c>
      <c r="J28" s="59" t="s">
        <v>234</v>
      </c>
      <c r="K28" s="15" t="s">
        <v>83</v>
      </c>
      <c r="M28" s="43"/>
      <c r="N28" s="43"/>
      <c r="O28" s="43"/>
      <c r="P28" s="43" t="s">
        <v>0</v>
      </c>
      <c r="Q28" s="43" t="s">
        <v>0</v>
      </c>
      <c r="R28" s="43" t="s">
        <v>2</v>
      </c>
      <c r="S28" s="43" t="s">
        <v>2</v>
      </c>
      <c r="T28" s="43" t="s">
        <v>0</v>
      </c>
      <c r="U28" s="43" t="s">
        <v>2</v>
      </c>
      <c r="V28" s="43" t="s">
        <v>2</v>
      </c>
      <c r="W28" s="43" t="s">
        <v>0</v>
      </c>
      <c r="X28" s="43" t="s">
        <v>0</v>
      </c>
      <c r="Y28" s="11" t="s">
        <v>70</v>
      </c>
      <c r="Z28" s="11" t="s">
        <v>70</v>
      </c>
      <c r="AA28" s="12" t="s">
        <v>84</v>
      </c>
      <c r="AB28" s="12" t="s">
        <v>99</v>
      </c>
      <c r="AC28" s="44" t="s">
        <v>70</v>
      </c>
      <c r="AD28" s="83"/>
    </row>
    <row r="29" spans="1:30" ht="115.2" x14ac:dyDescent="0.3">
      <c r="A29" s="48"/>
      <c r="B29" s="94"/>
      <c r="C29" s="9" t="s">
        <v>85</v>
      </c>
      <c r="D29" s="15" t="s">
        <v>68</v>
      </c>
      <c r="E29" s="15" t="s">
        <v>182</v>
      </c>
      <c r="F29" s="15" t="s">
        <v>28</v>
      </c>
      <c r="G29" s="1" t="s">
        <v>55</v>
      </c>
      <c r="H29" s="1" t="s">
        <v>30</v>
      </c>
      <c r="I29" s="4">
        <v>44796</v>
      </c>
      <c r="J29" s="59" t="s">
        <v>234</v>
      </c>
      <c r="K29" s="15" t="s">
        <v>86</v>
      </c>
      <c r="M29" s="43"/>
      <c r="N29" s="43"/>
      <c r="O29" s="43"/>
      <c r="P29" s="43" t="s">
        <v>0</v>
      </c>
      <c r="Q29" s="43" t="s">
        <v>0</v>
      </c>
      <c r="R29" s="43" t="s">
        <v>2</v>
      </c>
      <c r="S29" s="43" t="s">
        <v>2</v>
      </c>
      <c r="T29" s="43" t="s">
        <v>0</v>
      </c>
      <c r="U29" s="43" t="s">
        <v>2</v>
      </c>
      <c r="V29" s="43" t="s">
        <v>2</v>
      </c>
      <c r="W29" s="43" t="s">
        <v>0</v>
      </c>
      <c r="X29" s="43" t="s">
        <v>0</v>
      </c>
      <c r="Y29" s="11" t="s">
        <v>70</v>
      </c>
      <c r="Z29" s="11" t="s">
        <v>70</v>
      </c>
      <c r="AA29" s="12" t="s">
        <v>87</v>
      </c>
      <c r="AB29" s="12" t="s">
        <v>98</v>
      </c>
      <c r="AC29" s="44" t="s">
        <v>70</v>
      </c>
      <c r="AD29" s="83"/>
    </row>
    <row r="30" spans="1:30" ht="43.2" x14ac:dyDescent="0.3">
      <c r="A30" s="48"/>
      <c r="B30" s="94"/>
      <c r="C30" s="9" t="s">
        <v>88</v>
      </c>
      <c r="D30" s="15" t="s">
        <v>68</v>
      </c>
      <c r="E30" s="15" t="s">
        <v>182</v>
      </c>
      <c r="F30" s="15" t="s">
        <v>28</v>
      </c>
      <c r="G30" s="1" t="s">
        <v>55</v>
      </c>
      <c r="H30" s="1" t="s">
        <v>30</v>
      </c>
      <c r="I30" s="4">
        <v>44796</v>
      </c>
      <c r="J30" s="59" t="s">
        <v>234</v>
      </c>
      <c r="K30" s="15" t="s">
        <v>86</v>
      </c>
      <c r="M30" s="43"/>
      <c r="N30" s="43"/>
      <c r="O30" s="43"/>
      <c r="P30" s="43" t="s">
        <v>0</v>
      </c>
      <c r="Q30" s="43" t="s">
        <v>0</v>
      </c>
      <c r="R30" s="43" t="s">
        <v>2</v>
      </c>
      <c r="S30" s="43" t="s">
        <v>2</v>
      </c>
      <c r="T30" s="43" t="s">
        <v>0</v>
      </c>
      <c r="U30" s="43" t="s">
        <v>2</v>
      </c>
      <c r="V30" s="43" t="s">
        <v>2</v>
      </c>
      <c r="W30" s="43" t="s">
        <v>0</v>
      </c>
      <c r="X30" s="43" t="s">
        <v>0</v>
      </c>
      <c r="Y30" s="11" t="s">
        <v>70</v>
      </c>
      <c r="Z30" s="11" t="s">
        <v>70</v>
      </c>
      <c r="AA30" s="12" t="s">
        <v>84</v>
      </c>
      <c r="AB30" s="12" t="s">
        <v>98</v>
      </c>
      <c r="AC30" s="44" t="s">
        <v>70</v>
      </c>
      <c r="AD30" s="83"/>
    </row>
    <row r="31" spans="1:30" ht="43.2" x14ac:dyDescent="0.3">
      <c r="A31" s="48"/>
      <c r="B31" s="94"/>
      <c r="C31" s="9" t="s">
        <v>89</v>
      </c>
      <c r="D31" s="15" t="s">
        <v>68</v>
      </c>
      <c r="E31" s="15" t="s">
        <v>90</v>
      </c>
      <c r="F31" s="15" t="s">
        <v>180</v>
      </c>
      <c r="G31" s="1" t="s">
        <v>55</v>
      </c>
      <c r="H31" s="1" t="s">
        <v>30</v>
      </c>
      <c r="I31" s="4">
        <v>44796</v>
      </c>
      <c r="J31" s="59" t="s">
        <v>235</v>
      </c>
      <c r="K31" s="15" t="s">
        <v>91</v>
      </c>
      <c r="M31" s="43"/>
      <c r="N31" s="43"/>
      <c r="O31" s="43"/>
      <c r="P31" s="43" t="s">
        <v>0</v>
      </c>
      <c r="Q31" s="43" t="s">
        <v>0</v>
      </c>
      <c r="R31" s="43" t="s">
        <v>2</v>
      </c>
      <c r="S31" s="43" t="s">
        <v>2</v>
      </c>
      <c r="T31" s="43" t="s">
        <v>0</v>
      </c>
      <c r="U31" s="43" t="s">
        <v>2</v>
      </c>
      <c r="V31" s="43" t="s">
        <v>2</v>
      </c>
      <c r="W31" s="43" t="s">
        <v>0</v>
      </c>
      <c r="X31" s="43" t="s">
        <v>0</v>
      </c>
      <c r="Y31" s="11" t="s">
        <v>70</v>
      </c>
      <c r="Z31" s="11" t="s">
        <v>70</v>
      </c>
      <c r="AA31" s="12" t="s">
        <v>92</v>
      </c>
      <c r="AB31" s="12" t="s">
        <v>100</v>
      </c>
      <c r="AC31" s="44" t="s">
        <v>70</v>
      </c>
      <c r="AD31" s="83"/>
    </row>
    <row r="32" spans="1:30" ht="43.2" x14ac:dyDescent="0.3">
      <c r="A32" s="48"/>
      <c r="B32" s="94"/>
      <c r="C32" s="9" t="s">
        <v>93</v>
      </c>
      <c r="D32" s="15" t="s">
        <v>68</v>
      </c>
      <c r="E32" s="15" t="s">
        <v>90</v>
      </c>
      <c r="F32" s="15" t="s">
        <v>180</v>
      </c>
      <c r="G32" s="1" t="s">
        <v>55</v>
      </c>
      <c r="H32" s="1" t="s">
        <v>30</v>
      </c>
      <c r="I32" s="4">
        <v>44796</v>
      </c>
      <c r="J32" s="59" t="s">
        <v>235</v>
      </c>
      <c r="K32" s="15" t="s">
        <v>91</v>
      </c>
      <c r="M32" s="43"/>
      <c r="N32" s="43"/>
      <c r="O32" s="43"/>
      <c r="P32" s="43" t="s">
        <v>0</v>
      </c>
      <c r="Q32" s="43" t="s">
        <v>0</v>
      </c>
      <c r="R32" s="43" t="s">
        <v>2</v>
      </c>
      <c r="S32" s="43" t="s">
        <v>2</v>
      </c>
      <c r="T32" s="43" t="s">
        <v>0</v>
      </c>
      <c r="U32" s="43" t="s">
        <v>2</v>
      </c>
      <c r="V32" s="43" t="s">
        <v>2</v>
      </c>
      <c r="W32" s="43" t="s">
        <v>0</v>
      </c>
      <c r="X32" s="43" t="s">
        <v>0</v>
      </c>
      <c r="Y32" s="11" t="s">
        <v>70</v>
      </c>
      <c r="Z32" s="11" t="s">
        <v>70</v>
      </c>
      <c r="AA32" s="12" t="s">
        <v>84</v>
      </c>
      <c r="AB32" s="12" t="s">
        <v>100</v>
      </c>
      <c r="AC32" s="44" t="s">
        <v>70</v>
      </c>
      <c r="AD32" s="83"/>
    </row>
    <row r="33" spans="1:30" ht="57.6" x14ac:dyDescent="0.3">
      <c r="A33" s="48"/>
      <c r="B33" s="94"/>
      <c r="C33" s="9" t="s">
        <v>94</v>
      </c>
      <c r="D33" s="15" t="s">
        <v>189</v>
      </c>
      <c r="E33" s="15" t="s">
        <v>181</v>
      </c>
      <c r="F33" s="22" t="s">
        <v>28</v>
      </c>
      <c r="G33" s="1" t="s">
        <v>29</v>
      </c>
      <c r="H33" s="1" t="s">
        <v>30</v>
      </c>
      <c r="I33" s="4">
        <v>44796</v>
      </c>
      <c r="J33" s="59" t="s">
        <v>236</v>
      </c>
      <c r="L33" s="26" t="s">
        <v>119</v>
      </c>
      <c r="M33" s="43"/>
      <c r="N33" s="43"/>
      <c r="O33" s="43"/>
      <c r="P33" s="43"/>
      <c r="Q33" s="43" t="s">
        <v>1</v>
      </c>
      <c r="R33" s="43" t="s">
        <v>2</v>
      </c>
      <c r="S33" s="43" t="s">
        <v>2</v>
      </c>
      <c r="T33" s="43" t="s">
        <v>0</v>
      </c>
      <c r="U33" s="43" t="s">
        <v>2</v>
      </c>
      <c r="V33" s="43" t="s">
        <v>2</v>
      </c>
      <c r="W33" s="43"/>
      <c r="X33" s="43" t="s">
        <v>0</v>
      </c>
      <c r="Y33" s="11" t="s">
        <v>70</v>
      </c>
      <c r="Z33" s="11" t="s">
        <v>70</v>
      </c>
      <c r="AA33" s="36" t="s">
        <v>174</v>
      </c>
      <c r="AB33" s="12"/>
      <c r="AC33" s="44" t="s">
        <v>70</v>
      </c>
      <c r="AD33" s="83"/>
    </row>
    <row r="34" spans="1:30" ht="45" customHeight="1" x14ac:dyDescent="0.3">
      <c r="A34" s="48"/>
      <c r="B34" s="94"/>
      <c r="C34" s="9" t="s">
        <v>95</v>
      </c>
      <c r="D34" s="15" t="s">
        <v>96</v>
      </c>
      <c r="E34" s="22" t="s">
        <v>201</v>
      </c>
      <c r="F34" s="22" t="s">
        <v>108</v>
      </c>
      <c r="G34" s="1" t="s">
        <v>29</v>
      </c>
      <c r="H34" s="1" t="s">
        <v>30</v>
      </c>
      <c r="I34" s="4">
        <v>44796</v>
      </c>
      <c r="J34" s="59" t="s">
        <v>237</v>
      </c>
      <c r="L34" s="26" t="s">
        <v>120</v>
      </c>
      <c r="M34" s="43"/>
      <c r="N34" s="43"/>
      <c r="O34" s="43"/>
      <c r="P34" s="43"/>
      <c r="Q34" s="43" t="s">
        <v>0</v>
      </c>
      <c r="R34" s="43" t="s">
        <v>2</v>
      </c>
      <c r="S34" s="43" t="s">
        <v>2</v>
      </c>
      <c r="T34" s="43" t="s">
        <v>0</v>
      </c>
      <c r="U34" s="43" t="s">
        <v>2</v>
      </c>
      <c r="V34" s="43" t="s">
        <v>2</v>
      </c>
      <c r="W34" s="43"/>
      <c r="X34" s="43" t="s">
        <v>0</v>
      </c>
      <c r="Y34" s="11" t="s">
        <v>70</v>
      </c>
      <c r="Z34" s="11" t="s">
        <v>70</v>
      </c>
      <c r="AA34" s="11"/>
      <c r="AB34" s="12"/>
      <c r="AC34" s="44" t="s">
        <v>70</v>
      </c>
      <c r="AD34" s="83"/>
    </row>
    <row r="35" spans="1:30" ht="43.2" x14ac:dyDescent="0.3">
      <c r="A35" s="48"/>
      <c r="B35" s="94"/>
      <c r="C35" s="9" t="s">
        <v>121</v>
      </c>
      <c r="D35" s="15" t="s">
        <v>123</v>
      </c>
      <c r="E35" s="15" t="s">
        <v>179</v>
      </c>
      <c r="F35" s="22" t="s">
        <v>180</v>
      </c>
      <c r="G35" s="1" t="s">
        <v>29</v>
      </c>
      <c r="H35" s="1" t="s">
        <v>30</v>
      </c>
      <c r="I35" s="4">
        <v>44844</v>
      </c>
      <c r="J35" s="59" t="s">
        <v>238</v>
      </c>
      <c r="L35" s="26" t="s">
        <v>122</v>
      </c>
      <c r="M35" s="43"/>
      <c r="N35" s="43" t="s">
        <v>0</v>
      </c>
      <c r="O35" s="43" t="s">
        <v>0</v>
      </c>
      <c r="P35" s="43"/>
      <c r="Q35" s="43" t="s">
        <v>0</v>
      </c>
      <c r="R35" s="43" t="s">
        <v>2</v>
      </c>
      <c r="S35" s="43" t="s">
        <v>2</v>
      </c>
      <c r="T35" s="43" t="s">
        <v>0</v>
      </c>
      <c r="U35" s="43" t="s">
        <v>2</v>
      </c>
      <c r="V35" s="43" t="s">
        <v>2</v>
      </c>
      <c r="W35" s="43"/>
      <c r="X35" s="43" t="s">
        <v>0</v>
      </c>
      <c r="Y35" s="11" t="s">
        <v>70</v>
      </c>
      <c r="Z35" s="11" t="s">
        <v>70</v>
      </c>
      <c r="AA35" s="11"/>
      <c r="AB35" s="11"/>
      <c r="AC35" s="44" t="s">
        <v>70</v>
      </c>
      <c r="AD35" s="83"/>
    </row>
    <row r="36" spans="1:30" ht="43.2" x14ac:dyDescent="0.3">
      <c r="A36" s="48"/>
      <c r="B36" s="49"/>
      <c r="C36" s="9" t="s">
        <v>124</v>
      </c>
      <c r="D36" s="15" t="s">
        <v>125</v>
      </c>
      <c r="E36" s="22" t="s">
        <v>36</v>
      </c>
      <c r="F36" s="22" t="s">
        <v>37</v>
      </c>
      <c r="G36" s="1" t="s">
        <v>38</v>
      </c>
      <c r="H36" s="1" t="s">
        <v>30</v>
      </c>
      <c r="I36" s="4">
        <v>44761</v>
      </c>
      <c r="J36" s="59" t="s">
        <v>239</v>
      </c>
      <c r="L36" s="26" t="s">
        <v>140</v>
      </c>
      <c r="M36" s="43"/>
      <c r="N36" s="43"/>
      <c r="O36" s="43" t="s">
        <v>1</v>
      </c>
      <c r="P36" s="43" t="s">
        <v>0</v>
      </c>
      <c r="Q36" s="43" t="s">
        <v>0</v>
      </c>
      <c r="R36" s="43" t="s">
        <v>2</v>
      </c>
      <c r="S36" s="43" t="s">
        <v>2</v>
      </c>
      <c r="T36" s="43" t="s">
        <v>0</v>
      </c>
      <c r="U36" s="43" t="s">
        <v>2</v>
      </c>
      <c r="V36" s="43" t="s">
        <v>2</v>
      </c>
      <c r="W36" s="43" t="s">
        <v>0</v>
      </c>
      <c r="X36" s="43" t="s">
        <v>0</v>
      </c>
      <c r="Y36" s="11" t="s">
        <v>70</v>
      </c>
      <c r="Z36" s="11" t="s">
        <v>70</v>
      </c>
      <c r="AA36" s="36" t="s">
        <v>144</v>
      </c>
      <c r="AB36" s="11"/>
      <c r="AC36" s="44" t="s">
        <v>70</v>
      </c>
      <c r="AD36" s="83"/>
    </row>
    <row r="37" spans="1:30" ht="45" customHeight="1" x14ac:dyDescent="0.3">
      <c r="A37" s="53"/>
      <c r="B37" s="49"/>
      <c r="C37" s="9" t="s">
        <v>126</v>
      </c>
      <c r="D37" s="15" t="s">
        <v>130</v>
      </c>
      <c r="E37" s="22" t="s">
        <v>36</v>
      </c>
      <c r="F37" s="22" t="s">
        <v>37</v>
      </c>
      <c r="G37" s="1" t="s">
        <v>38</v>
      </c>
      <c r="H37" s="1" t="s">
        <v>30</v>
      </c>
      <c r="I37" s="4">
        <v>44761</v>
      </c>
      <c r="J37" s="59" t="s">
        <v>240</v>
      </c>
      <c r="K37" s="15" t="s">
        <v>131</v>
      </c>
      <c r="L37" s="26"/>
      <c r="M37" s="43"/>
      <c r="N37" s="43"/>
      <c r="O37" s="43" t="s">
        <v>1</v>
      </c>
      <c r="P37" s="43" t="s">
        <v>0</v>
      </c>
      <c r="Q37" s="43" t="s">
        <v>0</v>
      </c>
      <c r="R37" s="43" t="s">
        <v>2</v>
      </c>
      <c r="S37" s="43" t="s">
        <v>2</v>
      </c>
      <c r="T37" s="43" t="s">
        <v>0</v>
      </c>
      <c r="U37" s="43" t="s">
        <v>2</v>
      </c>
      <c r="V37" s="43" t="s">
        <v>2</v>
      </c>
      <c r="W37" s="43" t="s">
        <v>0</v>
      </c>
      <c r="X37" s="43" t="s">
        <v>0</v>
      </c>
      <c r="Y37" s="11" t="s">
        <v>152</v>
      </c>
      <c r="Z37" s="11" t="s">
        <v>152</v>
      </c>
      <c r="AA37" s="12" t="s">
        <v>175</v>
      </c>
      <c r="AB37" s="11"/>
      <c r="AC37" s="44" t="s">
        <v>153</v>
      </c>
      <c r="AD37" s="83" t="s">
        <v>215</v>
      </c>
    </row>
    <row r="38" spans="1:30" ht="43.2" x14ac:dyDescent="0.3">
      <c r="A38" s="53"/>
      <c r="B38" s="49"/>
      <c r="C38" s="9" t="s">
        <v>127</v>
      </c>
      <c r="D38" s="15" t="s">
        <v>129</v>
      </c>
      <c r="E38" s="22" t="s">
        <v>133</v>
      </c>
      <c r="F38" s="22" t="s">
        <v>134</v>
      </c>
      <c r="G38" s="1" t="s">
        <v>55</v>
      </c>
      <c r="H38" s="1" t="s">
        <v>30</v>
      </c>
      <c r="I38" s="4">
        <v>44761</v>
      </c>
      <c r="J38" s="59" t="s">
        <v>241</v>
      </c>
      <c r="K38" s="15" t="s">
        <v>132</v>
      </c>
      <c r="L38" s="26"/>
      <c r="M38" s="43"/>
      <c r="N38" s="43"/>
      <c r="O38" s="43" t="s">
        <v>1</v>
      </c>
      <c r="P38" s="43" t="s">
        <v>0</v>
      </c>
      <c r="Q38" s="43" t="s">
        <v>0</v>
      </c>
      <c r="R38" s="43" t="s">
        <v>2</v>
      </c>
      <c r="S38" s="43" t="s">
        <v>2</v>
      </c>
      <c r="T38" s="43" t="s">
        <v>0</v>
      </c>
      <c r="U38" s="43" t="s">
        <v>2</v>
      </c>
      <c r="V38" s="43" t="s">
        <v>2</v>
      </c>
      <c r="W38" s="43" t="s">
        <v>0</v>
      </c>
      <c r="X38" s="43" t="s">
        <v>0</v>
      </c>
      <c r="Y38" s="11" t="s">
        <v>152</v>
      </c>
      <c r="Z38" s="11" t="s">
        <v>152</v>
      </c>
      <c r="AA38" s="11" t="s">
        <v>176</v>
      </c>
      <c r="AB38" s="11"/>
      <c r="AC38" s="44" t="s">
        <v>153</v>
      </c>
      <c r="AD38" s="83" t="s">
        <v>216</v>
      </c>
    </row>
    <row r="39" spans="1:30" ht="45" customHeight="1" x14ac:dyDescent="0.3">
      <c r="A39" s="47"/>
      <c r="B39" s="49"/>
      <c r="C39" s="9" t="s">
        <v>128</v>
      </c>
      <c r="D39" s="15" t="s">
        <v>135</v>
      </c>
      <c r="E39" s="22" t="s">
        <v>133</v>
      </c>
      <c r="F39" s="22" t="s">
        <v>134</v>
      </c>
      <c r="G39" s="1" t="s">
        <v>55</v>
      </c>
      <c r="H39" s="1" t="s">
        <v>30</v>
      </c>
      <c r="I39" s="4">
        <v>44761</v>
      </c>
      <c r="J39" s="15" t="s">
        <v>242</v>
      </c>
      <c r="K39" s="15" t="s">
        <v>132</v>
      </c>
      <c r="L39" s="26"/>
      <c r="M39" s="43"/>
      <c r="N39" s="43"/>
      <c r="O39" s="43" t="s">
        <v>1</v>
      </c>
      <c r="P39" s="43" t="s">
        <v>0</v>
      </c>
      <c r="Q39" s="43" t="s">
        <v>0</v>
      </c>
      <c r="R39" s="43" t="s">
        <v>2</v>
      </c>
      <c r="S39" s="43" t="s">
        <v>2</v>
      </c>
      <c r="T39" s="43" t="s">
        <v>0</v>
      </c>
      <c r="U39" s="43" t="s">
        <v>2</v>
      </c>
      <c r="V39" s="43" t="s">
        <v>2</v>
      </c>
      <c r="W39" s="43" t="s">
        <v>0</v>
      </c>
      <c r="X39" s="43" t="s">
        <v>0</v>
      </c>
      <c r="Y39" s="11"/>
      <c r="Z39" s="11"/>
      <c r="AA39" s="12" t="s">
        <v>177</v>
      </c>
      <c r="AB39" s="11"/>
      <c r="AC39" s="44"/>
      <c r="AD39" s="83" t="s">
        <v>218</v>
      </c>
    </row>
    <row r="40" spans="1:30" ht="72" x14ac:dyDescent="0.3">
      <c r="A40" s="48"/>
      <c r="B40" s="49"/>
      <c r="C40" s="9" t="s">
        <v>137</v>
      </c>
      <c r="D40" s="15" t="s">
        <v>136</v>
      </c>
      <c r="E40" s="22" t="s">
        <v>138</v>
      </c>
      <c r="F40" s="22" t="s">
        <v>139</v>
      </c>
      <c r="G40" s="1" t="s">
        <v>29</v>
      </c>
      <c r="H40" s="1" t="s">
        <v>30</v>
      </c>
      <c r="I40" s="4">
        <v>44761</v>
      </c>
      <c r="J40" s="59" t="s">
        <v>243</v>
      </c>
      <c r="L40" s="26" t="s">
        <v>141</v>
      </c>
      <c r="M40" s="43"/>
      <c r="N40" s="43"/>
      <c r="O40" s="43" t="s">
        <v>1</v>
      </c>
      <c r="P40" s="43" t="s">
        <v>1</v>
      </c>
      <c r="Q40" s="43" t="s">
        <v>0</v>
      </c>
      <c r="R40" s="43" t="s">
        <v>2</v>
      </c>
      <c r="S40" s="43" t="s">
        <v>2</v>
      </c>
      <c r="T40" s="43" t="s">
        <v>0</v>
      </c>
      <c r="U40" s="43" t="s">
        <v>2</v>
      </c>
      <c r="V40" s="43" t="s">
        <v>2</v>
      </c>
      <c r="W40" s="43" t="s">
        <v>1</v>
      </c>
      <c r="X40" s="43" t="s">
        <v>0</v>
      </c>
      <c r="Y40" s="11" t="s">
        <v>70</v>
      </c>
      <c r="Z40" s="11" t="s">
        <v>70</v>
      </c>
      <c r="AA40" s="11"/>
      <c r="AB40" s="11"/>
      <c r="AC40" s="44" t="s">
        <v>70</v>
      </c>
      <c r="AD40" s="83"/>
    </row>
    <row r="41" spans="1:30" ht="45" customHeight="1" x14ac:dyDescent="0.3">
      <c r="A41" s="48"/>
      <c r="B41" s="49"/>
      <c r="C41" s="9" t="s">
        <v>143</v>
      </c>
      <c r="D41" s="15" t="s">
        <v>154</v>
      </c>
      <c r="E41" s="22" t="s">
        <v>36</v>
      </c>
      <c r="F41" s="22" t="s">
        <v>36</v>
      </c>
      <c r="G41" s="1" t="s">
        <v>29</v>
      </c>
      <c r="H41" s="1" t="s">
        <v>39</v>
      </c>
      <c r="I41" s="4">
        <v>44896</v>
      </c>
      <c r="J41" s="15" t="s">
        <v>244</v>
      </c>
      <c r="K41" s="15" t="s">
        <v>155</v>
      </c>
      <c r="L41" s="84" t="s">
        <v>246</v>
      </c>
      <c r="M41" s="43"/>
      <c r="N41" s="43"/>
      <c r="O41" s="43" t="s">
        <v>1</v>
      </c>
      <c r="P41" s="43" t="s">
        <v>0</v>
      </c>
      <c r="Q41" s="43" t="s">
        <v>0</v>
      </c>
      <c r="R41" s="43" t="s">
        <v>2</v>
      </c>
      <c r="S41" s="43" t="s">
        <v>2</v>
      </c>
      <c r="T41" s="43" t="s">
        <v>0</v>
      </c>
      <c r="U41" s="43" t="s">
        <v>2</v>
      </c>
      <c r="V41" s="43" t="s">
        <v>2</v>
      </c>
      <c r="W41" s="43" t="s">
        <v>0</v>
      </c>
      <c r="X41" s="43" t="s">
        <v>0</v>
      </c>
      <c r="Y41" s="11" t="s">
        <v>70</v>
      </c>
      <c r="Z41" s="11"/>
      <c r="AA41" s="11" t="s">
        <v>178</v>
      </c>
      <c r="AB41" s="11"/>
      <c r="AC41" s="44" t="s">
        <v>70</v>
      </c>
      <c r="AD41" s="83" t="s">
        <v>219</v>
      </c>
    </row>
    <row r="42" spans="1:30" ht="72" x14ac:dyDescent="0.3">
      <c r="A42" s="48"/>
      <c r="B42" s="49"/>
      <c r="C42" s="9" t="s">
        <v>187</v>
      </c>
      <c r="D42" s="15" t="s">
        <v>217</v>
      </c>
      <c r="E42" s="15" t="s">
        <v>188</v>
      </c>
      <c r="F42" s="22" t="s">
        <v>28</v>
      </c>
      <c r="G42" s="1" t="s">
        <v>29</v>
      </c>
      <c r="H42" s="1" t="s">
        <v>30</v>
      </c>
      <c r="I42" s="4">
        <v>45177</v>
      </c>
      <c r="J42" s="15" t="s">
        <v>245</v>
      </c>
      <c r="K42" s="15" t="s">
        <v>247</v>
      </c>
      <c r="L42" s="22"/>
      <c r="M42" s="43" t="s">
        <v>2</v>
      </c>
      <c r="N42" s="43" t="s">
        <v>2</v>
      </c>
      <c r="O42" s="43" t="s">
        <v>2</v>
      </c>
      <c r="P42" s="43"/>
      <c r="Q42" s="43" t="s">
        <v>0</v>
      </c>
      <c r="R42" s="43" t="s">
        <v>0</v>
      </c>
      <c r="S42" s="43" t="s">
        <v>0</v>
      </c>
      <c r="T42" s="43" t="s">
        <v>0</v>
      </c>
      <c r="U42" s="43" t="s">
        <v>0</v>
      </c>
      <c r="V42" s="43" t="s">
        <v>0</v>
      </c>
      <c r="W42" s="43"/>
      <c r="X42" s="43" t="s">
        <v>0</v>
      </c>
      <c r="Y42" s="11" t="s">
        <v>70</v>
      </c>
      <c r="Z42" s="11"/>
      <c r="AA42" s="11"/>
      <c r="AB42" s="11"/>
      <c r="AC42" s="44" t="s">
        <v>70</v>
      </c>
      <c r="AD42" s="83"/>
    </row>
    <row r="43" spans="1:30" ht="15" thickBot="1" x14ac:dyDescent="0.35">
      <c r="B43" s="49"/>
      <c r="C43" s="25"/>
      <c r="D43" s="21"/>
      <c r="E43" s="21"/>
      <c r="F43" s="21"/>
      <c r="G43" s="5"/>
      <c r="H43" s="5"/>
      <c r="I43" s="5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5"/>
      <c r="Z43" s="15"/>
      <c r="AC43" s="1"/>
    </row>
    <row r="44" spans="1:30" ht="15" thickBot="1" x14ac:dyDescent="0.35">
      <c r="B44" s="49"/>
      <c r="C44" s="6" t="s">
        <v>97</v>
      </c>
      <c r="D44" s="23"/>
      <c r="E44" s="23"/>
      <c r="F44" s="23"/>
      <c r="G44" s="24"/>
      <c r="H44" s="24"/>
      <c r="I44" s="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7">
        <f>COUNTIF(Y6:Y43,"yes")</f>
        <v>31</v>
      </c>
      <c r="Z44" s="7">
        <f>COUNTIF(Z6:Z43,"yes")</f>
        <v>29</v>
      </c>
      <c r="AA44" s="10"/>
      <c r="AB44" s="10"/>
      <c r="AC44" s="7">
        <f>COUNTIF(AC6:AC43,"yes")</f>
        <v>32</v>
      </c>
      <c r="AD44" s="10"/>
    </row>
    <row r="48" spans="1:30" x14ac:dyDescent="0.3">
      <c r="C48" s="1"/>
    </row>
  </sheetData>
  <mergeCells count="3">
    <mergeCell ref="Y4:AA4"/>
    <mergeCell ref="B6:B7"/>
    <mergeCell ref="B8:B35"/>
  </mergeCells>
  <phoneticPr fontId="6" type="noConversion"/>
  <conditionalFormatting sqref="M35:O36">
    <cfRule type="containsText" dxfId="32" priority="148" operator="containsText" text="Not yet tested">
      <formula>NOT(ISERROR(SEARCH("Not yet tested",M35)))</formula>
    </cfRule>
    <cfRule type="containsText" dxfId="31" priority="150" operator="containsText" text="Potential bug">
      <formula>NOT(ISERROR(SEARCH("Potential bug",M35)))</formula>
    </cfRule>
    <cfRule type="containsText" dxfId="30" priority="149" operator="containsText" text="No bug">
      <formula>NOT(ISERROR(SEARCH("No bug",M35)))</formula>
    </cfRule>
  </conditionalFormatting>
  <conditionalFormatting sqref="M42:O42">
    <cfRule type="containsText" dxfId="29" priority="1" operator="containsText" text="Not yet tested">
      <formula>NOT(ISERROR(SEARCH("Not yet tested",M42)))</formula>
    </cfRule>
    <cfRule type="containsText" dxfId="28" priority="2" operator="containsText" text="No bug">
      <formula>NOT(ISERROR(SEARCH("No bug",M42)))</formula>
    </cfRule>
    <cfRule type="containsText" dxfId="27" priority="3" operator="containsText" text="Potential bug">
      <formula>NOT(ISERROR(SEARCH("Potential bug",M42)))</formula>
    </cfRule>
  </conditionalFormatting>
  <conditionalFormatting sqref="M38:S42">
    <cfRule type="containsText" dxfId="26" priority="4" operator="containsText" text="Not yet tested">
      <formula>NOT(ISERROR(SEARCH("Not yet tested",M38)))</formula>
    </cfRule>
    <cfRule type="containsText" dxfId="25" priority="5" operator="containsText" text="No bug">
      <formula>NOT(ISERROR(SEARCH("No bug",M38)))</formula>
    </cfRule>
    <cfRule type="containsText" dxfId="24" priority="6" operator="containsText" text="Potential bug">
      <formula>NOT(ISERROR(SEARCH("Potential bug",M38)))</formula>
    </cfRule>
  </conditionalFormatting>
  <conditionalFormatting sqref="M6:W41">
    <cfRule type="containsText" dxfId="23" priority="290" operator="containsText" text="No bug">
      <formula>NOT(ISERROR(SEARCH("No bug",M6)))</formula>
    </cfRule>
    <cfRule type="containsText" dxfId="22" priority="291" operator="containsText" text="Potential bug">
      <formula>NOT(ISERROR(SEARCH("Potential bug",M6)))</formula>
    </cfRule>
    <cfRule type="containsText" dxfId="21" priority="289" operator="containsText" text="Not yet tested">
      <formula>NOT(ISERROR(SEARCH("Not yet tested",M6)))</formula>
    </cfRule>
  </conditionalFormatting>
  <conditionalFormatting sqref="P21:S36">
    <cfRule type="containsText" dxfId="20" priority="133" operator="containsText" text="Not yet tested">
      <formula>NOT(ISERROR(SEARCH("Not yet tested",P21)))</formula>
    </cfRule>
    <cfRule type="containsText" dxfId="19" priority="134" operator="containsText" text="No bug">
      <formula>NOT(ISERROR(SEARCH("No bug",P21)))</formula>
    </cfRule>
    <cfRule type="containsText" dxfId="18" priority="135" operator="containsText" text="Potential bug">
      <formula>NOT(ISERROR(SEARCH("Potential bug",P21)))</formula>
    </cfRule>
  </conditionalFormatting>
  <conditionalFormatting sqref="P42:X42">
    <cfRule type="containsText" dxfId="17" priority="10" operator="containsText" text="Not yet tested">
      <formula>NOT(ISERROR(SEARCH("Not yet tested",P42)))</formula>
    </cfRule>
    <cfRule type="containsText" dxfId="16" priority="11" operator="containsText" text="No bug">
      <formula>NOT(ISERROR(SEARCH("No bug",P42)))</formula>
    </cfRule>
    <cfRule type="containsText" dxfId="15" priority="12" operator="containsText" text="Potential bug">
      <formula>NOT(ISERROR(SEARCH("Potential bug",P42)))</formula>
    </cfRule>
  </conditionalFormatting>
  <conditionalFormatting sqref="W35:W36">
    <cfRule type="containsText" dxfId="14" priority="130" operator="containsText" text="Not yet tested">
      <formula>NOT(ISERROR(SEARCH("Not yet tested",W35)))</formula>
    </cfRule>
    <cfRule type="containsText" dxfId="13" priority="131" operator="containsText" text="No bug">
      <formula>NOT(ISERROR(SEARCH("No bug",W35)))</formula>
    </cfRule>
    <cfRule type="containsText" dxfId="12" priority="132" operator="containsText" text="Potential bug">
      <formula>NOT(ISERROR(SEARCH("Potential bug",W35)))</formula>
    </cfRule>
  </conditionalFormatting>
  <conditionalFormatting sqref="W38:X41">
    <cfRule type="containsText" dxfId="11" priority="22" operator="containsText" text="Not yet tested">
      <formula>NOT(ISERROR(SEARCH("Not yet tested",W38)))</formula>
    </cfRule>
    <cfRule type="containsText" dxfId="10" priority="24" operator="containsText" text="Potential bug">
      <formula>NOT(ISERROR(SEARCH("Potential bug",W38)))</formula>
    </cfRule>
    <cfRule type="containsText" dxfId="9" priority="23" operator="containsText" text="No bug">
      <formula>NOT(ISERROR(SEARCH("No bug",W38)))</formula>
    </cfRule>
  </conditionalFormatting>
  <conditionalFormatting sqref="X6:X41">
    <cfRule type="containsText" dxfId="8" priority="32" operator="containsText" text="No bug">
      <formula>NOT(ISERROR(SEARCH("No bug",X6)))</formula>
    </cfRule>
    <cfRule type="containsText" dxfId="7" priority="33" operator="containsText" text="Potential bug">
      <formula>NOT(ISERROR(SEARCH("Potential bug",X6)))</formula>
    </cfRule>
    <cfRule type="containsText" dxfId="6" priority="31" operator="containsText" text="Not yet tested">
      <formula>NOT(ISERROR(SEARCH("Not yet tested",X6)))</formula>
    </cfRule>
  </conditionalFormatting>
  <conditionalFormatting sqref="X21:X36">
    <cfRule type="containsText" dxfId="5" priority="25" operator="containsText" text="Not yet tested">
      <formula>NOT(ISERROR(SEARCH("Not yet tested",X21)))</formula>
    </cfRule>
    <cfRule type="containsText" dxfId="4" priority="27" operator="containsText" text="Potential bug">
      <formula>NOT(ISERROR(SEARCH("Potential bug",X21)))</formula>
    </cfRule>
    <cfRule type="containsText" dxfId="3" priority="26" operator="containsText" text="No bug">
      <formula>NOT(ISERROR(SEARCH("No bug",X21)))</formula>
    </cfRule>
  </conditionalFormatting>
  <conditionalFormatting sqref="X42">
    <cfRule type="containsText" dxfId="2" priority="7" operator="containsText" text="Not yet tested">
      <formula>NOT(ISERROR(SEARCH("Not yet tested",X42)))</formula>
    </cfRule>
    <cfRule type="containsText" dxfId="1" priority="8" operator="containsText" text="No bug">
      <formula>NOT(ISERROR(SEARCH("No bug",X42)))</formula>
    </cfRule>
    <cfRule type="containsText" dxfId="0" priority="9" operator="containsText" text="Potential bug">
      <formula>NOT(ISERROR(SEARCH("Potential bug",X42)))</formula>
    </cfRule>
  </conditionalFormatting>
  <dataValidations count="1">
    <dataValidation type="list" allowBlank="1" showInputMessage="1" showErrorMessage="1" sqref="M6:X42" xr:uid="{53C3CE39-001B-49F0-B2D1-BF8D58D1111C}">
      <formula1>$J$2:$L$2</formula1>
    </dataValidation>
  </dataValidations>
  <hyperlinks>
    <hyperlink ref="L15" r:id="rId1" xr:uid="{8CF8F4BE-DAC0-49AF-9778-C63A974D4888}"/>
    <hyperlink ref="L14" r:id="rId2" xr:uid="{EB3BBA6B-E459-4D2E-8592-83219A2D12DA}"/>
    <hyperlink ref="L20" r:id="rId3" xr:uid="{3510C286-126D-49D6-AEC9-3334371BFE98}"/>
    <hyperlink ref="L6" r:id="rId4" xr:uid="{CA35DE93-F42E-4018-BEBC-61D491DF7EFA}"/>
    <hyperlink ref="L8" r:id="rId5" xr:uid="{CDB8F5A7-DA11-44F0-B539-C7986BFE6801}"/>
    <hyperlink ref="L9" r:id="rId6" xr:uid="{6176281E-964B-4B93-85BA-B3287E5F3C80}"/>
    <hyperlink ref="L34" r:id="rId7" xr:uid="{61A9531E-4683-44AD-A8A1-B83E4FCDC526}"/>
    <hyperlink ref="L33" r:id="rId8" xr:uid="{CAB2E053-6FA4-4227-8C35-31A0458B38A6}"/>
    <hyperlink ref="L18" r:id="rId9" xr:uid="{DFCE139E-6ED4-45F4-B3B4-D8C20A34F330}"/>
    <hyperlink ref="L19" r:id="rId10" xr:uid="{1C900986-A6AA-4D0A-AB5B-C71E0B0FC137}"/>
    <hyperlink ref="L17" r:id="rId11" xr:uid="{003FCCCE-137D-41D4-9353-AC83AC35275D}"/>
    <hyperlink ref="L16" r:id="rId12" xr:uid="{AFD7ED0D-7A35-4BD7-8A78-4FF153B5D546}"/>
    <hyperlink ref="L11" r:id="rId13" xr:uid="{D8D9393E-8D83-46C3-A308-0EC8DDE8983E}"/>
    <hyperlink ref="L12" r:id="rId14" xr:uid="{93FAE10D-FF60-41D5-8F65-1E7056628B86}"/>
    <hyperlink ref="L13" r:id="rId15" xr:uid="{1F6F5A65-51DA-4AE0-9E51-5CF59D2AF885}"/>
    <hyperlink ref="L7" r:id="rId16" xr:uid="{3B46B257-BABF-4BF0-A858-D966B8CB6D94}"/>
    <hyperlink ref="L35" r:id="rId17" xr:uid="{6148882B-ACB3-435C-AAFD-3EE16E6B6B12}"/>
    <hyperlink ref="L36" r:id="rId18" xr:uid="{42688120-3E62-493D-9D22-37E6084EEFBE}"/>
    <hyperlink ref="L40" r:id="rId19" xr:uid="{1C4B1AEA-DDE8-4A3D-B839-6F77845CABCF}"/>
    <hyperlink ref="AA11" r:id="rId20" xr:uid="{4DC31C50-A32F-40E5-972C-67446F1DB346}"/>
    <hyperlink ref="AA12" r:id="rId21" xr:uid="{5854D388-BC1F-435B-92D7-1E7F8F6E52DE}"/>
    <hyperlink ref="AA15" r:id="rId22" xr:uid="{F1727202-DDD9-4841-81CA-E8088A24C66C}"/>
    <hyperlink ref="AA14" r:id="rId23" xr:uid="{C568532D-C4D4-41E2-9F7D-D52C3609DC74}"/>
    <hyperlink ref="AA20" r:id="rId24" xr:uid="{091D893A-5A30-4A1A-BD75-2AC4153E2BBF}"/>
    <hyperlink ref="AA18" r:id="rId25" xr:uid="{0C49F23C-CA2F-41C7-ABB8-5BAE0CC849C3}"/>
    <hyperlink ref="AB20" r:id="rId26" xr:uid="{C9C32710-D71E-4233-B483-2ED60EC0CB3A}"/>
    <hyperlink ref="AB18" r:id="rId27" xr:uid="{F25DF0B0-113F-41C3-B44E-64AC4BBED8F3}"/>
    <hyperlink ref="AA16" r:id="rId28" xr:uid="{171CF846-05E7-4729-8595-D89D8C4D553A}"/>
    <hyperlink ref="AA19" r:id="rId29" xr:uid="{99553504-CC28-4B3C-9067-746473928AC1}"/>
    <hyperlink ref="AA17" r:id="rId30" xr:uid="{5ECDAE2F-5152-493F-8F5E-5C78F2308E53}"/>
    <hyperlink ref="AA6" r:id="rId31" display="#824" xr:uid="{8366F21B-F3F5-4888-8F7C-4DEB68450C59}"/>
    <hyperlink ref="AA7" r:id="rId32" xr:uid="{AA951984-FF1F-476F-8559-14D2196B1B15}"/>
    <hyperlink ref="AA9" r:id="rId33" xr:uid="{FF122A17-9331-4CDE-8196-CB25AB026F93}"/>
    <hyperlink ref="AA36" r:id="rId34" xr:uid="{68378E9C-32ED-46EB-880B-060A763CD3BA}"/>
    <hyperlink ref="AA33" r:id="rId35" xr:uid="{591528C5-14D3-40D6-B7F7-102AFCE40C11}"/>
    <hyperlink ref="L41" r:id="rId36" display="https://eur01.safelinks.protection.outlook.com/?url=https%3A%2F%2Fgithub.com%2Fopenhwgroup%2Fcv32e40p%2Fissues%2F888&amp;data=05%7C01%7Csalaheddin.hetalani%40siemens.com%7C3b1e2c6543a3404a13dd08dbcfb34942%7C38ae3bcd95794fd4addab42e1495d55a%7C1%7C0%7C638332141166673573%7CUnknown%7CTWFpbGZsb3d8eyJWIjoiMC4wLjAwMDAiLCJQIjoiV2luMzIiLCJBTiI6Ik1haWwiLCJXVCI6Mn0%3D%7C3000%7C%7C%7C&amp;sdata=i8W6UQc0f0ZD3foDnpB9sIuPz%2Fa%2B%2BuH%2FaAt8HTdRbAQ%3D&amp;reserved=0" xr:uid="{FB178A6E-737A-4977-BB86-68B3AA2FB3FF}"/>
  </hyperlinks>
  <pageMargins left="0.7" right="0.7" top="0.75" bottom="0.75" header="0.3" footer="0.3"/>
  <pageSetup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A642-7E2C-4952-BD36-710BA2D62605}">
  <dimension ref="B2:G49"/>
  <sheetViews>
    <sheetView tabSelected="1" zoomScale="90" zoomScaleNormal="90" workbookViewId="0">
      <selection activeCell="F36" sqref="F36"/>
    </sheetView>
  </sheetViews>
  <sheetFormatPr defaultColWidth="9.109375" defaultRowHeight="14.4" x14ac:dyDescent="0.3"/>
  <cols>
    <col min="1" max="1" width="2.88671875" style="1" customWidth="1"/>
    <col min="2" max="2" width="3.109375" style="1" customWidth="1"/>
    <col min="3" max="3" width="21.44140625" style="1" bestFit="1" customWidth="1"/>
    <col min="4" max="4" width="14.33203125" style="1" bestFit="1" customWidth="1"/>
    <col min="5" max="5" width="9.5546875" style="1" bestFit="1" customWidth="1"/>
    <col min="6" max="6" width="14.33203125" style="1" bestFit="1" customWidth="1"/>
    <col min="7" max="16384" width="9.109375" style="1"/>
  </cols>
  <sheetData>
    <row r="2" spans="2:5" ht="18.600000000000001" thickBot="1" x14ac:dyDescent="0.35">
      <c r="C2" s="20" t="s">
        <v>158</v>
      </c>
      <c r="D2" s="5"/>
      <c r="E2" s="5"/>
    </row>
    <row r="3" spans="2:5" ht="15" thickBot="1" x14ac:dyDescent="0.35">
      <c r="C3" s="14" t="s">
        <v>199</v>
      </c>
      <c r="D3" s="14" t="s">
        <v>13</v>
      </c>
      <c r="E3" s="5"/>
    </row>
    <row r="4" spans="2:5" x14ac:dyDescent="0.3">
      <c r="B4" s="95" t="s">
        <v>14</v>
      </c>
      <c r="C4" s="1" t="s">
        <v>15</v>
      </c>
      <c r="D4" s="48" t="s">
        <v>13</v>
      </c>
    </row>
    <row r="5" spans="2:5" ht="15" thickBot="1" x14ac:dyDescent="0.35">
      <c r="B5" s="95"/>
      <c r="C5" s="5" t="s">
        <v>22</v>
      </c>
      <c r="D5" s="63" t="s">
        <v>13</v>
      </c>
      <c r="E5" s="5"/>
    </row>
    <row r="6" spans="2:5" x14ac:dyDescent="0.3">
      <c r="B6" s="95" t="s">
        <v>25</v>
      </c>
      <c r="C6" s="1" t="s">
        <v>15</v>
      </c>
      <c r="D6" s="48" t="s">
        <v>13</v>
      </c>
    </row>
    <row r="7" spans="2:5" x14ac:dyDescent="0.3">
      <c r="B7" s="95"/>
      <c r="C7" s="1" t="s">
        <v>22</v>
      </c>
      <c r="D7" s="48" t="s">
        <v>13</v>
      </c>
    </row>
    <row r="8" spans="2:5" x14ac:dyDescent="0.3">
      <c r="B8" s="95"/>
      <c r="C8" s="1" t="s">
        <v>34</v>
      </c>
      <c r="D8" s="51" t="s">
        <v>151</v>
      </c>
    </row>
    <row r="9" spans="2:5" x14ac:dyDescent="0.3">
      <c r="B9" s="95"/>
      <c r="C9" s="1" t="s">
        <v>41</v>
      </c>
      <c r="D9" s="48" t="s">
        <v>13</v>
      </c>
    </row>
    <row r="10" spans="2:5" x14ac:dyDescent="0.3">
      <c r="B10" s="95"/>
      <c r="C10" s="1" t="s">
        <v>43</v>
      </c>
      <c r="D10" s="48" t="s">
        <v>13</v>
      </c>
    </row>
    <row r="11" spans="2:5" x14ac:dyDescent="0.3">
      <c r="B11" s="95"/>
      <c r="C11" s="1" t="s">
        <v>47</v>
      </c>
      <c r="D11" s="31" t="s">
        <v>153</v>
      </c>
    </row>
    <row r="12" spans="2:5" x14ac:dyDescent="0.3">
      <c r="B12" s="95"/>
      <c r="C12" s="1" t="s">
        <v>48</v>
      </c>
      <c r="D12" s="48" t="s">
        <v>13</v>
      </c>
    </row>
    <row r="13" spans="2:5" x14ac:dyDescent="0.3">
      <c r="B13" s="95"/>
      <c r="C13" s="1" t="s">
        <v>50</v>
      </c>
      <c r="D13" s="48" t="s">
        <v>13</v>
      </c>
    </row>
    <row r="14" spans="2:5" x14ac:dyDescent="0.3">
      <c r="B14" s="95"/>
      <c r="C14" s="1" t="s">
        <v>53</v>
      </c>
      <c r="D14" s="48" t="s">
        <v>13</v>
      </c>
    </row>
    <row r="15" spans="2:5" x14ac:dyDescent="0.3">
      <c r="B15" s="95"/>
      <c r="C15" s="1" t="s">
        <v>56</v>
      </c>
      <c r="D15" s="48" t="s">
        <v>13</v>
      </c>
    </row>
    <row r="16" spans="2:5" x14ac:dyDescent="0.3">
      <c r="B16" s="95"/>
      <c r="C16" s="1" t="s">
        <v>58</v>
      </c>
      <c r="D16" s="48" t="s">
        <v>13</v>
      </c>
    </row>
    <row r="17" spans="2:4" x14ac:dyDescent="0.3">
      <c r="B17" s="95"/>
      <c r="C17" s="1" t="s">
        <v>60</v>
      </c>
      <c r="D17" s="48" t="s">
        <v>13</v>
      </c>
    </row>
    <row r="18" spans="2:4" x14ac:dyDescent="0.3">
      <c r="B18" s="95"/>
      <c r="C18" s="1" t="s">
        <v>62</v>
      </c>
      <c r="D18" s="48" t="s">
        <v>13</v>
      </c>
    </row>
    <row r="19" spans="2:4" x14ac:dyDescent="0.3">
      <c r="B19" s="95"/>
      <c r="C19" s="1" t="s">
        <v>67</v>
      </c>
      <c r="D19" s="48" t="s">
        <v>13</v>
      </c>
    </row>
    <row r="20" spans="2:4" x14ac:dyDescent="0.3">
      <c r="B20" s="95"/>
      <c r="C20" s="1" t="s">
        <v>71</v>
      </c>
      <c r="D20" s="48" t="s">
        <v>13</v>
      </c>
    </row>
    <row r="21" spans="2:4" x14ac:dyDescent="0.3">
      <c r="B21" s="95"/>
      <c r="C21" s="1" t="s">
        <v>72</v>
      </c>
      <c r="D21" s="48" t="s">
        <v>13</v>
      </c>
    </row>
    <row r="22" spans="2:4" x14ac:dyDescent="0.3">
      <c r="B22" s="95"/>
      <c r="C22" s="1" t="s">
        <v>73</v>
      </c>
      <c r="D22" s="48" t="s">
        <v>13</v>
      </c>
    </row>
    <row r="23" spans="2:4" x14ac:dyDescent="0.3">
      <c r="B23" s="95"/>
      <c r="C23" s="1" t="s">
        <v>74</v>
      </c>
      <c r="D23" s="48" t="s">
        <v>13</v>
      </c>
    </row>
    <row r="24" spans="2:4" x14ac:dyDescent="0.3">
      <c r="B24" s="95"/>
      <c r="C24" s="1" t="s">
        <v>76</v>
      </c>
      <c r="D24" s="48" t="s">
        <v>13</v>
      </c>
    </row>
    <row r="25" spans="2:4" x14ac:dyDescent="0.3">
      <c r="B25" s="95"/>
      <c r="C25" s="1" t="s">
        <v>78</v>
      </c>
      <c r="D25" s="48" t="s">
        <v>13</v>
      </c>
    </row>
    <row r="26" spans="2:4" x14ac:dyDescent="0.3">
      <c r="B26" s="95"/>
      <c r="C26" s="1" t="s">
        <v>82</v>
      </c>
      <c r="D26" s="48" t="s">
        <v>13</v>
      </c>
    </row>
    <row r="27" spans="2:4" x14ac:dyDescent="0.3">
      <c r="B27" s="95"/>
      <c r="C27" s="1" t="s">
        <v>85</v>
      </c>
      <c r="D27" s="48" t="s">
        <v>13</v>
      </c>
    </row>
    <row r="28" spans="2:4" x14ac:dyDescent="0.3">
      <c r="B28" s="95"/>
      <c r="C28" s="1" t="s">
        <v>88</v>
      </c>
      <c r="D28" s="48" t="s">
        <v>13</v>
      </c>
    </row>
    <row r="29" spans="2:4" x14ac:dyDescent="0.3">
      <c r="B29" s="95"/>
      <c r="C29" s="1" t="s">
        <v>89</v>
      </c>
      <c r="D29" s="48" t="s">
        <v>13</v>
      </c>
    </row>
    <row r="30" spans="2:4" x14ac:dyDescent="0.3">
      <c r="B30" s="95"/>
      <c r="C30" s="1" t="s">
        <v>93</v>
      </c>
      <c r="D30" s="48" t="s">
        <v>13</v>
      </c>
    </row>
    <row r="31" spans="2:4" x14ac:dyDescent="0.3">
      <c r="B31" s="95"/>
      <c r="C31" s="1" t="s">
        <v>94</v>
      </c>
      <c r="D31" s="48" t="s">
        <v>13</v>
      </c>
    </row>
    <row r="32" spans="2:4" x14ac:dyDescent="0.3">
      <c r="B32" s="95"/>
      <c r="C32" s="1" t="s">
        <v>95</v>
      </c>
      <c r="D32" s="48" t="s">
        <v>13</v>
      </c>
    </row>
    <row r="33" spans="2:7" x14ac:dyDescent="0.3">
      <c r="B33" s="95"/>
      <c r="C33" s="1" t="s">
        <v>121</v>
      </c>
      <c r="D33" s="48" t="s">
        <v>13</v>
      </c>
    </row>
    <row r="34" spans="2:7" x14ac:dyDescent="0.3">
      <c r="B34" s="95"/>
      <c r="C34" s="1" t="s">
        <v>124</v>
      </c>
      <c r="D34" s="48" t="s">
        <v>13</v>
      </c>
    </row>
    <row r="35" spans="2:7" x14ac:dyDescent="0.3">
      <c r="B35" s="95"/>
      <c r="C35" s="1" t="s">
        <v>126</v>
      </c>
      <c r="D35" s="65" t="s">
        <v>200</v>
      </c>
    </row>
    <row r="36" spans="2:7" x14ac:dyDescent="0.3">
      <c r="B36" s="95"/>
      <c r="C36" s="1" t="s">
        <v>127</v>
      </c>
      <c r="D36" s="65" t="s">
        <v>200</v>
      </c>
    </row>
    <row r="37" spans="2:7" x14ac:dyDescent="0.3">
      <c r="B37" s="95"/>
      <c r="C37" s="1" t="s">
        <v>128</v>
      </c>
      <c r="D37" s="47" t="s">
        <v>156</v>
      </c>
    </row>
    <row r="38" spans="2:7" x14ac:dyDescent="0.3">
      <c r="B38" s="95"/>
      <c r="C38" s="1" t="s">
        <v>137</v>
      </c>
      <c r="D38" s="48" t="s">
        <v>13</v>
      </c>
    </row>
    <row r="39" spans="2:7" x14ac:dyDescent="0.3">
      <c r="B39" s="95"/>
      <c r="C39" s="1" t="s">
        <v>143</v>
      </c>
      <c r="D39" s="48" t="s">
        <v>13</v>
      </c>
    </row>
    <row r="40" spans="2:7" x14ac:dyDescent="0.3">
      <c r="B40" s="67"/>
      <c r="C40" s="1" t="s">
        <v>187</v>
      </c>
      <c r="D40" s="48" t="s">
        <v>13</v>
      </c>
    </row>
    <row r="41" spans="2:7" ht="15" thickBot="1" x14ac:dyDescent="0.35">
      <c r="C41" s="5"/>
      <c r="D41" s="5"/>
      <c r="E41" s="5"/>
    </row>
    <row r="42" spans="2:7" x14ac:dyDescent="0.3">
      <c r="C42" s="60" t="s">
        <v>159</v>
      </c>
      <c r="D42" s="60">
        <f>COUNTIF(D4:D40,"Fixed")</f>
        <v>32</v>
      </c>
      <c r="E42" s="60"/>
      <c r="F42" s="60">
        <f>COUNTIF(D4:D18,"Fixed")+COUNTIF(D31:D40,"Fixed")</f>
        <v>20</v>
      </c>
    </row>
    <row r="43" spans="2:7" x14ac:dyDescent="0.3">
      <c r="C43" s="1" t="s">
        <v>160</v>
      </c>
      <c r="D43" s="1">
        <f>COUNTIF(D4:D40,"Waived")</f>
        <v>1</v>
      </c>
      <c r="F43" s="1">
        <f>$D$43</f>
        <v>1</v>
      </c>
    </row>
    <row r="44" spans="2:7" x14ac:dyDescent="0.3">
      <c r="C44" s="1" t="s">
        <v>161</v>
      </c>
      <c r="D44" s="1">
        <f>COUNTIF(D4:D40,"N/A")</f>
        <v>1</v>
      </c>
      <c r="F44" s="1">
        <f>$D$44</f>
        <v>1</v>
      </c>
    </row>
    <row r="45" spans="2:7" x14ac:dyDescent="0.3">
      <c r="C45" s="1" t="s">
        <v>162</v>
      </c>
      <c r="D45" s="1">
        <f>COUNTIF(D4:D40,"Not Fixed")</f>
        <v>0</v>
      </c>
      <c r="F45" s="1">
        <f>$D$45</f>
        <v>0</v>
      </c>
    </row>
    <row r="46" spans="2:7" ht="15" thickBot="1" x14ac:dyDescent="0.35">
      <c r="C46" s="5" t="s">
        <v>163</v>
      </c>
      <c r="D46" s="5">
        <f>COUNTIF(D4:D40,"Potential Issue")</f>
        <v>1</v>
      </c>
      <c r="E46" s="5"/>
      <c r="F46" s="5">
        <f>$D$46</f>
        <v>1</v>
      </c>
    </row>
    <row r="47" spans="2:7" ht="15" thickBot="1" x14ac:dyDescent="0.35">
      <c r="C47" s="7" t="s">
        <v>164</v>
      </c>
      <c r="D47" s="7">
        <f>D42+D43+D45</f>
        <v>33</v>
      </c>
      <c r="E47" s="7"/>
      <c r="F47" s="7">
        <f>F42+F43+F45</f>
        <v>21</v>
      </c>
    </row>
    <row r="48" spans="2:7" ht="15" thickBot="1" x14ac:dyDescent="0.35">
      <c r="C48" s="7" t="s">
        <v>165</v>
      </c>
      <c r="D48" s="7">
        <f>D42+D43</f>
        <v>33</v>
      </c>
      <c r="E48" s="61">
        <f>D48/D47</f>
        <v>1</v>
      </c>
      <c r="F48" s="7">
        <f>F42+F43</f>
        <v>21</v>
      </c>
      <c r="G48" s="61">
        <f>F48/F47</f>
        <v>1</v>
      </c>
    </row>
    <row r="49" spans="3:7" ht="15" thickBot="1" x14ac:dyDescent="0.35">
      <c r="C49" s="7" t="s">
        <v>166</v>
      </c>
      <c r="D49" s="7">
        <f>D47-D48</f>
        <v>0</v>
      </c>
      <c r="E49" s="61">
        <f>D49/D47</f>
        <v>0</v>
      </c>
      <c r="F49" s="7">
        <f>F47-F48</f>
        <v>0</v>
      </c>
      <c r="G49" s="61">
        <f>F49/F47</f>
        <v>0</v>
      </c>
    </row>
  </sheetData>
  <mergeCells count="2">
    <mergeCell ref="B6:B39"/>
    <mergeCell ref="B4:B5"/>
  </mergeCells>
  <phoneticPr fontId="6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BBB00D9243A40A5E6D596FD39F525" ma:contentTypeVersion="12" ma:contentTypeDescription="Crée un document." ma:contentTypeScope="" ma:versionID="1d48a384c0bc649d77863a1911cc29cd">
  <xsd:schema xmlns:xsd="http://www.w3.org/2001/XMLSchema" xmlns:xs="http://www.w3.org/2001/XMLSchema" xmlns:p="http://schemas.microsoft.com/office/2006/metadata/properties" xmlns:ns2="e9bd2bf1-7846-4e2d-8378-b8e51bfa2f3b" xmlns:ns3="f54967b1-d0f9-4f87-a13c-19c8bfc78f2f" targetNamespace="http://schemas.microsoft.com/office/2006/metadata/properties" ma:root="true" ma:fieldsID="ce955d4825cf1039774bb752a7ff2644" ns2:_="" ns3:_="">
    <xsd:import namespace="e9bd2bf1-7846-4e2d-8378-b8e51bfa2f3b"/>
    <xsd:import namespace="f54967b1-d0f9-4f87-a13c-19c8bfc78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2bf1-7846-4e2d-8378-b8e51bfa2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967b1-d0f9-4f87-a13c-19c8bfc78f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3cf697c-85c2-4d16-b3c9-6c386659fc90}" ma:internalName="TaxCatchAll" ma:showField="CatchAllData" ma:web="f54967b1-d0f9-4f87-a13c-19c8bfc78f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2bf1-7846-4e2d-8378-b8e51bfa2f3b">
      <Terms xmlns="http://schemas.microsoft.com/office/infopath/2007/PartnerControls"/>
    </lcf76f155ced4ddcb4097134ff3c332f>
    <TaxCatchAll xmlns="f54967b1-d0f9-4f87-a13c-19c8bfc78f2f" xsi:nil="true"/>
  </documentManagement>
</p:properties>
</file>

<file path=customXml/itemProps1.xml><?xml version="1.0" encoding="utf-8"?>
<ds:datastoreItem xmlns:ds="http://schemas.openxmlformats.org/officeDocument/2006/customXml" ds:itemID="{EF8A1844-5498-43BD-AD5E-56EC62092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2bf1-7846-4e2d-8378-b8e51bfa2f3b"/>
    <ds:schemaRef ds:uri="f54967b1-d0f9-4f87-a13c-19c8bfc7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C371B7-EF95-4EE5-BEFD-18CABCAB20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0D8AA3-1AD7-4B85-AB8E-665F404DB77D}">
  <ds:schemaRefs>
    <ds:schemaRef ds:uri="http://schemas.microsoft.com/office/2006/metadata/properties"/>
    <ds:schemaRef ds:uri="http://schemas.microsoft.com/office/infopath/2007/PartnerControls"/>
    <ds:schemaRef ds:uri="d077b0a3-2feb-4fda-bee6-278ca0f2333e"/>
    <ds:schemaRef ds:uri="68cdd8f2-d237-4a37-9e49-701b46d4278e"/>
    <ds:schemaRef ds:uri="77bb3344-0c24-40f7-8b48-7e0eff6a54e3"/>
    <ds:schemaRef ds:uri="383a7eb6-b86a-4aa5-bf6d-f87928c2c61e"/>
    <ds:schemaRef ds:uri="e9bd2bf1-7846-4e2d-8378-b8e51bfa2f3b"/>
    <ds:schemaRef ds:uri="f54967b1-d0f9-4f87-a13c-19c8bfc78f2f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Status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Hetalani, Salaheddin (DI SW EDAGS TSS ADV)</dc:creator>
  <cp:keywords/>
  <dc:description/>
  <cp:lastModifiedBy>Pascal Gouedo</cp:lastModifiedBy>
  <cp:revision/>
  <dcterms:created xsi:type="dcterms:W3CDTF">2015-06-05T18:17:20Z</dcterms:created>
  <dcterms:modified xsi:type="dcterms:W3CDTF">2024-05-29T10:08:36Z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0x010100B92A0A577419A64DAA6281939AFD49E2</vt:lpwstr>
  </property>
  <property fmtid="{D5CDD505-2E9C-101B-9397-08002B2CF9AE}" pid="3" name="MediaServiceImageTags">
    <vt:lpwstr/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2022-11-25T15:04:12Z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5006ccb6-7536-4672-b2fc-8677aad47c88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  <property fmtid="{D5CDD505-2E9C-101B-9397-08002B2CF9AE}" pid="12" name="_ExtendedDescription">
    <vt:lpwstr/>
  </property>
</Properties>
</file>