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fc59451_alunos_fc_ul_pt/Documents/MCD/2º Semestre/I.P.A.I/IPAI_project/Phase02/Dimensions/"/>
    </mc:Choice>
  </mc:AlternateContent>
  <xr:revisionPtr revIDLastSave="133" documentId="8_{370D2A1B-A15E-4A88-987E-E2AE946C6334}" xr6:coauthVersionLast="47" xr6:coauthVersionMax="47" xr10:uidLastSave="{EEDB7A9B-56FD-4CCA-961C-0730024902EF}"/>
  <bookViews>
    <workbookView xWindow="-120" yWindow="-120" windowWidth="29040" windowHeight="15720" activeTab="1" xr2:uid="{01B39981-E31E-4FB7-983C-BB6D0E146388}"/>
  </bookViews>
  <sheets>
    <sheet name="Seasons Aux" sheetId="2" r:id="rId1"/>
    <sheet name="OrderDateDimension" sheetId="1" r:id="rId2"/>
    <sheet name="HolidayDimension" sheetId="3" r:id="rId3"/>
  </sheets>
  <externalReferences>
    <externalReference r:id="rId4"/>
  </externalReferences>
  <definedNames>
    <definedName name="SeasonAux">'Seasons Aux'!$B$5:$C$10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2" i="1"/>
  <c r="D21" i="3"/>
  <c r="D40" i="3"/>
  <c r="D59" i="3"/>
  <c r="D3" i="3"/>
  <c r="D22" i="3"/>
  <c r="D41" i="3"/>
  <c r="D60" i="3"/>
  <c r="D4" i="3"/>
  <c r="D23" i="3"/>
  <c r="D42" i="3"/>
  <c r="D61" i="3"/>
  <c r="D5" i="3"/>
  <c r="D62" i="3"/>
  <c r="D43" i="3"/>
  <c r="D24" i="3"/>
  <c r="D63" i="3"/>
  <c r="D6" i="3"/>
  <c r="D44" i="3"/>
  <c r="D25" i="3"/>
  <c r="D7" i="3"/>
  <c r="D26" i="3"/>
  <c r="D45" i="3"/>
  <c r="D64" i="3"/>
  <c r="D46" i="3"/>
  <c r="D27" i="3"/>
  <c r="D8" i="3"/>
  <c r="D65" i="3"/>
  <c r="D47" i="3"/>
  <c r="D48" i="3"/>
  <c r="D28" i="3"/>
  <c r="D29" i="3"/>
  <c r="D9" i="3"/>
  <c r="D10" i="3"/>
  <c r="D66" i="3"/>
  <c r="D67" i="3"/>
  <c r="D11" i="3"/>
  <c r="D68" i="3"/>
  <c r="D49" i="3"/>
  <c r="D30" i="3"/>
  <c r="D69" i="3"/>
  <c r="D50" i="3"/>
  <c r="D31" i="3"/>
  <c r="D12" i="3"/>
  <c r="D13" i="3"/>
  <c r="D32" i="3"/>
  <c r="D51" i="3"/>
  <c r="D70" i="3"/>
  <c r="D14" i="3"/>
  <c r="D33" i="3"/>
  <c r="D52" i="3"/>
  <c r="D71" i="3"/>
  <c r="D15" i="3"/>
  <c r="D72" i="3"/>
  <c r="D53" i="3"/>
  <c r="D34" i="3"/>
  <c r="D16" i="3"/>
  <c r="D73" i="3"/>
  <c r="D54" i="3"/>
  <c r="D35" i="3"/>
  <c r="D17" i="3"/>
  <c r="D36" i="3"/>
  <c r="D55" i="3"/>
  <c r="D74" i="3"/>
  <c r="D18" i="3"/>
  <c r="D37" i="3"/>
  <c r="D56" i="3"/>
  <c r="D75" i="3"/>
  <c r="D76" i="3"/>
  <c r="D57" i="3"/>
  <c r="D38" i="3"/>
  <c r="D19" i="3"/>
  <c r="D39" i="3"/>
  <c r="D77" i="3"/>
  <c r="D20" i="3"/>
  <c r="D58" i="3"/>
  <c r="D2" i="3"/>
  <c r="M747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6" i="1"/>
  <c r="M196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8" i="1"/>
  <c r="M228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0" i="1"/>
  <c r="M260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2" i="1"/>
  <c r="M292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4" i="1"/>
  <c r="M324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6" i="1"/>
  <c r="M356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0" i="1"/>
  <c r="M380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2" i="1"/>
  <c r="M402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2" i="1"/>
  <c r="M422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4" i="1"/>
  <c r="M444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6" i="1"/>
  <c r="M476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0" i="1"/>
  <c r="M490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2" i="1"/>
  <c r="M502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4" i="1"/>
  <c r="M514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4" i="1"/>
  <c r="M524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6" i="1"/>
  <c r="M536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6" i="1"/>
  <c r="M546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6" i="1"/>
  <c r="M556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8" i="1"/>
  <c r="M568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8" i="1"/>
  <c r="M578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8" i="1"/>
  <c r="M588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6" i="1"/>
  <c r="M596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4" i="1"/>
  <c r="M604" i="1" s="1"/>
  <c r="I605" i="1"/>
  <c r="M605" i="1" s="1"/>
  <c r="I606" i="1"/>
  <c r="M606" i="1" s="1"/>
  <c r="I607" i="1"/>
  <c r="M607" i="1" s="1"/>
  <c r="I608" i="1"/>
  <c r="M608" i="1" s="1"/>
  <c r="I609" i="1"/>
  <c r="M609" i="1" s="1"/>
  <c r="I610" i="1"/>
  <c r="M610" i="1" s="1"/>
  <c r="I611" i="1"/>
  <c r="M611" i="1" s="1"/>
  <c r="I612" i="1"/>
  <c r="M612" i="1" s="1"/>
  <c r="I613" i="1"/>
  <c r="M613" i="1" s="1"/>
  <c r="I614" i="1"/>
  <c r="M614" i="1" s="1"/>
  <c r="I615" i="1"/>
  <c r="M615" i="1" s="1"/>
  <c r="I616" i="1"/>
  <c r="M616" i="1" s="1"/>
  <c r="I617" i="1"/>
  <c r="M617" i="1" s="1"/>
  <c r="I618" i="1"/>
  <c r="M618" i="1" s="1"/>
  <c r="I619" i="1"/>
  <c r="M619" i="1" s="1"/>
  <c r="I620" i="1"/>
  <c r="M620" i="1" s="1"/>
  <c r="I621" i="1"/>
  <c r="M621" i="1" s="1"/>
  <c r="I622" i="1"/>
  <c r="M622" i="1" s="1"/>
  <c r="I623" i="1"/>
  <c r="M623" i="1" s="1"/>
  <c r="I624" i="1"/>
  <c r="M624" i="1" s="1"/>
  <c r="I625" i="1"/>
  <c r="M625" i="1" s="1"/>
  <c r="I626" i="1"/>
  <c r="M626" i="1" s="1"/>
  <c r="I627" i="1"/>
  <c r="M627" i="1" s="1"/>
  <c r="I628" i="1"/>
  <c r="M628" i="1" s="1"/>
  <c r="I629" i="1"/>
  <c r="M629" i="1" s="1"/>
  <c r="I630" i="1"/>
  <c r="M630" i="1" s="1"/>
  <c r="I631" i="1"/>
  <c r="M631" i="1" s="1"/>
  <c r="I632" i="1"/>
  <c r="M632" i="1" s="1"/>
  <c r="I633" i="1"/>
  <c r="M633" i="1" s="1"/>
  <c r="I634" i="1"/>
  <c r="M634" i="1" s="1"/>
  <c r="I635" i="1"/>
  <c r="M635" i="1" s="1"/>
  <c r="I636" i="1"/>
  <c r="M636" i="1" s="1"/>
  <c r="I637" i="1"/>
  <c r="M637" i="1" s="1"/>
  <c r="I638" i="1"/>
  <c r="M638" i="1" s="1"/>
  <c r="I639" i="1"/>
  <c r="M639" i="1" s="1"/>
  <c r="I640" i="1"/>
  <c r="M640" i="1" s="1"/>
  <c r="I641" i="1"/>
  <c r="M641" i="1" s="1"/>
  <c r="I642" i="1"/>
  <c r="M642" i="1" s="1"/>
  <c r="I643" i="1"/>
  <c r="M643" i="1" s="1"/>
  <c r="I644" i="1"/>
  <c r="M644" i="1" s="1"/>
  <c r="I645" i="1"/>
  <c r="M645" i="1" s="1"/>
  <c r="I646" i="1"/>
  <c r="M646" i="1" s="1"/>
  <c r="I647" i="1"/>
  <c r="M647" i="1" s="1"/>
  <c r="I648" i="1"/>
  <c r="M648" i="1" s="1"/>
  <c r="I649" i="1"/>
  <c r="M649" i="1" s="1"/>
  <c r="I650" i="1"/>
  <c r="M650" i="1" s="1"/>
  <c r="I651" i="1"/>
  <c r="M651" i="1" s="1"/>
  <c r="I652" i="1"/>
  <c r="M652" i="1" s="1"/>
  <c r="I653" i="1"/>
  <c r="M653" i="1" s="1"/>
  <c r="I654" i="1"/>
  <c r="M654" i="1" s="1"/>
  <c r="I655" i="1"/>
  <c r="M655" i="1" s="1"/>
  <c r="I656" i="1"/>
  <c r="M656" i="1" s="1"/>
  <c r="I657" i="1"/>
  <c r="M657" i="1" s="1"/>
  <c r="I658" i="1"/>
  <c r="M658" i="1" s="1"/>
  <c r="I659" i="1"/>
  <c r="M659" i="1" s="1"/>
  <c r="I660" i="1"/>
  <c r="M660" i="1" s="1"/>
  <c r="I661" i="1"/>
  <c r="M661" i="1" s="1"/>
  <c r="I662" i="1"/>
  <c r="M662" i="1" s="1"/>
  <c r="I663" i="1"/>
  <c r="M663" i="1" s="1"/>
  <c r="I664" i="1"/>
  <c r="M664" i="1" s="1"/>
  <c r="I665" i="1"/>
  <c r="M665" i="1" s="1"/>
  <c r="I666" i="1"/>
  <c r="M666" i="1" s="1"/>
  <c r="I667" i="1"/>
  <c r="M667" i="1" s="1"/>
  <c r="I668" i="1"/>
  <c r="M668" i="1" s="1"/>
  <c r="I669" i="1"/>
  <c r="M669" i="1" s="1"/>
  <c r="I670" i="1"/>
  <c r="M670" i="1" s="1"/>
  <c r="I671" i="1"/>
  <c r="M671" i="1" s="1"/>
  <c r="I672" i="1"/>
  <c r="M672" i="1" s="1"/>
  <c r="I673" i="1"/>
  <c r="M673" i="1" s="1"/>
  <c r="I674" i="1"/>
  <c r="M674" i="1" s="1"/>
  <c r="I675" i="1"/>
  <c r="M675" i="1" s="1"/>
  <c r="I676" i="1"/>
  <c r="M676" i="1" s="1"/>
  <c r="I677" i="1"/>
  <c r="M677" i="1" s="1"/>
  <c r="I678" i="1"/>
  <c r="M678" i="1" s="1"/>
  <c r="I679" i="1"/>
  <c r="M679" i="1" s="1"/>
  <c r="I680" i="1"/>
  <c r="M680" i="1" s="1"/>
  <c r="I681" i="1"/>
  <c r="M681" i="1" s="1"/>
  <c r="I682" i="1"/>
  <c r="M682" i="1" s="1"/>
  <c r="I683" i="1"/>
  <c r="M683" i="1" s="1"/>
  <c r="I684" i="1"/>
  <c r="M684" i="1" s="1"/>
  <c r="I685" i="1"/>
  <c r="M685" i="1" s="1"/>
  <c r="I686" i="1"/>
  <c r="M686" i="1" s="1"/>
  <c r="I687" i="1"/>
  <c r="M687" i="1" s="1"/>
  <c r="I688" i="1"/>
  <c r="M688" i="1" s="1"/>
  <c r="I689" i="1"/>
  <c r="M689" i="1" s="1"/>
  <c r="I690" i="1"/>
  <c r="M690" i="1" s="1"/>
  <c r="I691" i="1"/>
  <c r="M691" i="1" s="1"/>
  <c r="I692" i="1"/>
  <c r="M692" i="1" s="1"/>
  <c r="I693" i="1"/>
  <c r="M693" i="1" s="1"/>
  <c r="I694" i="1"/>
  <c r="M694" i="1" s="1"/>
  <c r="I695" i="1"/>
  <c r="M695" i="1" s="1"/>
  <c r="I696" i="1"/>
  <c r="M696" i="1" s="1"/>
  <c r="I697" i="1"/>
  <c r="M697" i="1" s="1"/>
  <c r="I698" i="1"/>
  <c r="M698" i="1" s="1"/>
  <c r="I699" i="1"/>
  <c r="M699" i="1" s="1"/>
  <c r="I700" i="1"/>
  <c r="M700" i="1" s="1"/>
  <c r="I701" i="1"/>
  <c r="M701" i="1" s="1"/>
  <c r="I702" i="1"/>
  <c r="M702" i="1" s="1"/>
  <c r="I703" i="1"/>
  <c r="M703" i="1" s="1"/>
  <c r="I704" i="1"/>
  <c r="M704" i="1" s="1"/>
  <c r="I705" i="1"/>
  <c r="M705" i="1" s="1"/>
  <c r="I706" i="1"/>
  <c r="M706" i="1" s="1"/>
  <c r="I707" i="1"/>
  <c r="M707" i="1" s="1"/>
  <c r="I708" i="1"/>
  <c r="M708" i="1" s="1"/>
  <c r="I709" i="1"/>
  <c r="M709" i="1" s="1"/>
  <c r="I710" i="1"/>
  <c r="M710" i="1" s="1"/>
  <c r="I711" i="1"/>
  <c r="M711" i="1" s="1"/>
  <c r="I712" i="1"/>
  <c r="M712" i="1" s="1"/>
  <c r="I713" i="1"/>
  <c r="M713" i="1" s="1"/>
  <c r="I714" i="1"/>
  <c r="M714" i="1" s="1"/>
  <c r="I715" i="1"/>
  <c r="M715" i="1" s="1"/>
  <c r="I716" i="1"/>
  <c r="M716" i="1" s="1"/>
  <c r="I717" i="1"/>
  <c r="M717" i="1" s="1"/>
  <c r="I718" i="1"/>
  <c r="M718" i="1" s="1"/>
  <c r="I719" i="1"/>
  <c r="M719" i="1" s="1"/>
  <c r="I720" i="1"/>
  <c r="M720" i="1" s="1"/>
  <c r="I721" i="1"/>
  <c r="M721" i="1" s="1"/>
  <c r="I722" i="1"/>
  <c r="M722" i="1" s="1"/>
  <c r="I723" i="1"/>
  <c r="M723" i="1" s="1"/>
  <c r="I724" i="1"/>
  <c r="M724" i="1" s="1"/>
  <c r="I725" i="1"/>
  <c r="M725" i="1" s="1"/>
  <c r="I726" i="1"/>
  <c r="M726" i="1" s="1"/>
  <c r="I727" i="1"/>
  <c r="M727" i="1" s="1"/>
  <c r="I728" i="1"/>
  <c r="M728" i="1" s="1"/>
  <c r="I729" i="1"/>
  <c r="M729" i="1" s="1"/>
  <c r="I730" i="1"/>
  <c r="M730" i="1" s="1"/>
  <c r="I731" i="1"/>
  <c r="M731" i="1" s="1"/>
  <c r="I732" i="1"/>
  <c r="M732" i="1" s="1"/>
  <c r="I733" i="1"/>
  <c r="M733" i="1" s="1"/>
  <c r="I734" i="1"/>
  <c r="M734" i="1" s="1"/>
  <c r="I735" i="1"/>
  <c r="M735" i="1" s="1"/>
  <c r="I736" i="1"/>
  <c r="M736" i="1" s="1"/>
  <c r="I737" i="1"/>
  <c r="M737" i="1" s="1"/>
  <c r="I738" i="1"/>
  <c r="M738" i="1" s="1"/>
  <c r="I739" i="1"/>
  <c r="M739" i="1" s="1"/>
  <c r="I740" i="1"/>
  <c r="M740" i="1" s="1"/>
  <c r="I741" i="1"/>
  <c r="M741" i="1" s="1"/>
  <c r="I742" i="1"/>
  <c r="M742" i="1" s="1"/>
  <c r="I743" i="1"/>
  <c r="M743" i="1" s="1"/>
  <c r="I744" i="1"/>
  <c r="M744" i="1" s="1"/>
  <c r="I745" i="1"/>
  <c r="M745" i="1" s="1"/>
  <c r="I746" i="1"/>
  <c r="M746" i="1" s="1"/>
  <c r="I747" i="1"/>
  <c r="I748" i="1"/>
  <c r="M748" i="1" s="1"/>
  <c r="I749" i="1"/>
  <c r="M749" i="1" s="1"/>
  <c r="I750" i="1"/>
  <c r="M750" i="1" s="1"/>
  <c r="I751" i="1"/>
  <c r="M751" i="1" s="1"/>
  <c r="I752" i="1"/>
  <c r="M752" i="1" s="1"/>
  <c r="I753" i="1"/>
  <c r="M753" i="1" s="1"/>
  <c r="I754" i="1"/>
  <c r="M754" i="1" s="1"/>
  <c r="I755" i="1"/>
  <c r="M755" i="1" s="1"/>
  <c r="I756" i="1"/>
  <c r="M756" i="1" s="1"/>
  <c r="I757" i="1"/>
  <c r="M757" i="1" s="1"/>
  <c r="I758" i="1"/>
  <c r="M758" i="1" s="1"/>
  <c r="I759" i="1"/>
  <c r="M759" i="1" s="1"/>
  <c r="I760" i="1"/>
  <c r="M760" i="1" s="1"/>
  <c r="I761" i="1"/>
  <c r="M761" i="1" s="1"/>
  <c r="I762" i="1"/>
  <c r="M762" i="1" s="1"/>
  <c r="I763" i="1"/>
  <c r="M763" i="1" s="1"/>
  <c r="I764" i="1"/>
  <c r="M764" i="1" s="1"/>
  <c r="I765" i="1"/>
  <c r="M765" i="1" s="1"/>
  <c r="I766" i="1"/>
  <c r="M766" i="1" s="1"/>
  <c r="I767" i="1"/>
  <c r="M767" i="1" s="1"/>
  <c r="I768" i="1"/>
  <c r="M768" i="1" s="1"/>
  <c r="I769" i="1"/>
  <c r="M769" i="1" s="1"/>
  <c r="I770" i="1"/>
  <c r="M770" i="1" s="1"/>
  <c r="I771" i="1"/>
  <c r="M771" i="1" s="1"/>
  <c r="I772" i="1"/>
  <c r="M772" i="1" s="1"/>
  <c r="I773" i="1"/>
  <c r="M773" i="1" s="1"/>
  <c r="I774" i="1"/>
  <c r="M774" i="1" s="1"/>
  <c r="I775" i="1"/>
  <c r="M775" i="1" s="1"/>
  <c r="I776" i="1"/>
  <c r="M776" i="1" s="1"/>
  <c r="I777" i="1"/>
  <c r="M777" i="1" s="1"/>
  <c r="I778" i="1"/>
  <c r="M778" i="1" s="1"/>
  <c r="I779" i="1"/>
  <c r="M779" i="1" s="1"/>
  <c r="I780" i="1"/>
  <c r="M780" i="1" s="1"/>
  <c r="I781" i="1"/>
  <c r="M781" i="1" s="1"/>
  <c r="I782" i="1"/>
  <c r="M782" i="1" s="1"/>
  <c r="I783" i="1"/>
  <c r="M783" i="1" s="1"/>
  <c r="I784" i="1"/>
  <c r="M784" i="1" s="1"/>
  <c r="I785" i="1"/>
  <c r="M785" i="1" s="1"/>
  <c r="I786" i="1"/>
  <c r="M786" i="1" s="1"/>
  <c r="I787" i="1"/>
  <c r="M787" i="1" s="1"/>
  <c r="I788" i="1"/>
  <c r="M788" i="1" s="1"/>
  <c r="I789" i="1"/>
  <c r="M789" i="1" s="1"/>
  <c r="I790" i="1"/>
  <c r="M790" i="1" s="1"/>
  <c r="I791" i="1"/>
  <c r="M791" i="1" s="1"/>
  <c r="I792" i="1"/>
  <c r="M792" i="1" s="1"/>
  <c r="I793" i="1"/>
  <c r="M793" i="1" s="1"/>
  <c r="I794" i="1"/>
  <c r="M794" i="1" s="1"/>
  <c r="I795" i="1"/>
  <c r="M795" i="1" s="1"/>
  <c r="I796" i="1"/>
  <c r="M796" i="1" s="1"/>
  <c r="I797" i="1"/>
  <c r="M797" i="1" s="1"/>
  <c r="I798" i="1"/>
  <c r="M798" i="1" s="1"/>
  <c r="I799" i="1"/>
  <c r="M799" i="1" s="1"/>
  <c r="I800" i="1"/>
  <c r="M800" i="1" s="1"/>
  <c r="I801" i="1"/>
  <c r="M801" i="1" s="1"/>
  <c r="I802" i="1"/>
  <c r="M802" i="1" s="1"/>
  <c r="I803" i="1"/>
  <c r="M803" i="1" s="1"/>
  <c r="I804" i="1"/>
  <c r="M804" i="1" s="1"/>
  <c r="I805" i="1"/>
  <c r="M805" i="1" s="1"/>
  <c r="I806" i="1"/>
  <c r="M806" i="1" s="1"/>
  <c r="I807" i="1"/>
  <c r="M807" i="1" s="1"/>
  <c r="I808" i="1"/>
  <c r="M808" i="1" s="1"/>
  <c r="I809" i="1"/>
  <c r="M809" i="1" s="1"/>
  <c r="I810" i="1"/>
  <c r="M810" i="1" s="1"/>
  <c r="I811" i="1"/>
  <c r="M811" i="1" s="1"/>
  <c r="I812" i="1"/>
  <c r="M812" i="1" s="1"/>
  <c r="I813" i="1"/>
  <c r="M813" i="1" s="1"/>
  <c r="I814" i="1"/>
  <c r="M814" i="1" s="1"/>
  <c r="I815" i="1"/>
  <c r="M815" i="1" s="1"/>
  <c r="I816" i="1"/>
  <c r="M816" i="1" s="1"/>
  <c r="I817" i="1"/>
  <c r="M817" i="1" s="1"/>
  <c r="I818" i="1"/>
  <c r="M818" i="1" s="1"/>
  <c r="I819" i="1"/>
  <c r="M819" i="1" s="1"/>
  <c r="I820" i="1"/>
  <c r="M820" i="1" s="1"/>
  <c r="I821" i="1"/>
  <c r="M821" i="1" s="1"/>
  <c r="I822" i="1"/>
  <c r="M822" i="1" s="1"/>
  <c r="I823" i="1"/>
  <c r="M823" i="1" s="1"/>
  <c r="I824" i="1"/>
  <c r="M824" i="1" s="1"/>
  <c r="I825" i="1"/>
  <c r="M825" i="1" s="1"/>
  <c r="I826" i="1"/>
  <c r="M826" i="1" s="1"/>
  <c r="I827" i="1"/>
  <c r="M827" i="1" s="1"/>
  <c r="I828" i="1"/>
  <c r="M828" i="1" s="1"/>
  <c r="I829" i="1"/>
  <c r="M829" i="1" s="1"/>
  <c r="I830" i="1"/>
  <c r="M830" i="1" s="1"/>
  <c r="I831" i="1"/>
  <c r="M831" i="1" s="1"/>
  <c r="I832" i="1"/>
  <c r="M832" i="1" s="1"/>
  <c r="I833" i="1"/>
  <c r="M833" i="1" s="1"/>
  <c r="I834" i="1"/>
  <c r="M834" i="1" s="1"/>
  <c r="I835" i="1"/>
  <c r="M835" i="1" s="1"/>
  <c r="I836" i="1"/>
  <c r="M836" i="1" s="1"/>
  <c r="I837" i="1"/>
  <c r="M837" i="1" s="1"/>
  <c r="I838" i="1"/>
  <c r="M838" i="1" s="1"/>
  <c r="I839" i="1"/>
  <c r="M839" i="1" s="1"/>
  <c r="I840" i="1"/>
  <c r="M840" i="1" s="1"/>
  <c r="I841" i="1"/>
  <c r="M841" i="1" s="1"/>
  <c r="I842" i="1"/>
  <c r="M842" i="1" s="1"/>
  <c r="I843" i="1"/>
  <c r="M843" i="1" s="1"/>
  <c r="I844" i="1"/>
  <c r="M844" i="1" s="1"/>
  <c r="I845" i="1"/>
  <c r="M845" i="1" s="1"/>
  <c r="I846" i="1"/>
  <c r="M846" i="1" s="1"/>
  <c r="I847" i="1"/>
  <c r="M847" i="1" s="1"/>
  <c r="I848" i="1"/>
  <c r="M848" i="1" s="1"/>
  <c r="I849" i="1"/>
  <c r="M849" i="1" s="1"/>
  <c r="I850" i="1"/>
  <c r="M850" i="1" s="1"/>
  <c r="I851" i="1"/>
  <c r="M851" i="1" s="1"/>
  <c r="I852" i="1"/>
  <c r="M852" i="1" s="1"/>
  <c r="I853" i="1"/>
  <c r="M853" i="1" s="1"/>
  <c r="I854" i="1"/>
  <c r="M854" i="1" s="1"/>
  <c r="I855" i="1"/>
  <c r="M855" i="1" s="1"/>
  <c r="I856" i="1"/>
  <c r="M856" i="1" s="1"/>
  <c r="I857" i="1"/>
  <c r="M857" i="1" s="1"/>
  <c r="I858" i="1"/>
  <c r="M858" i="1" s="1"/>
  <c r="I859" i="1"/>
  <c r="M859" i="1" s="1"/>
  <c r="I860" i="1"/>
  <c r="M860" i="1" s="1"/>
  <c r="I861" i="1"/>
  <c r="M861" i="1" s="1"/>
  <c r="I862" i="1"/>
  <c r="M862" i="1" s="1"/>
  <c r="I863" i="1"/>
  <c r="M863" i="1" s="1"/>
  <c r="I864" i="1"/>
  <c r="M864" i="1" s="1"/>
  <c r="I865" i="1"/>
  <c r="M865" i="1" s="1"/>
  <c r="I866" i="1"/>
  <c r="M866" i="1" s="1"/>
  <c r="I867" i="1"/>
  <c r="M867" i="1" s="1"/>
  <c r="I868" i="1"/>
  <c r="M868" i="1" s="1"/>
  <c r="I869" i="1"/>
  <c r="M869" i="1" s="1"/>
  <c r="I870" i="1"/>
  <c r="M870" i="1" s="1"/>
  <c r="I871" i="1"/>
  <c r="M871" i="1" s="1"/>
  <c r="I872" i="1"/>
  <c r="M872" i="1" s="1"/>
  <c r="I873" i="1"/>
  <c r="M873" i="1" s="1"/>
  <c r="I874" i="1"/>
  <c r="M874" i="1" s="1"/>
  <c r="I875" i="1"/>
  <c r="M875" i="1" s="1"/>
  <c r="I876" i="1"/>
  <c r="M876" i="1" s="1"/>
  <c r="I877" i="1"/>
  <c r="M877" i="1" s="1"/>
  <c r="I878" i="1"/>
  <c r="M878" i="1" s="1"/>
  <c r="I879" i="1"/>
  <c r="M879" i="1" s="1"/>
  <c r="I880" i="1"/>
  <c r="M880" i="1" s="1"/>
  <c r="I881" i="1"/>
  <c r="M881" i="1" s="1"/>
  <c r="I882" i="1"/>
  <c r="M882" i="1" s="1"/>
  <c r="I883" i="1"/>
  <c r="M883" i="1" s="1"/>
  <c r="I884" i="1"/>
  <c r="M884" i="1" s="1"/>
  <c r="I885" i="1"/>
  <c r="M885" i="1" s="1"/>
  <c r="I886" i="1"/>
  <c r="M886" i="1" s="1"/>
  <c r="I887" i="1"/>
  <c r="M887" i="1" s="1"/>
  <c r="I888" i="1"/>
  <c r="M888" i="1" s="1"/>
  <c r="I889" i="1"/>
  <c r="M889" i="1" s="1"/>
  <c r="I890" i="1"/>
  <c r="M890" i="1" s="1"/>
  <c r="I891" i="1"/>
  <c r="M891" i="1" s="1"/>
  <c r="I892" i="1"/>
  <c r="M892" i="1" s="1"/>
  <c r="I893" i="1"/>
  <c r="M893" i="1" s="1"/>
  <c r="I894" i="1"/>
  <c r="M894" i="1" s="1"/>
  <c r="I895" i="1"/>
  <c r="M895" i="1" s="1"/>
  <c r="I896" i="1"/>
  <c r="M896" i="1" s="1"/>
  <c r="I897" i="1"/>
  <c r="M897" i="1" s="1"/>
  <c r="I898" i="1"/>
  <c r="M898" i="1" s="1"/>
  <c r="I899" i="1"/>
  <c r="M899" i="1" s="1"/>
  <c r="I900" i="1"/>
  <c r="M900" i="1" s="1"/>
  <c r="I901" i="1"/>
  <c r="M901" i="1" s="1"/>
  <c r="I902" i="1"/>
  <c r="M902" i="1" s="1"/>
  <c r="I903" i="1"/>
  <c r="M903" i="1" s="1"/>
  <c r="I904" i="1"/>
  <c r="M904" i="1" s="1"/>
  <c r="I905" i="1"/>
  <c r="M905" i="1" s="1"/>
  <c r="I906" i="1"/>
  <c r="M906" i="1" s="1"/>
  <c r="I907" i="1"/>
  <c r="M907" i="1" s="1"/>
  <c r="I908" i="1"/>
  <c r="M908" i="1" s="1"/>
  <c r="I909" i="1"/>
  <c r="M909" i="1" s="1"/>
  <c r="I910" i="1"/>
  <c r="M910" i="1" s="1"/>
  <c r="I911" i="1"/>
  <c r="M911" i="1" s="1"/>
  <c r="I912" i="1"/>
  <c r="M912" i="1" s="1"/>
  <c r="I913" i="1"/>
  <c r="M913" i="1" s="1"/>
  <c r="I914" i="1"/>
  <c r="M914" i="1" s="1"/>
  <c r="I915" i="1"/>
  <c r="M915" i="1" s="1"/>
  <c r="I916" i="1"/>
  <c r="M916" i="1" s="1"/>
  <c r="I917" i="1"/>
  <c r="M917" i="1" s="1"/>
  <c r="I918" i="1"/>
  <c r="M918" i="1" s="1"/>
  <c r="I919" i="1"/>
  <c r="M919" i="1" s="1"/>
  <c r="I920" i="1"/>
  <c r="M920" i="1" s="1"/>
  <c r="I921" i="1"/>
  <c r="M921" i="1" s="1"/>
  <c r="I922" i="1"/>
  <c r="M922" i="1" s="1"/>
  <c r="I923" i="1"/>
  <c r="M923" i="1" s="1"/>
  <c r="I924" i="1"/>
  <c r="M924" i="1" s="1"/>
  <c r="I925" i="1"/>
  <c r="M925" i="1" s="1"/>
  <c r="I926" i="1"/>
  <c r="M926" i="1" s="1"/>
  <c r="I927" i="1"/>
  <c r="M927" i="1" s="1"/>
  <c r="I928" i="1"/>
  <c r="M928" i="1" s="1"/>
  <c r="I929" i="1"/>
  <c r="M929" i="1" s="1"/>
  <c r="I930" i="1"/>
  <c r="M930" i="1" s="1"/>
  <c r="I931" i="1"/>
  <c r="M931" i="1" s="1"/>
  <c r="I932" i="1"/>
  <c r="M932" i="1" s="1"/>
  <c r="I933" i="1"/>
  <c r="M933" i="1" s="1"/>
  <c r="I934" i="1"/>
  <c r="M934" i="1" s="1"/>
  <c r="I935" i="1"/>
  <c r="M935" i="1" s="1"/>
  <c r="I936" i="1"/>
  <c r="M936" i="1" s="1"/>
  <c r="I937" i="1"/>
  <c r="M937" i="1" s="1"/>
  <c r="I938" i="1"/>
  <c r="M938" i="1" s="1"/>
  <c r="I939" i="1"/>
  <c r="M939" i="1" s="1"/>
  <c r="I940" i="1"/>
  <c r="M940" i="1" s="1"/>
  <c r="I941" i="1"/>
  <c r="M941" i="1" s="1"/>
  <c r="I942" i="1"/>
  <c r="M942" i="1" s="1"/>
  <c r="I943" i="1"/>
  <c r="M943" i="1" s="1"/>
  <c r="I944" i="1"/>
  <c r="M944" i="1" s="1"/>
  <c r="I945" i="1"/>
  <c r="M945" i="1" s="1"/>
  <c r="I946" i="1"/>
  <c r="M946" i="1" s="1"/>
  <c r="I947" i="1"/>
  <c r="M947" i="1" s="1"/>
  <c r="I948" i="1"/>
  <c r="M948" i="1" s="1"/>
  <c r="I949" i="1"/>
  <c r="M949" i="1" s="1"/>
  <c r="I950" i="1"/>
  <c r="M950" i="1" s="1"/>
  <c r="I951" i="1"/>
  <c r="M951" i="1" s="1"/>
  <c r="I952" i="1"/>
  <c r="M952" i="1" s="1"/>
  <c r="I953" i="1"/>
  <c r="M953" i="1" s="1"/>
  <c r="I954" i="1"/>
  <c r="M954" i="1" s="1"/>
  <c r="I955" i="1"/>
  <c r="M955" i="1" s="1"/>
  <c r="I956" i="1"/>
  <c r="M956" i="1" s="1"/>
  <c r="I957" i="1"/>
  <c r="M957" i="1" s="1"/>
  <c r="I958" i="1"/>
  <c r="M958" i="1" s="1"/>
  <c r="I959" i="1"/>
  <c r="M959" i="1" s="1"/>
  <c r="I960" i="1"/>
  <c r="M960" i="1" s="1"/>
  <c r="I961" i="1"/>
  <c r="M961" i="1" s="1"/>
  <c r="I962" i="1"/>
  <c r="M962" i="1" s="1"/>
  <c r="I963" i="1"/>
  <c r="M963" i="1" s="1"/>
  <c r="I964" i="1"/>
  <c r="M964" i="1" s="1"/>
  <c r="I965" i="1"/>
  <c r="M965" i="1" s="1"/>
  <c r="I966" i="1"/>
  <c r="M966" i="1" s="1"/>
  <c r="I967" i="1"/>
  <c r="M967" i="1" s="1"/>
  <c r="I968" i="1"/>
  <c r="M968" i="1" s="1"/>
  <c r="I969" i="1"/>
  <c r="M969" i="1" s="1"/>
  <c r="I970" i="1"/>
  <c r="M970" i="1" s="1"/>
  <c r="I971" i="1"/>
  <c r="M971" i="1" s="1"/>
  <c r="I972" i="1"/>
  <c r="M972" i="1" s="1"/>
  <c r="I973" i="1"/>
  <c r="M973" i="1" s="1"/>
  <c r="I974" i="1"/>
  <c r="M974" i="1" s="1"/>
  <c r="I975" i="1"/>
  <c r="M975" i="1" s="1"/>
  <c r="I976" i="1"/>
  <c r="M976" i="1" s="1"/>
  <c r="I977" i="1"/>
  <c r="M977" i="1" s="1"/>
  <c r="I978" i="1"/>
  <c r="M978" i="1" s="1"/>
  <c r="I979" i="1"/>
  <c r="M979" i="1" s="1"/>
  <c r="I980" i="1"/>
  <c r="M980" i="1" s="1"/>
  <c r="I981" i="1"/>
  <c r="M981" i="1" s="1"/>
  <c r="I982" i="1"/>
  <c r="M982" i="1" s="1"/>
  <c r="I983" i="1"/>
  <c r="M983" i="1" s="1"/>
  <c r="I984" i="1"/>
  <c r="M984" i="1" s="1"/>
  <c r="I985" i="1"/>
  <c r="M985" i="1" s="1"/>
  <c r="I986" i="1"/>
  <c r="M986" i="1" s="1"/>
  <c r="I987" i="1"/>
  <c r="M987" i="1" s="1"/>
  <c r="I988" i="1"/>
  <c r="M988" i="1" s="1"/>
  <c r="I989" i="1"/>
  <c r="M989" i="1" s="1"/>
  <c r="I990" i="1"/>
  <c r="M990" i="1" s="1"/>
  <c r="I991" i="1"/>
  <c r="M991" i="1" s="1"/>
  <c r="I992" i="1"/>
  <c r="M992" i="1" s="1"/>
  <c r="I993" i="1"/>
  <c r="M993" i="1" s="1"/>
  <c r="I994" i="1"/>
  <c r="M994" i="1" s="1"/>
  <c r="I995" i="1"/>
  <c r="M995" i="1" s="1"/>
  <c r="I996" i="1"/>
  <c r="M996" i="1" s="1"/>
  <c r="I997" i="1"/>
  <c r="M997" i="1" s="1"/>
  <c r="I998" i="1"/>
  <c r="M998" i="1" s="1"/>
  <c r="I999" i="1"/>
  <c r="M999" i="1" s="1"/>
  <c r="I1000" i="1"/>
  <c r="M1000" i="1" s="1"/>
  <c r="I1001" i="1"/>
  <c r="M1001" i="1" s="1"/>
  <c r="I1002" i="1"/>
  <c r="M1002" i="1" s="1"/>
  <c r="I1003" i="1"/>
  <c r="M1003" i="1" s="1"/>
  <c r="I1004" i="1"/>
  <c r="M1004" i="1" s="1"/>
  <c r="I1005" i="1"/>
  <c r="M1005" i="1" s="1"/>
  <c r="I1006" i="1"/>
  <c r="M1006" i="1" s="1"/>
  <c r="I1007" i="1"/>
  <c r="M1007" i="1" s="1"/>
  <c r="I1008" i="1"/>
  <c r="M1008" i="1" s="1"/>
  <c r="I1009" i="1"/>
  <c r="M1009" i="1" s="1"/>
  <c r="I1010" i="1"/>
  <c r="M1010" i="1" s="1"/>
  <c r="I1011" i="1"/>
  <c r="M1011" i="1" s="1"/>
  <c r="I1012" i="1"/>
  <c r="M1012" i="1" s="1"/>
  <c r="I1013" i="1"/>
  <c r="M1013" i="1" s="1"/>
  <c r="I1014" i="1"/>
  <c r="M1014" i="1" s="1"/>
  <c r="I1015" i="1"/>
  <c r="M1015" i="1" s="1"/>
  <c r="I1016" i="1"/>
  <c r="M1016" i="1" s="1"/>
  <c r="I1017" i="1"/>
  <c r="M1017" i="1" s="1"/>
  <c r="I1018" i="1"/>
  <c r="M1018" i="1" s="1"/>
  <c r="I1019" i="1"/>
  <c r="M1019" i="1" s="1"/>
  <c r="I1020" i="1"/>
  <c r="M1020" i="1" s="1"/>
  <c r="I1021" i="1"/>
  <c r="M1021" i="1" s="1"/>
  <c r="I1022" i="1"/>
  <c r="M1022" i="1" s="1"/>
  <c r="I1023" i="1"/>
  <c r="M1023" i="1" s="1"/>
  <c r="I1024" i="1"/>
  <c r="M1024" i="1" s="1"/>
  <c r="I1025" i="1"/>
  <c r="M1025" i="1" s="1"/>
  <c r="I1026" i="1"/>
  <c r="M1026" i="1" s="1"/>
  <c r="I1027" i="1"/>
  <c r="M1027" i="1" s="1"/>
  <c r="I1028" i="1"/>
  <c r="M1028" i="1" s="1"/>
  <c r="I1029" i="1"/>
  <c r="M1029" i="1" s="1"/>
  <c r="I1030" i="1"/>
  <c r="M1030" i="1" s="1"/>
  <c r="I1031" i="1"/>
  <c r="M1031" i="1" s="1"/>
  <c r="I1032" i="1"/>
  <c r="M1032" i="1" s="1"/>
  <c r="I1033" i="1"/>
  <c r="M1033" i="1" s="1"/>
  <c r="I1034" i="1"/>
  <c r="M1034" i="1" s="1"/>
  <c r="I1035" i="1"/>
  <c r="M1035" i="1" s="1"/>
  <c r="I1036" i="1"/>
  <c r="M1036" i="1" s="1"/>
  <c r="I1037" i="1"/>
  <c r="M1037" i="1" s="1"/>
  <c r="I1038" i="1"/>
  <c r="M1038" i="1" s="1"/>
  <c r="I1039" i="1"/>
  <c r="M1039" i="1" s="1"/>
  <c r="I1040" i="1"/>
  <c r="M1040" i="1" s="1"/>
  <c r="I1041" i="1"/>
  <c r="M1041" i="1" s="1"/>
  <c r="I1042" i="1"/>
  <c r="M1042" i="1" s="1"/>
  <c r="I1043" i="1"/>
  <c r="M1043" i="1" s="1"/>
  <c r="I1044" i="1"/>
  <c r="M1044" i="1" s="1"/>
  <c r="I1045" i="1"/>
  <c r="M1045" i="1" s="1"/>
  <c r="I1046" i="1"/>
  <c r="M1046" i="1" s="1"/>
  <c r="I1047" i="1"/>
  <c r="M1047" i="1" s="1"/>
  <c r="I1048" i="1"/>
  <c r="M1048" i="1" s="1"/>
  <c r="I1049" i="1"/>
  <c r="M1049" i="1" s="1"/>
  <c r="I1050" i="1"/>
  <c r="M1050" i="1" s="1"/>
  <c r="I1051" i="1"/>
  <c r="M1051" i="1" s="1"/>
  <c r="I1052" i="1"/>
  <c r="M1052" i="1" s="1"/>
  <c r="I1053" i="1"/>
  <c r="M1053" i="1" s="1"/>
  <c r="I1054" i="1"/>
  <c r="M1054" i="1" s="1"/>
  <c r="I1055" i="1"/>
  <c r="M1055" i="1" s="1"/>
  <c r="I1056" i="1"/>
  <c r="M1056" i="1" s="1"/>
  <c r="I1057" i="1"/>
  <c r="M1057" i="1" s="1"/>
  <c r="I1058" i="1"/>
  <c r="M1058" i="1" s="1"/>
  <c r="I1059" i="1"/>
  <c r="M1059" i="1" s="1"/>
  <c r="I1060" i="1"/>
  <c r="M1060" i="1" s="1"/>
  <c r="I1061" i="1"/>
  <c r="M1061" i="1" s="1"/>
  <c r="I1062" i="1"/>
  <c r="M1062" i="1" s="1"/>
  <c r="I1063" i="1"/>
  <c r="M1063" i="1" s="1"/>
  <c r="I1064" i="1"/>
  <c r="M1064" i="1" s="1"/>
  <c r="I1065" i="1"/>
  <c r="M1065" i="1" s="1"/>
  <c r="I1066" i="1"/>
  <c r="M1066" i="1" s="1"/>
  <c r="I1067" i="1"/>
  <c r="M1067" i="1" s="1"/>
  <c r="I1068" i="1"/>
  <c r="M1068" i="1" s="1"/>
  <c r="I1069" i="1"/>
  <c r="M1069" i="1" s="1"/>
  <c r="I1070" i="1"/>
  <c r="M1070" i="1" s="1"/>
  <c r="I1071" i="1"/>
  <c r="M1071" i="1" s="1"/>
  <c r="I1072" i="1"/>
  <c r="M1072" i="1" s="1"/>
  <c r="I1073" i="1"/>
  <c r="M1073" i="1" s="1"/>
  <c r="I1074" i="1"/>
  <c r="M1074" i="1" s="1"/>
  <c r="I1075" i="1"/>
  <c r="M1075" i="1" s="1"/>
  <c r="I1076" i="1"/>
  <c r="M1076" i="1" s="1"/>
  <c r="I1077" i="1"/>
  <c r="M1077" i="1" s="1"/>
  <c r="I1078" i="1"/>
  <c r="M1078" i="1" s="1"/>
  <c r="I1079" i="1"/>
  <c r="M1079" i="1" s="1"/>
  <c r="I1080" i="1"/>
  <c r="M1080" i="1" s="1"/>
  <c r="I1081" i="1"/>
  <c r="M1081" i="1" s="1"/>
  <c r="I1082" i="1"/>
  <c r="M1082" i="1" s="1"/>
  <c r="I1083" i="1"/>
  <c r="M1083" i="1" s="1"/>
  <c r="I1084" i="1"/>
  <c r="M1084" i="1" s="1"/>
  <c r="I1085" i="1"/>
  <c r="M1085" i="1" s="1"/>
  <c r="I1086" i="1"/>
  <c r="M1086" i="1" s="1"/>
  <c r="I1087" i="1"/>
  <c r="M1087" i="1" s="1"/>
  <c r="I1088" i="1"/>
  <c r="M1088" i="1" s="1"/>
  <c r="I1089" i="1"/>
  <c r="M1089" i="1" s="1"/>
  <c r="I1090" i="1"/>
  <c r="M1090" i="1" s="1"/>
  <c r="I1091" i="1"/>
  <c r="M1091" i="1" s="1"/>
  <c r="I1092" i="1"/>
  <c r="M1092" i="1" s="1"/>
  <c r="I1093" i="1"/>
  <c r="M1093" i="1" s="1"/>
  <c r="I1094" i="1"/>
  <c r="M1094" i="1" s="1"/>
  <c r="I1095" i="1"/>
  <c r="M1095" i="1" s="1"/>
  <c r="I1096" i="1"/>
  <c r="M1096" i="1" s="1"/>
  <c r="I1097" i="1"/>
  <c r="M1097" i="1" s="1"/>
  <c r="I1098" i="1"/>
  <c r="M1098" i="1" s="1"/>
  <c r="I1099" i="1"/>
  <c r="M1099" i="1" s="1"/>
  <c r="I1100" i="1"/>
  <c r="M1100" i="1" s="1"/>
  <c r="I1101" i="1"/>
  <c r="M1101" i="1" s="1"/>
  <c r="I1102" i="1"/>
  <c r="M1102" i="1" s="1"/>
  <c r="I1103" i="1"/>
  <c r="M1103" i="1" s="1"/>
  <c r="I1104" i="1"/>
  <c r="M1104" i="1" s="1"/>
  <c r="I1105" i="1"/>
  <c r="M1105" i="1" s="1"/>
  <c r="I1106" i="1"/>
  <c r="M1106" i="1" s="1"/>
  <c r="I1107" i="1"/>
  <c r="M1107" i="1" s="1"/>
  <c r="I1108" i="1"/>
  <c r="M1108" i="1" s="1"/>
  <c r="I1109" i="1"/>
  <c r="M1109" i="1" s="1"/>
  <c r="I1110" i="1"/>
  <c r="M1110" i="1" s="1"/>
  <c r="I1111" i="1"/>
  <c r="M1111" i="1" s="1"/>
  <c r="I1112" i="1"/>
  <c r="M1112" i="1" s="1"/>
  <c r="I1113" i="1"/>
  <c r="M1113" i="1" s="1"/>
  <c r="I1114" i="1"/>
  <c r="M1114" i="1" s="1"/>
  <c r="I1115" i="1"/>
  <c r="M1115" i="1" s="1"/>
  <c r="I1116" i="1"/>
  <c r="M1116" i="1" s="1"/>
  <c r="I1117" i="1"/>
  <c r="M1117" i="1" s="1"/>
  <c r="I1118" i="1"/>
  <c r="M1118" i="1" s="1"/>
  <c r="I1119" i="1"/>
  <c r="M1119" i="1" s="1"/>
  <c r="I1120" i="1"/>
  <c r="M1120" i="1" s="1"/>
  <c r="I1121" i="1"/>
  <c r="M1121" i="1" s="1"/>
  <c r="I1122" i="1"/>
  <c r="M1122" i="1" s="1"/>
  <c r="I1123" i="1"/>
  <c r="M1123" i="1" s="1"/>
  <c r="I1124" i="1"/>
  <c r="M1124" i="1" s="1"/>
  <c r="I1125" i="1"/>
  <c r="M1125" i="1" s="1"/>
  <c r="I1126" i="1"/>
  <c r="M1126" i="1" s="1"/>
  <c r="I1127" i="1"/>
  <c r="M1127" i="1" s="1"/>
  <c r="I1128" i="1"/>
  <c r="M1128" i="1" s="1"/>
  <c r="I1129" i="1"/>
  <c r="M1129" i="1" s="1"/>
  <c r="I1130" i="1"/>
  <c r="M1130" i="1" s="1"/>
  <c r="I1131" i="1"/>
  <c r="M1131" i="1" s="1"/>
  <c r="I1132" i="1"/>
  <c r="M1132" i="1" s="1"/>
  <c r="I1133" i="1"/>
  <c r="M1133" i="1" s="1"/>
  <c r="I1134" i="1"/>
  <c r="M1134" i="1" s="1"/>
  <c r="I1135" i="1"/>
  <c r="M1135" i="1" s="1"/>
  <c r="I1136" i="1"/>
  <c r="M1136" i="1" s="1"/>
  <c r="I1137" i="1"/>
  <c r="M1137" i="1" s="1"/>
  <c r="I1138" i="1"/>
  <c r="M1138" i="1" s="1"/>
  <c r="I1139" i="1"/>
  <c r="M1139" i="1" s="1"/>
  <c r="I1140" i="1"/>
  <c r="M1140" i="1" s="1"/>
  <c r="I1141" i="1"/>
  <c r="M1141" i="1" s="1"/>
  <c r="I1142" i="1"/>
  <c r="M1142" i="1" s="1"/>
  <c r="I1143" i="1"/>
  <c r="M1143" i="1" s="1"/>
  <c r="I1144" i="1"/>
  <c r="M1144" i="1" s="1"/>
  <c r="I1145" i="1"/>
  <c r="M1145" i="1" s="1"/>
  <c r="I1146" i="1"/>
  <c r="M1146" i="1" s="1"/>
  <c r="I1147" i="1"/>
  <c r="M1147" i="1" s="1"/>
  <c r="I1148" i="1"/>
  <c r="M1148" i="1" s="1"/>
  <c r="I1149" i="1"/>
  <c r="M1149" i="1" s="1"/>
  <c r="I1150" i="1"/>
  <c r="M1150" i="1" s="1"/>
  <c r="I1151" i="1"/>
  <c r="M1151" i="1" s="1"/>
  <c r="I1152" i="1"/>
  <c r="M1152" i="1" s="1"/>
  <c r="I1153" i="1"/>
  <c r="M1153" i="1" s="1"/>
  <c r="I1154" i="1"/>
  <c r="M1154" i="1" s="1"/>
  <c r="I1155" i="1"/>
  <c r="M1155" i="1" s="1"/>
  <c r="I1156" i="1"/>
  <c r="M1156" i="1" s="1"/>
  <c r="I1157" i="1"/>
  <c r="M1157" i="1" s="1"/>
  <c r="I1158" i="1"/>
  <c r="M1158" i="1" s="1"/>
  <c r="I1159" i="1"/>
  <c r="M1159" i="1" s="1"/>
  <c r="I1160" i="1"/>
  <c r="M1160" i="1" s="1"/>
  <c r="I1161" i="1"/>
  <c r="M1161" i="1" s="1"/>
  <c r="I1162" i="1"/>
  <c r="M1162" i="1" s="1"/>
  <c r="I1163" i="1"/>
  <c r="M1163" i="1" s="1"/>
  <c r="I1164" i="1"/>
  <c r="M1164" i="1" s="1"/>
  <c r="I1165" i="1"/>
  <c r="M1165" i="1" s="1"/>
  <c r="I1166" i="1"/>
  <c r="M1166" i="1" s="1"/>
  <c r="I1167" i="1"/>
  <c r="M1167" i="1" s="1"/>
  <c r="I1168" i="1"/>
  <c r="M1168" i="1" s="1"/>
  <c r="I1169" i="1"/>
  <c r="M1169" i="1" s="1"/>
  <c r="I1170" i="1"/>
  <c r="M1170" i="1" s="1"/>
  <c r="I1171" i="1"/>
  <c r="M1171" i="1" s="1"/>
  <c r="I1172" i="1"/>
  <c r="M1172" i="1" s="1"/>
  <c r="I1173" i="1"/>
  <c r="M1173" i="1" s="1"/>
  <c r="I1174" i="1"/>
  <c r="M1174" i="1" s="1"/>
  <c r="I1175" i="1"/>
  <c r="M1175" i="1" s="1"/>
  <c r="I1176" i="1"/>
  <c r="M1176" i="1" s="1"/>
  <c r="I1177" i="1"/>
  <c r="M1177" i="1" s="1"/>
  <c r="I1178" i="1"/>
  <c r="M1178" i="1" s="1"/>
  <c r="I1179" i="1"/>
  <c r="M1179" i="1" s="1"/>
  <c r="I1180" i="1"/>
  <c r="M1180" i="1" s="1"/>
  <c r="I1181" i="1"/>
  <c r="M1181" i="1" s="1"/>
  <c r="I1182" i="1"/>
  <c r="M1182" i="1" s="1"/>
  <c r="I1183" i="1"/>
  <c r="M1183" i="1" s="1"/>
  <c r="I1184" i="1"/>
  <c r="M1184" i="1" s="1"/>
  <c r="I1185" i="1"/>
  <c r="M1185" i="1" s="1"/>
  <c r="I1186" i="1"/>
  <c r="M1186" i="1" s="1"/>
  <c r="I1187" i="1"/>
  <c r="M1187" i="1" s="1"/>
  <c r="I1188" i="1"/>
  <c r="M1188" i="1" s="1"/>
  <c r="I1189" i="1"/>
  <c r="M1189" i="1" s="1"/>
  <c r="I1190" i="1"/>
  <c r="M1190" i="1" s="1"/>
  <c r="I1191" i="1"/>
  <c r="M1191" i="1" s="1"/>
  <c r="I1192" i="1"/>
  <c r="M1192" i="1" s="1"/>
  <c r="I1193" i="1"/>
  <c r="M1193" i="1" s="1"/>
  <c r="I1194" i="1"/>
  <c r="M1194" i="1" s="1"/>
  <c r="I1195" i="1"/>
  <c r="M1195" i="1" s="1"/>
  <c r="I1196" i="1"/>
  <c r="M1196" i="1" s="1"/>
  <c r="I1197" i="1"/>
  <c r="M1197" i="1" s="1"/>
  <c r="I1198" i="1"/>
  <c r="M1198" i="1" s="1"/>
  <c r="I1199" i="1"/>
  <c r="M1199" i="1" s="1"/>
  <c r="I1200" i="1"/>
  <c r="M1200" i="1" s="1"/>
  <c r="I1201" i="1"/>
  <c r="M1201" i="1" s="1"/>
  <c r="I1202" i="1"/>
  <c r="M1202" i="1" s="1"/>
  <c r="I1203" i="1"/>
  <c r="M1203" i="1" s="1"/>
  <c r="I1204" i="1"/>
  <c r="M1204" i="1" s="1"/>
  <c r="I1205" i="1"/>
  <c r="M1205" i="1" s="1"/>
  <c r="I1206" i="1"/>
  <c r="M1206" i="1" s="1"/>
  <c r="I1207" i="1"/>
  <c r="M1207" i="1" s="1"/>
  <c r="I1208" i="1"/>
  <c r="M1208" i="1" s="1"/>
  <c r="I1209" i="1"/>
  <c r="M1209" i="1" s="1"/>
  <c r="I1210" i="1"/>
  <c r="M1210" i="1" s="1"/>
  <c r="I1211" i="1"/>
  <c r="M1211" i="1" s="1"/>
  <c r="I1212" i="1"/>
  <c r="M1212" i="1" s="1"/>
  <c r="I1213" i="1"/>
  <c r="M1213" i="1" s="1"/>
  <c r="I1214" i="1"/>
  <c r="M1214" i="1" s="1"/>
  <c r="I1215" i="1"/>
  <c r="M1215" i="1" s="1"/>
  <c r="I1216" i="1"/>
  <c r="M1216" i="1" s="1"/>
  <c r="I1217" i="1"/>
  <c r="M1217" i="1" s="1"/>
  <c r="I1218" i="1"/>
  <c r="M1218" i="1" s="1"/>
  <c r="I1219" i="1"/>
  <c r="M1219" i="1" s="1"/>
  <c r="I1220" i="1"/>
  <c r="M1220" i="1" s="1"/>
  <c r="I1221" i="1"/>
  <c r="M1221" i="1" s="1"/>
  <c r="I1222" i="1"/>
  <c r="M1222" i="1" s="1"/>
  <c r="I1223" i="1"/>
  <c r="M1223" i="1" s="1"/>
  <c r="I1224" i="1"/>
  <c r="M1224" i="1" s="1"/>
  <c r="I1225" i="1"/>
  <c r="M1225" i="1" s="1"/>
  <c r="I1226" i="1"/>
  <c r="M1226" i="1" s="1"/>
  <c r="I1227" i="1"/>
  <c r="M1227" i="1" s="1"/>
  <c r="I1228" i="1"/>
  <c r="M1228" i="1" s="1"/>
  <c r="I1229" i="1"/>
  <c r="M1229" i="1" s="1"/>
  <c r="I1230" i="1"/>
  <c r="M1230" i="1" s="1"/>
  <c r="I1231" i="1"/>
  <c r="M1231" i="1" s="1"/>
  <c r="I1232" i="1"/>
  <c r="M1232" i="1" s="1"/>
  <c r="I1233" i="1"/>
  <c r="M1233" i="1" s="1"/>
  <c r="I1234" i="1"/>
  <c r="M1234" i="1" s="1"/>
  <c r="I1235" i="1"/>
  <c r="M1235" i="1" s="1"/>
  <c r="I1236" i="1"/>
  <c r="M1236" i="1" s="1"/>
  <c r="I1237" i="1"/>
  <c r="M1237" i="1" s="1"/>
  <c r="I1238" i="1"/>
  <c r="M1238" i="1" s="1"/>
  <c r="I1239" i="1"/>
  <c r="M1239" i="1" s="1"/>
  <c r="I1240" i="1"/>
  <c r="M1240" i="1" s="1"/>
  <c r="I1241" i="1"/>
  <c r="M1241" i="1" s="1"/>
  <c r="I1242" i="1"/>
  <c r="M1242" i="1" s="1"/>
  <c r="I1243" i="1"/>
  <c r="M1243" i="1" s="1"/>
  <c r="I1244" i="1"/>
  <c r="M1244" i="1" s="1"/>
  <c r="I1245" i="1"/>
  <c r="M1245" i="1" s="1"/>
  <c r="I1246" i="1"/>
  <c r="M1246" i="1" s="1"/>
  <c r="I1247" i="1"/>
  <c r="M1247" i="1" s="1"/>
  <c r="I1248" i="1"/>
  <c r="M1248" i="1" s="1"/>
  <c r="I1249" i="1"/>
  <c r="M1249" i="1" s="1"/>
  <c r="I1250" i="1"/>
  <c r="M1250" i="1" s="1"/>
  <c r="I1251" i="1"/>
  <c r="M1251" i="1" s="1"/>
  <c r="I1252" i="1"/>
  <c r="M1252" i="1" s="1"/>
  <c r="I1253" i="1"/>
  <c r="M1253" i="1" s="1"/>
  <c r="I1254" i="1"/>
  <c r="M1254" i="1" s="1"/>
  <c r="I1255" i="1"/>
  <c r="M1255" i="1" s="1"/>
  <c r="I1256" i="1"/>
  <c r="M1256" i="1" s="1"/>
  <c r="I1257" i="1"/>
  <c r="M1257" i="1" s="1"/>
  <c r="I1258" i="1"/>
  <c r="M1258" i="1" s="1"/>
  <c r="I1259" i="1"/>
  <c r="M1259" i="1" s="1"/>
  <c r="I1260" i="1"/>
  <c r="M1260" i="1" s="1"/>
  <c r="I1261" i="1"/>
  <c r="M1261" i="1" s="1"/>
  <c r="I1262" i="1"/>
  <c r="M1262" i="1" s="1"/>
  <c r="I1263" i="1"/>
  <c r="M1263" i="1" s="1"/>
  <c r="I1264" i="1"/>
  <c r="M1264" i="1" s="1"/>
  <c r="I1265" i="1"/>
  <c r="M1265" i="1" s="1"/>
  <c r="I1266" i="1"/>
  <c r="M1266" i="1" s="1"/>
  <c r="I1267" i="1"/>
  <c r="M1267" i="1" s="1"/>
  <c r="I1268" i="1"/>
  <c r="M1268" i="1" s="1"/>
  <c r="I1269" i="1"/>
  <c r="M1269" i="1" s="1"/>
  <c r="I1270" i="1"/>
  <c r="M1270" i="1" s="1"/>
  <c r="I1271" i="1"/>
  <c r="M1271" i="1" s="1"/>
  <c r="I1272" i="1"/>
  <c r="M1272" i="1" s="1"/>
  <c r="I1273" i="1"/>
  <c r="M1273" i="1" s="1"/>
  <c r="I1274" i="1"/>
  <c r="M1274" i="1" s="1"/>
  <c r="I1275" i="1"/>
  <c r="M1275" i="1" s="1"/>
  <c r="I1276" i="1"/>
  <c r="M1276" i="1" s="1"/>
  <c r="I1277" i="1"/>
  <c r="M1277" i="1" s="1"/>
  <c r="I1278" i="1"/>
  <c r="M1278" i="1" s="1"/>
  <c r="I1279" i="1"/>
  <c r="M1279" i="1" s="1"/>
  <c r="I1280" i="1"/>
  <c r="M1280" i="1" s="1"/>
  <c r="I1281" i="1"/>
  <c r="M1281" i="1" s="1"/>
  <c r="I1282" i="1"/>
  <c r="M1282" i="1" s="1"/>
  <c r="I1283" i="1"/>
  <c r="M1283" i="1" s="1"/>
  <c r="I1284" i="1"/>
  <c r="M1284" i="1" s="1"/>
  <c r="I1285" i="1"/>
  <c r="M1285" i="1" s="1"/>
  <c r="I1286" i="1"/>
  <c r="M1286" i="1" s="1"/>
  <c r="I1287" i="1"/>
  <c r="M1287" i="1" s="1"/>
  <c r="I1288" i="1"/>
  <c r="M1288" i="1" s="1"/>
  <c r="I1289" i="1"/>
  <c r="M1289" i="1" s="1"/>
  <c r="I1290" i="1"/>
  <c r="M1290" i="1" s="1"/>
  <c r="I1291" i="1"/>
  <c r="M1291" i="1" s="1"/>
  <c r="I1292" i="1"/>
  <c r="M1292" i="1" s="1"/>
  <c r="I1293" i="1"/>
  <c r="M1293" i="1" s="1"/>
  <c r="I1294" i="1"/>
  <c r="M1294" i="1" s="1"/>
  <c r="I1295" i="1"/>
  <c r="M1295" i="1" s="1"/>
  <c r="I1296" i="1"/>
  <c r="M1296" i="1" s="1"/>
  <c r="I1297" i="1"/>
  <c r="M1297" i="1" s="1"/>
  <c r="I1298" i="1"/>
  <c r="M1298" i="1" s="1"/>
  <c r="I1299" i="1"/>
  <c r="M1299" i="1" s="1"/>
  <c r="I1300" i="1"/>
  <c r="M1300" i="1" s="1"/>
  <c r="I1301" i="1"/>
  <c r="M1301" i="1" s="1"/>
  <c r="I1302" i="1"/>
  <c r="M1302" i="1" s="1"/>
  <c r="I1303" i="1"/>
  <c r="M1303" i="1" s="1"/>
  <c r="I1304" i="1"/>
  <c r="M1304" i="1" s="1"/>
  <c r="I1305" i="1"/>
  <c r="M1305" i="1" s="1"/>
  <c r="I1306" i="1"/>
  <c r="M1306" i="1" s="1"/>
  <c r="I1307" i="1"/>
  <c r="M1307" i="1" s="1"/>
  <c r="I1308" i="1"/>
  <c r="M1308" i="1" s="1"/>
  <c r="I1309" i="1"/>
  <c r="M1309" i="1" s="1"/>
  <c r="I1310" i="1"/>
  <c r="M1310" i="1" s="1"/>
  <c r="I1311" i="1"/>
  <c r="M1311" i="1" s="1"/>
  <c r="I1312" i="1"/>
  <c r="M1312" i="1" s="1"/>
  <c r="I1313" i="1"/>
  <c r="M1313" i="1" s="1"/>
  <c r="I1314" i="1"/>
  <c r="M1314" i="1" s="1"/>
  <c r="I1315" i="1"/>
  <c r="M1315" i="1" s="1"/>
  <c r="I1316" i="1"/>
  <c r="M1316" i="1" s="1"/>
  <c r="I1317" i="1"/>
  <c r="M1317" i="1" s="1"/>
  <c r="I1318" i="1"/>
  <c r="M1318" i="1" s="1"/>
  <c r="I1319" i="1"/>
  <c r="M1319" i="1" s="1"/>
  <c r="I1320" i="1"/>
  <c r="M1320" i="1" s="1"/>
  <c r="I1321" i="1"/>
  <c r="M1321" i="1" s="1"/>
  <c r="I1322" i="1"/>
  <c r="M1322" i="1" s="1"/>
  <c r="I1323" i="1"/>
  <c r="M1323" i="1" s="1"/>
  <c r="I1324" i="1"/>
  <c r="M1324" i="1" s="1"/>
  <c r="I1325" i="1"/>
  <c r="M1325" i="1" s="1"/>
  <c r="I1326" i="1"/>
  <c r="M1326" i="1" s="1"/>
  <c r="I1327" i="1"/>
  <c r="M1327" i="1" s="1"/>
  <c r="I1328" i="1"/>
  <c r="M1328" i="1" s="1"/>
  <c r="I1329" i="1"/>
  <c r="M1329" i="1" s="1"/>
  <c r="I1330" i="1"/>
  <c r="M1330" i="1" s="1"/>
  <c r="I1331" i="1"/>
  <c r="M1331" i="1" s="1"/>
  <c r="I1332" i="1"/>
  <c r="M1332" i="1" s="1"/>
  <c r="I1333" i="1"/>
  <c r="M1333" i="1" s="1"/>
  <c r="I1334" i="1"/>
  <c r="M1334" i="1" s="1"/>
  <c r="I1335" i="1"/>
  <c r="M1335" i="1" s="1"/>
  <c r="I1336" i="1"/>
  <c r="M1336" i="1" s="1"/>
  <c r="I1337" i="1"/>
  <c r="M1337" i="1" s="1"/>
  <c r="I1338" i="1"/>
  <c r="M1338" i="1" s="1"/>
  <c r="I1339" i="1"/>
  <c r="M1339" i="1" s="1"/>
  <c r="I1340" i="1"/>
  <c r="M1340" i="1" s="1"/>
  <c r="I1341" i="1"/>
  <c r="M1341" i="1" s="1"/>
  <c r="I1342" i="1"/>
  <c r="M1342" i="1" s="1"/>
  <c r="I1343" i="1"/>
  <c r="M1343" i="1" s="1"/>
  <c r="I1344" i="1"/>
  <c r="M1344" i="1" s="1"/>
  <c r="I1345" i="1"/>
  <c r="M1345" i="1" s="1"/>
  <c r="I1346" i="1"/>
  <c r="M1346" i="1" s="1"/>
  <c r="I1347" i="1"/>
  <c r="M1347" i="1" s="1"/>
  <c r="I1348" i="1"/>
  <c r="M1348" i="1" s="1"/>
  <c r="I1349" i="1"/>
  <c r="M1349" i="1" s="1"/>
  <c r="I1350" i="1"/>
  <c r="M1350" i="1" s="1"/>
  <c r="I1351" i="1"/>
  <c r="M1351" i="1" s="1"/>
  <c r="I1352" i="1"/>
  <c r="M1352" i="1" s="1"/>
  <c r="I1353" i="1"/>
  <c r="M1353" i="1" s="1"/>
  <c r="I1354" i="1"/>
  <c r="M1354" i="1" s="1"/>
  <c r="I1355" i="1"/>
  <c r="M1355" i="1" s="1"/>
  <c r="I1356" i="1"/>
  <c r="M1356" i="1" s="1"/>
  <c r="I1357" i="1"/>
  <c r="M1357" i="1" s="1"/>
  <c r="I1358" i="1"/>
  <c r="M1358" i="1" s="1"/>
  <c r="I1359" i="1"/>
  <c r="M1359" i="1" s="1"/>
  <c r="I1360" i="1"/>
  <c r="M1360" i="1" s="1"/>
  <c r="I1361" i="1"/>
  <c r="M1361" i="1" s="1"/>
  <c r="I1362" i="1"/>
  <c r="M1362" i="1" s="1"/>
  <c r="I1363" i="1"/>
  <c r="M1363" i="1" s="1"/>
  <c r="I1364" i="1"/>
  <c r="M1364" i="1" s="1"/>
  <c r="I1365" i="1"/>
  <c r="M1365" i="1" s="1"/>
  <c r="I1366" i="1"/>
  <c r="M1366" i="1" s="1"/>
  <c r="I1367" i="1"/>
  <c r="M1367" i="1" s="1"/>
  <c r="I1368" i="1"/>
  <c r="M1368" i="1" s="1"/>
  <c r="I1369" i="1"/>
  <c r="M1369" i="1" s="1"/>
  <c r="I1370" i="1"/>
  <c r="M1370" i="1" s="1"/>
  <c r="I1371" i="1"/>
  <c r="M1371" i="1" s="1"/>
  <c r="I1372" i="1"/>
  <c r="M1372" i="1" s="1"/>
  <c r="I1373" i="1"/>
  <c r="M1373" i="1" s="1"/>
  <c r="I1374" i="1"/>
  <c r="M1374" i="1" s="1"/>
  <c r="I1375" i="1"/>
  <c r="M1375" i="1" s="1"/>
  <c r="I1376" i="1"/>
  <c r="M1376" i="1" s="1"/>
  <c r="I1377" i="1"/>
  <c r="M1377" i="1" s="1"/>
  <c r="I1378" i="1"/>
  <c r="M1378" i="1" s="1"/>
  <c r="I1379" i="1"/>
  <c r="M1379" i="1" s="1"/>
  <c r="I1380" i="1"/>
  <c r="M1380" i="1" s="1"/>
  <c r="I1381" i="1"/>
  <c r="M1381" i="1" s="1"/>
  <c r="I1382" i="1"/>
  <c r="M1382" i="1" s="1"/>
  <c r="I1383" i="1"/>
  <c r="M1383" i="1" s="1"/>
  <c r="I1384" i="1"/>
  <c r="M1384" i="1" s="1"/>
  <c r="I1385" i="1"/>
  <c r="M1385" i="1" s="1"/>
  <c r="I1386" i="1"/>
  <c r="M1386" i="1" s="1"/>
  <c r="I1387" i="1"/>
  <c r="M1387" i="1" s="1"/>
  <c r="I1388" i="1"/>
  <c r="M1388" i="1" s="1"/>
  <c r="I1389" i="1"/>
  <c r="M1389" i="1" s="1"/>
  <c r="I1390" i="1"/>
  <c r="M1390" i="1" s="1"/>
  <c r="I1391" i="1"/>
  <c r="M1391" i="1" s="1"/>
  <c r="I1392" i="1"/>
  <c r="M1392" i="1" s="1"/>
  <c r="I1393" i="1"/>
  <c r="M1393" i="1" s="1"/>
  <c r="I1394" i="1"/>
  <c r="M1394" i="1" s="1"/>
  <c r="I1395" i="1"/>
  <c r="M1395" i="1" s="1"/>
  <c r="I1396" i="1"/>
  <c r="M1396" i="1" s="1"/>
  <c r="I1397" i="1"/>
  <c r="M1397" i="1" s="1"/>
  <c r="I1398" i="1"/>
  <c r="M1398" i="1" s="1"/>
  <c r="I1399" i="1"/>
  <c r="M1399" i="1" s="1"/>
  <c r="I1400" i="1"/>
  <c r="M1400" i="1" s="1"/>
  <c r="I1401" i="1"/>
  <c r="M1401" i="1" s="1"/>
  <c r="I1402" i="1"/>
  <c r="M1402" i="1" s="1"/>
  <c r="I1403" i="1"/>
  <c r="M1403" i="1" s="1"/>
  <c r="I1404" i="1"/>
  <c r="M1404" i="1" s="1"/>
  <c r="I1405" i="1"/>
  <c r="M1405" i="1" s="1"/>
  <c r="I1406" i="1"/>
  <c r="M1406" i="1" s="1"/>
  <c r="I1407" i="1"/>
  <c r="M1407" i="1" s="1"/>
  <c r="I1408" i="1"/>
  <c r="M1408" i="1" s="1"/>
  <c r="I1409" i="1"/>
  <c r="M1409" i="1" s="1"/>
  <c r="I1410" i="1"/>
  <c r="M1410" i="1" s="1"/>
  <c r="I1411" i="1"/>
  <c r="M1411" i="1" s="1"/>
  <c r="I1412" i="1"/>
  <c r="M1412" i="1" s="1"/>
  <c r="I1413" i="1"/>
  <c r="M1413" i="1" s="1"/>
  <c r="I1414" i="1"/>
  <c r="M1414" i="1" s="1"/>
  <c r="I1415" i="1"/>
  <c r="M1415" i="1" s="1"/>
  <c r="I1416" i="1"/>
  <c r="M1416" i="1" s="1"/>
  <c r="I1417" i="1"/>
  <c r="M1417" i="1" s="1"/>
  <c r="I1418" i="1"/>
  <c r="M1418" i="1" s="1"/>
  <c r="I1419" i="1"/>
  <c r="M1419" i="1" s="1"/>
  <c r="I1420" i="1"/>
  <c r="M1420" i="1" s="1"/>
  <c r="I1421" i="1"/>
  <c r="M1421" i="1" s="1"/>
  <c r="I1422" i="1"/>
  <c r="M1422" i="1" s="1"/>
  <c r="I1423" i="1"/>
  <c r="M1423" i="1" s="1"/>
  <c r="I1424" i="1"/>
  <c r="M1424" i="1" s="1"/>
  <c r="I1425" i="1"/>
  <c r="M1425" i="1" s="1"/>
  <c r="I1426" i="1"/>
  <c r="M1426" i="1" s="1"/>
  <c r="I1427" i="1"/>
  <c r="M1427" i="1" s="1"/>
  <c r="I1428" i="1"/>
  <c r="M1428" i="1" s="1"/>
  <c r="I1429" i="1"/>
  <c r="M1429" i="1" s="1"/>
  <c r="I1430" i="1"/>
  <c r="M1430" i="1" s="1"/>
  <c r="I1431" i="1"/>
  <c r="M1431" i="1" s="1"/>
  <c r="I2" i="1"/>
  <c r="M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2" i="1"/>
  <c r="B10" i="2"/>
  <c r="B9" i="2"/>
  <c r="B8" i="2"/>
  <c r="B7" i="2"/>
  <c r="B3" i="2"/>
  <c r="E349" i="1"/>
  <c r="E637" i="1"/>
  <c r="E709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E800" i="1" s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919" i="1"/>
  <c r="E919" i="1" s="1"/>
  <c r="F920" i="1"/>
  <c r="E920" i="1" s="1"/>
  <c r="F921" i="1"/>
  <c r="E921" i="1" s="1"/>
  <c r="F922" i="1"/>
  <c r="E922" i="1" s="1"/>
  <c r="F923" i="1"/>
  <c r="E923" i="1" s="1"/>
  <c r="F924" i="1"/>
  <c r="E924" i="1" s="1"/>
  <c r="F925" i="1"/>
  <c r="E925" i="1" s="1"/>
  <c r="F926" i="1"/>
  <c r="E926" i="1" s="1"/>
  <c r="F927" i="1"/>
  <c r="E927" i="1" s="1"/>
  <c r="F928" i="1"/>
  <c r="E928" i="1" s="1"/>
  <c r="F929" i="1"/>
  <c r="E929" i="1" s="1"/>
  <c r="F930" i="1"/>
  <c r="E930" i="1" s="1"/>
  <c r="F931" i="1"/>
  <c r="E931" i="1" s="1"/>
  <c r="F932" i="1"/>
  <c r="E932" i="1" s="1"/>
  <c r="F933" i="1"/>
  <c r="E933" i="1" s="1"/>
  <c r="F934" i="1"/>
  <c r="E934" i="1" s="1"/>
  <c r="F935" i="1"/>
  <c r="E935" i="1" s="1"/>
  <c r="F936" i="1"/>
  <c r="E936" i="1" s="1"/>
  <c r="F937" i="1"/>
  <c r="E937" i="1" s="1"/>
  <c r="F938" i="1"/>
  <c r="E938" i="1" s="1"/>
  <c r="F939" i="1"/>
  <c r="E939" i="1" s="1"/>
  <c r="F940" i="1"/>
  <c r="E940" i="1" s="1"/>
  <c r="F941" i="1"/>
  <c r="E941" i="1" s="1"/>
  <c r="F942" i="1"/>
  <c r="E942" i="1" s="1"/>
  <c r="F943" i="1"/>
  <c r="E943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55" i="1"/>
  <c r="E955" i="1" s="1"/>
  <c r="F956" i="1"/>
  <c r="E956" i="1" s="1"/>
  <c r="F957" i="1"/>
  <c r="E957" i="1" s="1"/>
  <c r="F958" i="1"/>
  <c r="E958" i="1" s="1"/>
  <c r="F959" i="1"/>
  <c r="E959" i="1" s="1"/>
  <c r="F960" i="1"/>
  <c r="E960" i="1" s="1"/>
  <c r="F961" i="1"/>
  <c r="E961" i="1" s="1"/>
  <c r="F962" i="1"/>
  <c r="E962" i="1" s="1"/>
  <c r="F963" i="1"/>
  <c r="E963" i="1" s="1"/>
  <c r="F964" i="1"/>
  <c r="E964" i="1" s="1"/>
  <c r="F965" i="1"/>
  <c r="E965" i="1" s="1"/>
  <c r="F966" i="1"/>
  <c r="E966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976" i="1"/>
  <c r="E976" i="1" s="1"/>
  <c r="F977" i="1"/>
  <c r="E977" i="1" s="1"/>
  <c r="F978" i="1"/>
  <c r="E978" i="1" s="1"/>
  <c r="F979" i="1"/>
  <c r="E979" i="1" s="1"/>
  <c r="F980" i="1"/>
  <c r="E980" i="1" s="1"/>
  <c r="F981" i="1"/>
  <c r="E981" i="1" s="1"/>
  <c r="F982" i="1"/>
  <c r="E982" i="1" s="1"/>
  <c r="F983" i="1"/>
  <c r="E983" i="1" s="1"/>
  <c r="F984" i="1"/>
  <c r="E984" i="1" s="1"/>
  <c r="F985" i="1"/>
  <c r="E985" i="1" s="1"/>
  <c r="F986" i="1"/>
  <c r="E986" i="1" s="1"/>
  <c r="F987" i="1"/>
  <c r="E987" i="1" s="1"/>
  <c r="F988" i="1"/>
  <c r="E988" i="1" s="1"/>
  <c r="F989" i="1"/>
  <c r="E989" i="1" s="1"/>
  <c r="F990" i="1"/>
  <c r="E990" i="1" s="1"/>
  <c r="F991" i="1"/>
  <c r="E991" i="1" s="1"/>
  <c r="F992" i="1"/>
  <c r="E992" i="1" s="1"/>
  <c r="F993" i="1"/>
  <c r="E993" i="1" s="1"/>
  <c r="F994" i="1"/>
  <c r="E994" i="1" s="1"/>
  <c r="F995" i="1"/>
  <c r="E995" i="1" s="1"/>
  <c r="F996" i="1"/>
  <c r="E996" i="1" s="1"/>
  <c r="F997" i="1"/>
  <c r="E997" i="1" s="1"/>
  <c r="F998" i="1"/>
  <c r="E998" i="1" s="1"/>
  <c r="F999" i="1"/>
  <c r="E999" i="1" s="1"/>
  <c r="F1000" i="1"/>
  <c r="E1000" i="1" s="1"/>
  <c r="F1001" i="1"/>
  <c r="E1001" i="1" s="1"/>
  <c r="F1002" i="1"/>
  <c r="E1002" i="1" s="1"/>
  <c r="F1003" i="1"/>
  <c r="E1003" i="1" s="1"/>
  <c r="F1004" i="1"/>
  <c r="E1004" i="1" s="1"/>
  <c r="F1005" i="1"/>
  <c r="E1005" i="1" s="1"/>
  <c r="F1006" i="1"/>
  <c r="E1006" i="1" s="1"/>
  <c r="F1007" i="1"/>
  <c r="E1007" i="1" s="1"/>
  <c r="F1008" i="1"/>
  <c r="E1008" i="1" s="1"/>
  <c r="F1009" i="1"/>
  <c r="E1009" i="1" s="1"/>
  <c r="F1010" i="1"/>
  <c r="E1010" i="1" s="1"/>
  <c r="F1011" i="1"/>
  <c r="E1011" i="1" s="1"/>
  <c r="F1012" i="1"/>
  <c r="E1012" i="1" s="1"/>
  <c r="F1013" i="1"/>
  <c r="E1013" i="1" s="1"/>
  <c r="F1014" i="1"/>
  <c r="E1014" i="1" s="1"/>
  <c r="F1015" i="1"/>
  <c r="E1015" i="1" s="1"/>
  <c r="F1016" i="1"/>
  <c r="E1016" i="1" s="1"/>
  <c r="F1017" i="1"/>
  <c r="E1017" i="1" s="1"/>
  <c r="F1018" i="1"/>
  <c r="E1018" i="1" s="1"/>
  <c r="F1019" i="1"/>
  <c r="E1019" i="1" s="1"/>
  <c r="F1020" i="1"/>
  <c r="E1020" i="1" s="1"/>
  <c r="F1021" i="1"/>
  <c r="E1021" i="1" s="1"/>
  <c r="F1022" i="1"/>
  <c r="E1022" i="1" s="1"/>
  <c r="F1023" i="1"/>
  <c r="E1023" i="1" s="1"/>
  <c r="F1024" i="1"/>
  <c r="E1024" i="1" s="1"/>
  <c r="F1025" i="1"/>
  <c r="E1025" i="1" s="1"/>
  <c r="F1026" i="1"/>
  <c r="E1026" i="1" s="1"/>
  <c r="F1027" i="1"/>
  <c r="E1027" i="1" s="1"/>
  <c r="F1028" i="1"/>
  <c r="E1028" i="1" s="1"/>
  <c r="F1029" i="1"/>
  <c r="E1029" i="1" s="1"/>
  <c r="F1030" i="1"/>
  <c r="E1030" i="1" s="1"/>
  <c r="F1031" i="1"/>
  <c r="E1031" i="1" s="1"/>
  <c r="F1032" i="1"/>
  <c r="E1032" i="1" s="1"/>
  <c r="F1033" i="1"/>
  <c r="E1033" i="1" s="1"/>
  <c r="F1034" i="1"/>
  <c r="E1034" i="1" s="1"/>
  <c r="F1035" i="1"/>
  <c r="E1035" i="1" s="1"/>
  <c r="F1036" i="1"/>
  <c r="E1036" i="1" s="1"/>
  <c r="F1037" i="1"/>
  <c r="E1037" i="1" s="1"/>
  <c r="F1038" i="1"/>
  <c r="E1038" i="1" s="1"/>
  <c r="F1039" i="1"/>
  <c r="E1039" i="1" s="1"/>
  <c r="F1040" i="1"/>
  <c r="E1040" i="1" s="1"/>
  <c r="F1041" i="1"/>
  <c r="E1041" i="1" s="1"/>
  <c r="F1042" i="1"/>
  <c r="E1042" i="1" s="1"/>
  <c r="F1043" i="1"/>
  <c r="E1043" i="1" s="1"/>
  <c r="F1044" i="1"/>
  <c r="E1044" i="1" s="1"/>
  <c r="F1045" i="1"/>
  <c r="E1045" i="1" s="1"/>
  <c r="F1046" i="1"/>
  <c r="E1046" i="1" s="1"/>
  <c r="F1047" i="1"/>
  <c r="E1047" i="1" s="1"/>
  <c r="F1048" i="1"/>
  <c r="E1048" i="1" s="1"/>
  <c r="F1049" i="1"/>
  <c r="E1049" i="1" s="1"/>
  <c r="F1050" i="1"/>
  <c r="E1050" i="1" s="1"/>
  <c r="F1051" i="1"/>
  <c r="E1051" i="1" s="1"/>
  <c r="F1052" i="1"/>
  <c r="E1052" i="1" s="1"/>
  <c r="F1053" i="1"/>
  <c r="E1053" i="1" s="1"/>
  <c r="F1054" i="1"/>
  <c r="E1054" i="1" s="1"/>
  <c r="F1055" i="1"/>
  <c r="E1055" i="1" s="1"/>
  <c r="F1056" i="1"/>
  <c r="E1056" i="1" s="1"/>
  <c r="F1057" i="1"/>
  <c r="E1057" i="1" s="1"/>
  <c r="F1058" i="1"/>
  <c r="E1058" i="1" s="1"/>
  <c r="F1059" i="1"/>
  <c r="E1059" i="1" s="1"/>
  <c r="F1060" i="1"/>
  <c r="E1060" i="1" s="1"/>
  <c r="F1061" i="1"/>
  <c r="E1061" i="1" s="1"/>
  <c r="F1062" i="1"/>
  <c r="E1062" i="1" s="1"/>
  <c r="F1063" i="1"/>
  <c r="E1063" i="1" s="1"/>
  <c r="F1064" i="1"/>
  <c r="E1064" i="1" s="1"/>
  <c r="F1065" i="1"/>
  <c r="E1065" i="1" s="1"/>
  <c r="F1066" i="1"/>
  <c r="E1066" i="1" s="1"/>
  <c r="F1067" i="1"/>
  <c r="E1067" i="1" s="1"/>
  <c r="F1068" i="1"/>
  <c r="E1068" i="1" s="1"/>
  <c r="F1069" i="1"/>
  <c r="E1069" i="1" s="1"/>
  <c r="F1070" i="1"/>
  <c r="E1070" i="1" s="1"/>
  <c r="F1071" i="1"/>
  <c r="E1071" i="1" s="1"/>
  <c r="F1072" i="1"/>
  <c r="E1072" i="1" s="1"/>
  <c r="F1073" i="1"/>
  <c r="E1073" i="1" s="1"/>
  <c r="F1074" i="1"/>
  <c r="E1074" i="1" s="1"/>
  <c r="F1075" i="1"/>
  <c r="E1075" i="1" s="1"/>
  <c r="F1076" i="1"/>
  <c r="E1076" i="1" s="1"/>
  <c r="F1077" i="1"/>
  <c r="E1077" i="1" s="1"/>
  <c r="F1078" i="1"/>
  <c r="E1078" i="1" s="1"/>
  <c r="F1079" i="1"/>
  <c r="E1079" i="1" s="1"/>
  <c r="F1080" i="1"/>
  <c r="E1080" i="1" s="1"/>
  <c r="F1081" i="1"/>
  <c r="E1081" i="1" s="1"/>
  <c r="F1082" i="1"/>
  <c r="E1082" i="1" s="1"/>
  <c r="F1083" i="1"/>
  <c r="E1083" i="1" s="1"/>
  <c r="F1084" i="1"/>
  <c r="E1084" i="1" s="1"/>
  <c r="F1085" i="1"/>
  <c r="E1085" i="1" s="1"/>
  <c r="F1086" i="1"/>
  <c r="E1086" i="1" s="1"/>
  <c r="F1087" i="1"/>
  <c r="E1087" i="1" s="1"/>
  <c r="F1088" i="1"/>
  <c r="E1088" i="1" s="1"/>
  <c r="F1089" i="1"/>
  <c r="E1089" i="1" s="1"/>
  <c r="F1090" i="1"/>
  <c r="E1090" i="1" s="1"/>
  <c r="F1091" i="1"/>
  <c r="E1091" i="1" s="1"/>
  <c r="F1092" i="1"/>
  <c r="E1092" i="1" s="1"/>
  <c r="F1093" i="1"/>
  <c r="E1093" i="1" s="1"/>
  <c r="F1094" i="1"/>
  <c r="E1094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100" i="1"/>
  <c r="E1100" i="1" s="1"/>
  <c r="F1101" i="1"/>
  <c r="E1101" i="1" s="1"/>
  <c r="F1102" i="1"/>
  <c r="E1102" i="1" s="1"/>
  <c r="F1103" i="1"/>
  <c r="E1103" i="1" s="1"/>
  <c r="F1104" i="1"/>
  <c r="E1104" i="1" s="1"/>
  <c r="F1105" i="1"/>
  <c r="E1105" i="1" s="1"/>
  <c r="F1106" i="1"/>
  <c r="E1106" i="1" s="1"/>
  <c r="F1107" i="1"/>
  <c r="E1107" i="1" s="1"/>
  <c r="F1108" i="1"/>
  <c r="E1108" i="1" s="1"/>
  <c r="F1109" i="1"/>
  <c r="E1109" i="1" s="1"/>
  <c r="F1110" i="1"/>
  <c r="E1110" i="1" s="1"/>
  <c r="F1111" i="1"/>
  <c r="E1111" i="1" s="1"/>
  <c r="F1112" i="1"/>
  <c r="E1112" i="1" s="1"/>
  <c r="F1113" i="1"/>
  <c r="E1113" i="1" s="1"/>
  <c r="F1114" i="1"/>
  <c r="E1114" i="1" s="1"/>
  <c r="F1115" i="1"/>
  <c r="E1115" i="1" s="1"/>
  <c r="F1116" i="1"/>
  <c r="E1116" i="1" s="1"/>
  <c r="F1117" i="1"/>
  <c r="E1117" i="1" s="1"/>
  <c r="F1118" i="1"/>
  <c r="E1118" i="1" s="1"/>
  <c r="F1119" i="1"/>
  <c r="E1119" i="1" s="1"/>
  <c r="F1120" i="1"/>
  <c r="E1120" i="1" s="1"/>
  <c r="F1121" i="1"/>
  <c r="E1121" i="1" s="1"/>
  <c r="F1122" i="1"/>
  <c r="E1122" i="1" s="1"/>
  <c r="F1123" i="1"/>
  <c r="E1123" i="1" s="1"/>
  <c r="F1124" i="1"/>
  <c r="E1124" i="1" s="1"/>
  <c r="F1125" i="1"/>
  <c r="E1125" i="1" s="1"/>
  <c r="F1126" i="1"/>
  <c r="E1126" i="1" s="1"/>
  <c r="F1127" i="1"/>
  <c r="E1127" i="1" s="1"/>
  <c r="F1128" i="1"/>
  <c r="E1128" i="1" s="1"/>
  <c r="F1129" i="1"/>
  <c r="E1129" i="1" s="1"/>
  <c r="F1130" i="1"/>
  <c r="E1130" i="1" s="1"/>
  <c r="F1131" i="1"/>
  <c r="E1131" i="1" s="1"/>
  <c r="F1132" i="1"/>
  <c r="E1132" i="1" s="1"/>
  <c r="F1133" i="1"/>
  <c r="E1133" i="1" s="1"/>
  <c r="F1134" i="1"/>
  <c r="E1134" i="1" s="1"/>
  <c r="F1135" i="1"/>
  <c r="E1135" i="1" s="1"/>
  <c r="F1136" i="1"/>
  <c r="E1136" i="1" s="1"/>
  <c r="F1137" i="1"/>
  <c r="E1137" i="1" s="1"/>
  <c r="F1138" i="1"/>
  <c r="E1138" i="1" s="1"/>
  <c r="F1139" i="1"/>
  <c r="E1139" i="1" s="1"/>
  <c r="F1140" i="1"/>
  <c r="E1140" i="1" s="1"/>
  <c r="F1141" i="1"/>
  <c r="E1141" i="1" s="1"/>
  <c r="F1142" i="1"/>
  <c r="E1142" i="1" s="1"/>
  <c r="F1143" i="1"/>
  <c r="E1143" i="1" s="1"/>
  <c r="F1144" i="1"/>
  <c r="E1144" i="1" s="1"/>
  <c r="F1145" i="1"/>
  <c r="E1145" i="1" s="1"/>
  <c r="F1146" i="1"/>
  <c r="E1146" i="1" s="1"/>
  <c r="F1147" i="1"/>
  <c r="E1147" i="1" s="1"/>
  <c r="F1148" i="1"/>
  <c r="E1148" i="1" s="1"/>
  <c r="F1149" i="1"/>
  <c r="E1149" i="1" s="1"/>
  <c r="F1150" i="1"/>
  <c r="E1150" i="1" s="1"/>
  <c r="F1151" i="1"/>
  <c r="E1151" i="1" s="1"/>
  <c r="F1152" i="1"/>
  <c r="E1152" i="1" s="1"/>
  <c r="F1153" i="1"/>
  <c r="E1153" i="1" s="1"/>
  <c r="F1154" i="1"/>
  <c r="E1154" i="1" s="1"/>
  <c r="F1155" i="1"/>
  <c r="E1155" i="1" s="1"/>
  <c r="F1156" i="1"/>
  <c r="E1156" i="1" s="1"/>
  <c r="F1157" i="1"/>
  <c r="E1157" i="1" s="1"/>
  <c r="F1158" i="1"/>
  <c r="E1158" i="1" s="1"/>
  <c r="F1159" i="1"/>
  <c r="E1159" i="1" s="1"/>
  <c r="F1160" i="1"/>
  <c r="E1160" i="1" s="1"/>
  <c r="F1161" i="1"/>
  <c r="E1161" i="1" s="1"/>
  <c r="F1162" i="1"/>
  <c r="E1162" i="1" s="1"/>
  <c r="F1163" i="1"/>
  <c r="E1163" i="1" s="1"/>
  <c r="F1164" i="1"/>
  <c r="E1164" i="1" s="1"/>
  <c r="F1165" i="1"/>
  <c r="E1165" i="1" s="1"/>
  <c r="F1166" i="1"/>
  <c r="E1166" i="1" s="1"/>
  <c r="F1167" i="1"/>
  <c r="E1167" i="1" s="1"/>
  <c r="F1168" i="1"/>
  <c r="E1168" i="1" s="1"/>
  <c r="F1169" i="1"/>
  <c r="E1169" i="1" s="1"/>
  <c r="F1170" i="1"/>
  <c r="E1170" i="1" s="1"/>
  <c r="F1171" i="1"/>
  <c r="E1171" i="1" s="1"/>
  <c r="F1172" i="1"/>
  <c r="E1172" i="1" s="1"/>
  <c r="F1173" i="1"/>
  <c r="E1173" i="1" s="1"/>
  <c r="F1174" i="1"/>
  <c r="E1174" i="1" s="1"/>
  <c r="F1175" i="1"/>
  <c r="E1175" i="1" s="1"/>
  <c r="F1176" i="1"/>
  <c r="E1176" i="1" s="1"/>
  <c r="F1177" i="1"/>
  <c r="E1177" i="1" s="1"/>
  <c r="F1178" i="1"/>
  <c r="E1178" i="1" s="1"/>
  <c r="F1179" i="1"/>
  <c r="E1179" i="1" s="1"/>
  <c r="F1180" i="1"/>
  <c r="E1180" i="1" s="1"/>
  <c r="F1181" i="1"/>
  <c r="E1181" i="1" s="1"/>
  <c r="F1182" i="1"/>
  <c r="E1182" i="1" s="1"/>
  <c r="F1183" i="1"/>
  <c r="E1183" i="1" s="1"/>
  <c r="F1184" i="1"/>
  <c r="E1184" i="1" s="1"/>
  <c r="F1185" i="1"/>
  <c r="E1185" i="1" s="1"/>
  <c r="F1186" i="1"/>
  <c r="E1186" i="1" s="1"/>
  <c r="F1187" i="1"/>
  <c r="E1187" i="1" s="1"/>
  <c r="F1188" i="1"/>
  <c r="E1188" i="1" s="1"/>
  <c r="F1189" i="1"/>
  <c r="E1189" i="1" s="1"/>
  <c r="F1190" i="1"/>
  <c r="E1190" i="1" s="1"/>
  <c r="F1191" i="1"/>
  <c r="E1191" i="1" s="1"/>
  <c r="F1192" i="1"/>
  <c r="E1192" i="1" s="1"/>
  <c r="F1193" i="1"/>
  <c r="E1193" i="1" s="1"/>
  <c r="F1194" i="1"/>
  <c r="E1194" i="1" s="1"/>
  <c r="F1195" i="1"/>
  <c r="E1195" i="1" s="1"/>
  <c r="F1196" i="1"/>
  <c r="E1196" i="1" s="1"/>
  <c r="F1197" i="1"/>
  <c r="E1197" i="1" s="1"/>
  <c r="F1198" i="1"/>
  <c r="E1198" i="1" s="1"/>
  <c r="F1199" i="1"/>
  <c r="E1199" i="1" s="1"/>
  <c r="F1200" i="1"/>
  <c r="E1200" i="1" s="1"/>
  <c r="F1201" i="1"/>
  <c r="E1201" i="1" s="1"/>
  <c r="F1202" i="1"/>
  <c r="E1202" i="1" s="1"/>
  <c r="F1203" i="1"/>
  <c r="E1203" i="1" s="1"/>
  <c r="F1204" i="1"/>
  <c r="E1204" i="1" s="1"/>
  <c r="F1205" i="1"/>
  <c r="E1205" i="1" s="1"/>
  <c r="F1206" i="1"/>
  <c r="E1206" i="1" s="1"/>
  <c r="F1207" i="1"/>
  <c r="E1207" i="1" s="1"/>
  <c r="F1208" i="1"/>
  <c r="E1208" i="1" s="1"/>
  <c r="F1209" i="1"/>
  <c r="E1209" i="1" s="1"/>
  <c r="F1210" i="1"/>
  <c r="E1210" i="1" s="1"/>
  <c r="F1211" i="1"/>
  <c r="E1211" i="1" s="1"/>
  <c r="F1212" i="1"/>
  <c r="E1212" i="1" s="1"/>
  <c r="F1213" i="1"/>
  <c r="E1213" i="1" s="1"/>
  <c r="F1214" i="1"/>
  <c r="E1214" i="1" s="1"/>
  <c r="F1215" i="1"/>
  <c r="E1215" i="1" s="1"/>
  <c r="F1216" i="1"/>
  <c r="E1216" i="1" s="1"/>
  <c r="F1217" i="1"/>
  <c r="E1217" i="1" s="1"/>
  <c r="F1218" i="1"/>
  <c r="E1218" i="1" s="1"/>
  <c r="F1219" i="1"/>
  <c r="E1219" i="1" s="1"/>
  <c r="F1220" i="1"/>
  <c r="E1220" i="1" s="1"/>
  <c r="F1221" i="1"/>
  <c r="E1221" i="1" s="1"/>
  <c r="F1222" i="1"/>
  <c r="E1222" i="1" s="1"/>
  <c r="F1223" i="1"/>
  <c r="E1223" i="1" s="1"/>
  <c r="F1224" i="1"/>
  <c r="E1224" i="1" s="1"/>
  <c r="F1225" i="1"/>
  <c r="E1225" i="1" s="1"/>
  <c r="F1226" i="1"/>
  <c r="E1226" i="1" s="1"/>
  <c r="F1227" i="1"/>
  <c r="E1227" i="1" s="1"/>
  <c r="F1228" i="1"/>
  <c r="E1228" i="1" s="1"/>
  <c r="F1229" i="1"/>
  <c r="E1229" i="1" s="1"/>
  <c r="F1230" i="1"/>
  <c r="E1230" i="1" s="1"/>
  <c r="F1231" i="1"/>
  <c r="E1231" i="1" s="1"/>
  <c r="F1232" i="1"/>
  <c r="E1232" i="1" s="1"/>
  <c r="F1233" i="1"/>
  <c r="E1233" i="1" s="1"/>
  <c r="F1234" i="1"/>
  <c r="E1234" i="1" s="1"/>
  <c r="F1235" i="1"/>
  <c r="E1235" i="1" s="1"/>
  <c r="F1236" i="1"/>
  <c r="E1236" i="1" s="1"/>
  <c r="F1237" i="1"/>
  <c r="E1237" i="1" s="1"/>
  <c r="F1238" i="1"/>
  <c r="E1238" i="1" s="1"/>
  <c r="F1239" i="1"/>
  <c r="E1239" i="1" s="1"/>
  <c r="F1240" i="1"/>
  <c r="E1240" i="1" s="1"/>
  <c r="F1241" i="1"/>
  <c r="E1241" i="1" s="1"/>
  <c r="F1242" i="1"/>
  <c r="E1242" i="1" s="1"/>
  <c r="F1243" i="1"/>
  <c r="E1243" i="1" s="1"/>
  <c r="F1244" i="1"/>
  <c r="E1244" i="1" s="1"/>
  <c r="F1245" i="1"/>
  <c r="E1245" i="1" s="1"/>
  <c r="F1246" i="1"/>
  <c r="E1246" i="1" s="1"/>
  <c r="F1247" i="1"/>
  <c r="E1247" i="1" s="1"/>
  <c r="F1248" i="1"/>
  <c r="E1248" i="1" s="1"/>
  <c r="F1249" i="1"/>
  <c r="E1249" i="1" s="1"/>
  <c r="F1250" i="1"/>
  <c r="E1250" i="1" s="1"/>
  <c r="F1251" i="1"/>
  <c r="E1251" i="1" s="1"/>
  <c r="F1252" i="1"/>
  <c r="E1252" i="1" s="1"/>
  <c r="F1253" i="1"/>
  <c r="E1253" i="1" s="1"/>
  <c r="F1254" i="1"/>
  <c r="E1254" i="1" s="1"/>
  <c r="F1255" i="1"/>
  <c r="E1255" i="1" s="1"/>
  <c r="F1256" i="1"/>
  <c r="E1256" i="1" s="1"/>
  <c r="F1257" i="1"/>
  <c r="E1257" i="1" s="1"/>
  <c r="F1258" i="1"/>
  <c r="E1258" i="1" s="1"/>
  <c r="F1259" i="1"/>
  <c r="E1259" i="1" s="1"/>
  <c r="F1260" i="1"/>
  <c r="E1260" i="1" s="1"/>
  <c r="F1261" i="1"/>
  <c r="E1261" i="1" s="1"/>
  <c r="F1262" i="1"/>
  <c r="E1262" i="1" s="1"/>
  <c r="F1263" i="1"/>
  <c r="E1263" i="1" s="1"/>
  <c r="F1264" i="1"/>
  <c r="E1264" i="1" s="1"/>
  <c r="F1265" i="1"/>
  <c r="E1265" i="1" s="1"/>
  <c r="F1266" i="1"/>
  <c r="E1266" i="1" s="1"/>
  <c r="F1267" i="1"/>
  <c r="E1267" i="1" s="1"/>
  <c r="F1268" i="1"/>
  <c r="E1268" i="1" s="1"/>
  <c r="F1269" i="1"/>
  <c r="E1269" i="1" s="1"/>
  <c r="F1270" i="1"/>
  <c r="E1270" i="1" s="1"/>
  <c r="F1271" i="1"/>
  <c r="E1271" i="1" s="1"/>
  <c r="F1272" i="1"/>
  <c r="E1272" i="1" s="1"/>
  <c r="F1273" i="1"/>
  <c r="E1273" i="1" s="1"/>
  <c r="F1274" i="1"/>
  <c r="E1274" i="1" s="1"/>
  <c r="F1275" i="1"/>
  <c r="E1275" i="1" s="1"/>
  <c r="F1276" i="1"/>
  <c r="E1276" i="1" s="1"/>
  <c r="F1277" i="1"/>
  <c r="E1277" i="1" s="1"/>
  <c r="F1278" i="1"/>
  <c r="E1278" i="1" s="1"/>
  <c r="F1279" i="1"/>
  <c r="E1279" i="1" s="1"/>
  <c r="F1280" i="1"/>
  <c r="E1280" i="1" s="1"/>
  <c r="F1281" i="1"/>
  <c r="E1281" i="1" s="1"/>
  <c r="F1282" i="1"/>
  <c r="E1282" i="1" s="1"/>
  <c r="F1283" i="1"/>
  <c r="E1283" i="1" s="1"/>
  <c r="F1284" i="1"/>
  <c r="E1284" i="1" s="1"/>
  <c r="F1285" i="1"/>
  <c r="E1285" i="1" s="1"/>
  <c r="F1286" i="1"/>
  <c r="E1286" i="1" s="1"/>
  <c r="F1287" i="1"/>
  <c r="E1287" i="1" s="1"/>
  <c r="F1288" i="1"/>
  <c r="E1288" i="1" s="1"/>
  <c r="F1289" i="1"/>
  <c r="E1289" i="1" s="1"/>
  <c r="F1290" i="1"/>
  <c r="E1290" i="1" s="1"/>
  <c r="F1291" i="1"/>
  <c r="E1291" i="1" s="1"/>
  <c r="F1292" i="1"/>
  <c r="E1292" i="1" s="1"/>
  <c r="F1293" i="1"/>
  <c r="E1293" i="1" s="1"/>
  <c r="F1294" i="1"/>
  <c r="E1294" i="1" s="1"/>
  <c r="F1295" i="1"/>
  <c r="E1295" i="1" s="1"/>
  <c r="F1296" i="1"/>
  <c r="E1296" i="1" s="1"/>
  <c r="F1297" i="1"/>
  <c r="E1297" i="1" s="1"/>
  <c r="F1298" i="1"/>
  <c r="E1298" i="1" s="1"/>
  <c r="F1299" i="1"/>
  <c r="E1299" i="1" s="1"/>
  <c r="F1300" i="1"/>
  <c r="E1300" i="1" s="1"/>
  <c r="F1301" i="1"/>
  <c r="E1301" i="1" s="1"/>
  <c r="F1302" i="1"/>
  <c r="E1302" i="1" s="1"/>
  <c r="F1303" i="1"/>
  <c r="E1303" i="1" s="1"/>
  <c r="F1304" i="1"/>
  <c r="E1304" i="1" s="1"/>
  <c r="F1305" i="1"/>
  <c r="E1305" i="1" s="1"/>
  <c r="F1306" i="1"/>
  <c r="E1306" i="1" s="1"/>
  <c r="F1307" i="1"/>
  <c r="E1307" i="1" s="1"/>
  <c r="F1308" i="1"/>
  <c r="E1308" i="1" s="1"/>
  <c r="F1309" i="1"/>
  <c r="E1309" i="1" s="1"/>
  <c r="F1310" i="1"/>
  <c r="E1310" i="1" s="1"/>
  <c r="F1311" i="1"/>
  <c r="E1311" i="1" s="1"/>
  <c r="F1312" i="1"/>
  <c r="E1312" i="1" s="1"/>
  <c r="F1313" i="1"/>
  <c r="E1313" i="1" s="1"/>
  <c r="F1314" i="1"/>
  <c r="E1314" i="1" s="1"/>
  <c r="F1315" i="1"/>
  <c r="E1315" i="1" s="1"/>
  <c r="F1316" i="1"/>
  <c r="E1316" i="1" s="1"/>
  <c r="F1317" i="1"/>
  <c r="E1317" i="1" s="1"/>
  <c r="F1318" i="1"/>
  <c r="E1318" i="1" s="1"/>
  <c r="F1319" i="1"/>
  <c r="E1319" i="1" s="1"/>
  <c r="F1320" i="1"/>
  <c r="E1320" i="1" s="1"/>
  <c r="F1321" i="1"/>
  <c r="E1321" i="1" s="1"/>
  <c r="F1322" i="1"/>
  <c r="E1322" i="1" s="1"/>
  <c r="F1323" i="1"/>
  <c r="E1323" i="1" s="1"/>
  <c r="F1324" i="1"/>
  <c r="E1324" i="1" s="1"/>
  <c r="F1325" i="1"/>
  <c r="E1325" i="1" s="1"/>
  <c r="F1326" i="1"/>
  <c r="E1326" i="1" s="1"/>
  <c r="F1327" i="1"/>
  <c r="E1327" i="1" s="1"/>
  <c r="F1328" i="1"/>
  <c r="E1328" i="1" s="1"/>
  <c r="F1329" i="1"/>
  <c r="E1329" i="1" s="1"/>
  <c r="F1330" i="1"/>
  <c r="E1330" i="1" s="1"/>
  <c r="F1331" i="1"/>
  <c r="E1331" i="1" s="1"/>
  <c r="F1332" i="1"/>
  <c r="E1332" i="1" s="1"/>
  <c r="F1333" i="1"/>
  <c r="E1333" i="1" s="1"/>
  <c r="F1334" i="1"/>
  <c r="E1334" i="1" s="1"/>
  <c r="F1335" i="1"/>
  <c r="E1335" i="1" s="1"/>
  <c r="F1336" i="1"/>
  <c r="E1336" i="1" s="1"/>
  <c r="F1337" i="1"/>
  <c r="E1337" i="1" s="1"/>
  <c r="F1338" i="1"/>
  <c r="E1338" i="1" s="1"/>
  <c r="F1339" i="1"/>
  <c r="E1339" i="1" s="1"/>
  <c r="F1340" i="1"/>
  <c r="E1340" i="1" s="1"/>
  <c r="F1341" i="1"/>
  <c r="E1341" i="1" s="1"/>
  <c r="F1342" i="1"/>
  <c r="E1342" i="1" s="1"/>
  <c r="F1343" i="1"/>
  <c r="E1343" i="1" s="1"/>
  <c r="F1344" i="1"/>
  <c r="E1344" i="1" s="1"/>
  <c r="F1345" i="1"/>
  <c r="E1345" i="1" s="1"/>
  <c r="F1346" i="1"/>
  <c r="E1346" i="1" s="1"/>
  <c r="F1347" i="1"/>
  <c r="E1347" i="1" s="1"/>
  <c r="F1348" i="1"/>
  <c r="E1348" i="1" s="1"/>
  <c r="F1349" i="1"/>
  <c r="E1349" i="1" s="1"/>
  <c r="F1350" i="1"/>
  <c r="E1350" i="1" s="1"/>
  <c r="F1351" i="1"/>
  <c r="E1351" i="1" s="1"/>
  <c r="F1352" i="1"/>
  <c r="E1352" i="1" s="1"/>
  <c r="F1353" i="1"/>
  <c r="E1353" i="1" s="1"/>
  <c r="F1354" i="1"/>
  <c r="E1354" i="1" s="1"/>
  <c r="F1355" i="1"/>
  <c r="E1355" i="1" s="1"/>
  <c r="F1356" i="1"/>
  <c r="E1356" i="1" s="1"/>
  <c r="F1357" i="1"/>
  <c r="E1357" i="1" s="1"/>
  <c r="F1358" i="1"/>
  <c r="E1358" i="1" s="1"/>
  <c r="F1359" i="1"/>
  <c r="E1359" i="1" s="1"/>
  <c r="F1360" i="1"/>
  <c r="E1360" i="1" s="1"/>
  <c r="F1361" i="1"/>
  <c r="E1361" i="1" s="1"/>
  <c r="F1362" i="1"/>
  <c r="E1362" i="1" s="1"/>
  <c r="F1363" i="1"/>
  <c r="E1363" i="1" s="1"/>
  <c r="F1364" i="1"/>
  <c r="E1364" i="1" s="1"/>
  <c r="F1365" i="1"/>
  <c r="E1365" i="1" s="1"/>
  <c r="F1366" i="1"/>
  <c r="E1366" i="1" s="1"/>
  <c r="F1367" i="1"/>
  <c r="E1367" i="1" s="1"/>
  <c r="F1368" i="1"/>
  <c r="E1368" i="1" s="1"/>
  <c r="F1369" i="1"/>
  <c r="E1369" i="1" s="1"/>
  <c r="F1370" i="1"/>
  <c r="E1370" i="1" s="1"/>
  <c r="F1371" i="1"/>
  <c r="E1371" i="1" s="1"/>
  <c r="F1372" i="1"/>
  <c r="E1372" i="1" s="1"/>
  <c r="F1373" i="1"/>
  <c r="E1373" i="1" s="1"/>
  <c r="F1374" i="1"/>
  <c r="E1374" i="1" s="1"/>
  <c r="F1375" i="1"/>
  <c r="E1375" i="1" s="1"/>
  <c r="F1376" i="1"/>
  <c r="E1376" i="1" s="1"/>
  <c r="F1377" i="1"/>
  <c r="E1377" i="1" s="1"/>
  <c r="F1378" i="1"/>
  <c r="E1378" i="1" s="1"/>
  <c r="F1379" i="1"/>
  <c r="E1379" i="1" s="1"/>
  <c r="F1380" i="1"/>
  <c r="E1380" i="1" s="1"/>
  <c r="F1381" i="1"/>
  <c r="E1381" i="1" s="1"/>
  <c r="F1382" i="1"/>
  <c r="E1382" i="1" s="1"/>
  <c r="F1383" i="1"/>
  <c r="E1383" i="1" s="1"/>
  <c r="F1384" i="1"/>
  <c r="E1384" i="1" s="1"/>
  <c r="F1385" i="1"/>
  <c r="E1385" i="1" s="1"/>
  <c r="F1386" i="1"/>
  <c r="E1386" i="1" s="1"/>
  <c r="F1387" i="1"/>
  <c r="E1387" i="1" s="1"/>
  <c r="F1388" i="1"/>
  <c r="E1388" i="1" s="1"/>
  <c r="F1389" i="1"/>
  <c r="E1389" i="1" s="1"/>
  <c r="F1390" i="1"/>
  <c r="E1390" i="1" s="1"/>
  <c r="F1391" i="1"/>
  <c r="E1391" i="1" s="1"/>
  <c r="F1392" i="1"/>
  <c r="E1392" i="1" s="1"/>
  <c r="F1393" i="1"/>
  <c r="E1393" i="1" s="1"/>
  <c r="F1394" i="1"/>
  <c r="E1394" i="1" s="1"/>
  <c r="F1395" i="1"/>
  <c r="E1395" i="1" s="1"/>
  <c r="F1396" i="1"/>
  <c r="E1396" i="1" s="1"/>
  <c r="F1397" i="1"/>
  <c r="E1397" i="1" s="1"/>
  <c r="F1398" i="1"/>
  <c r="E1398" i="1" s="1"/>
  <c r="F1399" i="1"/>
  <c r="E1399" i="1" s="1"/>
  <c r="F1400" i="1"/>
  <c r="E1400" i="1" s="1"/>
  <c r="F1401" i="1"/>
  <c r="E1401" i="1" s="1"/>
  <c r="F1402" i="1"/>
  <c r="E1402" i="1" s="1"/>
  <c r="F1403" i="1"/>
  <c r="E1403" i="1" s="1"/>
  <c r="F1404" i="1"/>
  <c r="E1404" i="1" s="1"/>
  <c r="F1405" i="1"/>
  <c r="E1405" i="1" s="1"/>
  <c r="F1406" i="1"/>
  <c r="E1406" i="1" s="1"/>
  <c r="F1407" i="1"/>
  <c r="E1407" i="1" s="1"/>
  <c r="F1408" i="1"/>
  <c r="E1408" i="1" s="1"/>
  <c r="F1409" i="1"/>
  <c r="E1409" i="1" s="1"/>
  <c r="F1410" i="1"/>
  <c r="E1410" i="1" s="1"/>
  <c r="F1411" i="1"/>
  <c r="E1411" i="1" s="1"/>
  <c r="F1412" i="1"/>
  <c r="E1412" i="1" s="1"/>
  <c r="F1413" i="1"/>
  <c r="E1413" i="1" s="1"/>
  <c r="F1414" i="1"/>
  <c r="E1414" i="1" s="1"/>
  <c r="F1415" i="1"/>
  <c r="E1415" i="1" s="1"/>
  <c r="F1416" i="1"/>
  <c r="E1416" i="1" s="1"/>
  <c r="F1417" i="1"/>
  <c r="E1417" i="1" s="1"/>
  <c r="F1418" i="1"/>
  <c r="E1418" i="1" s="1"/>
  <c r="F1419" i="1"/>
  <c r="E1419" i="1" s="1"/>
  <c r="F1420" i="1"/>
  <c r="E1420" i="1" s="1"/>
  <c r="F1421" i="1"/>
  <c r="E1421" i="1" s="1"/>
  <c r="F1422" i="1"/>
  <c r="E1422" i="1" s="1"/>
  <c r="F1423" i="1"/>
  <c r="E1423" i="1" s="1"/>
  <c r="F1424" i="1"/>
  <c r="E1424" i="1" s="1"/>
  <c r="F1425" i="1"/>
  <c r="E1425" i="1" s="1"/>
  <c r="F1426" i="1"/>
  <c r="E1426" i="1" s="1"/>
  <c r="F1427" i="1"/>
  <c r="E1427" i="1" s="1"/>
  <c r="F1428" i="1"/>
  <c r="E1428" i="1" s="1"/>
  <c r="F1429" i="1"/>
  <c r="E1429" i="1" s="1"/>
  <c r="F1430" i="1"/>
  <c r="E1430" i="1" s="1"/>
  <c r="F1431" i="1"/>
  <c r="E1431" i="1" s="1"/>
  <c r="F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2" i="1"/>
</calcChain>
</file>

<file path=xl/sharedStrings.xml><?xml version="1.0" encoding="utf-8"?>
<sst xmlns="http://schemas.openxmlformats.org/spreadsheetml/2006/main" count="180" uniqueCount="52">
  <si>
    <t>Year</t>
  </si>
  <si>
    <t>HolidayKey</t>
  </si>
  <si>
    <t>HolidayIndicator</t>
  </si>
  <si>
    <t>OrderDateKey</t>
  </si>
  <si>
    <t>OrderYear</t>
  </si>
  <si>
    <t>OrderSemester</t>
  </si>
  <si>
    <t>OrderFullDateDescription</t>
  </si>
  <si>
    <t>Season</t>
  </si>
  <si>
    <t>WeekendIndicator</t>
  </si>
  <si>
    <t>Days Since Start of Year</t>
  </si>
  <si>
    <t>Winter</t>
  </si>
  <si>
    <t>Spring</t>
  </si>
  <si>
    <t>Summer</t>
  </si>
  <si>
    <t>Autumn</t>
  </si>
  <si>
    <t>OrderSeason</t>
  </si>
  <si>
    <t>OrderMonthNumberInYear</t>
  </si>
  <si>
    <t>OrderWeekNumberInYear</t>
  </si>
  <si>
    <t>OrderDayNumberInMonth</t>
  </si>
  <si>
    <t>OrderDayNameInWeek</t>
  </si>
  <si>
    <t>OrderDayNumberInWeek</t>
  </si>
  <si>
    <t>HolidayKey (PK)</t>
  </si>
  <si>
    <t>FullHolidayDate</t>
  </si>
  <si>
    <t>HolidayName</t>
  </si>
  <si>
    <t>YearHoliday</t>
  </si>
  <si>
    <t>MonthHoliday</t>
  </si>
  <si>
    <t>DayMonthHoliday</t>
  </si>
  <si>
    <t>DayWeekHoliday</t>
  </si>
  <si>
    <t>Memorial Day</t>
  </si>
  <si>
    <t>New Year's Day</t>
  </si>
  <si>
    <t>Thanksgiving Day</t>
  </si>
  <si>
    <t>Thanksgiving Eve</t>
  </si>
  <si>
    <t>Veterans Day</t>
  </si>
  <si>
    <t>Washington's Birthday</t>
  </si>
  <si>
    <t>Western Easter</t>
  </si>
  <si>
    <t>Sunday</t>
  </si>
  <si>
    <t>Tuesday</t>
  </si>
  <si>
    <t>Wednesday</t>
  </si>
  <si>
    <t>Thursday</t>
  </si>
  <si>
    <t>Friday</t>
  </si>
  <si>
    <t>Monday</t>
  </si>
  <si>
    <t>Saturday</t>
  </si>
  <si>
    <t>4th of July</t>
  </si>
  <si>
    <t>Christmas Day</t>
  </si>
  <si>
    <t>Christmas Eve</t>
  </si>
  <si>
    <t>Columbus Day</t>
  </si>
  <si>
    <t>Eastern Easter</t>
  </si>
  <si>
    <t>Juneteenth</t>
  </si>
  <si>
    <t>Labor Day</t>
  </si>
  <si>
    <t>Labor Day Weekend</t>
  </si>
  <si>
    <t>Martin Luther King, Jr. Day</t>
  </si>
  <si>
    <t>New Years Eve</t>
  </si>
  <si>
    <t>Valentines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</si>
</sst>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Ubuntu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lisboa-my.sharepoint.com/personal/fc59451_alunos_fc_ul_pt/Documents/MCD/2&#186;%20Semestre/I.P.A.I/06_dimensional_modeling04/IPAI-P03%20(SOLUTION)_queries.XLSX" TargetMode="External"/><Relationship Id="rId1" Type="http://schemas.openxmlformats.org/officeDocument/2006/relationships/externalLinkPath" Target="/personal/fc59451_alunos_fc_ul_pt/Documents/MCD/2&#186;%20Semestre/I.P.A.I/06_dimensional_modeling04/IPAI-P03%20(SOLUTION)_qu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xiliary"/>
      <sheetName val="Operational Data"/>
      <sheetName val="Sales Facts"/>
      <sheetName val="Date Dimension"/>
      <sheetName val="Store Dimension"/>
      <sheetName val="Customer Dimension"/>
      <sheetName val="Product Dimension"/>
    </sheetNames>
    <sheetDataSet>
      <sheetData sheetId="0"/>
      <sheetData sheetId="1">
        <row r="3">
          <cell r="B3">
            <v>38407.48945601852</v>
          </cell>
        </row>
        <row r="4">
          <cell r="B4">
            <v>38410.433611111112</v>
          </cell>
        </row>
        <row r="5">
          <cell r="B5">
            <v>38411.878229166665</v>
          </cell>
        </row>
        <row r="6">
          <cell r="B6">
            <v>38416.753310185188</v>
          </cell>
        </row>
        <row r="7">
          <cell r="B7">
            <v>38418.180115740739</v>
          </cell>
        </row>
        <row r="8">
          <cell r="B8">
            <v>38418.260567129626</v>
          </cell>
        </row>
        <row r="9">
          <cell r="B9">
            <v>38418.613229166665</v>
          </cell>
        </row>
        <row r="10">
          <cell r="B10">
            <v>38421.232303240744</v>
          </cell>
        </row>
        <row r="11">
          <cell r="B11">
            <v>38423.89744212963</v>
          </cell>
        </row>
        <row r="12">
          <cell r="B12">
            <v>38424.316412037035</v>
          </cell>
        </row>
        <row r="13">
          <cell r="B13">
            <v>38427.558356481481</v>
          </cell>
        </row>
        <row r="14">
          <cell r="B14">
            <v>38428.399618055555</v>
          </cell>
        </row>
        <row r="15">
          <cell r="B15">
            <v>38429.149976851855</v>
          </cell>
        </row>
        <row r="16">
          <cell r="B16">
            <v>38429.738449074073</v>
          </cell>
        </row>
        <row r="17">
          <cell r="B17">
            <v>38430.485856481479</v>
          </cell>
        </row>
        <row r="18">
          <cell r="B18">
            <v>38431.43608796296</v>
          </cell>
        </row>
        <row r="19">
          <cell r="B19">
            <v>38431.605636574073</v>
          </cell>
        </row>
        <row r="20">
          <cell r="B20">
            <v>38431.714999999997</v>
          </cell>
        </row>
        <row r="21">
          <cell r="B21">
            <v>38431.998032407406</v>
          </cell>
        </row>
        <row r="22">
          <cell r="B22">
            <v>38432.181238425925</v>
          </cell>
        </row>
        <row r="23">
          <cell r="B23">
            <v>38432.393680555557</v>
          </cell>
        </row>
        <row r="24">
          <cell r="B24">
            <v>38432.700972222221</v>
          </cell>
        </row>
        <row r="25">
          <cell r="B25">
            <v>38433.391875000001</v>
          </cell>
        </row>
        <row r="26">
          <cell r="B26">
            <v>38435.148333333331</v>
          </cell>
        </row>
        <row r="27">
          <cell r="B27">
            <v>38435.690081018518</v>
          </cell>
        </row>
        <row r="28">
          <cell r="B28">
            <v>38436.582002314812</v>
          </cell>
        </row>
        <row r="29">
          <cell r="B29">
            <v>38438.420949074076</v>
          </cell>
        </row>
        <row r="30">
          <cell r="B30">
            <v>38440.795231481483</v>
          </cell>
        </row>
        <row r="31">
          <cell r="B31">
            <v>38440.836782407408</v>
          </cell>
        </row>
        <row r="32">
          <cell r="B32">
            <v>38441.291354166664</v>
          </cell>
        </row>
        <row r="33">
          <cell r="B33">
            <v>38441.718206018515</v>
          </cell>
        </row>
        <row r="34">
          <cell r="B34">
            <v>38442.540138888886</v>
          </cell>
        </row>
        <row r="35">
          <cell r="B35">
            <v>38443.752986111111</v>
          </cell>
        </row>
        <row r="36">
          <cell r="B36">
            <v>38444.149467592593</v>
          </cell>
        </row>
        <row r="37">
          <cell r="B37">
            <v>38444.675798611112</v>
          </cell>
        </row>
        <row r="38">
          <cell r="B38">
            <v>38445.24790509259</v>
          </cell>
        </row>
        <row r="39">
          <cell r="B39">
            <v>38445.461840277778</v>
          </cell>
        </row>
        <row r="40">
          <cell r="B40">
            <v>38445.867361111108</v>
          </cell>
        </row>
        <row r="41">
          <cell r="B41">
            <v>38447.342858796299</v>
          </cell>
        </row>
        <row r="42">
          <cell r="B42">
            <v>38448.178425925929</v>
          </cell>
        </row>
        <row r="43">
          <cell r="B43">
            <v>38448.469976851855</v>
          </cell>
        </row>
        <row r="44">
          <cell r="B44">
            <v>38449.930034722223</v>
          </cell>
        </row>
        <row r="45">
          <cell r="B45">
            <v>38450.367881944447</v>
          </cell>
        </row>
        <row r="46">
          <cell r="B46">
            <v>38450.792962962965</v>
          </cell>
        </row>
        <row r="47">
          <cell r="B47">
            <v>38451.509652777779</v>
          </cell>
        </row>
        <row r="48">
          <cell r="B48">
            <v>38451.528217592589</v>
          </cell>
        </row>
        <row r="49">
          <cell r="B49">
            <v>38451.627442129633</v>
          </cell>
        </row>
        <row r="50">
          <cell r="B50">
            <v>38451.899409722224</v>
          </cell>
        </row>
        <row r="51">
          <cell r="B51">
            <v>38452.064942129633</v>
          </cell>
        </row>
        <row r="52">
          <cell r="B52">
            <v>38452.404606481483</v>
          </cell>
        </row>
        <row r="53">
          <cell r="B53">
            <v>38452.596354166664</v>
          </cell>
        </row>
        <row r="54">
          <cell r="B54">
            <v>38454.479317129626</v>
          </cell>
        </row>
        <row r="55">
          <cell r="B55">
            <v>38455.299490740741</v>
          </cell>
        </row>
        <row r="56">
          <cell r="B56">
            <v>38455.390648148146</v>
          </cell>
        </row>
        <row r="57">
          <cell r="B57">
            <v>38455.408402777779</v>
          </cell>
        </row>
        <row r="58">
          <cell r="B58">
            <v>38455.5856712963</v>
          </cell>
        </row>
        <row r="59">
          <cell r="B59">
            <v>38455.795925925922</v>
          </cell>
        </row>
        <row r="60">
          <cell r="B60">
            <v>38455.796168981484</v>
          </cell>
        </row>
        <row r="61">
          <cell r="B61">
            <v>38455.849236111113</v>
          </cell>
        </row>
        <row r="62">
          <cell r="B62">
            <v>38456.360023148147</v>
          </cell>
        </row>
        <row r="63">
          <cell r="B63">
            <v>38456.44809027778</v>
          </cell>
        </row>
        <row r="64">
          <cell r="B64">
            <v>38456.637870370374</v>
          </cell>
        </row>
        <row r="65">
          <cell r="B65">
            <v>38456.818680555552</v>
          </cell>
        </row>
        <row r="66">
          <cell r="B66">
            <v>38457.104675925926</v>
          </cell>
        </row>
        <row r="67">
          <cell r="B67">
            <v>38457.642465277779</v>
          </cell>
        </row>
        <row r="68">
          <cell r="B68">
            <v>38457.813634259262</v>
          </cell>
        </row>
        <row r="69">
          <cell r="B69">
            <v>38458.924988425926</v>
          </cell>
        </row>
        <row r="70">
          <cell r="B70">
            <v>38458.967129629629</v>
          </cell>
        </row>
        <row r="71">
          <cell r="B71">
            <v>38459.460682870369</v>
          </cell>
        </row>
        <row r="72">
          <cell r="B72">
            <v>38459.684479166666</v>
          </cell>
        </row>
        <row r="73">
          <cell r="B73">
            <v>38459.836643518516</v>
          </cell>
        </row>
        <row r="74">
          <cell r="B74">
            <v>38460.063356481478</v>
          </cell>
        </row>
        <row r="75">
          <cell r="B75">
            <v>38461.017291666663</v>
          </cell>
        </row>
        <row r="76">
          <cell r="B76">
            <v>38461.045289351852</v>
          </cell>
        </row>
        <row r="77">
          <cell r="B77">
            <v>38461.238206018519</v>
          </cell>
        </row>
        <row r="78">
          <cell r="B78">
            <v>38461.583668981482</v>
          </cell>
        </row>
        <row r="79">
          <cell r="B79">
            <v>38461.680381944447</v>
          </cell>
        </row>
        <row r="80">
          <cell r="B80">
            <v>38462.352060185185</v>
          </cell>
        </row>
        <row r="81">
          <cell r="B81">
            <v>38462.413217592592</v>
          </cell>
        </row>
        <row r="82">
          <cell r="B82">
            <v>38462.711365740739</v>
          </cell>
        </row>
        <row r="83">
          <cell r="B83">
            <v>38463.12939814815</v>
          </cell>
        </row>
        <row r="84">
          <cell r="B84">
            <v>38463.15934027778</v>
          </cell>
        </row>
        <row r="85">
          <cell r="B85">
            <v>38463.319814814815</v>
          </cell>
        </row>
        <row r="86">
          <cell r="B86">
            <v>38463.835821759261</v>
          </cell>
        </row>
        <row r="87">
          <cell r="B87">
            <v>38464.014270833337</v>
          </cell>
        </row>
        <row r="88">
          <cell r="B88">
            <v>38464.191087962965</v>
          </cell>
        </row>
        <row r="89">
          <cell r="B89">
            <v>38464.608831018515</v>
          </cell>
        </row>
        <row r="90">
          <cell r="B90">
            <v>38464.789143518516</v>
          </cell>
        </row>
        <row r="91">
          <cell r="B91">
            <v>38465.22452546296</v>
          </cell>
        </row>
        <row r="92">
          <cell r="B92">
            <v>38465.42869212963</v>
          </cell>
        </row>
        <row r="93">
          <cell r="B93">
            <v>38465.887523148151</v>
          </cell>
        </row>
        <row r="94">
          <cell r="B94">
            <v>38465.975868055553</v>
          </cell>
        </row>
        <row r="95">
          <cell r="B95">
            <v>38466.119201388887</v>
          </cell>
        </row>
        <row r="96">
          <cell r="B96">
            <v>38466.567499999997</v>
          </cell>
        </row>
        <row r="97">
          <cell r="B97">
            <v>38466.725462962961</v>
          </cell>
        </row>
        <row r="98">
          <cell r="B98">
            <v>38467.26666666667</v>
          </cell>
        </row>
        <row r="99">
          <cell r="B99">
            <v>38467.558506944442</v>
          </cell>
        </row>
        <row r="100">
          <cell r="B100">
            <v>38467.801192129627</v>
          </cell>
        </row>
        <row r="101">
          <cell r="B101">
            <v>38468.24359953704</v>
          </cell>
        </row>
        <row r="102">
          <cell r="B102">
            <v>38468.410219907404</v>
          </cell>
        </row>
        <row r="103">
          <cell r="B103">
            <v>38468.902974537035</v>
          </cell>
        </row>
        <row r="104">
          <cell r="B104">
            <v>38468.927349537036</v>
          </cell>
        </row>
        <row r="105">
          <cell r="B105">
            <v>38469.069537037038</v>
          </cell>
        </row>
        <row r="106">
          <cell r="B106">
            <v>38469.319976851853</v>
          </cell>
        </row>
        <row r="107">
          <cell r="B107">
            <v>38469.664699074077</v>
          </cell>
        </row>
        <row r="108">
          <cell r="B108">
            <v>38470.007418981484</v>
          </cell>
        </row>
        <row r="109">
          <cell r="B109">
            <v>38470.301365740743</v>
          </cell>
        </row>
        <row r="110">
          <cell r="B110">
            <v>38470.451828703706</v>
          </cell>
        </row>
        <row r="111">
          <cell r="B111">
            <v>38470.886620370373</v>
          </cell>
        </row>
        <row r="112">
          <cell r="B112">
            <v>38470.89806712963</v>
          </cell>
        </row>
        <row r="113">
          <cell r="B113">
            <v>38470.97929398148</v>
          </cell>
        </row>
        <row r="114">
          <cell r="B114">
            <v>38471.157997685186</v>
          </cell>
        </row>
        <row r="115">
          <cell r="B115">
            <v>38471.583449074074</v>
          </cell>
        </row>
        <row r="116">
          <cell r="B116">
            <v>38472.656701388885</v>
          </cell>
        </row>
        <row r="117">
          <cell r="B117">
            <v>38472.960185185184</v>
          </cell>
        </row>
        <row r="118">
          <cell r="B118">
            <v>38473.126851851855</v>
          </cell>
        </row>
        <row r="119">
          <cell r="B119">
            <v>38473.174837962964</v>
          </cell>
        </row>
        <row r="120">
          <cell r="B120">
            <v>38473.458287037036</v>
          </cell>
        </row>
        <row r="121">
          <cell r="B121">
            <v>38473.883425925924</v>
          </cell>
        </row>
        <row r="122">
          <cell r="B122">
            <v>38474.462037037039</v>
          </cell>
        </row>
        <row r="123">
          <cell r="B123">
            <v>38474.489131944443</v>
          </cell>
        </row>
        <row r="124">
          <cell r="B124">
            <v>38474.577627314815</v>
          </cell>
        </row>
        <row r="125">
          <cell r="B125">
            <v>38474.662928240738</v>
          </cell>
        </row>
        <row r="126">
          <cell r="B126">
            <v>38474.726620370369</v>
          </cell>
        </row>
        <row r="127">
          <cell r="B127">
            <v>38475.329710648148</v>
          </cell>
        </row>
        <row r="128">
          <cell r="B128">
            <v>38475.682870370372</v>
          </cell>
        </row>
        <row r="129">
          <cell r="B129">
            <v>38475.798495370371</v>
          </cell>
        </row>
        <row r="130">
          <cell r="B130">
            <v>38475.983657407407</v>
          </cell>
        </row>
        <row r="131">
          <cell r="B131">
            <v>38476.26221064815</v>
          </cell>
        </row>
        <row r="132">
          <cell r="B132">
            <v>38476.262430555558</v>
          </cell>
        </row>
        <row r="133">
          <cell r="B133">
            <v>38476.497534722221</v>
          </cell>
        </row>
        <row r="134">
          <cell r="B134">
            <v>38476.722615740742</v>
          </cell>
        </row>
        <row r="135">
          <cell r="B135">
            <v>38477.259618055556</v>
          </cell>
        </row>
        <row r="136">
          <cell r="B136">
            <v>38477.318773148145</v>
          </cell>
        </row>
        <row r="137">
          <cell r="B137">
            <v>38477.597361111111</v>
          </cell>
        </row>
        <row r="138">
          <cell r="B138">
            <v>38477.757418981484</v>
          </cell>
        </row>
        <row r="139">
          <cell r="B139">
            <v>38477.857152777775</v>
          </cell>
        </row>
        <row r="140">
          <cell r="B140">
            <v>38478.26048611111</v>
          </cell>
        </row>
        <row r="141">
          <cell r="B141">
            <v>38478.27957175926</v>
          </cell>
        </row>
        <row r="142">
          <cell r="B142">
            <v>38478.967858796299</v>
          </cell>
        </row>
        <row r="143">
          <cell r="B143">
            <v>38479.478877314818</v>
          </cell>
        </row>
        <row r="144">
          <cell r="B144">
            <v>38480.396273148152</v>
          </cell>
        </row>
        <row r="145">
          <cell r="B145">
            <v>38480.487743055557</v>
          </cell>
        </row>
        <row r="146">
          <cell r="B146">
            <v>38480.543912037036</v>
          </cell>
        </row>
        <row r="147">
          <cell r="B147">
            <v>38480.605555555558</v>
          </cell>
        </row>
        <row r="148">
          <cell r="B148">
            <v>38480.624155092592</v>
          </cell>
        </row>
        <row r="149">
          <cell r="B149">
            <v>38480.761504629627</v>
          </cell>
        </row>
        <row r="150">
          <cell r="B150">
            <v>38480.888645833336</v>
          </cell>
        </row>
        <row r="151">
          <cell r="B151">
            <v>38481.04047453704</v>
          </cell>
        </row>
        <row r="152">
          <cell r="B152">
            <v>38481.2184837963</v>
          </cell>
        </row>
        <row r="153">
          <cell r="B153">
            <v>38481.36146990741</v>
          </cell>
        </row>
        <row r="154">
          <cell r="B154">
            <v>38481.896481481483</v>
          </cell>
        </row>
        <row r="155">
          <cell r="B155">
            <v>38482.165972222225</v>
          </cell>
        </row>
        <row r="156">
          <cell r="B156">
            <v>38482.401736111111</v>
          </cell>
        </row>
        <row r="157">
          <cell r="B157">
            <v>38482.844884259262</v>
          </cell>
        </row>
        <row r="158">
          <cell r="B158">
            <v>38483.018807870372</v>
          </cell>
        </row>
        <row r="159">
          <cell r="B159">
            <v>38483.566365740742</v>
          </cell>
        </row>
        <row r="160">
          <cell r="B160">
            <v>38483.837592592594</v>
          </cell>
        </row>
        <row r="161">
          <cell r="B161">
            <v>38483.991238425922</v>
          </cell>
        </row>
        <row r="162">
          <cell r="B162">
            <v>38484.512071759258</v>
          </cell>
        </row>
        <row r="163">
          <cell r="B163">
            <v>38485.25309027778</v>
          </cell>
        </row>
        <row r="164">
          <cell r="B164">
            <v>38485.40693287037</v>
          </cell>
        </row>
        <row r="165">
          <cell r="B165">
            <v>38485.761782407404</v>
          </cell>
        </row>
        <row r="166">
          <cell r="B166">
            <v>38486.483796296299</v>
          </cell>
        </row>
        <row r="167">
          <cell r="B167">
            <v>38486.667407407411</v>
          </cell>
        </row>
        <row r="168">
          <cell r="B168">
            <v>38487.402025462965</v>
          </cell>
        </row>
        <row r="169">
          <cell r="B169">
            <v>38487.806493055556</v>
          </cell>
        </row>
        <row r="170">
          <cell r="B170">
            <v>38487.963576388887</v>
          </cell>
        </row>
        <row r="171">
          <cell r="B171">
            <v>38488.087766203702</v>
          </cell>
        </row>
        <row r="172">
          <cell r="B172">
            <v>38488.201435185183</v>
          </cell>
        </row>
        <row r="173">
          <cell r="B173">
            <v>38488.360335648147</v>
          </cell>
        </row>
        <row r="174">
          <cell r="B174">
            <v>38489.026620370372</v>
          </cell>
        </row>
        <row r="175">
          <cell r="B175">
            <v>38489.035717592589</v>
          </cell>
        </row>
        <row r="176">
          <cell r="B176">
            <v>38489.075914351852</v>
          </cell>
        </row>
        <row r="177">
          <cell r="B177">
            <v>38489.117222222223</v>
          </cell>
        </row>
        <row r="178">
          <cell r="B178">
            <v>38489.427222222221</v>
          </cell>
        </row>
        <row r="179">
          <cell r="B179">
            <v>38489.548993055556</v>
          </cell>
        </row>
        <row r="180">
          <cell r="B180">
            <v>38489.633344907408</v>
          </cell>
        </row>
        <row r="181">
          <cell r="B181">
            <v>38490.535497685189</v>
          </cell>
        </row>
        <row r="182">
          <cell r="B182">
            <v>38490.760694444441</v>
          </cell>
        </row>
        <row r="183">
          <cell r="B183">
            <v>38490.8127662037</v>
          </cell>
        </row>
        <row r="184">
          <cell r="B184">
            <v>38491.028402777774</v>
          </cell>
        </row>
        <row r="185">
          <cell r="B185">
            <v>38491.454907407409</v>
          </cell>
        </row>
        <row r="186">
          <cell r="B186">
            <v>38491.883935185186</v>
          </cell>
        </row>
        <row r="187">
          <cell r="B187">
            <v>38491.981921296298</v>
          </cell>
        </row>
        <row r="188">
          <cell r="B188">
            <v>38492.036099537036</v>
          </cell>
        </row>
        <row r="189">
          <cell r="B189">
            <v>38492.134085648147</v>
          </cell>
        </row>
        <row r="190">
          <cell r="B190">
            <v>38492.521979166668</v>
          </cell>
        </row>
        <row r="191">
          <cell r="B191">
            <v>38493.449814814812</v>
          </cell>
        </row>
        <row r="192">
          <cell r="B192">
            <v>38493.805520833332</v>
          </cell>
        </row>
        <row r="193">
          <cell r="B193">
            <v>38493.843402777777</v>
          </cell>
        </row>
        <row r="194">
          <cell r="B194">
            <v>38493.917800925927</v>
          </cell>
        </row>
        <row r="195">
          <cell r="B195">
            <v>38494.674016203702</v>
          </cell>
        </row>
        <row r="196">
          <cell r="B196">
            <v>38494.851724537039</v>
          </cell>
        </row>
        <row r="197">
          <cell r="B197">
            <v>38495.148217592592</v>
          </cell>
        </row>
        <row r="198">
          <cell r="B198">
            <v>38495.391817129632</v>
          </cell>
        </row>
        <row r="199">
          <cell r="B199">
            <v>38496.547696759262</v>
          </cell>
        </row>
        <row r="200">
          <cell r="B200">
            <v>38496.644791666666</v>
          </cell>
        </row>
        <row r="201">
          <cell r="B201">
            <v>38496.790208333332</v>
          </cell>
        </row>
        <row r="202">
          <cell r="B202">
            <v>38496.888854166667</v>
          </cell>
        </row>
        <row r="203">
          <cell r="B203">
            <v>38496.938020833331</v>
          </cell>
        </row>
        <row r="204">
          <cell r="B204">
            <v>38497.04582175926</v>
          </cell>
        </row>
        <row r="205">
          <cell r="B205">
            <v>38497.27621527778</v>
          </cell>
        </row>
        <row r="206">
          <cell r="B206">
            <v>38497.305960648147</v>
          </cell>
        </row>
        <row r="207">
          <cell r="B207">
            <v>38497.326678240737</v>
          </cell>
        </row>
        <row r="208">
          <cell r="B208">
            <v>38497.35832175926</v>
          </cell>
        </row>
        <row r="209">
          <cell r="B209">
            <v>38497.477777777778</v>
          </cell>
        </row>
        <row r="210">
          <cell r="B210">
            <v>38498.200416666667</v>
          </cell>
        </row>
        <row r="211">
          <cell r="B211">
            <v>38498.584282407406</v>
          </cell>
        </row>
        <row r="212">
          <cell r="B212">
            <v>38498.71539351852</v>
          </cell>
        </row>
        <row r="213">
          <cell r="B213">
            <v>38498.760810185187</v>
          </cell>
        </row>
        <row r="214">
          <cell r="B214">
            <v>38498.80060185185</v>
          </cell>
        </row>
        <row r="215">
          <cell r="B215">
            <v>38499.125787037039</v>
          </cell>
        </row>
        <row r="216">
          <cell r="B216">
            <v>38499.589930555558</v>
          </cell>
        </row>
        <row r="217">
          <cell r="B217">
            <v>38500.926574074074</v>
          </cell>
        </row>
        <row r="218">
          <cell r="B218">
            <v>38501.335740740738</v>
          </cell>
        </row>
        <row r="219">
          <cell r="B219">
            <v>38501.347453703704</v>
          </cell>
        </row>
        <row r="220">
          <cell r="B220">
            <v>38501.490706018521</v>
          </cell>
        </row>
        <row r="221">
          <cell r="B221">
            <v>38501.869317129633</v>
          </cell>
        </row>
        <row r="222">
          <cell r="B222">
            <v>38502.277754629627</v>
          </cell>
        </row>
        <row r="223">
          <cell r="B223">
            <v>38502.353831018518</v>
          </cell>
        </row>
        <row r="224">
          <cell r="B224">
            <v>38502.501469907409</v>
          </cell>
        </row>
        <row r="225">
          <cell r="B225">
            <v>38502.563020833331</v>
          </cell>
        </row>
        <row r="226">
          <cell r="B226">
            <v>38502.879062499997</v>
          </cell>
        </row>
        <row r="227">
          <cell r="B227">
            <v>38503.003865740742</v>
          </cell>
        </row>
        <row r="228">
          <cell r="B228">
            <v>38503.13658564815</v>
          </cell>
        </row>
        <row r="229">
          <cell r="B229">
            <v>38503.173437500001</v>
          </cell>
        </row>
        <row r="230">
          <cell r="B230">
            <v>38503.371053240742</v>
          </cell>
        </row>
        <row r="231">
          <cell r="B231">
            <v>38503.86990740741</v>
          </cell>
        </row>
        <row r="232">
          <cell r="B232">
            <v>38504.06758101852</v>
          </cell>
        </row>
        <row r="233">
          <cell r="B233">
            <v>38504.074212962965</v>
          </cell>
        </row>
        <row r="234">
          <cell r="B234">
            <v>38504.635254629633</v>
          </cell>
        </row>
        <row r="235">
          <cell r="B235">
            <v>38504.654791666668</v>
          </cell>
        </row>
        <row r="236">
          <cell r="B236">
            <v>38504.921759259261</v>
          </cell>
        </row>
        <row r="237">
          <cell r="B237">
            <v>38505.597974537035</v>
          </cell>
        </row>
        <row r="238">
          <cell r="B238">
            <v>38506</v>
          </cell>
        </row>
        <row r="239">
          <cell r="B239">
            <v>38506.143541666665</v>
          </cell>
        </row>
        <row r="240">
          <cell r="B240">
            <v>38506.423692129632</v>
          </cell>
        </row>
        <row r="241">
          <cell r="B241">
            <v>38506.446747685186</v>
          </cell>
        </row>
        <row r="242">
          <cell r="B242">
            <v>38507.173854166664</v>
          </cell>
        </row>
        <row r="243">
          <cell r="B243">
            <v>38507.437939814816</v>
          </cell>
        </row>
        <row r="244">
          <cell r="B244">
            <v>38508.094895833332</v>
          </cell>
        </row>
        <row r="245">
          <cell r="B245">
            <v>38509.026759259257</v>
          </cell>
        </row>
        <row r="246">
          <cell r="B246">
            <v>38509.904479166667</v>
          </cell>
        </row>
        <row r="247">
          <cell r="B247">
            <v>38510.082060185188</v>
          </cell>
        </row>
        <row r="248">
          <cell r="B248">
            <v>38510.246712962966</v>
          </cell>
        </row>
        <row r="249">
          <cell r="B249">
            <v>38510.898032407407</v>
          </cell>
        </row>
        <row r="250">
          <cell r="B250">
            <v>38511.173368055555</v>
          </cell>
        </row>
        <row r="251">
          <cell r="B251">
            <v>38511.598391203705</v>
          </cell>
        </row>
        <row r="252">
          <cell r="B252">
            <v>38511.605509259258</v>
          </cell>
        </row>
        <row r="253">
          <cell r="B253">
            <v>38511.750127314815</v>
          </cell>
        </row>
        <row r="254">
          <cell r="B254">
            <v>38512.262453703705</v>
          </cell>
        </row>
        <row r="255">
          <cell r="B255">
            <v>38512.338622685187</v>
          </cell>
        </row>
        <row r="256">
          <cell r="B256">
            <v>38512.519236111111</v>
          </cell>
        </row>
        <row r="257">
          <cell r="B257">
            <v>38512.849282407406</v>
          </cell>
        </row>
        <row r="258">
          <cell r="B258">
            <v>38513.736180555556</v>
          </cell>
        </row>
        <row r="259">
          <cell r="B259">
            <v>38513.811157407406</v>
          </cell>
        </row>
        <row r="260">
          <cell r="B260">
            <v>38513.817523148151</v>
          </cell>
        </row>
        <row r="261">
          <cell r="B261">
            <v>38514.040578703702</v>
          </cell>
        </row>
        <row r="262">
          <cell r="B262">
            <v>38514.141111111108</v>
          </cell>
        </row>
        <row r="263">
          <cell r="B263">
            <v>38514.841585648152</v>
          </cell>
        </row>
        <row r="264">
          <cell r="B264">
            <v>38515.26767361111</v>
          </cell>
        </row>
        <row r="265">
          <cell r="B265">
            <v>38515.674675925926</v>
          </cell>
        </row>
        <row r="266">
          <cell r="B266">
            <v>38516.513912037037</v>
          </cell>
        </row>
        <row r="267">
          <cell r="B267">
            <v>38517.388819444444</v>
          </cell>
        </row>
        <row r="268">
          <cell r="B268">
            <v>38517.419398148151</v>
          </cell>
        </row>
        <row r="269">
          <cell r="B269">
            <v>38517.692083333335</v>
          </cell>
        </row>
        <row r="270">
          <cell r="B270">
            <v>38517.756180555552</v>
          </cell>
        </row>
        <row r="271">
          <cell r="B271">
            <v>38518.445567129631</v>
          </cell>
        </row>
        <row r="272">
          <cell r="B272">
            <v>38518.452025462961</v>
          </cell>
        </row>
        <row r="273">
          <cell r="B273">
            <v>38519.85864583333</v>
          </cell>
        </row>
        <row r="274">
          <cell r="B274">
            <v>38520.399375000001</v>
          </cell>
        </row>
        <row r="275">
          <cell r="B275">
            <v>38520.400671296295</v>
          </cell>
        </row>
        <row r="276">
          <cell r="B276">
            <v>38520.595138888886</v>
          </cell>
        </row>
        <row r="277">
          <cell r="B277">
            <v>38521.414502314816</v>
          </cell>
        </row>
        <row r="278">
          <cell r="B278">
            <v>38521.601111111115</v>
          </cell>
        </row>
        <row r="279">
          <cell r="B279">
            <v>38522.652453703704</v>
          </cell>
        </row>
        <row r="280">
          <cell r="B280">
            <v>38523.787210648145</v>
          </cell>
        </row>
        <row r="281">
          <cell r="B281">
            <v>38524.580729166664</v>
          </cell>
        </row>
        <row r="282">
          <cell r="B282">
            <v>38524.740624999999</v>
          </cell>
        </row>
        <row r="283">
          <cell r="B283">
            <v>38524.953240740739</v>
          </cell>
        </row>
        <row r="284">
          <cell r="B284">
            <v>38525.039270833331</v>
          </cell>
        </row>
        <row r="285">
          <cell r="B285">
            <v>38525.055925925924</v>
          </cell>
        </row>
        <row r="286">
          <cell r="B286">
            <v>38525.360254629632</v>
          </cell>
        </row>
        <row r="287">
          <cell r="B287">
            <v>38525.584270833337</v>
          </cell>
        </row>
        <row r="288">
          <cell r="B288">
            <v>38525.672893518517</v>
          </cell>
        </row>
        <row r="289">
          <cell r="B289">
            <v>38526.415081018517</v>
          </cell>
        </row>
        <row r="290">
          <cell r="B290">
            <v>38527.667291666665</v>
          </cell>
        </row>
        <row r="291">
          <cell r="B291">
            <v>38527.833449074074</v>
          </cell>
        </row>
        <row r="292">
          <cell r="B292">
            <v>38529.303761574076</v>
          </cell>
        </row>
        <row r="293">
          <cell r="B293">
            <v>38529.399085648147</v>
          </cell>
        </row>
        <row r="294">
          <cell r="B294">
            <v>38529.784409722219</v>
          </cell>
        </row>
        <row r="295">
          <cell r="B295">
            <v>38529.984618055554</v>
          </cell>
        </row>
        <row r="296">
          <cell r="B296">
            <v>38531.601724537039</v>
          </cell>
        </row>
        <row r="297">
          <cell r="B297">
            <v>38531.744027777779</v>
          </cell>
        </row>
        <row r="298">
          <cell r="B298">
            <v>38532.091562499998</v>
          </cell>
        </row>
        <row r="299">
          <cell r="B299">
            <v>38533.613993055558</v>
          </cell>
        </row>
        <row r="300">
          <cell r="B300">
            <v>38534.405624999999</v>
          </cell>
        </row>
        <row r="301">
          <cell r="B301">
            <v>38534.991076388891</v>
          </cell>
        </row>
        <row r="302">
          <cell r="B302">
            <v>38535.186030092591</v>
          </cell>
        </row>
        <row r="303">
          <cell r="B303">
            <v>38537.372858796298</v>
          </cell>
        </row>
        <row r="304">
          <cell r="B304">
            <v>38537.639317129629</v>
          </cell>
        </row>
        <row r="305">
          <cell r="B305">
            <v>38537.651909722219</v>
          </cell>
        </row>
        <row r="306">
          <cell r="B306">
            <v>38539.088287037041</v>
          </cell>
        </row>
        <row r="307">
          <cell r="B307">
            <v>38541.053043981483</v>
          </cell>
        </row>
        <row r="308">
          <cell r="B308">
            <v>38541.215277777781</v>
          </cell>
        </row>
        <row r="309">
          <cell r="B309">
            <v>38541.565150462964</v>
          </cell>
        </row>
        <row r="310">
          <cell r="B310">
            <v>38542.314756944441</v>
          </cell>
        </row>
        <row r="311">
          <cell r="B311">
            <v>38544.512997685182</v>
          </cell>
        </row>
        <row r="312">
          <cell r="B312">
            <v>38546.067789351851</v>
          </cell>
        </row>
        <row r="313">
          <cell r="B313">
            <v>38546.249976851854</v>
          </cell>
        </row>
        <row r="314">
          <cell r="B314">
            <v>38548.521967592591</v>
          </cell>
        </row>
        <row r="315">
          <cell r="B315">
            <v>38549.186053240737</v>
          </cell>
        </row>
        <row r="316">
          <cell r="B316">
            <v>38551.749282407407</v>
          </cell>
        </row>
        <row r="317">
          <cell r="B317">
            <v>38551.894861111112</v>
          </cell>
        </row>
        <row r="318">
          <cell r="B318">
            <v>38553.49560185185</v>
          </cell>
        </row>
        <row r="319">
          <cell r="B319">
            <v>38555.943414351852</v>
          </cell>
        </row>
        <row r="320">
          <cell r="B320">
            <v>38556.158252314817</v>
          </cell>
        </row>
        <row r="321">
          <cell r="B321">
            <v>38562.503900462965</v>
          </cell>
        </row>
        <row r="322">
          <cell r="B322">
            <v>38563.767534722225</v>
          </cell>
        </row>
        <row r="323">
          <cell r="B323">
            <v>38566.43959490741</v>
          </cell>
        </row>
        <row r="324">
          <cell r="B324">
            <v>38566.841863425929</v>
          </cell>
        </row>
        <row r="325">
          <cell r="B325">
            <v>38568.760729166665</v>
          </cell>
        </row>
        <row r="326">
          <cell r="B326">
            <v>38571.20579861111</v>
          </cell>
        </row>
        <row r="327">
          <cell r="B327">
            <v>38572.218414351853</v>
          </cell>
        </row>
        <row r="328">
          <cell r="B328">
            <v>38575.277384259258</v>
          </cell>
        </row>
        <row r="329">
          <cell r="B329">
            <v>38575.959004629629</v>
          </cell>
        </row>
        <row r="330">
          <cell r="B330">
            <v>38577.158148148148</v>
          </cell>
        </row>
        <row r="331">
          <cell r="B331">
            <v>38577.741956018515</v>
          </cell>
        </row>
        <row r="332">
          <cell r="B332">
            <v>38577.889560185184</v>
          </cell>
        </row>
        <row r="333">
          <cell r="B333">
            <v>38580.076863425929</v>
          </cell>
        </row>
        <row r="334">
          <cell r="B334">
            <v>38580.917037037034</v>
          </cell>
        </row>
        <row r="335">
          <cell r="B335">
            <v>38581.669432870367</v>
          </cell>
        </row>
        <row r="336">
          <cell r="B336">
            <v>38585.128831018519</v>
          </cell>
        </row>
        <row r="337">
          <cell r="B337">
            <v>38585.974641203706</v>
          </cell>
        </row>
        <row r="338">
          <cell r="B338">
            <v>38589.025787037041</v>
          </cell>
        </row>
        <row r="339">
          <cell r="B339">
            <v>38590.531863425924</v>
          </cell>
        </row>
        <row r="340">
          <cell r="B340">
            <v>38590.997430555559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2154-0FE7-43CF-817D-E3D1B333D3D7}">
  <dimension ref="B2:C10"/>
  <sheetViews>
    <sheetView workbookViewId="0">
      <selection activeCell="G25" sqref="G25"/>
    </sheetView>
  </sheetViews>
  <sheetFormatPr defaultRowHeight="15" x14ac:dyDescent="0.25"/>
  <cols>
    <col min="1" max="2" width="23.28515625" bestFit="1" customWidth="1"/>
  </cols>
  <sheetData>
    <row r="2" spans="2:3" x14ac:dyDescent="0.25">
      <c r="B2" s="2" t="s">
        <v>0</v>
      </c>
    </row>
    <row r="3" spans="2:3" x14ac:dyDescent="0.25">
      <c r="B3" s="3">
        <f>YEAR(MIN('[1]Operational Data'!$B$3:$B$340))</f>
        <v>2005</v>
      </c>
    </row>
    <row r="5" spans="2:3" x14ac:dyDescent="0.25">
      <c r="B5" s="2" t="s">
        <v>9</v>
      </c>
      <c r="C5" s="2" t="s">
        <v>7</v>
      </c>
    </row>
    <row r="6" spans="2:3" x14ac:dyDescent="0.25">
      <c r="B6" s="1">
        <v>0</v>
      </c>
      <c r="C6" s="1" t="s">
        <v>10</v>
      </c>
    </row>
    <row r="7" spans="2:3" x14ac:dyDescent="0.25">
      <c r="B7" s="1">
        <f>_xlfn.DAYS(DATE($C$4, 3, 21), DATE($C$4, 1, 1))</f>
        <v>80</v>
      </c>
      <c r="C7" s="1" t="s">
        <v>11</v>
      </c>
    </row>
    <row r="8" spans="2:3" x14ac:dyDescent="0.25">
      <c r="B8" s="1">
        <f>_xlfn.DAYS(DATE($C$4, 6, 21), DATE($C$4, 1, 1))</f>
        <v>172</v>
      </c>
      <c r="C8" s="1" t="s">
        <v>12</v>
      </c>
    </row>
    <row r="9" spans="2:3" x14ac:dyDescent="0.25">
      <c r="B9" s="1">
        <f>_xlfn.DAYS(DATE($C$4, 9, 21), DATE($C$4, 1, 1))</f>
        <v>264</v>
      </c>
      <c r="C9" s="1" t="s">
        <v>13</v>
      </c>
    </row>
    <row r="10" spans="2:3" x14ac:dyDescent="0.25">
      <c r="B10" s="1">
        <f>_xlfn.DAYS(DATE($C$4, 12, 21), DATE($C$4, 1, 1))</f>
        <v>355</v>
      </c>
      <c r="C10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57F1-291D-43A8-9368-84A765470073}">
  <dimension ref="A1:M1431"/>
  <sheetViews>
    <sheetView tabSelected="1" zoomScaleNormal="100" workbookViewId="0">
      <selection activeCell="F22" sqref="F22"/>
    </sheetView>
  </sheetViews>
  <sheetFormatPr defaultRowHeight="15" x14ac:dyDescent="0.25"/>
  <cols>
    <col min="1" max="1" width="13.7109375" bestFit="1" customWidth="1"/>
    <col min="2" max="2" width="24.140625" bestFit="1" customWidth="1"/>
    <col min="3" max="3" width="10.140625" bestFit="1" customWidth="1"/>
    <col min="4" max="4" width="12.42578125" bestFit="1" customWidth="1"/>
    <col min="5" max="5" width="14.7109375" bestFit="1" customWidth="1"/>
    <col min="6" max="6" width="25.7109375" bestFit="1" customWidth="1"/>
    <col min="7" max="8" width="24.85546875" style="1" bestFit="1" customWidth="1"/>
    <col min="9" max="9" width="24.85546875" style="1" customWidth="1"/>
    <col min="10" max="10" width="22.140625" bestFit="1" customWidth="1"/>
    <col min="11" max="11" width="14.7109375" style="14" bestFit="1" customWidth="1"/>
    <col min="12" max="12" width="15.7109375" bestFit="1" customWidth="1"/>
    <col min="13" max="13" width="21" bestFit="1" customWidth="1"/>
  </cols>
  <sheetData>
    <row r="1" spans="1:13" x14ac:dyDescent="0.25">
      <c r="A1" s="6" t="s">
        <v>3</v>
      </c>
      <c r="B1" s="6" t="s">
        <v>6</v>
      </c>
      <c r="C1" s="6" t="s">
        <v>4</v>
      </c>
      <c r="D1" s="6" t="s">
        <v>14</v>
      </c>
      <c r="E1" s="6" t="s">
        <v>5</v>
      </c>
      <c r="F1" s="6" t="s">
        <v>15</v>
      </c>
      <c r="G1" s="6" t="s">
        <v>16</v>
      </c>
      <c r="H1" s="6" t="s">
        <v>17</v>
      </c>
      <c r="I1" s="6" t="s">
        <v>19</v>
      </c>
      <c r="J1" s="6" t="s">
        <v>18</v>
      </c>
      <c r="K1" s="13" t="s">
        <v>1</v>
      </c>
      <c r="L1" s="6" t="s">
        <v>2</v>
      </c>
      <c r="M1" s="6" t="s">
        <v>8</v>
      </c>
    </row>
    <row r="2" spans="1:13" x14ac:dyDescent="0.25">
      <c r="A2" s="7">
        <v>1</v>
      </c>
      <c r="B2" s="8">
        <v>40909</v>
      </c>
      <c r="C2" s="7">
        <f>YEAR($B2)</f>
        <v>2012</v>
      </c>
      <c r="D2" s="7" t="str">
        <f>VLOOKUP(_xlfn.DAYS(DATE(YEAR($B2), MONTH($B3), DAY($B3)), DATE(YEAR($B3), 1, 1)), SeasonAux, 2, TRUE)</f>
        <v>Winter</v>
      </c>
      <c r="E2" s="7">
        <f>IF($F2 &lt;= 6, 1, 2)</f>
        <v>1</v>
      </c>
      <c r="F2" s="7">
        <f>MONTH($B2)</f>
        <v>1</v>
      </c>
      <c r="G2" s="7">
        <f>WEEKNUM($B2)</f>
        <v>1</v>
      </c>
      <c r="H2" s="7">
        <f>DAY($B2)</f>
        <v>1</v>
      </c>
      <c r="I2" s="7">
        <f>WEEKDAY($B2,2)</f>
        <v>7</v>
      </c>
      <c r="J2" s="7" t="str">
        <f>TEXT($B2, "DDDD")</f>
        <v>domingo</v>
      </c>
      <c r="K2" s="15">
        <f>IFERROR(VLOOKUP(B2, HolidayDimension!A$2:B$50, 2, FALSE), "No Key")</f>
        <v>12</v>
      </c>
      <c r="L2" s="7" t="str">
        <f>IF($K2 = "No Key", "Non-Holiday", "Holiday")</f>
        <v>Holiday</v>
      </c>
      <c r="M2" s="7" t="str">
        <f>IF($I2 &gt;= 6, "Weekend", "Non-Weekend")</f>
        <v>Weekend</v>
      </c>
    </row>
    <row r="3" spans="1:13" x14ac:dyDescent="0.25">
      <c r="A3" s="7">
        <v>2</v>
      </c>
      <c r="B3" s="8">
        <v>40910</v>
      </c>
      <c r="C3" s="7">
        <f>YEAR($B3)</f>
        <v>2012</v>
      </c>
      <c r="D3" s="7" t="str">
        <f>VLOOKUP(_xlfn.DAYS(DATE(YEAR($B3), MONTH($B4), DAY($B4)), DATE(YEAR($B4), 1, 1)), SeasonAux, 2, TRUE)</f>
        <v>Winter</v>
      </c>
      <c r="E3" s="7">
        <f>IF($F3 &lt;= 6, 1, 2)</f>
        <v>1</v>
      </c>
      <c r="F3" s="7">
        <f>MONTH($B3)</f>
        <v>1</v>
      </c>
      <c r="G3" s="7">
        <f>WEEKNUM($B3)</f>
        <v>1</v>
      </c>
      <c r="H3" s="7">
        <f>DAY($B3)</f>
        <v>2</v>
      </c>
      <c r="I3" s="7">
        <f>WEEKDAY($B3,2)</f>
        <v>1</v>
      </c>
      <c r="J3" s="7" t="str">
        <f>TEXT($B3, "DDDD")</f>
        <v>segunda-feira</v>
      </c>
      <c r="K3" s="15" t="str">
        <f>IFERROR(VLOOKUP(B3, HolidayDimension!A$2:B$50, 2, FALSE), "No Key")</f>
        <v>No Key</v>
      </c>
      <c r="L3" s="7" t="str">
        <f t="shared" ref="L3:L66" si="0">IF($K3 = "No Key", "Non-Holiday", "Holiday")</f>
        <v>Non-Holiday</v>
      </c>
      <c r="M3" s="7" t="str">
        <f>IF($I3 &gt;= 6, "Weekend", "Non-Weekend")</f>
        <v>Non-Weekend</v>
      </c>
    </row>
    <row r="4" spans="1:13" x14ac:dyDescent="0.25">
      <c r="A4" s="7">
        <v>3</v>
      </c>
      <c r="B4" s="8">
        <v>40911</v>
      </c>
      <c r="C4" s="7">
        <f>YEAR($B4)</f>
        <v>2012</v>
      </c>
      <c r="D4" s="7" t="str">
        <f>VLOOKUP(_xlfn.DAYS(DATE(YEAR($B4), MONTH($B5), DAY($B5)), DATE(YEAR($B5), 1, 1)), SeasonAux, 2, TRUE)</f>
        <v>Winter</v>
      </c>
      <c r="E4" s="7">
        <f>IF($F4 &lt;= 6, 1, 2)</f>
        <v>1</v>
      </c>
      <c r="F4" s="7">
        <f>MONTH($B4)</f>
        <v>1</v>
      </c>
      <c r="G4" s="7">
        <f>WEEKNUM($B4)</f>
        <v>1</v>
      </c>
      <c r="H4" s="7">
        <f>DAY($B4)</f>
        <v>3</v>
      </c>
      <c r="I4" s="7">
        <f>WEEKDAY($B4,2)</f>
        <v>2</v>
      </c>
      <c r="J4" s="7" t="str">
        <f>TEXT($B4, "DDDD")</f>
        <v>terça-feira</v>
      </c>
      <c r="K4" s="15" t="str">
        <f>IFERROR(VLOOKUP(B4, HolidayDimension!A$2:B$50, 2, FALSE), "No Key")</f>
        <v>No Key</v>
      </c>
      <c r="L4" s="7" t="str">
        <f t="shared" si="0"/>
        <v>Non-Holiday</v>
      </c>
      <c r="M4" s="7" t="str">
        <f>IF($I4 &gt;= 6, "Weekend", "Non-Weekend")</f>
        <v>Non-Weekend</v>
      </c>
    </row>
    <row r="5" spans="1:13" x14ac:dyDescent="0.25">
      <c r="A5" s="7">
        <v>4</v>
      </c>
      <c r="B5" s="9">
        <v>40912</v>
      </c>
      <c r="C5" s="7">
        <f>YEAR($B5)</f>
        <v>2012</v>
      </c>
      <c r="D5" s="7" t="str">
        <f>VLOOKUP(_xlfn.DAYS(DATE(YEAR($B5), MONTH($B6), DAY($B6)), DATE(YEAR($B6), 1, 1)), SeasonAux, 2, TRUE)</f>
        <v>Winter</v>
      </c>
      <c r="E5" s="7">
        <f>IF($F5 &lt;= 6, 1, 2)</f>
        <v>1</v>
      </c>
      <c r="F5" s="7">
        <f>MONTH($B5)</f>
        <v>1</v>
      </c>
      <c r="G5" s="7">
        <f>WEEKNUM($B5)</f>
        <v>1</v>
      </c>
      <c r="H5" s="7">
        <f>DAY($B5)</f>
        <v>4</v>
      </c>
      <c r="I5" s="7">
        <f>WEEKDAY($B5,2)</f>
        <v>3</v>
      </c>
      <c r="J5" s="7" t="str">
        <f>TEXT($B5, "DDDD")</f>
        <v>quarta-feira</v>
      </c>
      <c r="K5" s="15" t="str">
        <f>IFERROR(VLOOKUP(B5, HolidayDimension!A$2:B$50, 2, FALSE), "No Key")</f>
        <v>No Key</v>
      </c>
      <c r="L5" s="7" t="str">
        <f t="shared" si="0"/>
        <v>Non-Holiday</v>
      </c>
      <c r="M5" s="7" t="str">
        <f>IF($I5 &gt;= 6, "Weekend", "Non-Weekend")</f>
        <v>Non-Weekend</v>
      </c>
    </row>
    <row r="6" spans="1:13" x14ac:dyDescent="0.25">
      <c r="A6" s="7">
        <v>5</v>
      </c>
      <c r="B6" s="8">
        <v>40913</v>
      </c>
      <c r="C6" s="7">
        <f>YEAR($B6)</f>
        <v>2012</v>
      </c>
      <c r="D6" s="7" t="str">
        <f>VLOOKUP(_xlfn.DAYS(DATE(YEAR($B6), MONTH($B7), DAY($B7)), DATE(YEAR($B7), 1, 1)), SeasonAux, 2, TRUE)</f>
        <v>Winter</v>
      </c>
      <c r="E6" s="7">
        <f>IF($F6 &lt;= 6, 1, 2)</f>
        <v>1</v>
      </c>
      <c r="F6" s="7">
        <f>MONTH($B6)</f>
        <v>1</v>
      </c>
      <c r="G6" s="7">
        <f>WEEKNUM($B6)</f>
        <v>1</v>
      </c>
      <c r="H6" s="7">
        <f>DAY($B6)</f>
        <v>5</v>
      </c>
      <c r="I6" s="7">
        <f>WEEKDAY($B6,2)</f>
        <v>4</v>
      </c>
      <c r="J6" s="7" t="str">
        <f>TEXT($B6, "DDDD")</f>
        <v>quinta-feira</v>
      </c>
      <c r="K6" s="15" t="str">
        <f>IFERROR(VLOOKUP(B6, HolidayDimension!A$2:B$50, 2, FALSE), "No Key")</f>
        <v>No Key</v>
      </c>
      <c r="L6" s="7" t="str">
        <f t="shared" si="0"/>
        <v>Non-Holiday</v>
      </c>
      <c r="M6" s="7" t="str">
        <f>IF($I6 &gt;= 6, "Weekend", "Non-Weekend")</f>
        <v>Non-Weekend</v>
      </c>
    </row>
    <row r="7" spans="1:13" x14ac:dyDescent="0.25">
      <c r="A7" s="7">
        <v>6</v>
      </c>
      <c r="B7" s="9">
        <v>40914</v>
      </c>
      <c r="C7" s="7">
        <f>YEAR($B7)</f>
        <v>2012</v>
      </c>
      <c r="D7" s="7" t="str">
        <f>VLOOKUP(_xlfn.DAYS(DATE(YEAR($B7), MONTH($B8), DAY($B8)), DATE(YEAR($B8), 1, 1)), SeasonAux, 2, TRUE)</f>
        <v>Winter</v>
      </c>
      <c r="E7" s="7">
        <f>IF($F7 &lt;= 6, 1, 2)</f>
        <v>1</v>
      </c>
      <c r="F7" s="7">
        <f>MONTH($B7)</f>
        <v>1</v>
      </c>
      <c r="G7" s="7">
        <f>WEEKNUM($B7)</f>
        <v>1</v>
      </c>
      <c r="H7" s="7">
        <f>DAY($B7)</f>
        <v>6</v>
      </c>
      <c r="I7" s="7">
        <f>WEEKDAY($B7,2)</f>
        <v>5</v>
      </c>
      <c r="J7" s="7" t="str">
        <f>TEXT($B7, "DDDD")</f>
        <v>sexta-feira</v>
      </c>
      <c r="K7" s="15" t="str">
        <f>IFERROR(VLOOKUP(B7, HolidayDimension!A$2:B$50, 2, FALSE), "No Key")</f>
        <v>No Key</v>
      </c>
      <c r="L7" s="7" t="str">
        <f t="shared" si="0"/>
        <v>Non-Holiday</v>
      </c>
      <c r="M7" s="7" t="str">
        <f>IF($I7 &gt;= 6, "Weekend", "Non-Weekend")</f>
        <v>Non-Weekend</v>
      </c>
    </row>
    <row r="8" spans="1:13" x14ac:dyDescent="0.25">
      <c r="A8" s="7">
        <v>7</v>
      </c>
      <c r="B8" s="9">
        <v>40915</v>
      </c>
      <c r="C8" s="7">
        <f>YEAR($B8)</f>
        <v>2012</v>
      </c>
      <c r="D8" s="7" t="str">
        <f>VLOOKUP(_xlfn.DAYS(DATE(YEAR($B8), MONTH($B9), DAY($B9)), DATE(YEAR($B9), 1, 1)), SeasonAux, 2, TRUE)</f>
        <v>Winter</v>
      </c>
      <c r="E8" s="7">
        <f>IF($F8 &lt;= 6, 1, 2)</f>
        <v>1</v>
      </c>
      <c r="F8" s="7">
        <f>MONTH($B8)</f>
        <v>1</v>
      </c>
      <c r="G8" s="7">
        <f>WEEKNUM($B8)</f>
        <v>1</v>
      </c>
      <c r="H8" s="7">
        <f>DAY($B8)</f>
        <v>7</v>
      </c>
      <c r="I8" s="7">
        <f>WEEKDAY($B8,2)</f>
        <v>6</v>
      </c>
      <c r="J8" s="7" t="str">
        <f>TEXT($B8, "DDDD")</f>
        <v>sábado</v>
      </c>
      <c r="K8" s="15" t="str">
        <f>IFERROR(VLOOKUP(B8, HolidayDimension!A$2:B$50, 2, FALSE), "No Key")</f>
        <v>No Key</v>
      </c>
      <c r="L8" s="7" t="str">
        <f t="shared" si="0"/>
        <v>Non-Holiday</v>
      </c>
      <c r="M8" s="7" t="str">
        <f>IF($I8 &gt;= 6, "Weekend", "Non-Weekend")</f>
        <v>Weekend</v>
      </c>
    </row>
    <row r="9" spans="1:13" x14ac:dyDescent="0.25">
      <c r="A9" s="7">
        <v>8</v>
      </c>
      <c r="B9" s="8">
        <v>40916</v>
      </c>
      <c r="C9" s="7">
        <f>YEAR($B9)</f>
        <v>2012</v>
      </c>
      <c r="D9" s="7" t="str">
        <f>VLOOKUP(_xlfn.DAYS(DATE(YEAR($B9), MONTH($B10), DAY($B10)), DATE(YEAR($B10), 1, 1)), SeasonAux, 2, TRUE)</f>
        <v>Winter</v>
      </c>
      <c r="E9" s="7">
        <f>IF($F9 &lt;= 6, 1, 2)</f>
        <v>1</v>
      </c>
      <c r="F9" s="7">
        <f>MONTH($B9)</f>
        <v>1</v>
      </c>
      <c r="G9" s="7">
        <f>WEEKNUM($B9)</f>
        <v>2</v>
      </c>
      <c r="H9" s="7">
        <f>DAY($B9)</f>
        <v>8</v>
      </c>
      <c r="I9" s="7">
        <f>WEEKDAY($B9,2)</f>
        <v>7</v>
      </c>
      <c r="J9" s="7" t="str">
        <f>TEXT($B9, "DDDD")</f>
        <v>domingo</v>
      </c>
      <c r="K9" s="15" t="str">
        <f>IFERROR(VLOOKUP(B9, HolidayDimension!A$2:B$50, 2, FALSE), "No Key")</f>
        <v>No Key</v>
      </c>
      <c r="L9" s="7" t="str">
        <f t="shared" si="0"/>
        <v>Non-Holiday</v>
      </c>
      <c r="M9" s="7" t="str">
        <f>IF($I9 &gt;= 6, "Weekend", "Non-Weekend")</f>
        <v>Weekend</v>
      </c>
    </row>
    <row r="10" spans="1:13" x14ac:dyDescent="0.25">
      <c r="A10" s="7">
        <v>9</v>
      </c>
      <c r="B10" s="8">
        <v>40917</v>
      </c>
      <c r="C10" s="7">
        <f>YEAR($B10)</f>
        <v>2012</v>
      </c>
      <c r="D10" s="7" t="str">
        <f>VLOOKUP(_xlfn.DAYS(DATE(YEAR($B10), MONTH($B11), DAY($B11)), DATE(YEAR($B11), 1, 1)), SeasonAux, 2, TRUE)</f>
        <v>Winter</v>
      </c>
      <c r="E10" s="7">
        <f>IF($F10 &lt;= 6, 1, 2)</f>
        <v>1</v>
      </c>
      <c r="F10" s="7">
        <f>MONTH($B10)</f>
        <v>1</v>
      </c>
      <c r="G10" s="7">
        <f>WEEKNUM($B10)</f>
        <v>2</v>
      </c>
      <c r="H10" s="7">
        <f>DAY($B10)</f>
        <v>9</v>
      </c>
      <c r="I10" s="7">
        <f>WEEKDAY($B10,2)</f>
        <v>1</v>
      </c>
      <c r="J10" s="7" t="str">
        <f>TEXT($B10, "DDDD")</f>
        <v>segunda-feira</v>
      </c>
      <c r="K10" s="15" t="str">
        <f>IFERROR(VLOOKUP(B10, HolidayDimension!A$2:B$50, 2, FALSE), "No Key")</f>
        <v>No Key</v>
      </c>
      <c r="L10" s="7" t="str">
        <f t="shared" si="0"/>
        <v>Non-Holiday</v>
      </c>
      <c r="M10" s="7" t="str">
        <f>IF($I10 &gt;= 6, "Weekend", "Non-Weekend")</f>
        <v>Non-Weekend</v>
      </c>
    </row>
    <row r="11" spans="1:13" x14ac:dyDescent="0.25">
      <c r="A11" s="7">
        <v>10</v>
      </c>
      <c r="B11" s="9">
        <v>40918</v>
      </c>
      <c r="C11" s="7">
        <f>YEAR($B11)</f>
        <v>2012</v>
      </c>
      <c r="D11" s="7" t="str">
        <f>VLOOKUP(_xlfn.DAYS(DATE(YEAR($B11), MONTH($B12), DAY($B12)), DATE(YEAR($B12), 1, 1)), SeasonAux, 2, TRUE)</f>
        <v>Winter</v>
      </c>
      <c r="E11" s="7">
        <f>IF($F11 &lt;= 6, 1, 2)</f>
        <v>1</v>
      </c>
      <c r="F11" s="7">
        <f>MONTH($B11)</f>
        <v>1</v>
      </c>
      <c r="G11" s="7">
        <f>WEEKNUM($B11)</f>
        <v>2</v>
      </c>
      <c r="H11" s="7">
        <f>DAY($B11)</f>
        <v>10</v>
      </c>
      <c r="I11" s="7">
        <f>WEEKDAY($B11,2)</f>
        <v>2</v>
      </c>
      <c r="J11" s="7" t="str">
        <f>TEXT($B11, "DDDD")</f>
        <v>terça-feira</v>
      </c>
      <c r="K11" s="15" t="str">
        <f>IFERROR(VLOOKUP(B11, HolidayDimension!A$2:B$50, 2, FALSE), "No Key")</f>
        <v>No Key</v>
      </c>
      <c r="L11" s="7" t="str">
        <f t="shared" si="0"/>
        <v>Non-Holiday</v>
      </c>
      <c r="M11" s="7" t="str">
        <f>IF($I11 &gt;= 6, "Weekend", "Non-Weekend")</f>
        <v>Non-Weekend</v>
      </c>
    </row>
    <row r="12" spans="1:13" x14ac:dyDescent="0.25">
      <c r="A12" s="7">
        <v>11</v>
      </c>
      <c r="B12" s="9">
        <v>40919</v>
      </c>
      <c r="C12" s="7">
        <f>YEAR($B12)</f>
        <v>2012</v>
      </c>
      <c r="D12" s="7" t="str">
        <f>VLOOKUP(_xlfn.DAYS(DATE(YEAR($B12), MONTH($B13), DAY($B13)), DATE(YEAR($B13), 1, 1)), SeasonAux, 2, TRUE)</f>
        <v>Winter</v>
      </c>
      <c r="E12" s="7">
        <f>IF($F12 &lt;= 6, 1, 2)</f>
        <v>1</v>
      </c>
      <c r="F12" s="7">
        <f>MONTH($B12)</f>
        <v>1</v>
      </c>
      <c r="G12" s="7">
        <f>WEEKNUM($B12)</f>
        <v>2</v>
      </c>
      <c r="H12" s="7">
        <f>DAY($B12)</f>
        <v>11</v>
      </c>
      <c r="I12" s="7">
        <f>WEEKDAY($B12,2)</f>
        <v>3</v>
      </c>
      <c r="J12" s="7" t="str">
        <f>TEXT($B12, "DDDD")</f>
        <v>quarta-feira</v>
      </c>
      <c r="K12" s="15" t="str">
        <f>IFERROR(VLOOKUP(B12, HolidayDimension!A$2:B$50, 2, FALSE), "No Key")</f>
        <v>No Key</v>
      </c>
      <c r="L12" s="7" t="str">
        <f t="shared" si="0"/>
        <v>Non-Holiday</v>
      </c>
      <c r="M12" s="7" t="str">
        <f>IF($I12 &gt;= 6, "Weekend", "Non-Weekend")</f>
        <v>Non-Weekend</v>
      </c>
    </row>
    <row r="13" spans="1:13" x14ac:dyDescent="0.25">
      <c r="A13" s="7">
        <v>12</v>
      </c>
      <c r="B13" s="9">
        <v>40920</v>
      </c>
      <c r="C13" s="7">
        <f>YEAR($B13)</f>
        <v>2012</v>
      </c>
      <c r="D13" s="7" t="str">
        <f>VLOOKUP(_xlfn.DAYS(DATE(YEAR($B13), MONTH($B14), DAY($B14)), DATE(YEAR($B14), 1, 1)), SeasonAux, 2, TRUE)</f>
        <v>Winter</v>
      </c>
      <c r="E13" s="7">
        <f>IF($F13 &lt;= 6, 1, 2)</f>
        <v>1</v>
      </c>
      <c r="F13" s="7">
        <f>MONTH($B13)</f>
        <v>1</v>
      </c>
      <c r="G13" s="7">
        <f>WEEKNUM($B13)</f>
        <v>2</v>
      </c>
      <c r="H13" s="7">
        <f>DAY($B13)</f>
        <v>12</v>
      </c>
      <c r="I13" s="7">
        <f>WEEKDAY($B13,2)</f>
        <v>4</v>
      </c>
      <c r="J13" s="7" t="str">
        <f>TEXT($B13, "DDDD")</f>
        <v>quinta-feira</v>
      </c>
      <c r="K13" s="15" t="str">
        <f>IFERROR(VLOOKUP(B13, HolidayDimension!A$2:B$50, 2, FALSE), "No Key")</f>
        <v>No Key</v>
      </c>
      <c r="L13" s="7" t="str">
        <f t="shared" si="0"/>
        <v>Non-Holiday</v>
      </c>
      <c r="M13" s="7" t="str">
        <f>IF($I13 &gt;= 6, "Weekend", "Non-Weekend")</f>
        <v>Non-Weekend</v>
      </c>
    </row>
    <row r="14" spans="1:13" x14ac:dyDescent="0.25">
      <c r="A14" s="7">
        <v>13</v>
      </c>
      <c r="B14" s="9">
        <v>40921</v>
      </c>
      <c r="C14" s="7">
        <f>YEAR($B14)</f>
        <v>2012</v>
      </c>
      <c r="D14" s="7" t="str">
        <f>VLOOKUP(_xlfn.DAYS(DATE(YEAR($B14), MONTH($B15), DAY($B15)), DATE(YEAR($B15), 1, 1)), SeasonAux, 2, TRUE)</f>
        <v>Winter</v>
      </c>
      <c r="E14" s="7">
        <f>IF($F14 &lt;= 6, 1, 2)</f>
        <v>1</v>
      </c>
      <c r="F14" s="7">
        <f>MONTH($B14)</f>
        <v>1</v>
      </c>
      <c r="G14" s="7">
        <f>WEEKNUM($B14)</f>
        <v>2</v>
      </c>
      <c r="H14" s="7">
        <f>DAY($B14)</f>
        <v>13</v>
      </c>
      <c r="I14" s="7">
        <f>WEEKDAY($B14,2)</f>
        <v>5</v>
      </c>
      <c r="J14" s="7" t="str">
        <f>TEXT($B14, "DDDD")</f>
        <v>sexta-feira</v>
      </c>
      <c r="K14" s="15" t="str">
        <f>IFERROR(VLOOKUP(B14, HolidayDimension!A$2:B$50, 2, FALSE), "No Key")</f>
        <v>No Key</v>
      </c>
      <c r="L14" s="7" t="str">
        <f t="shared" si="0"/>
        <v>Non-Holiday</v>
      </c>
      <c r="M14" s="7" t="str">
        <f>IF($I14 &gt;= 6, "Weekend", "Non-Weekend")</f>
        <v>Non-Weekend</v>
      </c>
    </row>
    <row r="15" spans="1:13" x14ac:dyDescent="0.25">
      <c r="A15" s="7">
        <v>14</v>
      </c>
      <c r="B15" s="8">
        <v>40922</v>
      </c>
      <c r="C15" s="7">
        <f>YEAR($B15)</f>
        <v>2012</v>
      </c>
      <c r="D15" s="7" t="str">
        <f>VLOOKUP(_xlfn.DAYS(DATE(YEAR($B15), MONTH($B16), DAY($B16)), DATE(YEAR($B16), 1, 1)), SeasonAux, 2, TRUE)</f>
        <v>Winter</v>
      </c>
      <c r="E15" s="7">
        <f>IF($F15 &lt;= 6, 1, 2)</f>
        <v>1</v>
      </c>
      <c r="F15" s="7">
        <f>MONTH($B15)</f>
        <v>1</v>
      </c>
      <c r="G15" s="7">
        <f>WEEKNUM($B15)</f>
        <v>2</v>
      </c>
      <c r="H15" s="7">
        <f>DAY($B15)</f>
        <v>14</v>
      </c>
      <c r="I15" s="7">
        <f>WEEKDAY($B15,2)</f>
        <v>6</v>
      </c>
      <c r="J15" s="7" t="str">
        <f>TEXT($B15, "DDDD")</f>
        <v>sábado</v>
      </c>
      <c r="K15" s="15" t="str">
        <f>IFERROR(VLOOKUP(B15, HolidayDimension!A$2:B$50, 2, FALSE), "No Key")</f>
        <v>No Key</v>
      </c>
      <c r="L15" s="7" t="str">
        <f t="shared" si="0"/>
        <v>Non-Holiday</v>
      </c>
      <c r="M15" s="7" t="str">
        <f>IF($I15 &gt;= 6, "Weekend", "Non-Weekend")</f>
        <v>Weekend</v>
      </c>
    </row>
    <row r="16" spans="1:13" x14ac:dyDescent="0.25">
      <c r="A16" s="7">
        <v>15</v>
      </c>
      <c r="B16" s="8">
        <v>40923</v>
      </c>
      <c r="C16" s="7">
        <f>YEAR($B16)</f>
        <v>2012</v>
      </c>
      <c r="D16" s="7" t="str">
        <f>VLOOKUP(_xlfn.DAYS(DATE(YEAR($B16), MONTH($B17), DAY($B17)), DATE(YEAR($B17), 1, 1)), SeasonAux, 2, TRUE)</f>
        <v>Winter</v>
      </c>
      <c r="E16" s="7">
        <f>IF($F16 &lt;= 6, 1, 2)</f>
        <v>1</v>
      </c>
      <c r="F16" s="7">
        <f>MONTH($B16)</f>
        <v>1</v>
      </c>
      <c r="G16" s="7">
        <f>WEEKNUM($B16)</f>
        <v>3</v>
      </c>
      <c r="H16" s="7">
        <f>DAY($B16)</f>
        <v>15</v>
      </c>
      <c r="I16" s="7">
        <f>WEEKDAY($B16,2)</f>
        <v>7</v>
      </c>
      <c r="J16" s="7" t="str">
        <f>TEXT($B16, "DDDD")</f>
        <v>domingo</v>
      </c>
      <c r="K16" s="15" t="str">
        <f>IFERROR(VLOOKUP(B16, HolidayDimension!A$2:B$50, 2, FALSE), "No Key")</f>
        <v>No Key</v>
      </c>
      <c r="L16" s="7" t="str">
        <f t="shared" si="0"/>
        <v>Non-Holiday</v>
      </c>
      <c r="M16" s="7" t="str">
        <f>IF($I16 &gt;= 6, "Weekend", "Non-Weekend")</f>
        <v>Weekend</v>
      </c>
    </row>
    <row r="17" spans="1:13" x14ac:dyDescent="0.25">
      <c r="A17" s="7">
        <v>16</v>
      </c>
      <c r="B17" s="9">
        <v>40924</v>
      </c>
      <c r="C17" s="7">
        <f>YEAR($B17)</f>
        <v>2012</v>
      </c>
      <c r="D17" s="7" t="str">
        <f>VLOOKUP(_xlfn.DAYS(DATE(YEAR($B17), MONTH($B18), DAY($B18)), DATE(YEAR($B18), 1, 1)), SeasonAux, 2, TRUE)</f>
        <v>Winter</v>
      </c>
      <c r="E17" s="7">
        <f>IF($F17 &lt;= 6, 1, 2)</f>
        <v>1</v>
      </c>
      <c r="F17" s="7">
        <f>MONTH($B17)</f>
        <v>1</v>
      </c>
      <c r="G17" s="7">
        <f>WEEKNUM($B17)</f>
        <v>3</v>
      </c>
      <c r="H17" s="7">
        <f>DAY($B17)</f>
        <v>16</v>
      </c>
      <c r="I17" s="7">
        <f>WEEKDAY($B17,2)</f>
        <v>1</v>
      </c>
      <c r="J17" s="7" t="str">
        <f>TEXT($B17, "DDDD")</f>
        <v>segunda-feira</v>
      </c>
      <c r="K17" s="15">
        <f>IFERROR(VLOOKUP(B17, HolidayDimension!A$2:B$50, 2, FALSE), "No Key")</f>
        <v>10</v>
      </c>
      <c r="L17" s="7" t="str">
        <f t="shared" si="0"/>
        <v>Holiday</v>
      </c>
      <c r="M17" s="7" t="str">
        <f>IF($I17 &gt;= 6, "Weekend", "Non-Weekend")</f>
        <v>Non-Weekend</v>
      </c>
    </row>
    <row r="18" spans="1:13" x14ac:dyDescent="0.25">
      <c r="A18" s="7">
        <v>17</v>
      </c>
      <c r="B18" s="9">
        <v>40925</v>
      </c>
      <c r="C18" s="7">
        <f>YEAR($B18)</f>
        <v>2012</v>
      </c>
      <c r="D18" s="7" t="str">
        <f>VLOOKUP(_xlfn.DAYS(DATE(YEAR($B18), MONTH($B19), DAY($B19)), DATE(YEAR($B19), 1, 1)), SeasonAux, 2, TRUE)</f>
        <v>Winter</v>
      </c>
      <c r="E18" s="7">
        <f>IF($F18 &lt;= 6, 1, 2)</f>
        <v>1</v>
      </c>
      <c r="F18" s="7">
        <f>MONTH($B18)</f>
        <v>1</v>
      </c>
      <c r="G18" s="7">
        <f>WEEKNUM($B18)</f>
        <v>3</v>
      </c>
      <c r="H18" s="7">
        <f>DAY($B18)</f>
        <v>17</v>
      </c>
      <c r="I18" s="7">
        <f>WEEKDAY($B18,2)</f>
        <v>2</v>
      </c>
      <c r="J18" s="7" t="str">
        <f>TEXT($B18, "DDDD")</f>
        <v>terça-feira</v>
      </c>
      <c r="K18" s="15" t="str">
        <f>IFERROR(VLOOKUP(B18, HolidayDimension!A$2:B$50, 2, FALSE), "No Key")</f>
        <v>No Key</v>
      </c>
      <c r="L18" s="7" t="str">
        <f t="shared" si="0"/>
        <v>Non-Holiday</v>
      </c>
      <c r="M18" s="7" t="str">
        <f>IF($I18 &gt;= 6, "Weekend", "Non-Weekend")</f>
        <v>Non-Weekend</v>
      </c>
    </row>
    <row r="19" spans="1:13" x14ac:dyDescent="0.25">
      <c r="A19" s="7">
        <v>18</v>
      </c>
      <c r="B19" s="9">
        <v>40926</v>
      </c>
      <c r="C19" s="7">
        <f>YEAR($B19)</f>
        <v>2012</v>
      </c>
      <c r="D19" s="7" t="str">
        <f>VLOOKUP(_xlfn.DAYS(DATE(YEAR($B19), MONTH($B20), DAY($B20)), DATE(YEAR($B20), 1, 1)), SeasonAux, 2, TRUE)</f>
        <v>Winter</v>
      </c>
      <c r="E19" s="7">
        <f>IF($F19 &lt;= 6, 1, 2)</f>
        <v>1</v>
      </c>
      <c r="F19" s="7">
        <f>MONTH($B19)</f>
        <v>1</v>
      </c>
      <c r="G19" s="7">
        <f>WEEKNUM($B19)</f>
        <v>3</v>
      </c>
      <c r="H19" s="7">
        <f>DAY($B19)</f>
        <v>18</v>
      </c>
      <c r="I19" s="7">
        <f>WEEKDAY($B19,2)</f>
        <v>3</v>
      </c>
      <c r="J19" s="7" t="str">
        <f>TEXT($B19, "DDDD")</f>
        <v>quarta-feira</v>
      </c>
      <c r="K19" s="15" t="str">
        <f>IFERROR(VLOOKUP(B19, HolidayDimension!A$2:B$50, 2, FALSE), "No Key")</f>
        <v>No Key</v>
      </c>
      <c r="L19" s="7" t="str">
        <f t="shared" si="0"/>
        <v>Non-Holiday</v>
      </c>
      <c r="M19" s="7" t="str">
        <f>IF($I19 &gt;= 6, "Weekend", "Non-Weekend")</f>
        <v>Non-Weekend</v>
      </c>
    </row>
    <row r="20" spans="1:13" x14ac:dyDescent="0.25">
      <c r="A20" s="7">
        <v>19</v>
      </c>
      <c r="B20" s="8">
        <v>40927</v>
      </c>
      <c r="C20" s="7">
        <f>YEAR($B20)</f>
        <v>2012</v>
      </c>
      <c r="D20" s="7" t="str">
        <f>VLOOKUP(_xlfn.DAYS(DATE(YEAR($B20), MONTH($B21), DAY($B21)), DATE(YEAR($B21), 1, 1)), SeasonAux, 2, TRUE)</f>
        <v>Winter</v>
      </c>
      <c r="E20" s="7">
        <f>IF($F20 &lt;= 6, 1, 2)</f>
        <v>1</v>
      </c>
      <c r="F20" s="7">
        <f>MONTH($B20)</f>
        <v>1</v>
      </c>
      <c r="G20" s="7">
        <f>WEEKNUM($B20)</f>
        <v>3</v>
      </c>
      <c r="H20" s="7">
        <f>DAY($B20)</f>
        <v>19</v>
      </c>
      <c r="I20" s="7">
        <f>WEEKDAY($B20,2)</f>
        <v>4</v>
      </c>
      <c r="J20" s="7" t="str">
        <f>TEXT($B20, "DDDD")</f>
        <v>quinta-feira</v>
      </c>
      <c r="K20" s="15" t="str">
        <f>IFERROR(VLOOKUP(B20, HolidayDimension!A$2:B$50, 2, FALSE), "No Key")</f>
        <v>No Key</v>
      </c>
      <c r="L20" s="7" t="str">
        <f t="shared" si="0"/>
        <v>Non-Holiday</v>
      </c>
      <c r="M20" s="7" t="str">
        <f>IF($I20 &gt;= 6, "Weekend", "Non-Weekend")</f>
        <v>Non-Weekend</v>
      </c>
    </row>
    <row r="21" spans="1:13" x14ac:dyDescent="0.25">
      <c r="A21" s="7">
        <v>20</v>
      </c>
      <c r="B21" s="8">
        <v>40928</v>
      </c>
      <c r="C21" s="7">
        <f>YEAR($B21)</f>
        <v>2012</v>
      </c>
      <c r="D21" s="7" t="str">
        <f>VLOOKUP(_xlfn.DAYS(DATE(YEAR($B21), MONTH($B22), DAY($B22)), DATE(YEAR($B22), 1, 1)), SeasonAux, 2, TRUE)</f>
        <v>Winter</v>
      </c>
      <c r="E21" s="7">
        <f>IF($F21 &lt;= 6, 1, 2)</f>
        <v>1</v>
      </c>
      <c r="F21" s="7">
        <f>MONTH($B21)</f>
        <v>1</v>
      </c>
      <c r="G21" s="7">
        <f>WEEKNUM($B21)</f>
        <v>3</v>
      </c>
      <c r="H21" s="7">
        <f>DAY($B21)</f>
        <v>20</v>
      </c>
      <c r="I21" s="7">
        <f>WEEKDAY($B21,2)</f>
        <v>5</v>
      </c>
      <c r="J21" s="7" t="str">
        <f>TEXT($B21, "DDDD")</f>
        <v>sexta-feira</v>
      </c>
      <c r="K21" s="15" t="str">
        <f>IFERROR(VLOOKUP(B21, HolidayDimension!A$2:B$50, 2, FALSE), "No Key")</f>
        <v>No Key</v>
      </c>
      <c r="L21" s="7" t="str">
        <f t="shared" si="0"/>
        <v>Non-Holiday</v>
      </c>
      <c r="M21" s="7" t="str">
        <f>IF($I21 &gt;= 6, "Weekend", "Non-Weekend")</f>
        <v>Non-Weekend</v>
      </c>
    </row>
    <row r="22" spans="1:13" x14ac:dyDescent="0.25">
      <c r="A22" s="7">
        <v>21</v>
      </c>
      <c r="B22" s="8">
        <v>40929</v>
      </c>
      <c r="C22" s="7">
        <f>YEAR($B22)</f>
        <v>2012</v>
      </c>
      <c r="D22" s="7" t="str">
        <f>VLOOKUP(_xlfn.DAYS(DATE(YEAR($B22), MONTH($B23), DAY($B23)), DATE(YEAR($B23), 1, 1)), SeasonAux, 2, TRUE)</f>
        <v>Winter</v>
      </c>
      <c r="E22" s="7">
        <f>IF($F22 &lt;= 6, 1, 2)</f>
        <v>1</v>
      </c>
      <c r="F22" s="7">
        <f>MONTH($B22)</f>
        <v>1</v>
      </c>
      <c r="G22" s="7">
        <f>WEEKNUM($B22)</f>
        <v>3</v>
      </c>
      <c r="H22" s="7">
        <f>DAY($B22)</f>
        <v>21</v>
      </c>
      <c r="I22" s="7">
        <f>WEEKDAY($B22,2)</f>
        <v>6</v>
      </c>
      <c r="J22" s="7" t="str">
        <f>TEXT($B22, "DDDD")</f>
        <v>sábado</v>
      </c>
      <c r="K22" s="15" t="str">
        <f>IFERROR(VLOOKUP(B22, HolidayDimension!A$2:B$50, 2, FALSE), "No Key")</f>
        <v>No Key</v>
      </c>
      <c r="L22" s="7" t="str">
        <f t="shared" si="0"/>
        <v>Non-Holiday</v>
      </c>
      <c r="M22" s="7" t="str">
        <f>IF($I22 &gt;= 6, "Weekend", "Non-Weekend")</f>
        <v>Weekend</v>
      </c>
    </row>
    <row r="23" spans="1:13" x14ac:dyDescent="0.25">
      <c r="A23" s="7">
        <v>22</v>
      </c>
      <c r="B23" s="8">
        <v>40930</v>
      </c>
      <c r="C23" s="7">
        <f>YEAR($B23)</f>
        <v>2012</v>
      </c>
      <c r="D23" s="7" t="str">
        <f>VLOOKUP(_xlfn.DAYS(DATE(YEAR($B23), MONTH($B24), DAY($B24)), DATE(YEAR($B24), 1, 1)), SeasonAux, 2, TRUE)</f>
        <v>Winter</v>
      </c>
      <c r="E23" s="7">
        <f>IF($F23 &lt;= 6, 1, 2)</f>
        <v>1</v>
      </c>
      <c r="F23" s="7">
        <f>MONTH($B23)</f>
        <v>1</v>
      </c>
      <c r="G23" s="7">
        <f>WEEKNUM($B23)</f>
        <v>4</v>
      </c>
      <c r="H23" s="7">
        <f>DAY($B23)</f>
        <v>22</v>
      </c>
      <c r="I23" s="7">
        <f>WEEKDAY($B23,2)</f>
        <v>7</v>
      </c>
      <c r="J23" s="7" t="str">
        <f>TEXT($B23, "DDDD")</f>
        <v>domingo</v>
      </c>
      <c r="K23" s="15" t="str">
        <f>IFERROR(VLOOKUP(B23, HolidayDimension!A$2:B$50, 2, FALSE), "No Key")</f>
        <v>No Key</v>
      </c>
      <c r="L23" s="7" t="str">
        <f t="shared" si="0"/>
        <v>Non-Holiday</v>
      </c>
      <c r="M23" s="7" t="str">
        <f>IF($I23 &gt;= 6, "Weekend", "Non-Weekend")</f>
        <v>Weekend</v>
      </c>
    </row>
    <row r="24" spans="1:13" x14ac:dyDescent="0.25">
      <c r="A24" s="7">
        <v>23</v>
      </c>
      <c r="B24" s="8">
        <v>40931</v>
      </c>
      <c r="C24" s="7">
        <f>YEAR($B24)</f>
        <v>2012</v>
      </c>
      <c r="D24" s="7" t="str">
        <f>VLOOKUP(_xlfn.DAYS(DATE(YEAR($B24), MONTH($B25), DAY($B25)), DATE(YEAR($B25), 1, 1)), SeasonAux, 2, TRUE)</f>
        <v>Winter</v>
      </c>
      <c r="E24" s="7">
        <f>IF($F24 &lt;= 6, 1, 2)</f>
        <v>1</v>
      </c>
      <c r="F24" s="7">
        <f>MONTH($B24)</f>
        <v>1</v>
      </c>
      <c r="G24" s="7">
        <f>WEEKNUM($B24)</f>
        <v>4</v>
      </c>
      <c r="H24" s="7">
        <f>DAY($B24)</f>
        <v>23</v>
      </c>
      <c r="I24" s="7">
        <f>WEEKDAY($B24,2)</f>
        <v>1</v>
      </c>
      <c r="J24" s="7" t="str">
        <f>TEXT($B24, "DDDD")</f>
        <v>segunda-feira</v>
      </c>
      <c r="K24" s="15" t="str">
        <f>IFERROR(VLOOKUP(B24, HolidayDimension!A$2:B$50, 2, FALSE), "No Key")</f>
        <v>No Key</v>
      </c>
      <c r="L24" s="7" t="str">
        <f t="shared" si="0"/>
        <v>Non-Holiday</v>
      </c>
      <c r="M24" s="7" t="str">
        <f>IF($I24 &gt;= 6, "Weekend", "Non-Weekend")</f>
        <v>Non-Weekend</v>
      </c>
    </row>
    <row r="25" spans="1:13" x14ac:dyDescent="0.25">
      <c r="A25" s="7">
        <v>24</v>
      </c>
      <c r="B25" s="8">
        <v>40932</v>
      </c>
      <c r="C25" s="7">
        <f>YEAR($B25)</f>
        <v>2012</v>
      </c>
      <c r="D25" s="7" t="str">
        <f>VLOOKUP(_xlfn.DAYS(DATE(YEAR($B25), MONTH($B26), DAY($B26)), DATE(YEAR($B26), 1, 1)), SeasonAux, 2, TRUE)</f>
        <v>Winter</v>
      </c>
      <c r="E25" s="7">
        <f>IF($F25 &lt;= 6, 1, 2)</f>
        <v>1</v>
      </c>
      <c r="F25" s="7">
        <f>MONTH($B25)</f>
        <v>1</v>
      </c>
      <c r="G25" s="7">
        <f>WEEKNUM($B25)</f>
        <v>4</v>
      </c>
      <c r="H25" s="7">
        <f>DAY($B25)</f>
        <v>24</v>
      </c>
      <c r="I25" s="7">
        <f>WEEKDAY($B25,2)</f>
        <v>2</v>
      </c>
      <c r="J25" s="7" t="str">
        <f>TEXT($B25, "DDDD")</f>
        <v>terça-feira</v>
      </c>
      <c r="K25" s="15" t="str">
        <f>IFERROR(VLOOKUP(B25, HolidayDimension!A$2:B$50, 2, FALSE), "No Key")</f>
        <v>No Key</v>
      </c>
      <c r="L25" s="7" t="str">
        <f t="shared" si="0"/>
        <v>Non-Holiday</v>
      </c>
      <c r="M25" s="7" t="str">
        <f>IF($I25 &gt;= 6, "Weekend", "Non-Weekend")</f>
        <v>Non-Weekend</v>
      </c>
    </row>
    <row r="26" spans="1:13" x14ac:dyDescent="0.25">
      <c r="A26" s="7">
        <v>25</v>
      </c>
      <c r="B26" s="9">
        <v>40933</v>
      </c>
      <c r="C26" s="7">
        <f>YEAR($B26)</f>
        <v>2012</v>
      </c>
      <c r="D26" s="7" t="str">
        <f>VLOOKUP(_xlfn.DAYS(DATE(YEAR($B26), MONTH($B27), DAY($B27)), DATE(YEAR($B27), 1, 1)), SeasonAux, 2, TRUE)</f>
        <v>Winter</v>
      </c>
      <c r="E26" s="7">
        <f>IF($F26 &lt;= 6, 1, 2)</f>
        <v>1</v>
      </c>
      <c r="F26" s="7">
        <f>MONTH($B26)</f>
        <v>1</v>
      </c>
      <c r="G26" s="7">
        <f>WEEKNUM($B26)</f>
        <v>4</v>
      </c>
      <c r="H26" s="7">
        <f>DAY($B26)</f>
        <v>25</v>
      </c>
      <c r="I26" s="7">
        <f>WEEKDAY($B26,2)</f>
        <v>3</v>
      </c>
      <c r="J26" s="7" t="str">
        <f>TEXT($B26, "DDDD")</f>
        <v>quarta-feira</v>
      </c>
      <c r="K26" s="15" t="str">
        <f>IFERROR(VLOOKUP(B26, HolidayDimension!A$2:B$50, 2, FALSE), "No Key")</f>
        <v>No Key</v>
      </c>
      <c r="L26" s="7" t="str">
        <f t="shared" si="0"/>
        <v>Non-Holiday</v>
      </c>
      <c r="M26" s="7" t="str">
        <f>IF($I26 &gt;= 6, "Weekend", "Non-Weekend")</f>
        <v>Non-Weekend</v>
      </c>
    </row>
    <row r="27" spans="1:13" x14ac:dyDescent="0.25">
      <c r="A27" s="7">
        <v>26</v>
      </c>
      <c r="B27" s="9">
        <v>40934</v>
      </c>
      <c r="C27" s="7">
        <f>YEAR($B27)</f>
        <v>2012</v>
      </c>
      <c r="D27" s="7" t="str">
        <f>VLOOKUP(_xlfn.DAYS(DATE(YEAR($B27), MONTH($B28), DAY($B28)), DATE(YEAR($B28), 1, 1)), SeasonAux, 2, TRUE)</f>
        <v>Winter</v>
      </c>
      <c r="E27" s="7">
        <f>IF($F27 &lt;= 6, 1, 2)</f>
        <v>1</v>
      </c>
      <c r="F27" s="7">
        <f>MONTH($B27)</f>
        <v>1</v>
      </c>
      <c r="G27" s="7">
        <f>WEEKNUM($B27)</f>
        <v>4</v>
      </c>
      <c r="H27" s="7">
        <f>DAY($B27)</f>
        <v>26</v>
      </c>
      <c r="I27" s="7">
        <f>WEEKDAY($B27,2)</f>
        <v>4</v>
      </c>
      <c r="J27" s="7" t="str">
        <f>TEXT($B27, "DDDD")</f>
        <v>quinta-feira</v>
      </c>
      <c r="K27" s="15" t="str">
        <f>IFERROR(VLOOKUP(B27, HolidayDimension!A$2:B$50, 2, FALSE), "No Key")</f>
        <v>No Key</v>
      </c>
      <c r="L27" s="7" t="str">
        <f t="shared" si="0"/>
        <v>Non-Holiday</v>
      </c>
      <c r="M27" s="7" t="str">
        <f>IF($I27 &gt;= 6, "Weekend", "Non-Weekend")</f>
        <v>Non-Weekend</v>
      </c>
    </row>
    <row r="28" spans="1:13" x14ac:dyDescent="0.25">
      <c r="A28" s="7">
        <v>27</v>
      </c>
      <c r="B28" s="8">
        <v>40935</v>
      </c>
      <c r="C28" s="7">
        <f>YEAR($B28)</f>
        <v>2012</v>
      </c>
      <c r="D28" s="7" t="str">
        <f>VLOOKUP(_xlfn.DAYS(DATE(YEAR($B28), MONTH($B29), DAY($B29)), DATE(YEAR($B29), 1, 1)), SeasonAux, 2, TRUE)</f>
        <v>Winter</v>
      </c>
      <c r="E28" s="7">
        <f>IF($F28 &lt;= 6, 1, 2)</f>
        <v>1</v>
      </c>
      <c r="F28" s="7">
        <f>MONTH($B28)</f>
        <v>1</v>
      </c>
      <c r="G28" s="7">
        <f>WEEKNUM($B28)</f>
        <v>4</v>
      </c>
      <c r="H28" s="7">
        <f>DAY($B28)</f>
        <v>27</v>
      </c>
      <c r="I28" s="7">
        <f>WEEKDAY($B28,2)</f>
        <v>5</v>
      </c>
      <c r="J28" s="7" t="str">
        <f>TEXT($B28, "DDDD")</f>
        <v>sexta-feira</v>
      </c>
      <c r="K28" s="15" t="str">
        <f>IFERROR(VLOOKUP(B28, HolidayDimension!A$2:B$50, 2, FALSE), "No Key")</f>
        <v>No Key</v>
      </c>
      <c r="L28" s="7" t="str">
        <f t="shared" si="0"/>
        <v>Non-Holiday</v>
      </c>
      <c r="M28" s="7" t="str">
        <f>IF($I28 &gt;= 6, "Weekend", "Non-Weekend")</f>
        <v>Non-Weekend</v>
      </c>
    </row>
    <row r="29" spans="1:13" x14ac:dyDescent="0.25">
      <c r="A29" s="7">
        <v>28</v>
      </c>
      <c r="B29" s="8">
        <v>40936</v>
      </c>
      <c r="C29" s="7">
        <f>YEAR($B29)</f>
        <v>2012</v>
      </c>
      <c r="D29" s="7" t="str">
        <f>VLOOKUP(_xlfn.DAYS(DATE(YEAR($B29), MONTH($B30), DAY($B30)), DATE(YEAR($B30), 1, 1)), SeasonAux, 2, TRUE)</f>
        <v>Winter</v>
      </c>
      <c r="E29" s="7">
        <f>IF($F29 &lt;= 6, 1, 2)</f>
        <v>1</v>
      </c>
      <c r="F29" s="7">
        <f>MONTH($B29)</f>
        <v>1</v>
      </c>
      <c r="G29" s="7">
        <f>WEEKNUM($B29)</f>
        <v>4</v>
      </c>
      <c r="H29" s="7">
        <f>DAY($B29)</f>
        <v>28</v>
      </c>
      <c r="I29" s="7">
        <f>WEEKDAY($B29,2)</f>
        <v>6</v>
      </c>
      <c r="J29" s="7" t="str">
        <f>TEXT($B29, "DDDD")</f>
        <v>sábado</v>
      </c>
      <c r="K29" s="15" t="str">
        <f>IFERROR(VLOOKUP(B29, HolidayDimension!A$2:B$50, 2, FALSE), "No Key")</f>
        <v>No Key</v>
      </c>
      <c r="L29" s="7" t="str">
        <f t="shared" si="0"/>
        <v>Non-Holiday</v>
      </c>
      <c r="M29" s="7" t="str">
        <f>IF($I29 &gt;= 6, "Weekend", "Non-Weekend")</f>
        <v>Weekend</v>
      </c>
    </row>
    <row r="30" spans="1:13" x14ac:dyDescent="0.25">
      <c r="A30" s="7">
        <v>29</v>
      </c>
      <c r="B30" s="8">
        <v>40937</v>
      </c>
      <c r="C30" s="7">
        <f>YEAR($B30)</f>
        <v>2012</v>
      </c>
      <c r="D30" s="7" t="str">
        <f>VLOOKUP(_xlfn.DAYS(DATE(YEAR($B30), MONTH($B31), DAY($B31)), DATE(YEAR($B31), 1, 1)), SeasonAux, 2, TRUE)</f>
        <v>Winter</v>
      </c>
      <c r="E30" s="7">
        <f>IF($F30 &lt;= 6, 1, 2)</f>
        <v>1</v>
      </c>
      <c r="F30" s="7">
        <f>MONTH($B30)</f>
        <v>1</v>
      </c>
      <c r="G30" s="7">
        <f>WEEKNUM($B30)</f>
        <v>5</v>
      </c>
      <c r="H30" s="7">
        <f>DAY($B30)</f>
        <v>29</v>
      </c>
      <c r="I30" s="7">
        <f>WEEKDAY($B30,2)</f>
        <v>7</v>
      </c>
      <c r="J30" s="7" t="str">
        <f>TEXT($B30, "DDDD")</f>
        <v>domingo</v>
      </c>
      <c r="K30" s="15" t="str">
        <f>IFERROR(VLOOKUP(B30, HolidayDimension!A$2:B$50, 2, FALSE), "No Key")</f>
        <v>No Key</v>
      </c>
      <c r="L30" s="7" t="str">
        <f t="shared" si="0"/>
        <v>Non-Holiday</v>
      </c>
      <c r="M30" s="7" t="str">
        <f>IF($I30 &gt;= 6, "Weekend", "Non-Weekend")</f>
        <v>Weekend</v>
      </c>
    </row>
    <row r="31" spans="1:13" x14ac:dyDescent="0.25">
      <c r="A31" s="7">
        <v>30</v>
      </c>
      <c r="B31" s="9">
        <v>40938</v>
      </c>
      <c r="C31" s="7">
        <f>YEAR($B31)</f>
        <v>2012</v>
      </c>
      <c r="D31" s="7" t="str">
        <f>VLOOKUP(_xlfn.DAYS(DATE(YEAR($B31), MONTH($B32), DAY($B32)), DATE(YEAR($B32), 1, 1)), SeasonAux, 2, TRUE)</f>
        <v>Winter</v>
      </c>
      <c r="E31" s="7">
        <f>IF($F31 &lt;= 6, 1, 2)</f>
        <v>1</v>
      </c>
      <c r="F31" s="7">
        <f>MONTH($B31)</f>
        <v>1</v>
      </c>
      <c r="G31" s="7">
        <f>WEEKNUM($B31)</f>
        <v>5</v>
      </c>
      <c r="H31" s="7">
        <f>DAY($B31)</f>
        <v>30</v>
      </c>
      <c r="I31" s="7">
        <f>WEEKDAY($B31,2)</f>
        <v>1</v>
      </c>
      <c r="J31" s="7" t="str">
        <f>TEXT($B31, "DDDD")</f>
        <v>segunda-feira</v>
      </c>
      <c r="K31" s="15" t="str">
        <f>IFERROR(VLOOKUP(B31, HolidayDimension!A$2:B$50, 2, FALSE), "No Key")</f>
        <v>No Key</v>
      </c>
      <c r="L31" s="7" t="str">
        <f t="shared" si="0"/>
        <v>Non-Holiday</v>
      </c>
      <c r="M31" s="7" t="str">
        <f>IF($I31 &gt;= 6, "Weekend", "Non-Weekend")</f>
        <v>Non-Weekend</v>
      </c>
    </row>
    <row r="32" spans="1:13" x14ac:dyDescent="0.25">
      <c r="A32" s="7">
        <v>31</v>
      </c>
      <c r="B32" s="8">
        <v>40939</v>
      </c>
      <c r="C32" s="7">
        <f>YEAR($B32)</f>
        <v>2012</v>
      </c>
      <c r="D32" s="7" t="str">
        <f>VLOOKUP(_xlfn.DAYS(DATE(YEAR($B32), MONTH($B33), DAY($B33)), DATE(YEAR($B33), 1, 1)), SeasonAux, 2, TRUE)</f>
        <v>Winter</v>
      </c>
      <c r="E32" s="7">
        <f>IF($F32 &lt;= 6, 1, 2)</f>
        <v>1</v>
      </c>
      <c r="F32" s="7">
        <f>MONTH($B32)</f>
        <v>1</v>
      </c>
      <c r="G32" s="7">
        <f>WEEKNUM($B32)</f>
        <v>5</v>
      </c>
      <c r="H32" s="7">
        <f>DAY($B32)</f>
        <v>31</v>
      </c>
      <c r="I32" s="7">
        <f>WEEKDAY($B32,2)</f>
        <v>2</v>
      </c>
      <c r="J32" s="7" t="str">
        <f>TEXT($B32, "DDDD")</f>
        <v>terça-feira</v>
      </c>
      <c r="K32" s="15" t="str">
        <f>IFERROR(VLOOKUP(B32, HolidayDimension!A$2:B$50, 2, FALSE), "No Key")</f>
        <v>No Key</v>
      </c>
      <c r="L32" s="7" t="str">
        <f t="shared" si="0"/>
        <v>Non-Holiday</v>
      </c>
      <c r="M32" s="7" t="str">
        <f>IF($I32 &gt;= 6, "Weekend", "Non-Weekend")</f>
        <v>Non-Weekend</v>
      </c>
    </row>
    <row r="33" spans="1:13" x14ac:dyDescent="0.25">
      <c r="A33" s="7">
        <v>32</v>
      </c>
      <c r="B33" s="8">
        <v>40940</v>
      </c>
      <c r="C33" s="7">
        <f>YEAR($B33)</f>
        <v>2012</v>
      </c>
      <c r="D33" s="7" t="str">
        <f>VLOOKUP(_xlfn.DAYS(DATE(YEAR($B33), MONTH($B34), DAY($B34)), DATE(YEAR($B34), 1, 1)), SeasonAux, 2, TRUE)</f>
        <v>Winter</v>
      </c>
      <c r="E33" s="7">
        <f>IF($F33 &lt;= 6, 1, 2)</f>
        <v>1</v>
      </c>
      <c r="F33" s="7">
        <f>MONTH($B33)</f>
        <v>2</v>
      </c>
      <c r="G33" s="7">
        <f>WEEKNUM($B33)</f>
        <v>5</v>
      </c>
      <c r="H33" s="7">
        <f>DAY($B33)</f>
        <v>1</v>
      </c>
      <c r="I33" s="7">
        <f>WEEKDAY($B33,2)</f>
        <v>3</v>
      </c>
      <c r="J33" s="7" t="str">
        <f>TEXT($B33, "DDDD")</f>
        <v>quarta-feira</v>
      </c>
      <c r="K33" s="15" t="str">
        <f>IFERROR(VLOOKUP(B33, HolidayDimension!A$2:B$50, 2, FALSE), "No Key")</f>
        <v>No Key</v>
      </c>
      <c r="L33" s="7" t="str">
        <f t="shared" si="0"/>
        <v>Non-Holiday</v>
      </c>
      <c r="M33" s="7" t="str">
        <f>IF($I33 &gt;= 6, "Weekend", "Non-Weekend")</f>
        <v>Non-Weekend</v>
      </c>
    </row>
    <row r="34" spans="1:13" x14ac:dyDescent="0.25">
      <c r="A34" s="7">
        <v>33</v>
      </c>
      <c r="B34" s="9">
        <v>40941</v>
      </c>
      <c r="C34" s="7">
        <f>YEAR($B34)</f>
        <v>2012</v>
      </c>
      <c r="D34" s="7" t="str">
        <f>VLOOKUP(_xlfn.DAYS(DATE(YEAR($B34), MONTH($B35), DAY($B35)), DATE(YEAR($B35), 1, 1)), SeasonAux, 2, TRUE)</f>
        <v>Winter</v>
      </c>
      <c r="E34" s="7">
        <f>IF($F34 &lt;= 6, 1, 2)</f>
        <v>1</v>
      </c>
      <c r="F34" s="7">
        <f>MONTH($B34)</f>
        <v>2</v>
      </c>
      <c r="G34" s="7">
        <f>WEEKNUM($B34)</f>
        <v>5</v>
      </c>
      <c r="H34" s="7">
        <f>DAY($B34)</f>
        <v>2</v>
      </c>
      <c r="I34" s="7">
        <f>WEEKDAY($B34,2)</f>
        <v>4</v>
      </c>
      <c r="J34" s="7" t="str">
        <f>TEXT($B34, "DDDD")</f>
        <v>quinta-feira</v>
      </c>
      <c r="K34" s="15" t="str">
        <f>IFERROR(VLOOKUP(B34, HolidayDimension!A$2:B$50, 2, FALSE), "No Key")</f>
        <v>No Key</v>
      </c>
      <c r="L34" s="7" t="str">
        <f t="shared" si="0"/>
        <v>Non-Holiday</v>
      </c>
      <c r="M34" s="7" t="str">
        <f>IF($I34 &gt;= 6, "Weekend", "Non-Weekend")</f>
        <v>Non-Weekend</v>
      </c>
    </row>
    <row r="35" spans="1:13" x14ac:dyDescent="0.25">
      <c r="A35" s="7">
        <v>34</v>
      </c>
      <c r="B35" s="8">
        <v>40942</v>
      </c>
      <c r="C35" s="7">
        <f>YEAR($B35)</f>
        <v>2012</v>
      </c>
      <c r="D35" s="7" t="str">
        <f>VLOOKUP(_xlfn.DAYS(DATE(YEAR($B35), MONTH($B36), DAY($B36)), DATE(YEAR($B36), 1, 1)), SeasonAux, 2, TRUE)</f>
        <v>Winter</v>
      </c>
      <c r="E35" s="7">
        <f>IF($F35 &lt;= 6, 1, 2)</f>
        <v>1</v>
      </c>
      <c r="F35" s="7">
        <f>MONTH($B35)</f>
        <v>2</v>
      </c>
      <c r="G35" s="7">
        <f>WEEKNUM($B35)</f>
        <v>5</v>
      </c>
      <c r="H35" s="7">
        <f>DAY($B35)</f>
        <v>3</v>
      </c>
      <c r="I35" s="7">
        <f>WEEKDAY($B35,2)</f>
        <v>5</v>
      </c>
      <c r="J35" s="7" t="str">
        <f>TEXT($B35, "DDDD")</f>
        <v>sexta-feira</v>
      </c>
      <c r="K35" s="15" t="str">
        <f>IFERROR(VLOOKUP(B35, HolidayDimension!A$2:B$50, 2, FALSE), "No Key")</f>
        <v>No Key</v>
      </c>
      <c r="L35" s="7" t="str">
        <f t="shared" si="0"/>
        <v>Non-Holiday</v>
      </c>
      <c r="M35" s="7" t="str">
        <f>IF($I35 &gt;= 6, "Weekend", "Non-Weekend")</f>
        <v>Non-Weekend</v>
      </c>
    </row>
    <row r="36" spans="1:13" x14ac:dyDescent="0.25">
      <c r="A36" s="7">
        <v>35</v>
      </c>
      <c r="B36" s="9">
        <v>40943</v>
      </c>
      <c r="C36" s="7">
        <f>YEAR($B36)</f>
        <v>2012</v>
      </c>
      <c r="D36" s="7" t="str">
        <f>VLOOKUP(_xlfn.DAYS(DATE(YEAR($B36), MONTH($B37), DAY($B37)), DATE(YEAR($B37), 1, 1)), SeasonAux, 2, TRUE)</f>
        <v>Winter</v>
      </c>
      <c r="E36" s="7">
        <f>IF($F36 &lt;= 6, 1, 2)</f>
        <v>1</v>
      </c>
      <c r="F36" s="7">
        <f>MONTH($B36)</f>
        <v>2</v>
      </c>
      <c r="G36" s="7">
        <f>WEEKNUM($B36)</f>
        <v>5</v>
      </c>
      <c r="H36" s="7">
        <f>DAY($B36)</f>
        <v>4</v>
      </c>
      <c r="I36" s="7">
        <f>WEEKDAY($B36,2)</f>
        <v>6</v>
      </c>
      <c r="J36" s="7" t="str">
        <f>TEXT($B36, "DDDD")</f>
        <v>sábado</v>
      </c>
      <c r="K36" s="15" t="str">
        <f>IFERROR(VLOOKUP(B36, HolidayDimension!A$2:B$50, 2, FALSE), "No Key")</f>
        <v>No Key</v>
      </c>
      <c r="L36" s="7" t="str">
        <f t="shared" si="0"/>
        <v>Non-Holiday</v>
      </c>
      <c r="M36" s="7" t="str">
        <f>IF($I36 &gt;= 6, "Weekend", "Non-Weekend")</f>
        <v>Weekend</v>
      </c>
    </row>
    <row r="37" spans="1:13" x14ac:dyDescent="0.25">
      <c r="A37" s="7">
        <v>36</v>
      </c>
      <c r="B37" s="8">
        <v>40944</v>
      </c>
      <c r="C37" s="7">
        <f>YEAR($B37)</f>
        <v>2012</v>
      </c>
      <c r="D37" s="7" t="str">
        <f>VLOOKUP(_xlfn.DAYS(DATE(YEAR($B37), MONTH($B38), DAY($B38)), DATE(YEAR($B38), 1, 1)), SeasonAux, 2, TRUE)</f>
        <v>Winter</v>
      </c>
      <c r="E37" s="7">
        <f>IF($F37 &lt;= 6, 1, 2)</f>
        <v>1</v>
      </c>
      <c r="F37" s="7">
        <f>MONTH($B37)</f>
        <v>2</v>
      </c>
      <c r="G37" s="7">
        <f>WEEKNUM($B37)</f>
        <v>6</v>
      </c>
      <c r="H37" s="7">
        <f>DAY($B37)</f>
        <v>5</v>
      </c>
      <c r="I37" s="7">
        <f>WEEKDAY($B37,2)</f>
        <v>7</v>
      </c>
      <c r="J37" s="7" t="str">
        <f>TEXT($B37, "DDDD")</f>
        <v>domingo</v>
      </c>
      <c r="K37" s="15" t="str">
        <f>IFERROR(VLOOKUP(B37, HolidayDimension!A$2:B$50, 2, FALSE), "No Key")</f>
        <v>No Key</v>
      </c>
      <c r="L37" s="7" t="str">
        <f t="shared" si="0"/>
        <v>Non-Holiday</v>
      </c>
      <c r="M37" s="7" t="str">
        <f>IF($I37 &gt;= 6, "Weekend", "Non-Weekend")</f>
        <v>Weekend</v>
      </c>
    </row>
    <row r="38" spans="1:13" x14ac:dyDescent="0.25">
      <c r="A38" s="7">
        <v>37</v>
      </c>
      <c r="B38" s="9">
        <v>40945</v>
      </c>
      <c r="C38" s="7">
        <f>YEAR($B38)</f>
        <v>2012</v>
      </c>
      <c r="D38" s="7" t="str">
        <f>VLOOKUP(_xlfn.DAYS(DATE(YEAR($B38), MONTH($B39), DAY($B39)), DATE(YEAR($B39), 1, 1)), SeasonAux, 2, TRUE)</f>
        <v>Winter</v>
      </c>
      <c r="E38" s="7">
        <f>IF($F38 &lt;= 6, 1, 2)</f>
        <v>1</v>
      </c>
      <c r="F38" s="7">
        <f>MONTH($B38)</f>
        <v>2</v>
      </c>
      <c r="G38" s="7">
        <f>WEEKNUM($B38)</f>
        <v>6</v>
      </c>
      <c r="H38" s="7">
        <f>DAY($B38)</f>
        <v>6</v>
      </c>
      <c r="I38" s="7">
        <f>WEEKDAY($B38,2)</f>
        <v>1</v>
      </c>
      <c r="J38" s="7" t="str">
        <f>TEXT($B38, "DDDD")</f>
        <v>segunda-feira</v>
      </c>
      <c r="K38" s="15" t="str">
        <f>IFERROR(VLOOKUP(B38, HolidayDimension!A$2:B$50, 2, FALSE), "No Key")</f>
        <v>No Key</v>
      </c>
      <c r="L38" s="7" t="str">
        <f t="shared" si="0"/>
        <v>Non-Holiday</v>
      </c>
      <c r="M38" s="7" t="str">
        <f>IF($I38 &gt;= 6, "Weekend", "Non-Weekend")</f>
        <v>Non-Weekend</v>
      </c>
    </row>
    <row r="39" spans="1:13" x14ac:dyDescent="0.25">
      <c r="A39" s="7">
        <v>38</v>
      </c>
      <c r="B39" s="9">
        <v>40946</v>
      </c>
      <c r="C39" s="7">
        <f>YEAR($B39)</f>
        <v>2012</v>
      </c>
      <c r="D39" s="7" t="str">
        <f>VLOOKUP(_xlfn.DAYS(DATE(YEAR($B39), MONTH($B40), DAY($B40)), DATE(YEAR($B40), 1, 1)), SeasonAux, 2, TRUE)</f>
        <v>Winter</v>
      </c>
      <c r="E39" s="7">
        <f>IF($F39 &lt;= 6, 1, 2)</f>
        <v>1</v>
      </c>
      <c r="F39" s="7">
        <f>MONTH($B39)</f>
        <v>2</v>
      </c>
      <c r="G39" s="7">
        <f>WEEKNUM($B39)</f>
        <v>6</v>
      </c>
      <c r="H39" s="7">
        <f>DAY($B39)</f>
        <v>7</v>
      </c>
      <c r="I39" s="7">
        <f>WEEKDAY($B39,2)</f>
        <v>2</v>
      </c>
      <c r="J39" s="7" t="str">
        <f>TEXT($B39, "DDDD")</f>
        <v>terça-feira</v>
      </c>
      <c r="K39" s="15" t="str">
        <f>IFERROR(VLOOKUP(B39, HolidayDimension!A$2:B$50, 2, FALSE), "No Key")</f>
        <v>No Key</v>
      </c>
      <c r="L39" s="7" t="str">
        <f t="shared" si="0"/>
        <v>Non-Holiday</v>
      </c>
      <c r="M39" s="7" t="str">
        <f>IF($I39 &gt;= 6, "Weekend", "Non-Weekend")</f>
        <v>Non-Weekend</v>
      </c>
    </row>
    <row r="40" spans="1:13" x14ac:dyDescent="0.25">
      <c r="A40" s="7">
        <v>39</v>
      </c>
      <c r="B40" s="9">
        <v>40947</v>
      </c>
      <c r="C40" s="7">
        <f>YEAR($B40)</f>
        <v>2012</v>
      </c>
      <c r="D40" s="7" t="str">
        <f>VLOOKUP(_xlfn.DAYS(DATE(YEAR($B40), MONTH($B41), DAY($B41)), DATE(YEAR($B41), 1, 1)), SeasonAux, 2, TRUE)</f>
        <v>Winter</v>
      </c>
      <c r="E40" s="7">
        <f>IF($F40 &lt;= 6, 1, 2)</f>
        <v>1</v>
      </c>
      <c r="F40" s="7">
        <f>MONTH($B40)</f>
        <v>2</v>
      </c>
      <c r="G40" s="7">
        <f>WEEKNUM($B40)</f>
        <v>6</v>
      </c>
      <c r="H40" s="7">
        <f>DAY($B40)</f>
        <v>8</v>
      </c>
      <c r="I40" s="7">
        <f>WEEKDAY($B40,2)</f>
        <v>3</v>
      </c>
      <c r="J40" s="7" t="str">
        <f>TEXT($B40, "DDDD")</f>
        <v>quarta-feira</v>
      </c>
      <c r="K40" s="15" t="str">
        <f>IFERROR(VLOOKUP(B40, HolidayDimension!A$2:B$50, 2, FALSE), "No Key")</f>
        <v>No Key</v>
      </c>
      <c r="L40" s="7" t="str">
        <f t="shared" si="0"/>
        <v>Non-Holiday</v>
      </c>
      <c r="M40" s="7" t="str">
        <f>IF($I40 &gt;= 6, "Weekend", "Non-Weekend")</f>
        <v>Non-Weekend</v>
      </c>
    </row>
    <row r="41" spans="1:13" x14ac:dyDescent="0.25">
      <c r="A41" s="7">
        <v>40</v>
      </c>
      <c r="B41" s="8">
        <v>40948</v>
      </c>
      <c r="C41" s="7">
        <f>YEAR($B41)</f>
        <v>2012</v>
      </c>
      <c r="D41" s="7" t="str">
        <f>VLOOKUP(_xlfn.DAYS(DATE(YEAR($B41), MONTH($B42), DAY($B42)), DATE(YEAR($B42), 1, 1)), SeasonAux, 2, TRUE)</f>
        <v>Winter</v>
      </c>
      <c r="E41" s="7">
        <f>IF($F41 &lt;= 6, 1, 2)</f>
        <v>1</v>
      </c>
      <c r="F41" s="7">
        <f>MONTH($B41)</f>
        <v>2</v>
      </c>
      <c r="G41" s="7">
        <f>WEEKNUM($B41)</f>
        <v>6</v>
      </c>
      <c r="H41" s="7">
        <f>DAY($B41)</f>
        <v>9</v>
      </c>
      <c r="I41" s="7">
        <f>WEEKDAY($B41,2)</f>
        <v>4</v>
      </c>
      <c r="J41" s="7" t="str">
        <f>TEXT($B41, "DDDD")</f>
        <v>quinta-feira</v>
      </c>
      <c r="K41" s="15" t="str">
        <f>IFERROR(VLOOKUP(B41, HolidayDimension!A$2:B$50, 2, FALSE), "No Key")</f>
        <v>No Key</v>
      </c>
      <c r="L41" s="7" t="str">
        <f t="shared" si="0"/>
        <v>Non-Holiday</v>
      </c>
      <c r="M41" s="7" t="str">
        <f>IF($I41 &gt;= 6, "Weekend", "Non-Weekend")</f>
        <v>Non-Weekend</v>
      </c>
    </row>
    <row r="42" spans="1:13" x14ac:dyDescent="0.25">
      <c r="A42" s="7">
        <v>41</v>
      </c>
      <c r="B42" s="8">
        <v>40949</v>
      </c>
      <c r="C42" s="7">
        <f>YEAR($B42)</f>
        <v>2012</v>
      </c>
      <c r="D42" s="7" t="str">
        <f>VLOOKUP(_xlfn.DAYS(DATE(YEAR($B42), MONTH($B43), DAY($B43)), DATE(YEAR($B43), 1, 1)), SeasonAux, 2, TRUE)</f>
        <v>Winter</v>
      </c>
      <c r="E42" s="7">
        <f>IF($F42 &lt;= 6, 1, 2)</f>
        <v>1</v>
      </c>
      <c r="F42" s="7">
        <f>MONTH($B42)</f>
        <v>2</v>
      </c>
      <c r="G42" s="7">
        <f>WEEKNUM($B42)</f>
        <v>6</v>
      </c>
      <c r="H42" s="7">
        <f>DAY($B42)</f>
        <v>10</v>
      </c>
      <c r="I42" s="7">
        <f>WEEKDAY($B42,2)</f>
        <v>5</v>
      </c>
      <c r="J42" s="7" t="str">
        <f>TEXT($B42, "DDDD")</f>
        <v>sexta-feira</v>
      </c>
      <c r="K42" s="15" t="str">
        <f>IFERROR(VLOOKUP(B42, HolidayDimension!A$2:B$50, 2, FALSE), "No Key")</f>
        <v>No Key</v>
      </c>
      <c r="L42" s="7" t="str">
        <f t="shared" si="0"/>
        <v>Non-Holiday</v>
      </c>
      <c r="M42" s="7" t="str">
        <f>IF($I42 &gt;= 6, "Weekend", "Non-Weekend")</f>
        <v>Non-Weekend</v>
      </c>
    </row>
    <row r="43" spans="1:13" x14ac:dyDescent="0.25">
      <c r="A43" s="7">
        <v>42</v>
      </c>
      <c r="B43" s="9">
        <v>40950</v>
      </c>
      <c r="C43" s="7">
        <f>YEAR($B43)</f>
        <v>2012</v>
      </c>
      <c r="D43" s="7" t="str">
        <f>VLOOKUP(_xlfn.DAYS(DATE(YEAR($B43), MONTH($B44), DAY($B44)), DATE(YEAR($B44), 1, 1)), SeasonAux, 2, TRUE)</f>
        <v>Winter</v>
      </c>
      <c r="E43" s="7">
        <f>IF($F43 &lt;= 6, 1, 2)</f>
        <v>1</v>
      </c>
      <c r="F43" s="7">
        <f>MONTH($B43)</f>
        <v>2</v>
      </c>
      <c r="G43" s="7">
        <f>WEEKNUM($B43)</f>
        <v>6</v>
      </c>
      <c r="H43" s="7">
        <f>DAY($B43)</f>
        <v>11</v>
      </c>
      <c r="I43" s="7">
        <f>WEEKDAY($B43,2)</f>
        <v>6</v>
      </c>
      <c r="J43" s="7" t="str">
        <f>TEXT($B43, "DDDD")</f>
        <v>sábado</v>
      </c>
      <c r="K43" s="15" t="str">
        <f>IFERROR(VLOOKUP(B43, HolidayDimension!A$2:B$50, 2, FALSE), "No Key")</f>
        <v>No Key</v>
      </c>
      <c r="L43" s="7" t="str">
        <f t="shared" si="0"/>
        <v>Non-Holiday</v>
      </c>
      <c r="M43" s="7" t="str">
        <f>IF($I43 &gt;= 6, "Weekend", "Non-Weekend")</f>
        <v>Weekend</v>
      </c>
    </row>
    <row r="44" spans="1:13" x14ac:dyDescent="0.25">
      <c r="A44" s="7">
        <v>43</v>
      </c>
      <c r="B44" s="8">
        <v>40951</v>
      </c>
      <c r="C44" s="7">
        <f>YEAR($B44)</f>
        <v>2012</v>
      </c>
      <c r="D44" s="7" t="str">
        <f>VLOOKUP(_xlfn.DAYS(DATE(YEAR($B44), MONTH($B45), DAY($B45)), DATE(YEAR($B45), 1, 1)), SeasonAux, 2, TRUE)</f>
        <v>Winter</v>
      </c>
      <c r="E44" s="7">
        <f>IF($F44 &lt;= 6, 1, 2)</f>
        <v>1</v>
      </c>
      <c r="F44" s="7">
        <f>MONTH($B44)</f>
        <v>2</v>
      </c>
      <c r="G44" s="7">
        <f>WEEKNUM($B44)</f>
        <v>7</v>
      </c>
      <c r="H44" s="7">
        <f>DAY($B44)</f>
        <v>12</v>
      </c>
      <c r="I44" s="7">
        <f>WEEKDAY($B44,2)</f>
        <v>7</v>
      </c>
      <c r="J44" s="7" t="str">
        <f>TEXT($B44, "DDDD")</f>
        <v>domingo</v>
      </c>
      <c r="K44" s="15" t="str">
        <f>IFERROR(VLOOKUP(B44, HolidayDimension!A$2:B$50, 2, FALSE), "No Key")</f>
        <v>No Key</v>
      </c>
      <c r="L44" s="7" t="str">
        <f t="shared" si="0"/>
        <v>Non-Holiday</v>
      </c>
      <c r="M44" s="7" t="str">
        <f>IF($I44 &gt;= 6, "Weekend", "Non-Weekend")</f>
        <v>Weekend</v>
      </c>
    </row>
    <row r="45" spans="1:13" x14ac:dyDescent="0.25">
      <c r="A45" s="7">
        <v>44</v>
      </c>
      <c r="B45" s="9">
        <v>40952</v>
      </c>
      <c r="C45" s="7">
        <f>YEAR($B45)</f>
        <v>2012</v>
      </c>
      <c r="D45" s="7" t="str">
        <f>VLOOKUP(_xlfn.DAYS(DATE(YEAR($B45), MONTH($B46), DAY($B46)), DATE(YEAR($B46), 1, 1)), SeasonAux, 2, TRUE)</f>
        <v>Winter</v>
      </c>
      <c r="E45" s="7">
        <f>IF($F45 &lt;= 6, 1, 2)</f>
        <v>1</v>
      </c>
      <c r="F45" s="7">
        <f>MONTH($B45)</f>
        <v>2</v>
      </c>
      <c r="G45" s="7">
        <f>WEEKNUM($B45)</f>
        <v>7</v>
      </c>
      <c r="H45" s="7">
        <f>DAY($B45)</f>
        <v>13</v>
      </c>
      <c r="I45" s="7">
        <f>WEEKDAY($B45,2)</f>
        <v>1</v>
      </c>
      <c r="J45" s="7" t="str">
        <f>TEXT($B45, "DDDD")</f>
        <v>segunda-feira</v>
      </c>
      <c r="K45" s="15" t="str">
        <f>IFERROR(VLOOKUP(B45, HolidayDimension!A$2:B$50, 2, FALSE), "No Key")</f>
        <v>No Key</v>
      </c>
      <c r="L45" s="7" t="str">
        <f t="shared" si="0"/>
        <v>Non-Holiday</v>
      </c>
      <c r="M45" s="7" t="str">
        <f>IF($I45 &gt;= 6, "Weekend", "Non-Weekend")</f>
        <v>Non-Weekend</v>
      </c>
    </row>
    <row r="46" spans="1:13" x14ac:dyDescent="0.25">
      <c r="A46" s="7">
        <v>45</v>
      </c>
      <c r="B46" s="9">
        <v>40953</v>
      </c>
      <c r="C46" s="7">
        <f>YEAR($B46)</f>
        <v>2012</v>
      </c>
      <c r="D46" s="7" t="str">
        <f>VLOOKUP(_xlfn.DAYS(DATE(YEAR($B46), MONTH($B47), DAY($B47)), DATE(YEAR($B47), 1, 1)), SeasonAux, 2, TRUE)</f>
        <v>Winter</v>
      </c>
      <c r="E46" s="7">
        <f>IF($F46 &lt;= 6, 1, 2)</f>
        <v>1</v>
      </c>
      <c r="F46" s="7">
        <f>MONTH($B46)</f>
        <v>2</v>
      </c>
      <c r="G46" s="7">
        <f>WEEKNUM($B46)</f>
        <v>7</v>
      </c>
      <c r="H46" s="7">
        <f>DAY($B46)</f>
        <v>14</v>
      </c>
      <c r="I46" s="7">
        <f>WEEKDAY($B46,2)</f>
        <v>2</v>
      </c>
      <c r="J46" s="7" t="str">
        <f>TEXT($B46, "DDDD")</f>
        <v>terça-feira</v>
      </c>
      <c r="K46" s="15">
        <f>IFERROR(VLOOKUP(B46, HolidayDimension!A$2:B$50, 2, FALSE), "No Key")</f>
        <v>16</v>
      </c>
      <c r="L46" s="7" t="str">
        <f t="shared" si="0"/>
        <v>Holiday</v>
      </c>
      <c r="M46" s="7" t="str">
        <f>IF($I46 &gt;= 6, "Weekend", "Non-Weekend")</f>
        <v>Non-Weekend</v>
      </c>
    </row>
    <row r="47" spans="1:13" x14ac:dyDescent="0.25">
      <c r="A47" s="7">
        <v>46</v>
      </c>
      <c r="B47" s="9">
        <v>40954</v>
      </c>
      <c r="C47" s="7">
        <f>YEAR($B47)</f>
        <v>2012</v>
      </c>
      <c r="D47" s="7" t="str">
        <f>VLOOKUP(_xlfn.DAYS(DATE(YEAR($B47), MONTH($B48), DAY($B48)), DATE(YEAR($B48), 1, 1)), SeasonAux, 2, TRUE)</f>
        <v>Winter</v>
      </c>
      <c r="E47" s="7">
        <f>IF($F47 &lt;= 6, 1, 2)</f>
        <v>1</v>
      </c>
      <c r="F47" s="7">
        <f>MONTH($B47)</f>
        <v>2</v>
      </c>
      <c r="G47" s="7">
        <f>WEEKNUM($B47)</f>
        <v>7</v>
      </c>
      <c r="H47" s="7">
        <f>DAY($B47)</f>
        <v>15</v>
      </c>
      <c r="I47" s="7">
        <f>WEEKDAY($B47,2)</f>
        <v>3</v>
      </c>
      <c r="J47" s="7" t="str">
        <f>TEXT($B47, "DDDD")</f>
        <v>quarta-feira</v>
      </c>
      <c r="K47" s="15" t="str">
        <f>IFERROR(VLOOKUP(B47, HolidayDimension!A$2:B$50, 2, FALSE), "No Key")</f>
        <v>No Key</v>
      </c>
      <c r="L47" s="7" t="str">
        <f t="shared" si="0"/>
        <v>Non-Holiday</v>
      </c>
      <c r="M47" s="7" t="str">
        <f>IF($I47 &gt;= 6, "Weekend", "Non-Weekend")</f>
        <v>Non-Weekend</v>
      </c>
    </row>
    <row r="48" spans="1:13" x14ac:dyDescent="0.25">
      <c r="A48" s="7">
        <v>47</v>
      </c>
      <c r="B48" s="9">
        <v>40955</v>
      </c>
      <c r="C48" s="7">
        <f>YEAR($B48)</f>
        <v>2012</v>
      </c>
      <c r="D48" s="7" t="str">
        <f>VLOOKUP(_xlfn.DAYS(DATE(YEAR($B48), MONTH($B49), DAY($B49)), DATE(YEAR($B49), 1, 1)), SeasonAux, 2, TRUE)</f>
        <v>Winter</v>
      </c>
      <c r="E48" s="7">
        <f>IF($F48 &lt;= 6, 1, 2)</f>
        <v>1</v>
      </c>
      <c r="F48" s="7">
        <f>MONTH($B48)</f>
        <v>2</v>
      </c>
      <c r="G48" s="7">
        <f>WEEKNUM($B48)</f>
        <v>7</v>
      </c>
      <c r="H48" s="7">
        <f>DAY($B48)</f>
        <v>16</v>
      </c>
      <c r="I48" s="7">
        <f>WEEKDAY($B48,2)</f>
        <v>4</v>
      </c>
      <c r="J48" s="7" t="str">
        <f>TEXT($B48, "DDDD")</f>
        <v>quinta-feira</v>
      </c>
      <c r="K48" s="15" t="str">
        <f>IFERROR(VLOOKUP(B48, HolidayDimension!A$2:B$50, 2, FALSE), "No Key")</f>
        <v>No Key</v>
      </c>
      <c r="L48" s="7" t="str">
        <f t="shared" si="0"/>
        <v>Non-Holiday</v>
      </c>
      <c r="M48" s="7" t="str">
        <f>IF($I48 &gt;= 6, "Weekend", "Non-Weekend")</f>
        <v>Non-Weekend</v>
      </c>
    </row>
    <row r="49" spans="1:13" x14ac:dyDescent="0.25">
      <c r="A49" s="7">
        <v>48</v>
      </c>
      <c r="B49" s="9">
        <v>40956</v>
      </c>
      <c r="C49" s="7">
        <f>YEAR($B49)</f>
        <v>2012</v>
      </c>
      <c r="D49" s="7" t="str">
        <f>VLOOKUP(_xlfn.DAYS(DATE(YEAR($B49), MONTH($B50), DAY($B50)), DATE(YEAR($B50), 1, 1)), SeasonAux, 2, TRUE)</f>
        <v>Winter</v>
      </c>
      <c r="E49" s="7">
        <f>IF($F49 &lt;= 6, 1, 2)</f>
        <v>1</v>
      </c>
      <c r="F49" s="7">
        <f>MONTH($B49)</f>
        <v>2</v>
      </c>
      <c r="G49" s="7">
        <f>WEEKNUM($B49)</f>
        <v>7</v>
      </c>
      <c r="H49" s="7">
        <f>DAY($B49)</f>
        <v>17</v>
      </c>
      <c r="I49" s="7">
        <f>WEEKDAY($B49,2)</f>
        <v>5</v>
      </c>
      <c r="J49" s="7" t="str">
        <f>TEXT($B49, "DDDD")</f>
        <v>sexta-feira</v>
      </c>
      <c r="K49" s="15" t="str">
        <f>IFERROR(VLOOKUP(B49, HolidayDimension!A$2:B$50, 2, FALSE), "No Key")</f>
        <v>No Key</v>
      </c>
      <c r="L49" s="7" t="str">
        <f t="shared" si="0"/>
        <v>Non-Holiday</v>
      </c>
      <c r="M49" s="7" t="str">
        <f>IF($I49 &gt;= 6, "Weekend", "Non-Weekend")</f>
        <v>Non-Weekend</v>
      </c>
    </row>
    <row r="50" spans="1:13" x14ac:dyDescent="0.25">
      <c r="A50" s="7">
        <v>49</v>
      </c>
      <c r="B50" s="8">
        <v>40957</v>
      </c>
      <c r="C50" s="7">
        <f>YEAR($B50)</f>
        <v>2012</v>
      </c>
      <c r="D50" s="7" t="str">
        <f>VLOOKUP(_xlfn.DAYS(DATE(YEAR($B50), MONTH($B51), DAY($B51)), DATE(YEAR($B51), 1, 1)), SeasonAux, 2, TRUE)</f>
        <v>Winter</v>
      </c>
      <c r="E50" s="7">
        <f>IF($F50 &lt;= 6, 1, 2)</f>
        <v>1</v>
      </c>
      <c r="F50" s="7">
        <f>MONTH($B50)</f>
        <v>2</v>
      </c>
      <c r="G50" s="7">
        <f>WEEKNUM($B50)</f>
        <v>7</v>
      </c>
      <c r="H50" s="7">
        <f>DAY($B50)</f>
        <v>18</v>
      </c>
      <c r="I50" s="7">
        <f>WEEKDAY($B50,2)</f>
        <v>6</v>
      </c>
      <c r="J50" s="7" t="str">
        <f>TEXT($B50, "DDDD")</f>
        <v>sábado</v>
      </c>
      <c r="K50" s="15" t="str">
        <f>IFERROR(VLOOKUP(B50, HolidayDimension!A$2:B$50, 2, FALSE), "No Key")</f>
        <v>No Key</v>
      </c>
      <c r="L50" s="7" t="str">
        <f t="shared" si="0"/>
        <v>Non-Holiday</v>
      </c>
      <c r="M50" s="7" t="str">
        <f>IF($I50 &gt;= 6, "Weekend", "Non-Weekend")</f>
        <v>Weekend</v>
      </c>
    </row>
    <row r="51" spans="1:13" x14ac:dyDescent="0.25">
      <c r="A51" s="7">
        <v>50</v>
      </c>
      <c r="B51" s="9">
        <v>40958</v>
      </c>
      <c r="C51" s="7">
        <f>YEAR($B51)</f>
        <v>2012</v>
      </c>
      <c r="D51" s="7" t="str">
        <f>VLOOKUP(_xlfn.DAYS(DATE(YEAR($B51), MONTH($B52), DAY($B52)), DATE(YEAR($B52), 1, 1)), SeasonAux, 2, TRUE)</f>
        <v>Winter</v>
      </c>
      <c r="E51" s="7">
        <f>IF($F51 &lt;= 6, 1, 2)</f>
        <v>1</v>
      </c>
      <c r="F51" s="7">
        <f>MONTH($B51)</f>
        <v>2</v>
      </c>
      <c r="G51" s="7">
        <f>WEEKNUM($B51)</f>
        <v>8</v>
      </c>
      <c r="H51" s="7">
        <f>DAY($B51)</f>
        <v>19</v>
      </c>
      <c r="I51" s="7">
        <f>WEEKDAY($B51,2)</f>
        <v>7</v>
      </c>
      <c r="J51" s="7" t="str">
        <f>TEXT($B51, "DDDD")</f>
        <v>domingo</v>
      </c>
      <c r="K51" s="15" t="str">
        <f>IFERROR(VLOOKUP(B51, HolidayDimension!A$2:B$50, 2, FALSE), "No Key")</f>
        <v>No Key</v>
      </c>
      <c r="L51" s="7" t="str">
        <f t="shared" si="0"/>
        <v>Non-Holiday</v>
      </c>
      <c r="M51" s="7" t="str">
        <f>IF($I51 &gt;= 6, "Weekend", "Non-Weekend")</f>
        <v>Weekend</v>
      </c>
    </row>
    <row r="52" spans="1:13" x14ac:dyDescent="0.25">
      <c r="A52" s="7">
        <v>51</v>
      </c>
      <c r="B52" s="9">
        <v>40960</v>
      </c>
      <c r="C52" s="7">
        <f>YEAR($B52)</f>
        <v>2012</v>
      </c>
      <c r="D52" s="7" t="str">
        <f>VLOOKUP(_xlfn.DAYS(DATE(YEAR($B52), MONTH($B53), DAY($B53)), DATE(YEAR($B53), 1, 1)), SeasonAux, 2, TRUE)</f>
        <v>Winter</v>
      </c>
      <c r="E52" s="7">
        <f>IF($F52 &lt;= 6, 1, 2)</f>
        <v>1</v>
      </c>
      <c r="F52" s="7">
        <f>MONTH($B52)</f>
        <v>2</v>
      </c>
      <c r="G52" s="7">
        <f>WEEKNUM($B52)</f>
        <v>8</v>
      </c>
      <c r="H52" s="7">
        <f>DAY($B52)</f>
        <v>21</v>
      </c>
      <c r="I52" s="7">
        <f>WEEKDAY($B52,2)</f>
        <v>2</v>
      </c>
      <c r="J52" s="7" t="str">
        <f>TEXT($B52, "DDDD")</f>
        <v>terça-feira</v>
      </c>
      <c r="K52" s="15" t="str">
        <f>IFERROR(VLOOKUP(B52, HolidayDimension!A$2:B$50, 2, FALSE), "No Key")</f>
        <v>No Key</v>
      </c>
      <c r="L52" s="7" t="str">
        <f t="shared" si="0"/>
        <v>Non-Holiday</v>
      </c>
      <c r="M52" s="7" t="str">
        <f>IF($I52 &gt;= 6, "Weekend", "Non-Weekend")</f>
        <v>Non-Weekend</v>
      </c>
    </row>
    <row r="53" spans="1:13" x14ac:dyDescent="0.25">
      <c r="A53" s="7">
        <v>52</v>
      </c>
      <c r="B53" s="9">
        <v>40961</v>
      </c>
      <c r="C53" s="7">
        <f>YEAR($B53)</f>
        <v>2012</v>
      </c>
      <c r="D53" s="7" t="str">
        <f>VLOOKUP(_xlfn.DAYS(DATE(YEAR($B53), MONTH($B54), DAY($B54)), DATE(YEAR($B54), 1, 1)), SeasonAux, 2, TRUE)</f>
        <v>Winter</v>
      </c>
      <c r="E53" s="7">
        <f>IF($F53 &lt;= 6, 1, 2)</f>
        <v>1</v>
      </c>
      <c r="F53" s="7">
        <f>MONTH($B53)</f>
        <v>2</v>
      </c>
      <c r="G53" s="7">
        <f>WEEKNUM($B53)</f>
        <v>8</v>
      </c>
      <c r="H53" s="7">
        <f>DAY($B53)</f>
        <v>22</v>
      </c>
      <c r="I53" s="7">
        <f>WEEKDAY($B53,2)</f>
        <v>3</v>
      </c>
      <c r="J53" s="7" t="str">
        <f>TEXT($B53, "DDDD")</f>
        <v>quarta-feira</v>
      </c>
      <c r="K53" s="15" t="str">
        <f>IFERROR(VLOOKUP(B53, HolidayDimension!A$2:B$50, 2, FALSE), "No Key")</f>
        <v>No Key</v>
      </c>
      <c r="L53" s="7" t="str">
        <f t="shared" si="0"/>
        <v>Non-Holiday</v>
      </c>
      <c r="M53" s="7" t="str">
        <f>IF($I53 &gt;= 6, "Weekend", "Non-Weekend")</f>
        <v>Non-Weekend</v>
      </c>
    </row>
    <row r="54" spans="1:13" x14ac:dyDescent="0.25">
      <c r="A54" s="7">
        <v>53</v>
      </c>
      <c r="B54" s="8">
        <v>40962</v>
      </c>
      <c r="C54" s="7">
        <f>YEAR($B54)</f>
        <v>2012</v>
      </c>
      <c r="D54" s="7" t="str">
        <f>VLOOKUP(_xlfn.DAYS(DATE(YEAR($B54), MONTH($B55), DAY($B55)), DATE(YEAR($B55), 1, 1)), SeasonAux, 2, TRUE)</f>
        <v>Winter</v>
      </c>
      <c r="E54" s="7">
        <f>IF($F54 &lt;= 6, 1, 2)</f>
        <v>1</v>
      </c>
      <c r="F54" s="7">
        <f>MONTH($B54)</f>
        <v>2</v>
      </c>
      <c r="G54" s="7">
        <f>WEEKNUM($B54)</f>
        <v>8</v>
      </c>
      <c r="H54" s="7">
        <f>DAY($B54)</f>
        <v>23</v>
      </c>
      <c r="I54" s="7">
        <f>WEEKDAY($B54,2)</f>
        <v>4</v>
      </c>
      <c r="J54" s="7" t="str">
        <f>TEXT($B54, "DDDD")</f>
        <v>quinta-feira</v>
      </c>
      <c r="K54" s="15" t="str">
        <f>IFERROR(VLOOKUP(B54, HolidayDimension!A$2:B$50, 2, FALSE), "No Key")</f>
        <v>No Key</v>
      </c>
      <c r="L54" s="7" t="str">
        <f t="shared" si="0"/>
        <v>Non-Holiday</v>
      </c>
      <c r="M54" s="7" t="str">
        <f>IF($I54 &gt;= 6, "Weekend", "Non-Weekend")</f>
        <v>Non-Weekend</v>
      </c>
    </row>
    <row r="55" spans="1:13" x14ac:dyDescent="0.25">
      <c r="A55" s="7">
        <v>54</v>
      </c>
      <c r="B55" s="9">
        <v>40963</v>
      </c>
      <c r="C55" s="7">
        <f>YEAR($B55)</f>
        <v>2012</v>
      </c>
      <c r="D55" s="7" t="str">
        <f>VLOOKUP(_xlfn.DAYS(DATE(YEAR($B55), MONTH($B56), DAY($B56)), DATE(YEAR($B56), 1, 1)), SeasonAux, 2, TRUE)</f>
        <v>Winter</v>
      </c>
      <c r="E55" s="7">
        <f>IF($F55 &lt;= 6, 1, 2)</f>
        <v>1</v>
      </c>
      <c r="F55" s="7">
        <f>MONTH($B55)</f>
        <v>2</v>
      </c>
      <c r="G55" s="7">
        <f>WEEKNUM($B55)</f>
        <v>8</v>
      </c>
      <c r="H55" s="7">
        <f>DAY($B55)</f>
        <v>24</v>
      </c>
      <c r="I55" s="7">
        <f>WEEKDAY($B55,2)</f>
        <v>5</v>
      </c>
      <c r="J55" s="7" t="str">
        <f>TEXT($B55, "DDDD")</f>
        <v>sexta-feira</v>
      </c>
      <c r="K55" s="15" t="str">
        <f>IFERROR(VLOOKUP(B55, HolidayDimension!A$2:B$50, 2, FALSE), "No Key")</f>
        <v>No Key</v>
      </c>
      <c r="L55" s="7" t="str">
        <f t="shared" si="0"/>
        <v>Non-Holiday</v>
      </c>
      <c r="M55" s="7" t="str">
        <f>IF($I55 &gt;= 6, "Weekend", "Non-Weekend")</f>
        <v>Non-Weekend</v>
      </c>
    </row>
    <row r="56" spans="1:13" x14ac:dyDescent="0.25">
      <c r="A56" s="7">
        <v>55</v>
      </c>
      <c r="B56" s="8">
        <v>40964</v>
      </c>
      <c r="C56" s="7">
        <f>YEAR($B56)</f>
        <v>2012</v>
      </c>
      <c r="D56" s="7" t="str">
        <f>VLOOKUP(_xlfn.DAYS(DATE(YEAR($B56), MONTH($B57), DAY($B57)), DATE(YEAR($B57), 1, 1)), SeasonAux, 2, TRUE)</f>
        <v>Winter</v>
      </c>
      <c r="E56" s="7">
        <f>IF($F56 &lt;= 6, 1, 2)</f>
        <v>1</v>
      </c>
      <c r="F56" s="7">
        <f>MONTH($B56)</f>
        <v>2</v>
      </c>
      <c r="G56" s="7">
        <f>WEEKNUM($B56)</f>
        <v>8</v>
      </c>
      <c r="H56" s="7">
        <f>DAY($B56)</f>
        <v>25</v>
      </c>
      <c r="I56" s="7">
        <f>WEEKDAY($B56,2)</f>
        <v>6</v>
      </c>
      <c r="J56" s="7" t="str">
        <f>TEXT($B56, "DDDD")</f>
        <v>sábado</v>
      </c>
      <c r="K56" s="15" t="str">
        <f>IFERROR(VLOOKUP(B56, HolidayDimension!A$2:B$50, 2, FALSE), "No Key")</f>
        <v>No Key</v>
      </c>
      <c r="L56" s="7" t="str">
        <f t="shared" si="0"/>
        <v>Non-Holiday</v>
      </c>
      <c r="M56" s="7" t="str">
        <f>IF($I56 &gt;= 6, "Weekend", "Non-Weekend")</f>
        <v>Weekend</v>
      </c>
    </row>
    <row r="57" spans="1:13" x14ac:dyDescent="0.25">
      <c r="A57" s="7">
        <v>56</v>
      </c>
      <c r="B57" s="9">
        <v>40965</v>
      </c>
      <c r="C57" s="7">
        <f>YEAR($B57)</f>
        <v>2012</v>
      </c>
      <c r="D57" s="7" t="str">
        <f>VLOOKUP(_xlfn.DAYS(DATE(YEAR($B57), MONTH($B58), DAY($B58)), DATE(YEAR($B58), 1, 1)), SeasonAux, 2, TRUE)</f>
        <v>Winter</v>
      </c>
      <c r="E57" s="7">
        <f>IF($F57 &lt;= 6, 1, 2)</f>
        <v>1</v>
      </c>
      <c r="F57" s="7">
        <f>MONTH($B57)</f>
        <v>2</v>
      </c>
      <c r="G57" s="7">
        <f>WEEKNUM($B57)</f>
        <v>9</v>
      </c>
      <c r="H57" s="7">
        <f>DAY($B57)</f>
        <v>26</v>
      </c>
      <c r="I57" s="7">
        <f>WEEKDAY($B57,2)</f>
        <v>7</v>
      </c>
      <c r="J57" s="7" t="str">
        <f>TEXT($B57, "DDDD")</f>
        <v>domingo</v>
      </c>
      <c r="K57" s="15" t="str">
        <f>IFERROR(VLOOKUP(B57, HolidayDimension!A$2:B$50, 2, FALSE), "No Key")</f>
        <v>No Key</v>
      </c>
      <c r="L57" s="7" t="str">
        <f t="shared" si="0"/>
        <v>Non-Holiday</v>
      </c>
      <c r="M57" s="7" t="str">
        <f>IF($I57 &gt;= 6, "Weekend", "Non-Weekend")</f>
        <v>Weekend</v>
      </c>
    </row>
    <row r="58" spans="1:13" x14ac:dyDescent="0.25">
      <c r="A58" s="7">
        <v>57</v>
      </c>
      <c r="B58" s="8">
        <v>40966</v>
      </c>
      <c r="C58" s="7">
        <f>YEAR($B58)</f>
        <v>2012</v>
      </c>
      <c r="D58" s="7" t="str">
        <f>VLOOKUP(_xlfn.DAYS(DATE(YEAR($B58), MONTH($B59), DAY($B59)), DATE(YEAR($B59), 1, 1)), SeasonAux, 2, TRUE)</f>
        <v>Winter</v>
      </c>
      <c r="E58" s="7">
        <f>IF($F58 &lt;= 6, 1, 2)</f>
        <v>1</v>
      </c>
      <c r="F58" s="7">
        <f>MONTH($B58)</f>
        <v>2</v>
      </c>
      <c r="G58" s="7">
        <f>WEEKNUM($B58)</f>
        <v>9</v>
      </c>
      <c r="H58" s="7">
        <f>DAY($B58)</f>
        <v>27</v>
      </c>
      <c r="I58" s="7">
        <f>WEEKDAY($B58,2)</f>
        <v>1</v>
      </c>
      <c r="J58" s="7" t="str">
        <f>TEXT($B58, "DDDD")</f>
        <v>segunda-feira</v>
      </c>
      <c r="K58" s="15" t="str">
        <f>IFERROR(VLOOKUP(B58, HolidayDimension!A$2:B$50, 2, FALSE), "No Key")</f>
        <v>No Key</v>
      </c>
      <c r="L58" s="7" t="str">
        <f t="shared" si="0"/>
        <v>Non-Holiday</v>
      </c>
      <c r="M58" s="7" t="str">
        <f>IF($I58 &gt;= 6, "Weekend", "Non-Weekend")</f>
        <v>Non-Weekend</v>
      </c>
    </row>
    <row r="59" spans="1:13" x14ac:dyDescent="0.25">
      <c r="A59" s="7">
        <v>58</v>
      </c>
      <c r="B59" s="8">
        <v>40967</v>
      </c>
      <c r="C59" s="7">
        <f>YEAR($B59)</f>
        <v>2012</v>
      </c>
      <c r="D59" s="7" t="str">
        <f>VLOOKUP(_xlfn.DAYS(DATE(YEAR($B59), MONTH($B60), DAY($B60)), DATE(YEAR($B60), 1, 1)), SeasonAux, 2, TRUE)</f>
        <v>Winter</v>
      </c>
      <c r="E59" s="7">
        <f>IF($F59 &lt;= 6, 1, 2)</f>
        <v>1</v>
      </c>
      <c r="F59" s="7">
        <f>MONTH($B59)</f>
        <v>2</v>
      </c>
      <c r="G59" s="7">
        <f>WEEKNUM($B59)</f>
        <v>9</v>
      </c>
      <c r="H59" s="7">
        <f>DAY($B59)</f>
        <v>28</v>
      </c>
      <c r="I59" s="7">
        <f>WEEKDAY($B59,2)</f>
        <v>2</v>
      </c>
      <c r="J59" s="7" t="str">
        <f>TEXT($B59, "DDDD")</f>
        <v>terça-feira</v>
      </c>
      <c r="K59" s="15" t="str">
        <f>IFERROR(VLOOKUP(B59, HolidayDimension!A$2:B$50, 2, FALSE), "No Key")</f>
        <v>No Key</v>
      </c>
      <c r="L59" s="7" t="str">
        <f t="shared" si="0"/>
        <v>Non-Holiday</v>
      </c>
      <c r="M59" s="7" t="str">
        <f>IF($I59 &gt;= 6, "Weekend", "Non-Weekend")</f>
        <v>Non-Weekend</v>
      </c>
    </row>
    <row r="60" spans="1:13" x14ac:dyDescent="0.25">
      <c r="A60" s="7">
        <v>59</v>
      </c>
      <c r="B60" s="9">
        <v>40968</v>
      </c>
      <c r="C60" s="7">
        <f>YEAR($B60)</f>
        <v>2012</v>
      </c>
      <c r="D60" s="7" t="str">
        <f>VLOOKUP(_xlfn.DAYS(DATE(YEAR($B60), MONTH($B61), DAY($B61)), DATE(YEAR($B61), 1, 1)), SeasonAux, 2, TRUE)</f>
        <v>Winter</v>
      </c>
      <c r="E60" s="7">
        <f>IF($F60 &lt;= 6, 1, 2)</f>
        <v>1</v>
      </c>
      <c r="F60" s="7">
        <f>MONTH($B60)</f>
        <v>2</v>
      </c>
      <c r="G60" s="7">
        <f>WEEKNUM($B60)</f>
        <v>9</v>
      </c>
      <c r="H60" s="7">
        <f>DAY($B60)</f>
        <v>29</v>
      </c>
      <c r="I60" s="7">
        <f>WEEKDAY($B60,2)</f>
        <v>3</v>
      </c>
      <c r="J60" s="7" t="str">
        <f>TEXT($B60, "DDDD")</f>
        <v>quarta-feira</v>
      </c>
      <c r="K60" s="15" t="str">
        <f>IFERROR(VLOOKUP(B60, HolidayDimension!A$2:B$50, 2, FALSE), "No Key")</f>
        <v>No Key</v>
      </c>
      <c r="L60" s="7" t="str">
        <f t="shared" si="0"/>
        <v>Non-Holiday</v>
      </c>
      <c r="M60" s="7" t="str">
        <f>IF($I60 &gt;= 6, "Weekend", "Non-Weekend")</f>
        <v>Non-Weekend</v>
      </c>
    </row>
    <row r="61" spans="1:13" x14ac:dyDescent="0.25">
      <c r="A61" s="7">
        <v>60</v>
      </c>
      <c r="B61" s="8">
        <v>40969</v>
      </c>
      <c r="C61" s="7">
        <f>YEAR($B61)</f>
        <v>2012</v>
      </c>
      <c r="D61" s="7" t="str">
        <f>VLOOKUP(_xlfn.DAYS(DATE(YEAR($B61), MONTH($B62), DAY($B62)), DATE(YEAR($B62), 1, 1)), SeasonAux, 2, TRUE)</f>
        <v>Winter</v>
      </c>
      <c r="E61" s="7">
        <f>IF($F61 &lt;= 6, 1, 2)</f>
        <v>1</v>
      </c>
      <c r="F61" s="7">
        <f>MONTH($B61)</f>
        <v>3</v>
      </c>
      <c r="G61" s="7">
        <f>WEEKNUM($B61)</f>
        <v>9</v>
      </c>
      <c r="H61" s="7">
        <f>DAY($B61)</f>
        <v>1</v>
      </c>
      <c r="I61" s="7">
        <f>WEEKDAY($B61,2)</f>
        <v>4</v>
      </c>
      <c r="J61" s="7" t="str">
        <f>TEXT($B61, "DDDD")</f>
        <v>quinta-feira</v>
      </c>
      <c r="K61" s="15" t="str">
        <f>IFERROR(VLOOKUP(B61, HolidayDimension!A$2:B$50, 2, FALSE), "No Key")</f>
        <v>No Key</v>
      </c>
      <c r="L61" s="7" t="str">
        <f t="shared" si="0"/>
        <v>Non-Holiday</v>
      </c>
      <c r="M61" s="7" t="str">
        <f>IF($I61 &gt;= 6, "Weekend", "Non-Weekend")</f>
        <v>Non-Weekend</v>
      </c>
    </row>
    <row r="62" spans="1:13" x14ac:dyDescent="0.25">
      <c r="A62" s="7">
        <v>61</v>
      </c>
      <c r="B62" s="8">
        <v>40970</v>
      </c>
      <c r="C62" s="7">
        <f>YEAR($B62)</f>
        <v>2012</v>
      </c>
      <c r="D62" s="7" t="str">
        <f>VLOOKUP(_xlfn.DAYS(DATE(YEAR($B62), MONTH($B63), DAY($B63)), DATE(YEAR($B63), 1, 1)), SeasonAux, 2, TRUE)</f>
        <v>Winter</v>
      </c>
      <c r="E62" s="7">
        <f>IF($F62 &lt;= 6, 1, 2)</f>
        <v>1</v>
      </c>
      <c r="F62" s="7">
        <f>MONTH($B62)</f>
        <v>3</v>
      </c>
      <c r="G62" s="7">
        <f>WEEKNUM($B62)</f>
        <v>9</v>
      </c>
      <c r="H62" s="7">
        <f>DAY($B62)</f>
        <v>2</v>
      </c>
      <c r="I62" s="7">
        <f>WEEKDAY($B62,2)</f>
        <v>5</v>
      </c>
      <c r="J62" s="7" t="str">
        <f>TEXT($B62, "DDDD")</f>
        <v>sexta-feira</v>
      </c>
      <c r="K62" s="15" t="str">
        <f>IFERROR(VLOOKUP(B62, HolidayDimension!A$2:B$50, 2, FALSE), "No Key")</f>
        <v>No Key</v>
      </c>
      <c r="L62" s="7" t="str">
        <f t="shared" si="0"/>
        <v>Non-Holiday</v>
      </c>
      <c r="M62" s="7" t="str">
        <f>IF($I62 &gt;= 6, "Weekend", "Non-Weekend")</f>
        <v>Non-Weekend</v>
      </c>
    </row>
    <row r="63" spans="1:13" x14ac:dyDescent="0.25">
      <c r="A63" s="7">
        <v>62</v>
      </c>
      <c r="B63" s="9">
        <v>40971</v>
      </c>
      <c r="C63" s="7">
        <f>YEAR($B63)</f>
        <v>2012</v>
      </c>
      <c r="D63" s="7" t="str">
        <f>VLOOKUP(_xlfn.DAYS(DATE(YEAR($B63), MONTH($B64), DAY($B64)), DATE(YEAR($B64), 1, 1)), SeasonAux, 2, TRUE)</f>
        <v>Winter</v>
      </c>
      <c r="E63" s="7">
        <f>IF($F63 &lt;= 6, 1, 2)</f>
        <v>1</v>
      </c>
      <c r="F63" s="7">
        <f>MONTH($B63)</f>
        <v>3</v>
      </c>
      <c r="G63" s="7">
        <f>WEEKNUM($B63)</f>
        <v>9</v>
      </c>
      <c r="H63" s="7">
        <f>DAY($B63)</f>
        <v>3</v>
      </c>
      <c r="I63" s="7">
        <f>WEEKDAY($B63,2)</f>
        <v>6</v>
      </c>
      <c r="J63" s="7" t="str">
        <f>TEXT($B63, "DDDD")</f>
        <v>sábado</v>
      </c>
      <c r="K63" s="15" t="str">
        <f>IFERROR(VLOOKUP(B63, HolidayDimension!A$2:B$50, 2, FALSE), "No Key")</f>
        <v>No Key</v>
      </c>
      <c r="L63" s="7" t="str">
        <f t="shared" si="0"/>
        <v>Non-Holiday</v>
      </c>
      <c r="M63" s="7" t="str">
        <f>IF($I63 &gt;= 6, "Weekend", "Non-Weekend")</f>
        <v>Weekend</v>
      </c>
    </row>
    <row r="64" spans="1:13" x14ac:dyDescent="0.25">
      <c r="A64" s="7">
        <v>63</v>
      </c>
      <c r="B64" s="9">
        <v>40972</v>
      </c>
      <c r="C64" s="7">
        <f>YEAR($B64)</f>
        <v>2012</v>
      </c>
      <c r="D64" s="7" t="str">
        <f>VLOOKUP(_xlfn.DAYS(DATE(YEAR($B64), MONTH($B65), DAY($B65)), DATE(YEAR($B65), 1, 1)), SeasonAux, 2, TRUE)</f>
        <v>Winter</v>
      </c>
      <c r="E64" s="7">
        <f>IF($F64 &lt;= 6, 1, 2)</f>
        <v>1</v>
      </c>
      <c r="F64" s="7">
        <f>MONTH($B64)</f>
        <v>3</v>
      </c>
      <c r="G64" s="7">
        <f>WEEKNUM($B64)</f>
        <v>10</v>
      </c>
      <c r="H64" s="7">
        <f>DAY($B64)</f>
        <v>4</v>
      </c>
      <c r="I64" s="7">
        <f>WEEKDAY($B64,2)</f>
        <v>7</v>
      </c>
      <c r="J64" s="7" t="str">
        <f>TEXT($B64, "DDDD")</f>
        <v>domingo</v>
      </c>
      <c r="K64" s="15" t="str">
        <f>IFERROR(VLOOKUP(B64, HolidayDimension!A$2:B$50, 2, FALSE), "No Key")</f>
        <v>No Key</v>
      </c>
      <c r="L64" s="7" t="str">
        <f t="shared" si="0"/>
        <v>Non-Holiday</v>
      </c>
      <c r="M64" s="7" t="str">
        <f>IF($I64 &gt;= 6, "Weekend", "Non-Weekend")</f>
        <v>Weekend</v>
      </c>
    </row>
    <row r="65" spans="1:13" x14ac:dyDescent="0.25">
      <c r="A65" s="7">
        <v>64</v>
      </c>
      <c r="B65" s="9">
        <v>40973</v>
      </c>
      <c r="C65" s="7">
        <f>YEAR($B65)</f>
        <v>2012</v>
      </c>
      <c r="D65" s="7" t="str">
        <f>VLOOKUP(_xlfn.DAYS(DATE(YEAR($B65), MONTH($B66), DAY($B66)), DATE(YEAR($B66), 1, 1)), SeasonAux, 2, TRUE)</f>
        <v>Winter</v>
      </c>
      <c r="E65" s="7">
        <f>IF($F65 &lt;= 6, 1, 2)</f>
        <v>1</v>
      </c>
      <c r="F65" s="7">
        <f>MONTH($B65)</f>
        <v>3</v>
      </c>
      <c r="G65" s="7">
        <f>WEEKNUM($B65)</f>
        <v>10</v>
      </c>
      <c r="H65" s="7">
        <f>DAY($B65)</f>
        <v>5</v>
      </c>
      <c r="I65" s="7">
        <f>WEEKDAY($B65,2)</f>
        <v>1</v>
      </c>
      <c r="J65" s="7" t="str">
        <f>TEXT($B65, "DDDD")</f>
        <v>segunda-feira</v>
      </c>
      <c r="K65" s="15" t="str">
        <f>IFERROR(VLOOKUP(B65, HolidayDimension!A$2:B$50, 2, FALSE), "No Key")</f>
        <v>No Key</v>
      </c>
      <c r="L65" s="7" t="str">
        <f t="shared" si="0"/>
        <v>Non-Holiday</v>
      </c>
      <c r="M65" s="7" t="str">
        <f>IF($I65 &gt;= 6, "Weekend", "Non-Weekend")</f>
        <v>Non-Weekend</v>
      </c>
    </row>
    <row r="66" spans="1:13" x14ac:dyDescent="0.25">
      <c r="A66" s="7">
        <v>65</v>
      </c>
      <c r="B66" s="8">
        <v>40974</v>
      </c>
      <c r="C66" s="7">
        <f>YEAR($B66)</f>
        <v>2012</v>
      </c>
      <c r="D66" s="7" t="str">
        <f>VLOOKUP(_xlfn.DAYS(DATE(YEAR($B66), MONTH($B67), DAY($B67)), DATE(YEAR($B67), 1, 1)), SeasonAux, 2, TRUE)</f>
        <v>Winter</v>
      </c>
      <c r="E66" s="7">
        <f>IF($F66 &lt;= 6, 1, 2)</f>
        <v>1</v>
      </c>
      <c r="F66" s="7">
        <f>MONTH($B66)</f>
        <v>3</v>
      </c>
      <c r="G66" s="7">
        <f>WEEKNUM($B66)</f>
        <v>10</v>
      </c>
      <c r="H66" s="7">
        <f>DAY($B66)</f>
        <v>6</v>
      </c>
      <c r="I66" s="7">
        <f>WEEKDAY($B66,2)</f>
        <v>2</v>
      </c>
      <c r="J66" s="7" t="str">
        <f>TEXT($B66, "DDDD")</f>
        <v>terça-feira</v>
      </c>
      <c r="K66" s="15" t="str">
        <f>IFERROR(VLOOKUP(B66, HolidayDimension!A$2:B$50, 2, FALSE), "No Key")</f>
        <v>No Key</v>
      </c>
      <c r="L66" s="7" t="str">
        <f t="shared" si="0"/>
        <v>Non-Holiday</v>
      </c>
      <c r="M66" s="7" t="str">
        <f>IF($I66 &gt;= 6, "Weekend", "Non-Weekend")</f>
        <v>Non-Weekend</v>
      </c>
    </row>
    <row r="67" spans="1:13" x14ac:dyDescent="0.25">
      <c r="A67" s="7">
        <v>66</v>
      </c>
      <c r="B67" s="8">
        <v>40975</v>
      </c>
      <c r="C67" s="7">
        <f>YEAR($B67)</f>
        <v>2012</v>
      </c>
      <c r="D67" s="7" t="str">
        <f>VLOOKUP(_xlfn.DAYS(DATE(YEAR($B67), MONTH($B68), DAY($B68)), DATE(YEAR($B68), 1, 1)), SeasonAux, 2, TRUE)</f>
        <v>Winter</v>
      </c>
      <c r="E67" s="7">
        <f>IF($F67 &lt;= 6, 1, 2)</f>
        <v>1</v>
      </c>
      <c r="F67" s="7">
        <f>MONTH($B67)</f>
        <v>3</v>
      </c>
      <c r="G67" s="7">
        <f>WEEKNUM($B67)</f>
        <v>10</v>
      </c>
      <c r="H67" s="7">
        <f>DAY($B67)</f>
        <v>7</v>
      </c>
      <c r="I67" s="7">
        <f>WEEKDAY($B67,2)</f>
        <v>3</v>
      </c>
      <c r="J67" s="7" t="str">
        <f>TEXT($B67, "DDDD")</f>
        <v>quarta-feira</v>
      </c>
      <c r="K67" s="15" t="str">
        <f>IFERROR(VLOOKUP(B67, HolidayDimension!A$2:B$50, 2, FALSE), "No Key")</f>
        <v>No Key</v>
      </c>
      <c r="L67" s="7" t="str">
        <f t="shared" ref="L67:L130" si="1">IF($K67 = "No Key", "Non-Holiday", "Holiday")</f>
        <v>Non-Holiday</v>
      </c>
      <c r="M67" s="7" t="str">
        <f>IF($I67 &gt;= 6, "Weekend", "Non-Weekend")</f>
        <v>Non-Weekend</v>
      </c>
    </row>
    <row r="68" spans="1:13" x14ac:dyDescent="0.25">
      <c r="A68" s="7">
        <v>67</v>
      </c>
      <c r="B68" s="8">
        <v>40976</v>
      </c>
      <c r="C68" s="7">
        <f>YEAR($B68)</f>
        <v>2012</v>
      </c>
      <c r="D68" s="7" t="str">
        <f>VLOOKUP(_xlfn.DAYS(DATE(YEAR($B68), MONTH($B69), DAY($B69)), DATE(YEAR($B69), 1, 1)), SeasonAux, 2, TRUE)</f>
        <v>Winter</v>
      </c>
      <c r="E68" s="7">
        <f>IF($F68 &lt;= 6, 1, 2)</f>
        <v>1</v>
      </c>
      <c r="F68" s="7">
        <f>MONTH($B68)</f>
        <v>3</v>
      </c>
      <c r="G68" s="7">
        <f>WEEKNUM($B68)</f>
        <v>10</v>
      </c>
      <c r="H68" s="7">
        <f>DAY($B68)</f>
        <v>8</v>
      </c>
      <c r="I68" s="7">
        <f>WEEKDAY($B68,2)</f>
        <v>4</v>
      </c>
      <c r="J68" s="7" t="str">
        <f>TEXT($B68, "DDDD")</f>
        <v>quinta-feira</v>
      </c>
      <c r="K68" s="15" t="str">
        <f>IFERROR(VLOOKUP(B68, HolidayDimension!A$2:B$50, 2, FALSE), "No Key")</f>
        <v>No Key</v>
      </c>
      <c r="L68" s="7" t="str">
        <f t="shared" si="1"/>
        <v>Non-Holiday</v>
      </c>
      <c r="M68" s="7" t="str">
        <f>IF($I68 &gt;= 6, "Weekend", "Non-Weekend")</f>
        <v>Non-Weekend</v>
      </c>
    </row>
    <row r="69" spans="1:13" x14ac:dyDescent="0.25">
      <c r="A69" s="7">
        <v>68</v>
      </c>
      <c r="B69" s="8">
        <v>40977</v>
      </c>
      <c r="C69" s="7">
        <f>YEAR($B69)</f>
        <v>2012</v>
      </c>
      <c r="D69" s="7" t="str">
        <f>VLOOKUP(_xlfn.DAYS(DATE(YEAR($B69), MONTH($B70), DAY($B70)), DATE(YEAR($B70), 1, 1)), SeasonAux, 2, TRUE)</f>
        <v>Winter</v>
      </c>
      <c r="E69" s="7">
        <f>IF($F69 &lt;= 6, 1, 2)</f>
        <v>1</v>
      </c>
      <c r="F69" s="7">
        <f>MONTH($B69)</f>
        <v>3</v>
      </c>
      <c r="G69" s="7">
        <f>WEEKNUM($B69)</f>
        <v>10</v>
      </c>
      <c r="H69" s="7">
        <f>DAY($B69)</f>
        <v>9</v>
      </c>
      <c r="I69" s="7">
        <f>WEEKDAY($B69,2)</f>
        <v>5</v>
      </c>
      <c r="J69" s="7" t="str">
        <f>TEXT($B69, "DDDD")</f>
        <v>sexta-feira</v>
      </c>
      <c r="K69" s="15" t="str">
        <f>IFERROR(VLOOKUP(B69, HolidayDimension!A$2:B$50, 2, FALSE), "No Key")</f>
        <v>No Key</v>
      </c>
      <c r="L69" s="7" t="str">
        <f t="shared" si="1"/>
        <v>Non-Holiday</v>
      </c>
      <c r="M69" s="7" t="str">
        <f>IF($I69 &gt;= 6, "Weekend", "Non-Weekend")</f>
        <v>Non-Weekend</v>
      </c>
    </row>
    <row r="70" spans="1:13" x14ac:dyDescent="0.25">
      <c r="A70" s="7">
        <v>69</v>
      </c>
      <c r="B70" s="9">
        <v>40978</v>
      </c>
      <c r="C70" s="7">
        <f>YEAR($B70)</f>
        <v>2012</v>
      </c>
      <c r="D70" s="7" t="str">
        <f>VLOOKUP(_xlfn.DAYS(DATE(YEAR($B70), MONTH($B71), DAY($B71)), DATE(YEAR($B71), 1, 1)), SeasonAux, 2, TRUE)</f>
        <v>Winter</v>
      </c>
      <c r="E70" s="7">
        <f>IF($F70 &lt;= 6, 1, 2)</f>
        <v>1</v>
      </c>
      <c r="F70" s="7">
        <f>MONTH($B70)</f>
        <v>3</v>
      </c>
      <c r="G70" s="7">
        <f>WEEKNUM($B70)</f>
        <v>10</v>
      </c>
      <c r="H70" s="7">
        <f>DAY($B70)</f>
        <v>10</v>
      </c>
      <c r="I70" s="7">
        <f>WEEKDAY($B70,2)</f>
        <v>6</v>
      </c>
      <c r="J70" s="7" t="str">
        <f>TEXT($B70, "DDDD")</f>
        <v>sábado</v>
      </c>
      <c r="K70" s="15" t="str">
        <f>IFERROR(VLOOKUP(B70, HolidayDimension!A$2:B$50, 2, FALSE), "No Key")</f>
        <v>No Key</v>
      </c>
      <c r="L70" s="7" t="str">
        <f t="shared" si="1"/>
        <v>Non-Holiday</v>
      </c>
      <c r="M70" s="7" t="str">
        <f>IF($I70 &gt;= 6, "Weekend", "Non-Weekend")</f>
        <v>Weekend</v>
      </c>
    </row>
    <row r="71" spans="1:13" x14ac:dyDescent="0.25">
      <c r="A71" s="7">
        <v>70</v>
      </c>
      <c r="B71" s="8">
        <v>40979</v>
      </c>
      <c r="C71" s="7">
        <f>YEAR($B71)</f>
        <v>2012</v>
      </c>
      <c r="D71" s="7" t="str">
        <f>VLOOKUP(_xlfn.DAYS(DATE(YEAR($B71), MONTH($B72), DAY($B72)), DATE(YEAR($B72), 1, 1)), SeasonAux, 2, TRUE)</f>
        <v>Winter</v>
      </c>
      <c r="E71" s="7">
        <f>IF($F71 &lt;= 6, 1, 2)</f>
        <v>1</v>
      </c>
      <c r="F71" s="7">
        <f>MONTH($B71)</f>
        <v>3</v>
      </c>
      <c r="G71" s="7">
        <f>WEEKNUM($B71)</f>
        <v>11</v>
      </c>
      <c r="H71" s="7">
        <f>DAY($B71)</f>
        <v>11</v>
      </c>
      <c r="I71" s="7">
        <f>WEEKDAY($B71,2)</f>
        <v>7</v>
      </c>
      <c r="J71" s="7" t="str">
        <f>TEXT($B71, "DDDD")</f>
        <v>domingo</v>
      </c>
      <c r="K71" s="15" t="str">
        <f>IFERROR(VLOOKUP(B71, HolidayDimension!A$2:B$50, 2, FALSE), "No Key")</f>
        <v>No Key</v>
      </c>
      <c r="L71" s="7" t="str">
        <f t="shared" si="1"/>
        <v>Non-Holiday</v>
      </c>
      <c r="M71" s="7" t="str">
        <f>IF($I71 &gt;= 6, "Weekend", "Non-Weekend")</f>
        <v>Weekend</v>
      </c>
    </row>
    <row r="72" spans="1:13" x14ac:dyDescent="0.25">
      <c r="A72" s="7">
        <v>71</v>
      </c>
      <c r="B72" s="9">
        <v>40981</v>
      </c>
      <c r="C72" s="7">
        <f>YEAR($B72)</f>
        <v>2012</v>
      </c>
      <c r="D72" s="7" t="str">
        <f>VLOOKUP(_xlfn.DAYS(DATE(YEAR($B72), MONTH($B73), DAY($B73)), DATE(YEAR($B73), 1, 1)), SeasonAux, 2, TRUE)</f>
        <v>Winter</v>
      </c>
      <c r="E72" s="7">
        <f>IF($F72 &lt;= 6, 1, 2)</f>
        <v>1</v>
      </c>
      <c r="F72" s="7">
        <f>MONTH($B72)</f>
        <v>3</v>
      </c>
      <c r="G72" s="7">
        <f>WEEKNUM($B72)</f>
        <v>11</v>
      </c>
      <c r="H72" s="7">
        <f>DAY($B72)</f>
        <v>13</v>
      </c>
      <c r="I72" s="7">
        <f>WEEKDAY($B72,2)</f>
        <v>2</v>
      </c>
      <c r="J72" s="7" t="str">
        <f>TEXT($B72, "DDDD")</f>
        <v>terça-feira</v>
      </c>
      <c r="K72" s="15" t="str">
        <f>IFERROR(VLOOKUP(B72, HolidayDimension!A$2:B$50, 2, FALSE), "No Key")</f>
        <v>No Key</v>
      </c>
      <c r="L72" s="7" t="str">
        <f t="shared" si="1"/>
        <v>Non-Holiday</v>
      </c>
      <c r="M72" s="7" t="str">
        <f>IF($I72 &gt;= 6, "Weekend", "Non-Weekend")</f>
        <v>Non-Weekend</v>
      </c>
    </row>
    <row r="73" spans="1:13" x14ac:dyDescent="0.25">
      <c r="A73" s="7">
        <v>72</v>
      </c>
      <c r="B73" s="8">
        <v>40982</v>
      </c>
      <c r="C73" s="7">
        <f>YEAR($B73)</f>
        <v>2012</v>
      </c>
      <c r="D73" s="7" t="str">
        <f>VLOOKUP(_xlfn.DAYS(DATE(YEAR($B73), MONTH($B74), DAY($B74)), DATE(YEAR($B74), 1, 1)), SeasonAux, 2, TRUE)</f>
        <v>Winter</v>
      </c>
      <c r="E73" s="7">
        <f>IF($F73 &lt;= 6, 1, 2)</f>
        <v>1</v>
      </c>
      <c r="F73" s="7">
        <f>MONTH($B73)</f>
        <v>3</v>
      </c>
      <c r="G73" s="7">
        <f>WEEKNUM($B73)</f>
        <v>11</v>
      </c>
      <c r="H73" s="7">
        <f>DAY($B73)</f>
        <v>14</v>
      </c>
      <c r="I73" s="7">
        <f>WEEKDAY($B73,2)</f>
        <v>3</v>
      </c>
      <c r="J73" s="7" t="str">
        <f>TEXT($B73, "DDDD")</f>
        <v>quarta-feira</v>
      </c>
      <c r="K73" s="15" t="str">
        <f>IFERROR(VLOOKUP(B73, HolidayDimension!A$2:B$50, 2, FALSE), "No Key")</f>
        <v>No Key</v>
      </c>
      <c r="L73" s="7" t="str">
        <f t="shared" si="1"/>
        <v>Non-Holiday</v>
      </c>
      <c r="M73" s="7" t="str">
        <f>IF($I73 &gt;= 6, "Weekend", "Non-Weekend")</f>
        <v>Non-Weekend</v>
      </c>
    </row>
    <row r="74" spans="1:13" x14ac:dyDescent="0.25">
      <c r="A74" s="7">
        <v>73</v>
      </c>
      <c r="B74" s="8">
        <v>40983</v>
      </c>
      <c r="C74" s="7">
        <f>YEAR($B74)</f>
        <v>2012</v>
      </c>
      <c r="D74" s="7" t="str">
        <f>VLOOKUP(_xlfn.DAYS(DATE(YEAR($B74), MONTH($B75), DAY($B75)), DATE(YEAR($B75), 1, 1)), SeasonAux, 2, TRUE)</f>
        <v>Winter</v>
      </c>
      <c r="E74" s="7">
        <f>IF($F74 &lt;= 6, 1, 2)</f>
        <v>1</v>
      </c>
      <c r="F74" s="7">
        <f>MONTH($B74)</f>
        <v>3</v>
      </c>
      <c r="G74" s="7">
        <f>WEEKNUM($B74)</f>
        <v>11</v>
      </c>
      <c r="H74" s="7">
        <f>DAY($B74)</f>
        <v>15</v>
      </c>
      <c r="I74" s="7">
        <f>WEEKDAY($B74,2)</f>
        <v>4</v>
      </c>
      <c r="J74" s="7" t="str">
        <f>TEXT($B74, "DDDD")</f>
        <v>quinta-feira</v>
      </c>
      <c r="K74" s="15" t="str">
        <f>IFERROR(VLOOKUP(B74, HolidayDimension!A$2:B$50, 2, FALSE), "No Key")</f>
        <v>No Key</v>
      </c>
      <c r="L74" s="7" t="str">
        <f t="shared" si="1"/>
        <v>Non-Holiday</v>
      </c>
      <c r="M74" s="7" t="str">
        <f>IF($I74 &gt;= 6, "Weekend", "Non-Weekend")</f>
        <v>Non-Weekend</v>
      </c>
    </row>
    <row r="75" spans="1:13" x14ac:dyDescent="0.25">
      <c r="A75" s="7">
        <v>74</v>
      </c>
      <c r="B75" s="8">
        <v>40984</v>
      </c>
      <c r="C75" s="7">
        <f>YEAR($B75)</f>
        <v>2012</v>
      </c>
      <c r="D75" s="7" t="str">
        <f>VLOOKUP(_xlfn.DAYS(DATE(YEAR($B75), MONTH($B76), DAY($B76)), DATE(YEAR($B76), 1, 1)), SeasonAux, 2, TRUE)</f>
        <v>Winter</v>
      </c>
      <c r="E75" s="7">
        <f>IF($F75 &lt;= 6, 1, 2)</f>
        <v>1</v>
      </c>
      <c r="F75" s="7">
        <f>MONTH($B75)</f>
        <v>3</v>
      </c>
      <c r="G75" s="7">
        <f>WEEKNUM($B75)</f>
        <v>11</v>
      </c>
      <c r="H75" s="7">
        <f>DAY($B75)</f>
        <v>16</v>
      </c>
      <c r="I75" s="7">
        <f>WEEKDAY($B75,2)</f>
        <v>5</v>
      </c>
      <c r="J75" s="7" t="str">
        <f>TEXT($B75, "DDDD")</f>
        <v>sexta-feira</v>
      </c>
      <c r="K75" s="15" t="str">
        <f>IFERROR(VLOOKUP(B75, HolidayDimension!A$2:B$50, 2, FALSE), "No Key")</f>
        <v>No Key</v>
      </c>
      <c r="L75" s="7" t="str">
        <f t="shared" si="1"/>
        <v>Non-Holiday</v>
      </c>
      <c r="M75" s="7" t="str">
        <f>IF($I75 &gt;= 6, "Weekend", "Non-Weekend")</f>
        <v>Non-Weekend</v>
      </c>
    </row>
    <row r="76" spans="1:13" x14ac:dyDescent="0.25">
      <c r="A76" s="7">
        <v>75</v>
      </c>
      <c r="B76" s="9">
        <v>40985</v>
      </c>
      <c r="C76" s="7">
        <f>YEAR($B76)</f>
        <v>2012</v>
      </c>
      <c r="D76" s="7" t="str">
        <f>VLOOKUP(_xlfn.DAYS(DATE(YEAR($B76), MONTH($B77), DAY($B77)), DATE(YEAR($B77), 1, 1)), SeasonAux, 2, TRUE)</f>
        <v>Winter</v>
      </c>
      <c r="E76" s="7">
        <f>IF($F76 &lt;= 6, 1, 2)</f>
        <v>1</v>
      </c>
      <c r="F76" s="7">
        <f>MONTH($B76)</f>
        <v>3</v>
      </c>
      <c r="G76" s="7">
        <f>WEEKNUM($B76)</f>
        <v>11</v>
      </c>
      <c r="H76" s="7">
        <f>DAY($B76)</f>
        <v>17</v>
      </c>
      <c r="I76" s="7">
        <f>WEEKDAY($B76,2)</f>
        <v>6</v>
      </c>
      <c r="J76" s="7" t="str">
        <f>TEXT($B76, "DDDD")</f>
        <v>sábado</v>
      </c>
      <c r="K76" s="15" t="str">
        <f>IFERROR(VLOOKUP(B76, HolidayDimension!A$2:B$50, 2, FALSE), "No Key")</f>
        <v>No Key</v>
      </c>
      <c r="L76" s="7" t="str">
        <f t="shared" si="1"/>
        <v>Non-Holiday</v>
      </c>
      <c r="M76" s="7" t="str">
        <f>IF($I76 &gt;= 6, "Weekend", "Non-Weekend")</f>
        <v>Weekend</v>
      </c>
    </row>
    <row r="77" spans="1:13" x14ac:dyDescent="0.25">
      <c r="A77" s="7">
        <v>76</v>
      </c>
      <c r="B77" s="8">
        <v>40986</v>
      </c>
      <c r="C77" s="7">
        <f>YEAR($B77)</f>
        <v>2012</v>
      </c>
      <c r="D77" s="7" t="str">
        <f>VLOOKUP(_xlfn.DAYS(DATE(YEAR($B77), MONTH($B78), DAY($B78)), DATE(YEAR($B78), 1, 1)), SeasonAux, 2, TRUE)</f>
        <v>Winter</v>
      </c>
      <c r="E77" s="7">
        <f>IF($F77 &lt;= 6, 1, 2)</f>
        <v>1</v>
      </c>
      <c r="F77" s="7">
        <f>MONTH($B77)</f>
        <v>3</v>
      </c>
      <c r="G77" s="7">
        <f>WEEKNUM($B77)</f>
        <v>12</v>
      </c>
      <c r="H77" s="7">
        <f>DAY($B77)</f>
        <v>18</v>
      </c>
      <c r="I77" s="7">
        <f>WEEKDAY($B77,2)</f>
        <v>7</v>
      </c>
      <c r="J77" s="7" t="str">
        <f>TEXT($B77, "DDDD")</f>
        <v>domingo</v>
      </c>
      <c r="K77" s="15" t="str">
        <f>IFERROR(VLOOKUP(B77, HolidayDimension!A$2:B$50, 2, FALSE), "No Key")</f>
        <v>No Key</v>
      </c>
      <c r="L77" s="7" t="str">
        <f t="shared" si="1"/>
        <v>Non-Holiday</v>
      </c>
      <c r="M77" s="7" t="str">
        <f>IF($I77 &gt;= 6, "Weekend", "Non-Weekend")</f>
        <v>Weekend</v>
      </c>
    </row>
    <row r="78" spans="1:13" x14ac:dyDescent="0.25">
      <c r="A78" s="7">
        <v>77</v>
      </c>
      <c r="B78" s="9">
        <v>40988</v>
      </c>
      <c r="C78" s="7">
        <f>YEAR($B78)</f>
        <v>2012</v>
      </c>
      <c r="D78" s="7" t="str">
        <f>VLOOKUP(_xlfn.DAYS(DATE(YEAR($B78), MONTH($B79), DAY($B79)), DATE(YEAR($B79), 1, 1)), SeasonAux, 2, TRUE)</f>
        <v>Spring</v>
      </c>
      <c r="E78" s="7">
        <f>IF($F78 &lt;= 6, 1, 2)</f>
        <v>1</v>
      </c>
      <c r="F78" s="7">
        <f>MONTH($B78)</f>
        <v>3</v>
      </c>
      <c r="G78" s="7">
        <f>WEEKNUM($B78)</f>
        <v>12</v>
      </c>
      <c r="H78" s="7">
        <f>DAY($B78)</f>
        <v>20</v>
      </c>
      <c r="I78" s="7">
        <f>WEEKDAY($B78,2)</f>
        <v>2</v>
      </c>
      <c r="J78" s="7" t="str">
        <f>TEXT($B78, "DDDD")</f>
        <v>terça-feira</v>
      </c>
      <c r="K78" s="15" t="str">
        <f>IFERROR(VLOOKUP(B78, HolidayDimension!A$2:B$50, 2, FALSE), "No Key")</f>
        <v>No Key</v>
      </c>
      <c r="L78" s="7" t="str">
        <f t="shared" si="1"/>
        <v>Non-Holiday</v>
      </c>
      <c r="M78" s="7" t="str">
        <f>IF($I78 &gt;= 6, "Weekend", "Non-Weekend")</f>
        <v>Non-Weekend</v>
      </c>
    </row>
    <row r="79" spans="1:13" x14ac:dyDescent="0.25">
      <c r="A79" s="7">
        <v>78</v>
      </c>
      <c r="B79" s="9">
        <v>40989</v>
      </c>
      <c r="C79" s="7">
        <f>YEAR($B79)</f>
        <v>2012</v>
      </c>
      <c r="D79" s="7" t="str">
        <f>VLOOKUP(_xlfn.DAYS(DATE(YEAR($B79), MONTH($B80), DAY($B80)), DATE(YEAR($B80), 1, 1)), SeasonAux, 2, TRUE)</f>
        <v>Spring</v>
      </c>
      <c r="E79" s="7">
        <f>IF($F79 &lt;= 6, 1, 2)</f>
        <v>1</v>
      </c>
      <c r="F79" s="7">
        <f>MONTH($B79)</f>
        <v>3</v>
      </c>
      <c r="G79" s="7">
        <f>WEEKNUM($B79)</f>
        <v>12</v>
      </c>
      <c r="H79" s="7">
        <f>DAY($B79)</f>
        <v>21</v>
      </c>
      <c r="I79" s="7">
        <f>WEEKDAY($B79,2)</f>
        <v>3</v>
      </c>
      <c r="J79" s="7" t="str">
        <f>TEXT($B79, "DDDD")</f>
        <v>quarta-feira</v>
      </c>
      <c r="K79" s="15" t="str">
        <f>IFERROR(VLOOKUP(B79, HolidayDimension!A$2:B$50, 2, FALSE), "No Key")</f>
        <v>No Key</v>
      </c>
      <c r="L79" s="7" t="str">
        <f t="shared" si="1"/>
        <v>Non-Holiday</v>
      </c>
      <c r="M79" s="7" t="str">
        <f>IF($I79 &gt;= 6, "Weekend", "Non-Weekend")</f>
        <v>Non-Weekend</v>
      </c>
    </row>
    <row r="80" spans="1:13" x14ac:dyDescent="0.25">
      <c r="A80" s="7">
        <v>79</v>
      </c>
      <c r="B80" s="9">
        <v>40990</v>
      </c>
      <c r="C80" s="7">
        <f>YEAR($B80)</f>
        <v>2012</v>
      </c>
      <c r="D80" s="7" t="str">
        <f>VLOOKUP(_xlfn.DAYS(DATE(YEAR($B80), MONTH($B81), DAY($B81)), DATE(YEAR($B81), 1, 1)), SeasonAux, 2, TRUE)</f>
        <v>Spring</v>
      </c>
      <c r="E80" s="7">
        <f>IF($F80 &lt;= 6, 1, 2)</f>
        <v>1</v>
      </c>
      <c r="F80" s="7">
        <f>MONTH($B80)</f>
        <v>3</v>
      </c>
      <c r="G80" s="7">
        <f>WEEKNUM($B80)</f>
        <v>12</v>
      </c>
      <c r="H80" s="7">
        <f>DAY($B80)</f>
        <v>22</v>
      </c>
      <c r="I80" s="7">
        <f>WEEKDAY($B80,2)</f>
        <v>4</v>
      </c>
      <c r="J80" s="7" t="str">
        <f>TEXT($B80, "DDDD")</f>
        <v>quinta-feira</v>
      </c>
      <c r="K80" s="15" t="str">
        <f>IFERROR(VLOOKUP(B80, HolidayDimension!A$2:B$50, 2, FALSE), "No Key")</f>
        <v>No Key</v>
      </c>
      <c r="L80" s="7" t="str">
        <f t="shared" si="1"/>
        <v>Non-Holiday</v>
      </c>
      <c r="M80" s="7" t="str">
        <f>IF($I80 &gt;= 6, "Weekend", "Non-Weekend")</f>
        <v>Non-Weekend</v>
      </c>
    </row>
    <row r="81" spans="1:13" x14ac:dyDescent="0.25">
      <c r="A81" s="7">
        <v>80</v>
      </c>
      <c r="B81" s="9">
        <v>40991</v>
      </c>
      <c r="C81" s="7">
        <f>YEAR($B81)</f>
        <v>2012</v>
      </c>
      <c r="D81" s="7" t="str">
        <f>VLOOKUP(_xlfn.DAYS(DATE(YEAR($B81), MONTH($B82), DAY($B82)), DATE(YEAR($B82), 1, 1)), SeasonAux, 2, TRUE)</f>
        <v>Spring</v>
      </c>
      <c r="E81" s="7">
        <f>IF($F81 &lt;= 6, 1, 2)</f>
        <v>1</v>
      </c>
      <c r="F81" s="7">
        <f>MONTH($B81)</f>
        <v>3</v>
      </c>
      <c r="G81" s="7">
        <f>WEEKNUM($B81)</f>
        <v>12</v>
      </c>
      <c r="H81" s="7">
        <f>DAY($B81)</f>
        <v>23</v>
      </c>
      <c r="I81" s="7">
        <f>WEEKDAY($B81,2)</f>
        <v>5</v>
      </c>
      <c r="J81" s="7" t="str">
        <f>TEXT($B81, "DDDD")</f>
        <v>sexta-feira</v>
      </c>
      <c r="K81" s="15" t="str">
        <f>IFERROR(VLOOKUP(B81, HolidayDimension!A$2:B$50, 2, FALSE), "No Key")</f>
        <v>No Key</v>
      </c>
      <c r="L81" s="7" t="str">
        <f t="shared" si="1"/>
        <v>Non-Holiday</v>
      </c>
      <c r="M81" s="7" t="str">
        <f>IF($I81 &gt;= 6, "Weekend", "Non-Weekend")</f>
        <v>Non-Weekend</v>
      </c>
    </row>
    <row r="82" spans="1:13" x14ac:dyDescent="0.25">
      <c r="A82" s="7">
        <v>81</v>
      </c>
      <c r="B82" s="9">
        <v>40992</v>
      </c>
      <c r="C82" s="7">
        <f>YEAR($B82)</f>
        <v>2012</v>
      </c>
      <c r="D82" s="7" t="str">
        <f>VLOOKUP(_xlfn.DAYS(DATE(YEAR($B82), MONTH($B83), DAY($B83)), DATE(YEAR($B83), 1, 1)), SeasonAux, 2, TRUE)</f>
        <v>Spring</v>
      </c>
      <c r="E82" s="7">
        <f>IF($F82 &lt;= 6, 1, 2)</f>
        <v>1</v>
      </c>
      <c r="F82" s="7">
        <f>MONTH($B82)</f>
        <v>3</v>
      </c>
      <c r="G82" s="7">
        <f>WEEKNUM($B82)</f>
        <v>12</v>
      </c>
      <c r="H82" s="7">
        <f>DAY($B82)</f>
        <v>24</v>
      </c>
      <c r="I82" s="7">
        <f>WEEKDAY($B82,2)</f>
        <v>6</v>
      </c>
      <c r="J82" s="7" t="str">
        <f>TEXT($B82, "DDDD")</f>
        <v>sábado</v>
      </c>
      <c r="K82" s="15" t="str">
        <f>IFERROR(VLOOKUP(B82, HolidayDimension!A$2:B$50, 2, FALSE), "No Key")</f>
        <v>No Key</v>
      </c>
      <c r="L82" s="7" t="str">
        <f t="shared" si="1"/>
        <v>Non-Holiday</v>
      </c>
      <c r="M82" s="7" t="str">
        <f>IF($I82 &gt;= 6, "Weekend", "Non-Weekend")</f>
        <v>Weekend</v>
      </c>
    </row>
    <row r="83" spans="1:13" x14ac:dyDescent="0.25">
      <c r="A83" s="7">
        <v>82</v>
      </c>
      <c r="B83" s="8">
        <v>40993</v>
      </c>
      <c r="C83" s="7">
        <f>YEAR($B83)</f>
        <v>2012</v>
      </c>
      <c r="D83" s="7" t="str">
        <f>VLOOKUP(_xlfn.DAYS(DATE(YEAR($B83), MONTH($B84), DAY($B84)), DATE(YEAR($B84), 1, 1)), SeasonAux, 2, TRUE)</f>
        <v>Spring</v>
      </c>
      <c r="E83" s="7">
        <f>IF($F83 &lt;= 6, 1, 2)</f>
        <v>1</v>
      </c>
      <c r="F83" s="7">
        <f>MONTH($B83)</f>
        <v>3</v>
      </c>
      <c r="G83" s="7">
        <f>WEEKNUM($B83)</f>
        <v>13</v>
      </c>
      <c r="H83" s="7">
        <f>DAY($B83)</f>
        <v>25</v>
      </c>
      <c r="I83" s="7">
        <f>WEEKDAY($B83,2)</f>
        <v>7</v>
      </c>
      <c r="J83" s="7" t="str">
        <f>TEXT($B83, "DDDD")</f>
        <v>domingo</v>
      </c>
      <c r="K83" s="15" t="str">
        <f>IFERROR(VLOOKUP(B83, HolidayDimension!A$2:B$50, 2, FALSE), "No Key")</f>
        <v>No Key</v>
      </c>
      <c r="L83" s="7" t="str">
        <f t="shared" si="1"/>
        <v>Non-Holiday</v>
      </c>
      <c r="M83" s="7" t="str">
        <f>IF($I83 &gt;= 6, "Weekend", "Non-Weekend")</f>
        <v>Weekend</v>
      </c>
    </row>
    <row r="84" spans="1:13" x14ac:dyDescent="0.25">
      <c r="A84" s="7">
        <v>83</v>
      </c>
      <c r="B84" s="9">
        <v>40994</v>
      </c>
      <c r="C84" s="7">
        <f>YEAR($B84)</f>
        <v>2012</v>
      </c>
      <c r="D84" s="7" t="str">
        <f>VLOOKUP(_xlfn.DAYS(DATE(YEAR($B84), MONTH($B85), DAY($B85)), DATE(YEAR($B85), 1, 1)), SeasonAux, 2, TRUE)</f>
        <v>Spring</v>
      </c>
      <c r="E84" s="7">
        <f>IF($F84 &lt;= 6, 1, 2)</f>
        <v>1</v>
      </c>
      <c r="F84" s="7">
        <f>MONTH($B84)</f>
        <v>3</v>
      </c>
      <c r="G84" s="7">
        <f>WEEKNUM($B84)</f>
        <v>13</v>
      </c>
      <c r="H84" s="7">
        <f>DAY($B84)</f>
        <v>26</v>
      </c>
      <c r="I84" s="7">
        <f>WEEKDAY($B84,2)</f>
        <v>1</v>
      </c>
      <c r="J84" s="7" t="str">
        <f>TEXT($B84, "DDDD")</f>
        <v>segunda-feira</v>
      </c>
      <c r="K84" s="15" t="str">
        <f>IFERROR(VLOOKUP(B84, HolidayDimension!A$2:B$50, 2, FALSE), "No Key")</f>
        <v>No Key</v>
      </c>
      <c r="L84" s="7" t="str">
        <f t="shared" si="1"/>
        <v>Non-Holiday</v>
      </c>
      <c r="M84" s="7" t="str">
        <f>IF($I84 &gt;= 6, "Weekend", "Non-Weekend")</f>
        <v>Non-Weekend</v>
      </c>
    </row>
    <row r="85" spans="1:13" x14ac:dyDescent="0.25">
      <c r="A85" s="7">
        <v>84</v>
      </c>
      <c r="B85" s="9">
        <v>40995</v>
      </c>
      <c r="C85" s="7">
        <f>YEAR($B85)</f>
        <v>2012</v>
      </c>
      <c r="D85" s="7" t="str">
        <f>VLOOKUP(_xlfn.DAYS(DATE(YEAR($B85), MONTH($B86), DAY($B86)), DATE(YEAR($B86), 1, 1)), SeasonAux, 2, TRUE)</f>
        <v>Spring</v>
      </c>
      <c r="E85" s="7">
        <f>IF($F85 &lt;= 6, 1, 2)</f>
        <v>1</v>
      </c>
      <c r="F85" s="7">
        <f>MONTH($B85)</f>
        <v>3</v>
      </c>
      <c r="G85" s="7">
        <f>WEEKNUM($B85)</f>
        <v>13</v>
      </c>
      <c r="H85" s="7">
        <f>DAY($B85)</f>
        <v>27</v>
      </c>
      <c r="I85" s="7">
        <f>WEEKDAY($B85,2)</f>
        <v>2</v>
      </c>
      <c r="J85" s="7" t="str">
        <f>TEXT($B85, "DDDD")</f>
        <v>terça-feira</v>
      </c>
      <c r="K85" s="15" t="str">
        <f>IFERROR(VLOOKUP(B85, HolidayDimension!A$2:B$50, 2, FALSE), "No Key")</f>
        <v>No Key</v>
      </c>
      <c r="L85" s="7" t="str">
        <f t="shared" si="1"/>
        <v>Non-Holiday</v>
      </c>
      <c r="M85" s="7" t="str">
        <f>IF($I85 &gt;= 6, "Weekend", "Non-Weekend")</f>
        <v>Non-Weekend</v>
      </c>
    </row>
    <row r="86" spans="1:13" x14ac:dyDescent="0.25">
      <c r="A86" s="7">
        <v>85</v>
      </c>
      <c r="B86" s="8">
        <v>40996</v>
      </c>
      <c r="C86" s="7">
        <f>YEAR($B86)</f>
        <v>2012</v>
      </c>
      <c r="D86" s="7" t="str">
        <f>VLOOKUP(_xlfn.DAYS(DATE(YEAR($B86), MONTH($B87), DAY($B87)), DATE(YEAR($B87), 1, 1)), SeasonAux, 2, TRUE)</f>
        <v>Spring</v>
      </c>
      <c r="E86" s="7">
        <f>IF($F86 &lt;= 6, 1, 2)</f>
        <v>1</v>
      </c>
      <c r="F86" s="7">
        <f>MONTH($B86)</f>
        <v>3</v>
      </c>
      <c r="G86" s="7">
        <f>WEEKNUM($B86)</f>
        <v>13</v>
      </c>
      <c r="H86" s="7">
        <f>DAY($B86)</f>
        <v>28</v>
      </c>
      <c r="I86" s="7">
        <f>WEEKDAY($B86,2)</f>
        <v>3</v>
      </c>
      <c r="J86" s="7" t="str">
        <f>TEXT($B86, "DDDD")</f>
        <v>quarta-feira</v>
      </c>
      <c r="K86" s="15" t="str">
        <f>IFERROR(VLOOKUP(B86, HolidayDimension!A$2:B$50, 2, FALSE), "No Key")</f>
        <v>No Key</v>
      </c>
      <c r="L86" s="7" t="str">
        <f t="shared" si="1"/>
        <v>Non-Holiday</v>
      </c>
      <c r="M86" s="7" t="str">
        <f>IF($I86 &gt;= 6, "Weekend", "Non-Weekend")</f>
        <v>Non-Weekend</v>
      </c>
    </row>
    <row r="87" spans="1:13" x14ac:dyDescent="0.25">
      <c r="A87" s="7">
        <v>86</v>
      </c>
      <c r="B87" s="9">
        <v>40997</v>
      </c>
      <c r="C87" s="7">
        <f>YEAR($B87)</f>
        <v>2012</v>
      </c>
      <c r="D87" s="7" t="str">
        <f>VLOOKUP(_xlfn.DAYS(DATE(YEAR($B87), MONTH($B88), DAY($B88)), DATE(YEAR($B88), 1, 1)), SeasonAux, 2, TRUE)</f>
        <v>Spring</v>
      </c>
      <c r="E87" s="7">
        <f>IF($F87 &lt;= 6, 1, 2)</f>
        <v>1</v>
      </c>
      <c r="F87" s="7">
        <f>MONTH($B87)</f>
        <v>3</v>
      </c>
      <c r="G87" s="7">
        <f>WEEKNUM($B87)</f>
        <v>13</v>
      </c>
      <c r="H87" s="7">
        <f>DAY($B87)</f>
        <v>29</v>
      </c>
      <c r="I87" s="7">
        <f>WEEKDAY($B87,2)</f>
        <v>4</v>
      </c>
      <c r="J87" s="7" t="str">
        <f>TEXT($B87, "DDDD")</f>
        <v>quinta-feira</v>
      </c>
      <c r="K87" s="15" t="str">
        <f>IFERROR(VLOOKUP(B87, HolidayDimension!A$2:B$50, 2, FALSE), "No Key")</f>
        <v>No Key</v>
      </c>
      <c r="L87" s="7" t="str">
        <f t="shared" si="1"/>
        <v>Non-Holiday</v>
      </c>
      <c r="M87" s="7" t="str">
        <f>IF($I87 &gt;= 6, "Weekend", "Non-Weekend")</f>
        <v>Non-Weekend</v>
      </c>
    </row>
    <row r="88" spans="1:13" x14ac:dyDescent="0.25">
      <c r="A88" s="7">
        <v>87</v>
      </c>
      <c r="B88" s="8">
        <v>40998</v>
      </c>
      <c r="C88" s="7">
        <f>YEAR($B88)</f>
        <v>2012</v>
      </c>
      <c r="D88" s="7" t="str">
        <f>VLOOKUP(_xlfn.DAYS(DATE(YEAR($B88), MONTH($B89), DAY($B89)), DATE(YEAR($B89), 1, 1)), SeasonAux, 2, TRUE)</f>
        <v>Spring</v>
      </c>
      <c r="E88" s="7">
        <f>IF($F88 &lt;= 6, 1, 2)</f>
        <v>1</v>
      </c>
      <c r="F88" s="7">
        <f>MONTH($B88)</f>
        <v>3</v>
      </c>
      <c r="G88" s="7">
        <f>WEEKNUM($B88)</f>
        <v>13</v>
      </c>
      <c r="H88" s="7">
        <f>DAY($B88)</f>
        <v>30</v>
      </c>
      <c r="I88" s="7">
        <f>WEEKDAY($B88,2)</f>
        <v>5</v>
      </c>
      <c r="J88" s="7" t="str">
        <f>TEXT($B88, "DDDD")</f>
        <v>sexta-feira</v>
      </c>
      <c r="K88" s="15" t="str">
        <f>IFERROR(VLOOKUP(B88, HolidayDimension!A$2:B$50, 2, FALSE), "No Key")</f>
        <v>No Key</v>
      </c>
      <c r="L88" s="7" t="str">
        <f t="shared" si="1"/>
        <v>Non-Holiday</v>
      </c>
      <c r="M88" s="7" t="str">
        <f>IF($I88 &gt;= 6, "Weekend", "Non-Weekend")</f>
        <v>Non-Weekend</v>
      </c>
    </row>
    <row r="89" spans="1:13" x14ac:dyDescent="0.25">
      <c r="A89" s="7">
        <v>88</v>
      </c>
      <c r="B89" s="9">
        <v>40999</v>
      </c>
      <c r="C89" s="7">
        <f>YEAR($B89)</f>
        <v>2012</v>
      </c>
      <c r="D89" s="7" t="str">
        <f>VLOOKUP(_xlfn.DAYS(DATE(YEAR($B89), MONTH($B90), DAY($B90)), DATE(YEAR($B90), 1, 1)), SeasonAux, 2, TRUE)</f>
        <v>Spring</v>
      </c>
      <c r="E89" s="7">
        <f>IF($F89 &lt;= 6, 1, 2)</f>
        <v>1</v>
      </c>
      <c r="F89" s="7">
        <f>MONTH($B89)</f>
        <v>3</v>
      </c>
      <c r="G89" s="7">
        <f>WEEKNUM($B89)</f>
        <v>13</v>
      </c>
      <c r="H89" s="7">
        <f>DAY($B89)</f>
        <v>31</v>
      </c>
      <c r="I89" s="7">
        <f>WEEKDAY($B89,2)</f>
        <v>6</v>
      </c>
      <c r="J89" s="7" t="str">
        <f>TEXT($B89, "DDDD")</f>
        <v>sábado</v>
      </c>
      <c r="K89" s="15" t="str">
        <f>IFERROR(VLOOKUP(B89, HolidayDimension!A$2:B$50, 2, FALSE), "No Key")</f>
        <v>No Key</v>
      </c>
      <c r="L89" s="7" t="str">
        <f t="shared" si="1"/>
        <v>Non-Holiday</v>
      </c>
      <c r="M89" s="7" t="str">
        <f>IF($I89 &gt;= 6, "Weekend", "Non-Weekend")</f>
        <v>Weekend</v>
      </c>
    </row>
    <row r="90" spans="1:13" x14ac:dyDescent="0.25">
      <c r="A90" s="7">
        <v>89</v>
      </c>
      <c r="B90" s="8">
        <v>41000</v>
      </c>
      <c r="C90" s="7">
        <f>YEAR($B90)</f>
        <v>2012</v>
      </c>
      <c r="D90" s="7" t="str">
        <f>VLOOKUP(_xlfn.DAYS(DATE(YEAR($B90), MONTH($B91), DAY($B91)), DATE(YEAR($B91), 1, 1)), SeasonAux, 2, TRUE)</f>
        <v>Spring</v>
      </c>
      <c r="E90" s="7">
        <f>IF($F90 &lt;= 6, 1, 2)</f>
        <v>1</v>
      </c>
      <c r="F90" s="7">
        <f>MONTH($B90)</f>
        <v>4</v>
      </c>
      <c r="G90" s="7">
        <f>WEEKNUM($B90)</f>
        <v>14</v>
      </c>
      <c r="H90" s="7">
        <f>DAY($B90)</f>
        <v>1</v>
      </c>
      <c r="I90" s="7">
        <f>WEEKDAY($B90,2)</f>
        <v>7</v>
      </c>
      <c r="J90" s="7" t="str">
        <f>TEXT($B90, "DDDD")</f>
        <v>domingo</v>
      </c>
      <c r="K90" s="15" t="str">
        <f>IFERROR(VLOOKUP(B90, HolidayDimension!A$2:B$50, 2, FALSE), "No Key")</f>
        <v>No Key</v>
      </c>
      <c r="L90" s="7" t="str">
        <f t="shared" si="1"/>
        <v>Non-Holiday</v>
      </c>
      <c r="M90" s="7" t="str">
        <f>IF($I90 &gt;= 6, "Weekend", "Non-Weekend")</f>
        <v>Weekend</v>
      </c>
    </row>
    <row r="91" spans="1:13" x14ac:dyDescent="0.25">
      <c r="A91" s="7">
        <v>90</v>
      </c>
      <c r="B91" s="8">
        <v>41001</v>
      </c>
      <c r="C91" s="7">
        <f>YEAR($B91)</f>
        <v>2012</v>
      </c>
      <c r="D91" s="7" t="str">
        <f>VLOOKUP(_xlfn.DAYS(DATE(YEAR($B91), MONTH($B92), DAY($B92)), DATE(YEAR($B92), 1, 1)), SeasonAux, 2, TRUE)</f>
        <v>Spring</v>
      </c>
      <c r="E91" s="7">
        <f>IF($F91 &lt;= 6, 1, 2)</f>
        <v>1</v>
      </c>
      <c r="F91" s="7">
        <f>MONTH($B91)</f>
        <v>4</v>
      </c>
      <c r="G91" s="7">
        <f>WEEKNUM($B91)</f>
        <v>14</v>
      </c>
      <c r="H91" s="7">
        <f>DAY($B91)</f>
        <v>2</v>
      </c>
      <c r="I91" s="7">
        <f>WEEKDAY($B91,2)</f>
        <v>1</v>
      </c>
      <c r="J91" s="7" t="str">
        <f>TEXT($B91, "DDDD")</f>
        <v>segunda-feira</v>
      </c>
      <c r="K91" s="15" t="str">
        <f>IFERROR(VLOOKUP(B91, HolidayDimension!A$2:B$50, 2, FALSE), "No Key")</f>
        <v>No Key</v>
      </c>
      <c r="L91" s="7" t="str">
        <f t="shared" si="1"/>
        <v>Non-Holiday</v>
      </c>
      <c r="M91" s="7" t="str">
        <f>IF($I91 &gt;= 6, "Weekend", "Non-Weekend")</f>
        <v>Non-Weekend</v>
      </c>
    </row>
    <row r="92" spans="1:13" x14ac:dyDescent="0.25">
      <c r="A92" s="7">
        <v>91</v>
      </c>
      <c r="B92" s="9">
        <v>41002</v>
      </c>
      <c r="C92" s="7">
        <f>YEAR($B92)</f>
        <v>2012</v>
      </c>
      <c r="D92" s="7" t="str">
        <f>VLOOKUP(_xlfn.DAYS(DATE(YEAR($B92), MONTH($B93), DAY($B93)), DATE(YEAR($B93), 1, 1)), SeasonAux, 2, TRUE)</f>
        <v>Spring</v>
      </c>
      <c r="E92" s="7">
        <f>IF($F92 &lt;= 6, 1, 2)</f>
        <v>1</v>
      </c>
      <c r="F92" s="7">
        <f>MONTH($B92)</f>
        <v>4</v>
      </c>
      <c r="G92" s="7">
        <f>WEEKNUM($B92)</f>
        <v>14</v>
      </c>
      <c r="H92" s="7">
        <f>DAY($B92)</f>
        <v>3</v>
      </c>
      <c r="I92" s="7">
        <f>WEEKDAY($B92,2)</f>
        <v>2</v>
      </c>
      <c r="J92" s="7" t="str">
        <f>TEXT($B92, "DDDD")</f>
        <v>terça-feira</v>
      </c>
      <c r="K92" s="15" t="str">
        <f>IFERROR(VLOOKUP(B92, HolidayDimension!A$2:B$50, 2, FALSE), "No Key")</f>
        <v>No Key</v>
      </c>
      <c r="L92" s="7" t="str">
        <f t="shared" si="1"/>
        <v>Non-Holiday</v>
      </c>
      <c r="M92" s="7" t="str">
        <f>IF($I92 &gt;= 6, "Weekend", "Non-Weekend")</f>
        <v>Non-Weekend</v>
      </c>
    </row>
    <row r="93" spans="1:13" x14ac:dyDescent="0.25">
      <c r="A93" s="7">
        <v>92</v>
      </c>
      <c r="B93" s="9">
        <v>41003</v>
      </c>
      <c r="C93" s="7">
        <f>YEAR($B93)</f>
        <v>2012</v>
      </c>
      <c r="D93" s="7" t="str">
        <f>VLOOKUP(_xlfn.DAYS(DATE(YEAR($B93), MONTH($B94), DAY($B94)), DATE(YEAR($B94), 1, 1)), SeasonAux, 2, TRUE)</f>
        <v>Spring</v>
      </c>
      <c r="E93" s="7">
        <f>IF($F93 &lt;= 6, 1, 2)</f>
        <v>1</v>
      </c>
      <c r="F93" s="7">
        <f>MONTH($B93)</f>
        <v>4</v>
      </c>
      <c r="G93" s="7">
        <f>WEEKNUM($B93)</f>
        <v>14</v>
      </c>
      <c r="H93" s="7">
        <f>DAY($B93)</f>
        <v>4</v>
      </c>
      <c r="I93" s="7">
        <f>WEEKDAY($B93,2)</f>
        <v>3</v>
      </c>
      <c r="J93" s="7" t="str">
        <f>TEXT($B93, "DDDD")</f>
        <v>quarta-feira</v>
      </c>
      <c r="K93" s="15" t="str">
        <f>IFERROR(VLOOKUP(B93, HolidayDimension!A$2:B$50, 2, FALSE), "No Key")</f>
        <v>No Key</v>
      </c>
      <c r="L93" s="7" t="str">
        <f t="shared" si="1"/>
        <v>Non-Holiday</v>
      </c>
      <c r="M93" s="7" t="str">
        <f>IF($I93 &gt;= 6, "Weekend", "Non-Weekend")</f>
        <v>Non-Weekend</v>
      </c>
    </row>
    <row r="94" spans="1:13" x14ac:dyDescent="0.25">
      <c r="A94" s="7">
        <v>93</v>
      </c>
      <c r="B94" s="9">
        <v>41004</v>
      </c>
      <c r="C94" s="7">
        <f>YEAR($B94)</f>
        <v>2012</v>
      </c>
      <c r="D94" s="7" t="str">
        <f>VLOOKUP(_xlfn.DAYS(DATE(YEAR($B94), MONTH($B95), DAY($B95)), DATE(YEAR($B95), 1, 1)), SeasonAux, 2, TRUE)</f>
        <v>Spring</v>
      </c>
      <c r="E94" s="7">
        <f>IF($F94 &lt;= 6, 1, 2)</f>
        <v>1</v>
      </c>
      <c r="F94" s="7">
        <f>MONTH($B94)</f>
        <v>4</v>
      </c>
      <c r="G94" s="7">
        <f>WEEKNUM($B94)</f>
        <v>14</v>
      </c>
      <c r="H94" s="7">
        <f>DAY($B94)</f>
        <v>5</v>
      </c>
      <c r="I94" s="7">
        <f>WEEKDAY($B94,2)</f>
        <v>4</v>
      </c>
      <c r="J94" s="7" t="str">
        <f>TEXT($B94, "DDDD")</f>
        <v>quinta-feira</v>
      </c>
      <c r="K94" s="15" t="str">
        <f>IFERROR(VLOOKUP(B94, HolidayDimension!A$2:B$50, 2, FALSE), "No Key")</f>
        <v>No Key</v>
      </c>
      <c r="L94" s="7" t="str">
        <f t="shared" si="1"/>
        <v>Non-Holiday</v>
      </c>
      <c r="M94" s="7" t="str">
        <f>IF($I94 &gt;= 6, "Weekend", "Non-Weekend")</f>
        <v>Non-Weekend</v>
      </c>
    </row>
    <row r="95" spans="1:13" x14ac:dyDescent="0.25">
      <c r="A95" s="7">
        <v>94</v>
      </c>
      <c r="B95" s="9">
        <v>41005</v>
      </c>
      <c r="C95" s="7">
        <f>YEAR($B95)</f>
        <v>2012</v>
      </c>
      <c r="D95" s="7" t="str">
        <f>VLOOKUP(_xlfn.DAYS(DATE(YEAR($B95), MONTH($B96), DAY($B96)), DATE(YEAR($B96), 1, 1)), SeasonAux, 2, TRUE)</f>
        <v>Spring</v>
      </c>
      <c r="E95" s="7">
        <f>IF($F95 &lt;= 6, 1, 2)</f>
        <v>1</v>
      </c>
      <c r="F95" s="7">
        <f>MONTH($B95)</f>
        <v>4</v>
      </c>
      <c r="G95" s="7">
        <f>WEEKNUM($B95)</f>
        <v>14</v>
      </c>
      <c r="H95" s="7">
        <f>DAY($B95)</f>
        <v>6</v>
      </c>
      <c r="I95" s="7">
        <f>WEEKDAY($B95,2)</f>
        <v>5</v>
      </c>
      <c r="J95" s="7" t="str">
        <f>TEXT($B95, "DDDD")</f>
        <v>sexta-feira</v>
      </c>
      <c r="K95" s="15" t="str">
        <f>IFERROR(VLOOKUP(B95, HolidayDimension!A$2:B$50, 2, FALSE), "No Key")</f>
        <v>No Key</v>
      </c>
      <c r="L95" s="7" t="str">
        <f t="shared" si="1"/>
        <v>Non-Holiday</v>
      </c>
      <c r="M95" s="7" t="str">
        <f>IF($I95 &gt;= 6, "Weekend", "Non-Weekend")</f>
        <v>Non-Weekend</v>
      </c>
    </row>
    <row r="96" spans="1:13" x14ac:dyDescent="0.25">
      <c r="A96" s="7">
        <v>95</v>
      </c>
      <c r="B96" s="8">
        <v>41006</v>
      </c>
      <c r="C96" s="7">
        <f>YEAR($B96)</f>
        <v>2012</v>
      </c>
      <c r="D96" s="7" t="str">
        <f>VLOOKUP(_xlfn.DAYS(DATE(YEAR($B96), MONTH($B97), DAY($B97)), DATE(YEAR($B97), 1, 1)), SeasonAux, 2, TRUE)</f>
        <v>Spring</v>
      </c>
      <c r="E96" s="7">
        <f>IF($F96 &lt;= 6, 1, 2)</f>
        <v>1</v>
      </c>
      <c r="F96" s="7">
        <f>MONTH($B96)</f>
        <v>4</v>
      </c>
      <c r="G96" s="7">
        <f>WEEKNUM($B96)</f>
        <v>14</v>
      </c>
      <c r="H96" s="7">
        <f>DAY($B96)</f>
        <v>7</v>
      </c>
      <c r="I96" s="7">
        <f>WEEKDAY($B96,2)</f>
        <v>6</v>
      </c>
      <c r="J96" s="7" t="str">
        <f>TEXT($B96, "DDDD")</f>
        <v>sábado</v>
      </c>
      <c r="K96" s="15" t="str">
        <f>IFERROR(VLOOKUP(B96, HolidayDimension!A$2:B$50, 2, FALSE), "No Key")</f>
        <v>No Key</v>
      </c>
      <c r="L96" s="7" t="str">
        <f t="shared" si="1"/>
        <v>Non-Holiday</v>
      </c>
      <c r="M96" s="7" t="str">
        <f>IF($I96 &gt;= 6, "Weekend", "Non-Weekend")</f>
        <v>Weekend</v>
      </c>
    </row>
    <row r="97" spans="1:13" x14ac:dyDescent="0.25">
      <c r="A97" s="7">
        <v>96</v>
      </c>
      <c r="B97" s="9">
        <v>41007</v>
      </c>
      <c r="C97" s="7">
        <f>YEAR($B97)</f>
        <v>2012</v>
      </c>
      <c r="D97" s="7" t="str">
        <f>VLOOKUP(_xlfn.DAYS(DATE(YEAR($B97), MONTH($B98), DAY($B98)), DATE(YEAR($B98), 1, 1)), SeasonAux, 2, TRUE)</f>
        <v>Spring</v>
      </c>
      <c r="E97" s="7">
        <f>IF($F97 &lt;= 6, 1, 2)</f>
        <v>1</v>
      </c>
      <c r="F97" s="7">
        <f>MONTH($B97)</f>
        <v>4</v>
      </c>
      <c r="G97" s="7">
        <f>WEEKNUM($B97)</f>
        <v>15</v>
      </c>
      <c r="H97" s="7">
        <f>DAY($B97)</f>
        <v>8</v>
      </c>
      <c r="I97" s="7">
        <f>WEEKDAY($B97,2)</f>
        <v>7</v>
      </c>
      <c r="J97" s="7" t="str">
        <f>TEXT($B97, "DDDD")</f>
        <v>domingo</v>
      </c>
      <c r="K97" s="15">
        <f>IFERROR(VLOOKUP(B97, HolidayDimension!A$2:B$50, 2, FALSE), "No Key")</f>
        <v>19</v>
      </c>
      <c r="L97" s="7" t="str">
        <f t="shared" si="1"/>
        <v>Holiday</v>
      </c>
      <c r="M97" s="7" t="str">
        <f>IF($I97 &gt;= 6, "Weekend", "Non-Weekend")</f>
        <v>Weekend</v>
      </c>
    </row>
    <row r="98" spans="1:13" x14ac:dyDescent="0.25">
      <c r="A98" s="7">
        <v>97</v>
      </c>
      <c r="B98" s="8">
        <v>41009</v>
      </c>
      <c r="C98" s="7">
        <f>YEAR($B98)</f>
        <v>2012</v>
      </c>
      <c r="D98" s="7" t="str">
        <f>VLOOKUP(_xlfn.DAYS(DATE(YEAR($B98), MONTH($B99), DAY($B99)), DATE(YEAR($B99), 1, 1)), SeasonAux, 2, TRUE)</f>
        <v>Spring</v>
      </c>
      <c r="E98" s="7">
        <f>IF($F98 &lt;= 6, 1, 2)</f>
        <v>1</v>
      </c>
      <c r="F98" s="7">
        <f>MONTH($B98)</f>
        <v>4</v>
      </c>
      <c r="G98" s="7">
        <f>WEEKNUM($B98)</f>
        <v>15</v>
      </c>
      <c r="H98" s="7">
        <f>DAY($B98)</f>
        <v>10</v>
      </c>
      <c r="I98" s="7">
        <f>WEEKDAY($B98,2)</f>
        <v>2</v>
      </c>
      <c r="J98" s="7" t="str">
        <f>TEXT($B98, "DDDD")</f>
        <v>terça-feira</v>
      </c>
      <c r="K98" s="15" t="str">
        <f>IFERROR(VLOOKUP(B98, HolidayDimension!A$2:B$50, 2, FALSE), "No Key")</f>
        <v>No Key</v>
      </c>
      <c r="L98" s="7" t="str">
        <f t="shared" si="1"/>
        <v>Non-Holiday</v>
      </c>
      <c r="M98" s="7" t="str">
        <f>IF($I98 &gt;= 6, "Weekend", "Non-Weekend")</f>
        <v>Non-Weekend</v>
      </c>
    </row>
    <row r="99" spans="1:13" x14ac:dyDescent="0.25">
      <c r="A99" s="7">
        <v>98</v>
      </c>
      <c r="B99" s="9">
        <v>41010</v>
      </c>
      <c r="C99" s="7">
        <f>YEAR($B99)</f>
        <v>2012</v>
      </c>
      <c r="D99" s="7" t="str">
        <f>VLOOKUP(_xlfn.DAYS(DATE(YEAR($B99), MONTH($B100), DAY($B100)), DATE(YEAR($B100), 1, 1)), SeasonAux, 2, TRUE)</f>
        <v>Spring</v>
      </c>
      <c r="E99" s="7">
        <f>IF($F99 &lt;= 6, 1, 2)</f>
        <v>1</v>
      </c>
      <c r="F99" s="7">
        <f>MONTH($B99)</f>
        <v>4</v>
      </c>
      <c r="G99" s="7">
        <f>WEEKNUM($B99)</f>
        <v>15</v>
      </c>
      <c r="H99" s="7">
        <f>DAY($B99)</f>
        <v>11</v>
      </c>
      <c r="I99" s="7">
        <f>WEEKDAY($B99,2)</f>
        <v>3</v>
      </c>
      <c r="J99" s="7" t="str">
        <f>TEXT($B99, "DDDD")</f>
        <v>quarta-feira</v>
      </c>
      <c r="K99" s="15" t="str">
        <f>IFERROR(VLOOKUP(B99, HolidayDimension!A$2:B$50, 2, FALSE), "No Key")</f>
        <v>No Key</v>
      </c>
      <c r="L99" s="7" t="str">
        <f t="shared" si="1"/>
        <v>Non-Holiday</v>
      </c>
      <c r="M99" s="7" t="str">
        <f>IF($I99 &gt;= 6, "Weekend", "Non-Weekend")</f>
        <v>Non-Weekend</v>
      </c>
    </row>
    <row r="100" spans="1:13" x14ac:dyDescent="0.25">
      <c r="A100" s="7">
        <v>99</v>
      </c>
      <c r="B100" s="9">
        <v>41011</v>
      </c>
      <c r="C100" s="7">
        <f>YEAR($B100)</f>
        <v>2012</v>
      </c>
      <c r="D100" s="7" t="str">
        <f>VLOOKUP(_xlfn.DAYS(DATE(YEAR($B100), MONTH($B101), DAY($B101)), DATE(YEAR($B101), 1, 1)), SeasonAux, 2, TRUE)</f>
        <v>Spring</v>
      </c>
      <c r="E100" s="7">
        <f>IF($F100 &lt;= 6, 1, 2)</f>
        <v>1</v>
      </c>
      <c r="F100" s="7">
        <f>MONTH($B100)</f>
        <v>4</v>
      </c>
      <c r="G100" s="7">
        <f>WEEKNUM($B100)</f>
        <v>15</v>
      </c>
      <c r="H100" s="7">
        <f>DAY($B100)</f>
        <v>12</v>
      </c>
      <c r="I100" s="7">
        <f>WEEKDAY($B100,2)</f>
        <v>4</v>
      </c>
      <c r="J100" s="7" t="str">
        <f>TEXT($B100, "DDDD")</f>
        <v>quinta-feira</v>
      </c>
      <c r="K100" s="15" t="str">
        <f>IFERROR(VLOOKUP(B100, HolidayDimension!A$2:B$50, 2, FALSE), "No Key")</f>
        <v>No Key</v>
      </c>
      <c r="L100" s="7" t="str">
        <f t="shared" si="1"/>
        <v>Non-Holiday</v>
      </c>
      <c r="M100" s="7" t="str">
        <f>IF($I100 &gt;= 6, "Weekend", "Non-Weekend")</f>
        <v>Non-Weekend</v>
      </c>
    </row>
    <row r="101" spans="1:13" x14ac:dyDescent="0.25">
      <c r="A101" s="7">
        <v>100</v>
      </c>
      <c r="B101" s="9">
        <v>41012</v>
      </c>
      <c r="C101" s="7">
        <f>YEAR($B101)</f>
        <v>2012</v>
      </c>
      <c r="D101" s="7" t="str">
        <f>VLOOKUP(_xlfn.DAYS(DATE(YEAR($B101), MONTH($B102), DAY($B102)), DATE(YEAR($B102), 1, 1)), SeasonAux, 2, TRUE)</f>
        <v>Spring</v>
      </c>
      <c r="E101" s="7">
        <f>IF($F101 &lt;= 6, 1, 2)</f>
        <v>1</v>
      </c>
      <c r="F101" s="7">
        <f>MONTH($B101)</f>
        <v>4</v>
      </c>
      <c r="G101" s="7">
        <f>WEEKNUM($B101)</f>
        <v>15</v>
      </c>
      <c r="H101" s="7">
        <f>DAY($B101)</f>
        <v>13</v>
      </c>
      <c r="I101" s="7">
        <f>WEEKDAY($B101,2)</f>
        <v>5</v>
      </c>
      <c r="J101" s="7" t="str">
        <f>TEXT($B101, "DDDD")</f>
        <v>sexta-feira</v>
      </c>
      <c r="K101" s="15" t="str">
        <f>IFERROR(VLOOKUP(B101, HolidayDimension!A$2:B$50, 2, FALSE), "No Key")</f>
        <v>No Key</v>
      </c>
      <c r="L101" s="7" t="str">
        <f t="shared" si="1"/>
        <v>Non-Holiday</v>
      </c>
      <c r="M101" s="7" t="str">
        <f>IF($I101 &gt;= 6, "Weekend", "Non-Weekend")</f>
        <v>Non-Weekend</v>
      </c>
    </row>
    <row r="102" spans="1:13" x14ac:dyDescent="0.25">
      <c r="A102" s="7">
        <v>101</v>
      </c>
      <c r="B102" s="8">
        <v>41013</v>
      </c>
      <c r="C102" s="7">
        <f>YEAR($B102)</f>
        <v>2012</v>
      </c>
      <c r="D102" s="7" t="str">
        <f>VLOOKUP(_xlfn.DAYS(DATE(YEAR($B102), MONTH($B103), DAY($B103)), DATE(YEAR($B103), 1, 1)), SeasonAux, 2, TRUE)</f>
        <v>Spring</v>
      </c>
      <c r="E102" s="7">
        <f>IF($F102 &lt;= 6, 1, 2)</f>
        <v>1</v>
      </c>
      <c r="F102" s="7">
        <f>MONTH($B102)</f>
        <v>4</v>
      </c>
      <c r="G102" s="7">
        <f>WEEKNUM($B102)</f>
        <v>15</v>
      </c>
      <c r="H102" s="7">
        <f>DAY($B102)</f>
        <v>14</v>
      </c>
      <c r="I102" s="7">
        <f>WEEKDAY($B102,2)</f>
        <v>6</v>
      </c>
      <c r="J102" s="7" t="str">
        <f>TEXT($B102, "DDDD")</f>
        <v>sábado</v>
      </c>
      <c r="K102" s="15" t="str">
        <f>IFERROR(VLOOKUP(B102, HolidayDimension!A$2:B$50, 2, FALSE), "No Key")</f>
        <v>No Key</v>
      </c>
      <c r="L102" s="7" t="str">
        <f t="shared" si="1"/>
        <v>Non-Holiday</v>
      </c>
      <c r="M102" s="7" t="str">
        <f>IF($I102 &gt;= 6, "Weekend", "Non-Weekend")</f>
        <v>Weekend</v>
      </c>
    </row>
    <row r="103" spans="1:13" x14ac:dyDescent="0.25">
      <c r="A103" s="7">
        <v>102</v>
      </c>
      <c r="B103" s="8">
        <v>41014</v>
      </c>
      <c r="C103" s="7">
        <f>YEAR($B103)</f>
        <v>2012</v>
      </c>
      <c r="D103" s="7" t="str">
        <f>VLOOKUP(_xlfn.DAYS(DATE(YEAR($B103), MONTH($B104), DAY($B104)), DATE(YEAR($B104), 1, 1)), SeasonAux, 2, TRUE)</f>
        <v>Spring</v>
      </c>
      <c r="E103" s="7">
        <f>IF($F103 &lt;= 6, 1, 2)</f>
        <v>1</v>
      </c>
      <c r="F103" s="7">
        <f>MONTH($B103)</f>
        <v>4</v>
      </c>
      <c r="G103" s="7">
        <f>WEEKNUM($B103)</f>
        <v>16</v>
      </c>
      <c r="H103" s="7">
        <f>DAY($B103)</f>
        <v>15</v>
      </c>
      <c r="I103" s="7">
        <f>WEEKDAY($B103,2)</f>
        <v>7</v>
      </c>
      <c r="J103" s="7" t="str">
        <f>TEXT($B103, "DDDD")</f>
        <v>domingo</v>
      </c>
      <c r="K103" s="15">
        <f>IFERROR(VLOOKUP(B103, HolidayDimension!A$2:B$50, 2, FALSE), "No Key")</f>
        <v>5</v>
      </c>
      <c r="L103" s="7" t="str">
        <f t="shared" si="1"/>
        <v>Holiday</v>
      </c>
      <c r="M103" s="7" t="str">
        <f>IF($I103 &gt;= 6, "Weekend", "Non-Weekend")</f>
        <v>Weekend</v>
      </c>
    </row>
    <row r="104" spans="1:13" x14ac:dyDescent="0.25">
      <c r="A104" s="7">
        <v>103</v>
      </c>
      <c r="B104" s="8">
        <v>41016</v>
      </c>
      <c r="C104" s="7">
        <f>YEAR($B104)</f>
        <v>2012</v>
      </c>
      <c r="D104" s="7" t="str">
        <f>VLOOKUP(_xlfn.DAYS(DATE(YEAR($B104), MONTH($B105), DAY($B105)), DATE(YEAR($B105), 1, 1)), SeasonAux, 2, TRUE)</f>
        <v>Spring</v>
      </c>
      <c r="E104" s="7">
        <f>IF($F104 &lt;= 6, 1, 2)</f>
        <v>1</v>
      </c>
      <c r="F104" s="7">
        <f>MONTH($B104)</f>
        <v>4</v>
      </c>
      <c r="G104" s="7">
        <f>WEEKNUM($B104)</f>
        <v>16</v>
      </c>
      <c r="H104" s="7">
        <f>DAY($B104)</f>
        <v>17</v>
      </c>
      <c r="I104" s="7">
        <f>WEEKDAY($B104,2)</f>
        <v>2</v>
      </c>
      <c r="J104" s="7" t="str">
        <f>TEXT($B104, "DDDD")</f>
        <v>terça-feira</v>
      </c>
      <c r="K104" s="15" t="str">
        <f>IFERROR(VLOOKUP(B104, HolidayDimension!A$2:B$50, 2, FALSE), "No Key")</f>
        <v>No Key</v>
      </c>
      <c r="L104" s="7" t="str">
        <f t="shared" si="1"/>
        <v>Non-Holiday</v>
      </c>
      <c r="M104" s="7" t="str">
        <f>IF($I104 &gt;= 6, "Weekend", "Non-Weekend")</f>
        <v>Non-Weekend</v>
      </c>
    </row>
    <row r="105" spans="1:13" x14ac:dyDescent="0.25">
      <c r="A105" s="7">
        <v>104</v>
      </c>
      <c r="B105" s="8">
        <v>41017</v>
      </c>
      <c r="C105" s="7">
        <f>YEAR($B105)</f>
        <v>2012</v>
      </c>
      <c r="D105" s="7" t="str">
        <f>VLOOKUP(_xlfn.DAYS(DATE(YEAR($B105), MONTH($B106), DAY($B106)), DATE(YEAR($B106), 1, 1)), SeasonAux, 2, TRUE)</f>
        <v>Spring</v>
      </c>
      <c r="E105" s="7">
        <f>IF($F105 &lt;= 6, 1, 2)</f>
        <v>1</v>
      </c>
      <c r="F105" s="7">
        <f>MONTH($B105)</f>
        <v>4</v>
      </c>
      <c r="G105" s="7">
        <f>WEEKNUM($B105)</f>
        <v>16</v>
      </c>
      <c r="H105" s="7">
        <f>DAY($B105)</f>
        <v>18</v>
      </c>
      <c r="I105" s="7">
        <f>WEEKDAY($B105,2)</f>
        <v>3</v>
      </c>
      <c r="J105" s="7" t="str">
        <f>TEXT($B105, "DDDD")</f>
        <v>quarta-feira</v>
      </c>
      <c r="K105" s="15" t="str">
        <f>IFERROR(VLOOKUP(B105, HolidayDimension!A$2:B$50, 2, FALSE), "No Key")</f>
        <v>No Key</v>
      </c>
      <c r="L105" s="7" t="str">
        <f t="shared" si="1"/>
        <v>Non-Holiday</v>
      </c>
      <c r="M105" s="7" t="str">
        <f>IF($I105 &gt;= 6, "Weekend", "Non-Weekend")</f>
        <v>Non-Weekend</v>
      </c>
    </row>
    <row r="106" spans="1:13" x14ac:dyDescent="0.25">
      <c r="A106" s="7">
        <v>105</v>
      </c>
      <c r="B106" s="9">
        <v>41018</v>
      </c>
      <c r="C106" s="7">
        <f>YEAR($B106)</f>
        <v>2012</v>
      </c>
      <c r="D106" s="7" t="str">
        <f>VLOOKUP(_xlfn.DAYS(DATE(YEAR($B106), MONTH($B107), DAY($B107)), DATE(YEAR($B107), 1, 1)), SeasonAux, 2, TRUE)</f>
        <v>Spring</v>
      </c>
      <c r="E106" s="7">
        <f>IF($F106 &lt;= 6, 1, 2)</f>
        <v>1</v>
      </c>
      <c r="F106" s="7">
        <f>MONTH($B106)</f>
        <v>4</v>
      </c>
      <c r="G106" s="7">
        <f>WEEKNUM($B106)</f>
        <v>16</v>
      </c>
      <c r="H106" s="7">
        <f>DAY($B106)</f>
        <v>19</v>
      </c>
      <c r="I106" s="7">
        <f>WEEKDAY($B106,2)</f>
        <v>4</v>
      </c>
      <c r="J106" s="7" t="str">
        <f>TEXT($B106, "DDDD")</f>
        <v>quinta-feira</v>
      </c>
      <c r="K106" s="15" t="str">
        <f>IFERROR(VLOOKUP(B106, HolidayDimension!A$2:B$50, 2, FALSE), "No Key")</f>
        <v>No Key</v>
      </c>
      <c r="L106" s="7" t="str">
        <f t="shared" si="1"/>
        <v>Non-Holiday</v>
      </c>
      <c r="M106" s="7" t="str">
        <f>IF($I106 &gt;= 6, "Weekend", "Non-Weekend")</f>
        <v>Non-Weekend</v>
      </c>
    </row>
    <row r="107" spans="1:13" x14ac:dyDescent="0.25">
      <c r="A107" s="7">
        <v>106</v>
      </c>
      <c r="B107" s="8">
        <v>41019</v>
      </c>
      <c r="C107" s="7">
        <f>YEAR($B107)</f>
        <v>2012</v>
      </c>
      <c r="D107" s="7" t="str">
        <f>VLOOKUP(_xlfn.DAYS(DATE(YEAR($B107), MONTH($B108), DAY($B108)), DATE(YEAR($B108), 1, 1)), SeasonAux, 2, TRUE)</f>
        <v>Spring</v>
      </c>
      <c r="E107" s="7">
        <f>IF($F107 &lt;= 6, 1, 2)</f>
        <v>1</v>
      </c>
      <c r="F107" s="7">
        <f>MONTH($B107)</f>
        <v>4</v>
      </c>
      <c r="G107" s="7">
        <f>WEEKNUM($B107)</f>
        <v>16</v>
      </c>
      <c r="H107" s="7">
        <f>DAY($B107)</f>
        <v>20</v>
      </c>
      <c r="I107" s="7">
        <f>WEEKDAY($B107,2)</f>
        <v>5</v>
      </c>
      <c r="J107" s="7" t="str">
        <f>TEXT($B107, "DDDD")</f>
        <v>sexta-feira</v>
      </c>
      <c r="K107" s="15" t="str">
        <f>IFERROR(VLOOKUP(B107, HolidayDimension!A$2:B$50, 2, FALSE), "No Key")</f>
        <v>No Key</v>
      </c>
      <c r="L107" s="7" t="str">
        <f t="shared" si="1"/>
        <v>Non-Holiday</v>
      </c>
      <c r="M107" s="7" t="str">
        <f>IF($I107 &gt;= 6, "Weekend", "Non-Weekend")</f>
        <v>Non-Weekend</v>
      </c>
    </row>
    <row r="108" spans="1:13" x14ac:dyDescent="0.25">
      <c r="A108" s="7">
        <v>107</v>
      </c>
      <c r="B108" s="8">
        <v>41020</v>
      </c>
      <c r="C108" s="7">
        <f>YEAR($B108)</f>
        <v>2012</v>
      </c>
      <c r="D108" s="7" t="str">
        <f>VLOOKUP(_xlfn.DAYS(DATE(YEAR($B108), MONTH($B109), DAY($B109)), DATE(YEAR($B109), 1, 1)), SeasonAux, 2, TRUE)</f>
        <v>Spring</v>
      </c>
      <c r="E108" s="7">
        <f>IF($F108 &lt;= 6, 1, 2)</f>
        <v>1</v>
      </c>
      <c r="F108" s="7">
        <f>MONTH($B108)</f>
        <v>4</v>
      </c>
      <c r="G108" s="7">
        <f>WEEKNUM($B108)</f>
        <v>16</v>
      </c>
      <c r="H108" s="7">
        <f>DAY($B108)</f>
        <v>21</v>
      </c>
      <c r="I108" s="7">
        <f>WEEKDAY($B108,2)</f>
        <v>6</v>
      </c>
      <c r="J108" s="7" t="str">
        <f>TEXT($B108, "DDDD")</f>
        <v>sábado</v>
      </c>
      <c r="K108" s="15" t="str">
        <f>IFERROR(VLOOKUP(B108, HolidayDimension!A$2:B$50, 2, FALSE), "No Key")</f>
        <v>No Key</v>
      </c>
      <c r="L108" s="7" t="str">
        <f t="shared" si="1"/>
        <v>Non-Holiday</v>
      </c>
      <c r="M108" s="7" t="str">
        <f>IF($I108 &gt;= 6, "Weekend", "Non-Weekend")</f>
        <v>Weekend</v>
      </c>
    </row>
    <row r="109" spans="1:13" x14ac:dyDescent="0.25">
      <c r="A109" s="7">
        <v>108</v>
      </c>
      <c r="B109" s="9">
        <v>41021</v>
      </c>
      <c r="C109" s="7">
        <f>YEAR($B109)</f>
        <v>2012</v>
      </c>
      <c r="D109" s="7" t="str">
        <f>VLOOKUP(_xlfn.DAYS(DATE(YEAR($B109), MONTH($B110), DAY($B110)), DATE(YEAR($B110), 1, 1)), SeasonAux, 2, TRUE)</f>
        <v>Spring</v>
      </c>
      <c r="E109" s="7">
        <f>IF($F109 &lt;= 6, 1, 2)</f>
        <v>1</v>
      </c>
      <c r="F109" s="7">
        <f>MONTH($B109)</f>
        <v>4</v>
      </c>
      <c r="G109" s="7">
        <f>WEEKNUM($B109)</f>
        <v>17</v>
      </c>
      <c r="H109" s="7">
        <f>DAY($B109)</f>
        <v>22</v>
      </c>
      <c r="I109" s="7">
        <f>WEEKDAY($B109,2)</f>
        <v>7</v>
      </c>
      <c r="J109" s="7" t="str">
        <f>TEXT($B109, "DDDD")</f>
        <v>domingo</v>
      </c>
      <c r="K109" s="15" t="str">
        <f>IFERROR(VLOOKUP(B109, HolidayDimension!A$2:B$50, 2, FALSE), "No Key")</f>
        <v>No Key</v>
      </c>
      <c r="L109" s="7" t="str">
        <f t="shared" si="1"/>
        <v>Non-Holiday</v>
      </c>
      <c r="M109" s="7" t="str">
        <f>IF($I109 &gt;= 6, "Weekend", "Non-Weekend")</f>
        <v>Weekend</v>
      </c>
    </row>
    <row r="110" spans="1:13" x14ac:dyDescent="0.25">
      <c r="A110" s="7">
        <v>109</v>
      </c>
      <c r="B110" s="9">
        <v>41022</v>
      </c>
      <c r="C110" s="7">
        <f>YEAR($B110)</f>
        <v>2012</v>
      </c>
      <c r="D110" s="7" t="str">
        <f>VLOOKUP(_xlfn.DAYS(DATE(YEAR($B110), MONTH($B111), DAY($B111)), DATE(YEAR($B111), 1, 1)), SeasonAux, 2, TRUE)</f>
        <v>Spring</v>
      </c>
      <c r="E110" s="7">
        <f>IF($F110 &lt;= 6, 1, 2)</f>
        <v>1</v>
      </c>
      <c r="F110" s="7">
        <f>MONTH($B110)</f>
        <v>4</v>
      </c>
      <c r="G110" s="7">
        <f>WEEKNUM($B110)</f>
        <v>17</v>
      </c>
      <c r="H110" s="7">
        <f>DAY($B110)</f>
        <v>23</v>
      </c>
      <c r="I110" s="7">
        <f>WEEKDAY($B110,2)</f>
        <v>1</v>
      </c>
      <c r="J110" s="7" t="str">
        <f>TEXT($B110, "DDDD")</f>
        <v>segunda-feira</v>
      </c>
      <c r="K110" s="15" t="str">
        <f>IFERROR(VLOOKUP(B110, HolidayDimension!A$2:B$50, 2, FALSE), "No Key")</f>
        <v>No Key</v>
      </c>
      <c r="L110" s="7" t="str">
        <f t="shared" si="1"/>
        <v>Non-Holiday</v>
      </c>
      <c r="M110" s="7" t="str">
        <f>IF($I110 &gt;= 6, "Weekend", "Non-Weekend")</f>
        <v>Non-Weekend</v>
      </c>
    </row>
    <row r="111" spans="1:13" x14ac:dyDescent="0.25">
      <c r="A111" s="7">
        <v>110</v>
      </c>
      <c r="B111" s="8">
        <v>41023</v>
      </c>
      <c r="C111" s="7">
        <f>YEAR($B111)</f>
        <v>2012</v>
      </c>
      <c r="D111" s="7" t="str">
        <f>VLOOKUP(_xlfn.DAYS(DATE(YEAR($B111), MONTH($B112), DAY($B112)), DATE(YEAR($B112), 1, 1)), SeasonAux, 2, TRUE)</f>
        <v>Spring</v>
      </c>
      <c r="E111" s="7">
        <f>IF($F111 &lt;= 6, 1, 2)</f>
        <v>1</v>
      </c>
      <c r="F111" s="7">
        <f>MONTH($B111)</f>
        <v>4</v>
      </c>
      <c r="G111" s="7">
        <f>WEEKNUM($B111)</f>
        <v>17</v>
      </c>
      <c r="H111" s="7">
        <f>DAY($B111)</f>
        <v>24</v>
      </c>
      <c r="I111" s="7">
        <f>WEEKDAY($B111,2)</f>
        <v>2</v>
      </c>
      <c r="J111" s="7" t="str">
        <f>TEXT($B111, "DDDD")</f>
        <v>terça-feira</v>
      </c>
      <c r="K111" s="15" t="str">
        <f>IFERROR(VLOOKUP(B111, HolidayDimension!A$2:B$50, 2, FALSE), "No Key")</f>
        <v>No Key</v>
      </c>
      <c r="L111" s="7" t="str">
        <f t="shared" si="1"/>
        <v>Non-Holiday</v>
      </c>
      <c r="M111" s="7" t="str">
        <f>IF($I111 &gt;= 6, "Weekend", "Non-Weekend")</f>
        <v>Non-Weekend</v>
      </c>
    </row>
    <row r="112" spans="1:13" x14ac:dyDescent="0.25">
      <c r="A112" s="7">
        <v>111</v>
      </c>
      <c r="B112" s="8">
        <v>41024</v>
      </c>
      <c r="C112" s="7">
        <f>YEAR($B112)</f>
        <v>2012</v>
      </c>
      <c r="D112" s="7" t="str">
        <f>VLOOKUP(_xlfn.DAYS(DATE(YEAR($B112), MONTH($B113), DAY($B113)), DATE(YEAR($B113), 1, 1)), SeasonAux, 2, TRUE)</f>
        <v>Spring</v>
      </c>
      <c r="E112" s="7">
        <f>IF($F112 &lt;= 6, 1, 2)</f>
        <v>1</v>
      </c>
      <c r="F112" s="7">
        <f>MONTH($B112)</f>
        <v>4</v>
      </c>
      <c r="G112" s="7">
        <f>WEEKNUM($B112)</f>
        <v>17</v>
      </c>
      <c r="H112" s="7">
        <f>DAY($B112)</f>
        <v>25</v>
      </c>
      <c r="I112" s="7">
        <f>WEEKDAY($B112,2)</f>
        <v>3</v>
      </c>
      <c r="J112" s="7" t="str">
        <f>TEXT($B112, "DDDD")</f>
        <v>quarta-feira</v>
      </c>
      <c r="K112" s="15" t="str">
        <f>IFERROR(VLOOKUP(B112, HolidayDimension!A$2:B$50, 2, FALSE), "No Key")</f>
        <v>No Key</v>
      </c>
      <c r="L112" s="7" t="str">
        <f t="shared" si="1"/>
        <v>Non-Holiday</v>
      </c>
      <c r="M112" s="7" t="str">
        <f>IF($I112 &gt;= 6, "Weekend", "Non-Weekend")</f>
        <v>Non-Weekend</v>
      </c>
    </row>
    <row r="113" spans="1:13" x14ac:dyDescent="0.25">
      <c r="A113" s="7">
        <v>112</v>
      </c>
      <c r="B113" s="9">
        <v>41025</v>
      </c>
      <c r="C113" s="7">
        <f>YEAR($B113)</f>
        <v>2012</v>
      </c>
      <c r="D113" s="7" t="str">
        <f>VLOOKUP(_xlfn.DAYS(DATE(YEAR($B113), MONTH($B114), DAY($B114)), DATE(YEAR($B114), 1, 1)), SeasonAux, 2, TRUE)</f>
        <v>Spring</v>
      </c>
      <c r="E113" s="7">
        <f>IF($F113 &lt;= 6, 1, 2)</f>
        <v>1</v>
      </c>
      <c r="F113" s="7">
        <f>MONTH($B113)</f>
        <v>4</v>
      </c>
      <c r="G113" s="7">
        <f>WEEKNUM($B113)</f>
        <v>17</v>
      </c>
      <c r="H113" s="7">
        <f>DAY($B113)</f>
        <v>26</v>
      </c>
      <c r="I113" s="7">
        <f>WEEKDAY($B113,2)</f>
        <v>4</v>
      </c>
      <c r="J113" s="7" t="str">
        <f>TEXT($B113, "DDDD")</f>
        <v>quinta-feira</v>
      </c>
      <c r="K113" s="15" t="str">
        <f>IFERROR(VLOOKUP(B113, HolidayDimension!A$2:B$50, 2, FALSE), "No Key")</f>
        <v>No Key</v>
      </c>
      <c r="L113" s="7" t="str">
        <f t="shared" si="1"/>
        <v>Non-Holiday</v>
      </c>
      <c r="M113" s="7" t="str">
        <f>IF($I113 &gt;= 6, "Weekend", "Non-Weekend")</f>
        <v>Non-Weekend</v>
      </c>
    </row>
    <row r="114" spans="1:13" x14ac:dyDescent="0.25">
      <c r="A114" s="7">
        <v>113</v>
      </c>
      <c r="B114" s="8">
        <v>41026</v>
      </c>
      <c r="C114" s="7">
        <f>YEAR($B114)</f>
        <v>2012</v>
      </c>
      <c r="D114" s="7" t="str">
        <f>VLOOKUP(_xlfn.DAYS(DATE(YEAR($B114), MONTH($B115), DAY($B115)), DATE(YEAR($B115), 1, 1)), SeasonAux, 2, TRUE)</f>
        <v>Spring</v>
      </c>
      <c r="E114" s="7">
        <f>IF($F114 &lt;= 6, 1, 2)</f>
        <v>1</v>
      </c>
      <c r="F114" s="7">
        <f>MONTH($B114)</f>
        <v>4</v>
      </c>
      <c r="G114" s="7">
        <f>WEEKNUM($B114)</f>
        <v>17</v>
      </c>
      <c r="H114" s="7">
        <f>DAY($B114)</f>
        <v>27</v>
      </c>
      <c r="I114" s="7">
        <f>WEEKDAY($B114,2)</f>
        <v>5</v>
      </c>
      <c r="J114" s="7" t="str">
        <f>TEXT($B114, "DDDD")</f>
        <v>sexta-feira</v>
      </c>
      <c r="K114" s="15" t="str">
        <f>IFERROR(VLOOKUP(B114, HolidayDimension!A$2:B$50, 2, FALSE), "No Key")</f>
        <v>No Key</v>
      </c>
      <c r="L114" s="7" t="str">
        <f t="shared" si="1"/>
        <v>Non-Holiday</v>
      </c>
      <c r="M114" s="7" t="str">
        <f>IF($I114 &gt;= 6, "Weekend", "Non-Weekend")</f>
        <v>Non-Weekend</v>
      </c>
    </row>
    <row r="115" spans="1:13" x14ac:dyDescent="0.25">
      <c r="A115" s="7">
        <v>114</v>
      </c>
      <c r="B115" s="8">
        <v>41027</v>
      </c>
      <c r="C115" s="7">
        <f>YEAR($B115)</f>
        <v>2012</v>
      </c>
      <c r="D115" s="7" t="str">
        <f>VLOOKUP(_xlfn.DAYS(DATE(YEAR($B115), MONTH($B116), DAY($B116)), DATE(YEAR($B116), 1, 1)), SeasonAux, 2, TRUE)</f>
        <v>Spring</v>
      </c>
      <c r="E115" s="7">
        <f>IF($F115 &lt;= 6, 1, 2)</f>
        <v>1</v>
      </c>
      <c r="F115" s="7">
        <f>MONTH($B115)</f>
        <v>4</v>
      </c>
      <c r="G115" s="7">
        <f>WEEKNUM($B115)</f>
        <v>17</v>
      </c>
      <c r="H115" s="7">
        <f>DAY($B115)</f>
        <v>28</v>
      </c>
      <c r="I115" s="7">
        <f>WEEKDAY($B115,2)</f>
        <v>6</v>
      </c>
      <c r="J115" s="7" t="str">
        <f>TEXT($B115, "DDDD")</f>
        <v>sábado</v>
      </c>
      <c r="K115" s="15" t="str">
        <f>IFERROR(VLOOKUP(B115, HolidayDimension!A$2:B$50, 2, FALSE), "No Key")</f>
        <v>No Key</v>
      </c>
      <c r="L115" s="7" t="str">
        <f t="shared" si="1"/>
        <v>Non-Holiday</v>
      </c>
      <c r="M115" s="7" t="str">
        <f>IF($I115 &gt;= 6, "Weekend", "Non-Weekend")</f>
        <v>Weekend</v>
      </c>
    </row>
    <row r="116" spans="1:13" x14ac:dyDescent="0.25">
      <c r="A116" s="7">
        <v>115</v>
      </c>
      <c r="B116" s="9">
        <v>41028</v>
      </c>
      <c r="C116" s="7">
        <f>YEAR($B116)</f>
        <v>2012</v>
      </c>
      <c r="D116" s="7" t="str">
        <f>VLOOKUP(_xlfn.DAYS(DATE(YEAR($B116), MONTH($B117), DAY($B117)), DATE(YEAR($B117), 1, 1)), SeasonAux, 2, TRUE)</f>
        <v>Spring</v>
      </c>
      <c r="E116" s="7">
        <f>IF($F116 &lt;= 6, 1, 2)</f>
        <v>1</v>
      </c>
      <c r="F116" s="7">
        <f>MONTH($B116)</f>
        <v>4</v>
      </c>
      <c r="G116" s="7">
        <f>WEEKNUM($B116)</f>
        <v>18</v>
      </c>
      <c r="H116" s="7">
        <f>DAY($B116)</f>
        <v>29</v>
      </c>
      <c r="I116" s="7">
        <f>WEEKDAY($B116,2)</f>
        <v>7</v>
      </c>
      <c r="J116" s="7" t="str">
        <f>TEXT($B116, "DDDD")</f>
        <v>domingo</v>
      </c>
      <c r="K116" s="15" t="str">
        <f>IFERROR(VLOOKUP(B116, HolidayDimension!A$2:B$50, 2, FALSE), "No Key")</f>
        <v>No Key</v>
      </c>
      <c r="L116" s="7" t="str">
        <f t="shared" si="1"/>
        <v>Non-Holiday</v>
      </c>
      <c r="M116" s="7" t="str">
        <f>IF($I116 &gt;= 6, "Weekend", "Non-Weekend")</f>
        <v>Weekend</v>
      </c>
    </row>
    <row r="117" spans="1:13" x14ac:dyDescent="0.25">
      <c r="A117" s="7">
        <v>116</v>
      </c>
      <c r="B117" s="9">
        <v>41030</v>
      </c>
      <c r="C117" s="7">
        <f>YEAR($B117)</f>
        <v>2012</v>
      </c>
      <c r="D117" s="7" t="str">
        <f>VLOOKUP(_xlfn.DAYS(DATE(YEAR($B117), MONTH($B118), DAY($B118)), DATE(YEAR($B118), 1, 1)), SeasonAux, 2, TRUE)</f>
        <v>Spring</v>
      </c>
      <c r="E117" s="7">
        <f>IF($F117 &lt;= 6, 1, 2)</f>
        <v>1</v>
      </c>
      <c r="F117" s="7">
        <f>MONTH($B117)</f>
        <v>5</v>
      </c>
      <c r="G117" s="7">
        <f>WEEKNUM($B117)</f>
        <v>18</v>
      </c>
      <c r="H117" s="7">
        <f>DAY($B117)</f>
        <v>1</v>
      </c>
      <c r="I117" s="7">
        <f>WEEKDAY($B117,2)</f>
        <v>2</v>
      </c>
      <c r="J117" s="7" t="str">
        <f>TEXT($B117, "DDDD")</f>
        <v>terça-feira</v>
      </c>
      <c r="K117" s="15" t="str">
        <f>IFERROR(VLOOKUP(B117, HolidayDimension!A$2:B$50, 2, FALSE), "No Key")</f>
        <v>No Key</v>
      </c>
      <c r="L117" s="7" t="str">
        <f t="shared" si="1"/>
        <v>Non-Holiday</v>
      </c>
      <c r="M117" s="7" t="str">
        <f>IF($I117 &gt;= 6, "Weekend", "Non-Weekend")</f>
        <v>Non-Weekend</v>
      </c>
    </row>
    <row r="118" spans="1:13" x14ac:dyDescent="0.25">
      <c r="A118" s="7">
        <v>117</v>
      </c>
      <c r="B118" s="8">
        <v>41031</v>
      </c>
      <c r="C118" s="7">
        <f>YEAR($B118)</f>
        <v>2012</v>
      </c>
      <c r="D118" s="7" t="str">
        <f>VLOOKUP(_xlfn.DAYS(DATE(YEAR($B118), MONTH($B119), DAY($B119)), DATE(YEAR($B119), 1, 1)), SeasonAux, 2, TRUE)</f>
        <v>Spring</v>
      </c>
      <c r="E118" s="7">
        <f>IF($F118 &lt;= 6, 1, 2)</f>
        <v>1</v>
      </c>
      <c r="F118" s="7">
        <f>MONTH($B118)</f>
        <v>5</v>
      </c>
      <c r="G118" s="7">
        <f>WEEKNUM($B118)</f>
        <v>18</v>
      </c>
      <c r="H118" s="7">
        <f>DAY($B118)</f>
        <v>2</v>
      </c>
      <c r="I118" s="7">
        <f>WEEKDAY($B118,2)</f>
        <v>3</v>
      </c>
      <c r="J118" s="7" t="str">
        <f>TEXT($B118, "DDDD")</f>
        <v>quarta-feira</v>
      </c>
      <c r="K118" s="15" t="str">
        <f>IFERROR(VLOOKUP(B118, HolidayDimension!A$2:B$50, 2, FALSE), "No Key")</f>
        <v>No Key</v>
      </c>
      <c r="L118" s="7" t="str">
        <f t="shared" si="1"/>
        <v>Non-Holiday</v>
      </c>
      <c r="M118" s="7" t="str">
        <f>IF($I118 &gt;= 6, "Weekend", "Non-Weekend")</f>
        <v>Non-Weekend</v>
      </c>
    </row>
    <row r="119" spans="1:13" x14ac:dyDescent="0.25">
      <c r="A119" s="7">
        <v>118</v>
      </c>
      <c r="B119" s="8">
        <v>41032</v>
      </c>
      <c r="C119" s="7">
        <f>YEAR($B119)</f>
        <v>2012</v>
      </c>
      <c r="D119" s="7" t="str">
        <f>VLOOKUP(_xlfn.DAYS(DATE(YEAR($B119), MONTH($B120), DAY($B120)), DATE(YEAR($B120), 1, 1)), SeasonAux, 2, TRUE)</f>
        <v>Spring</v>
      </c>
      <c r="E119" s="7">
        <f>IF($F119 &lt;= 6, 1, 2)</f>
        <v>1</v>
      </c>
      <c r="F119" s="7">
        <f>MONTH($B119)</f>
        <v>5</v>
      </c>
      <c r="G119" s="7">
        <f>WEEKNUM($B119)</f>
        <v>18</v>
      </c>
      <c r="H119" s="7">
        <f>DAY($B119)</f>
        <v>3</v>
      </c>
      <c r="I119" s="7">
        <f>WEEKDAY($B119,2)</f>
        <v>4</v>
      </c>
      <c r="J119" s="7" t="str">
        <f>TEXT($B119, "DDDD")</f>
        <v>quinta-feira</v>
      </c>
      <c r="K119" s="15" t="str">
        <f>IFERROR(VLOOKUP(B119, HolidayDimension!A$2:B$50, 2, FALSE), "No Key")</f>
        <v>No Key</v>
      </c>
      <c r="L119" s="7" t="str">
        <f t="shared" si="1"/>
        <v>Non-Holiday</v>
      </c>
      <c r="M119" s="7" t="str">
        <f>IF($I119 &gt;= 6, "Weekend", "Non-Weekend")</f>
        <v>Non-Weekend</v>
      </c>
    </row>
    <row r="120" spans="1:13" x14ac:dyDescent="0.25">
      <c r="A120" s="7">
        <v>119</v>
      </c>
      <c r="B120" s="8">
        <v>41033</v>
      </c>
      <c r="C120" s="7">
        <f>YEAR($B120)</f>
        <v>2012</v>
      </c>
      <c r="D120" s="7" t="str">
        <f>VLOOKUP(_xlfn.DAYS(DATE(YEAR($B120), MONTH($B121), DAY($B121)), DATE(YEAR($B121), 1, 1)), SeasonAux, 2, TRUE)</f>
        <v>Spring</v>
      </c>
      <c r="E120" s="7">
        <f>IF($F120 &lt;= 6, 1, 2)</f>
        <v>1</v>
      </c>
      <c r="F120" s="7">
        <f>MONTH($B120)</f>
        <v>5</v>
      </c>
      <c r="G120" s="7">
        <f>WEEKNUM($B120)</f>
        <v>18</v>
      </c>
      <c r="H120" s="7">
        <f>DAY($B120)</f>
        <v>4</v>
      </c>
      <c r="I120" s="7">
        <f>WEEKDAY($B120,2)</f>
        <v>5</v>
      </c>
      <c r="J120" s="7" t="str">
        <f>TEXT($B120, "DDDD")</f>
        <v>sexta-feira</v>
      </c>
      <c r="K120" s="15" t="str">
        <f>IFERROR(VLOOKUP(B120, HolidayDimension!A$2:B$50, 2, FALSE), "No Key")</f>
        <v>No Key</v>
      </c>
      <c r="L120" s="7" t="str">
        <f t="shared" si="1"/>
        <v>Non-Holiday</v>
      </c>
      <c r="M120" s="7" t="str">
        <f>IF($I120 &gt;= 6, "Weekend", "Non-Weekend")</f>
        <v>Non-Weekend</v>
      </c>
    </row>
    <row r="121" spans="1:13" x14ac:dyDescent="0.25">
      <c r="A121" s="7">
        <v>120</v>
      </c>
      <c r="B121" s="9">
        <v>41034</v>
      </c>
      <c r="C121" s="7">
        <f>YEAR($B121)</f>
        <v>2012</v>
      </c>
      <c r="D121" s="7" t="str">
        <f>VLOOKUP(_xlfn.DAYS(DATE(YEAR($B121), MONTH($B122), DAY($B122)), DATE(YEAR($B122), 1, 1)), SeasonAux, 2, TRUE)</f>
        <v>Spring</v>
      </c>
      <c r="E121" s="7">
        <f>IF($F121 &lt;= 6, 1, 2)</f>
        <v>1</v>
      </c>
      <c r="F121" s="7">
        <f>MONTH($B121)</f>
        <v>5</v>
      </c>
      <c r="G121" s="7">
        <f>WEEKNUM($B121)</f>
        <v>18</v>
      </c>
      <c r="H121" s="7">
        <f>DAY($B121)</f>
        <v>5</v>
      </c>
      <c r="I121" s="7">
        <f>WEEKDAY($B121,2)</f>
        <v>6</v>
      </c>
      <c r="J121" s="7" t="str">
        <f>TEXT($B121, "DDDD")</f>
        <v>sábado</v>
      </c>
      <c r="K121" s="15" t="str">
        <f>IFERROR(VLOOKUP(B121, HolidayDimension!A$2:B$50, 2, FALSE), "No Key")</f>
        <v>No Key</v>
      </c>
      <c r="L121" s="7" t="str">
        <f t="shared" si="1"/>
        <v>Non-Holiday</v>
      </c>
      <c r="M121" s="7" t="str">
        <f>IF($I121 &gt;= 6, "Weekend", "Non-Weekend")</f>
        <v>Weekend</v>
      </c>
    </row>
    <row r="122" spans="1:13" x14ac:dyDescent="0.25">
      <c r="A122" s="7">
        <v>121</v>
      </c>
      <c r="B122" s="8">
        <v>41035</v>
      </c>
      <c r="C122" s="7">
        <f>YEAR($B122)</f>
        <v>2012</v>
      </c>
      <c r="D122" s="7" t="str">
        <f>VLOOKUP(_xlfn.DAYS(DATE(YEAR($B122), MONTH($B123), DAY($B123)), DATE(YEAR($B123), 1, 1)), SeasonAux, 2, TRUE)</f>
        <v>Spring</v>
      </c>
      <c r="E122" s="7">
        <f>IF($F122 &lt;= 6, 1, 2)</f>
        <v>1</v>
      </c>
      <c r="F122" s="7">
        <f>MONTH($B122)</f>
        <v>5</v>
      </c>
      <c r="G122" s="7">
        <f>WEEKNUM($B122)</f>
        <v>19</v>
      </c>
      <c r="H122" s="7">
        <f>DAY($B122)</f>
        <v>6</v>
      </c>
      <c r="I122" s="7">
        <f>WEEKDAY($B122,2)</f>
        <v>7</v>
      </c>
      <c r="J122" s="7" t="str">
        <f>TEXT($B122, "DDDD")</f>
        <v>domingo</v>
      </c>
      <c r="K122" s="15" t="str">
        <f>IFERROR(VLOOKUP(B122, HolidayDimension!A$2:B$50, 2, FALSE), "No Key")</f>
        <v>No Key</v>
      </c>
      <c r="L122" s="7" t="str">
        <f t="shared" si="1"/>
        <v>Non-Holiday</v>
      </c>
      <c r="M122" s="7" t="str">
        <f>IF($I122 &gt;= 6, "Weekend", "Non-Weekend")</f>
        <v>Weekend</v>
      </c>
    </row>
    <row r="123" spans="1:13" x14ac:dyDescent="0.25">
      <c r="A123" s="7">
        <v>122</v>
      </c>
      <c r="B123" s="8">
        <v>41036</v>
      </c>
      <c r="C123" s="7">
        <f>YEAR($B123)</f>
        <v>2012</v>
      </c>
      <c r="D123" s="7" t="str">
        <f>VLOOKUP(_xlfn.DAYS(DATE(YEAR($B123), MONTH($B124), DAY($B124)), DATE(YEAR($B124), 1, 1)), SeasonAux, 2, TRUE)</f>
        <v>Spring</v>
      </c>
      <c r="E123" s="7">
        <f>IF($F123 &lt;= 6, 1, 2)</f>
        <v>1</v>
      </c>
      <c r="F123" s="7">
        <f>MONTH($B123)</f>
        <v>5</v>
      </c>
      <c r="G123" s="7">
        <f>WEEKNUM($B123)</f>
        <v>19</v>
      </c>
      <c r="H123" s="7">
        <f>DAY($B123)</f>
        <v>7</v>
      </c>
      <c r="I123" s="7">
        <f>WEEKDAY($B123,2)</f>
        <v>1</v>
      </c>
      <c r="J123" s="7" t="str">
        <f>TEXT($B123, "DDDD")</f>
        <v>segunda-feira</v>
      </c>
      <c r="K123" s="15" t="str">
        <f>IFERROR(VLOOKUP(B123, HolidayDimension!A$2:B$50, 2, FALSE), "No Key")</f>
        <v>No Key</v>
      </c>
      <c r="L123" s="7" t="str">
        <f t="shared" si="1"/>
        <v>Non-Holiday</v>
      </c>
      <c r="M123" s="7" t="str">
        <f>IF($I123 &gt;= 6, "Weekend", "Non-Weekend")</f>
        <v>Non-Weekend</v>
      </c>
    </row>
    <row r="124" spans="1:13" x14ac:dyDescent="0.25">
      <c r="A124" s="7">
        <v>123</v>
      </c>
      <c r="B124" s="9">
        <v>41037</v>
      </c>
      <c r="C124" s="7">
        <f>YEAR($B124)</f>
        <v>2012</v>
      </c>
      <c r="D124" s="7" t="str">
        <f>VLOOKUP(_xlfn.DAYS(DATE(YEAR($B124), MONTH($B125), DAY($B125)), DATE(YEAR($B125), 1, 1)), SeasonAux, 2, TRUE)</f>
        <v>Spring</v>
      </c>
      <c r="E124" s="7">
        <f>IF($F124 &lt;= 6, 1, 2)</f>
        <v>1</v>
      </c>
      <c r="F124" s="7">
        <f>MONTH($B124)</f>
        <v>5</v>
      </c>
      <c r="G124" s="7">
        <f>WEEKNUM($B124)</f>
        <v>19</v>
      </c>
      <c r="H124" s="7">
        <f>DAY($B124)</f>
        <v>8</v>
      </c>
      <c r="I124" s="7">
        <f>WEEKDAY($B124,2)</f>
        <v>2</v>
      </c>
      <c r="J124" s="7" t="str">
        <f>TEXT($B124, "DDDD")</f>
        <v>terça-feira</v>
      </c>
      <c r="K124" s="15" t="str">
        <f>IFERROR(VLOOKUP(B124, HolidayDimension!A$2:B$50, 2, FALSE), "No Key")</f>
        <v>No Key</v>
      </c>
      <c r="L124" s="7" t="str">
        <f t="shared" si="1"/>
        <v>Non-Holiday</v>
      </c>
      <c r="M124" s="7" t="str">
        <f>IF($I124 &gt;= 6, "Weekend", "Non-Weekend")</f>
        <v>Non-Weekend</v>
      </c>
    </row>
    <row r="125" spans="1:13" x14ac:dyDescent="0.25">
      <c r="A125" s="7">
        <v>124</v>
      </c>
      <c r="B125" s="8">
        <v>41038</v>
      </c>
      <c r="C125" s="7">
        <f>YEAR($B125)</f>
        <v>2012</v>
      </c>
      <c r="D125" s="7" t="str">
        <f>VLOOKUP(_xlfn.DAYS(DATE(YEAR($B125), MONTH($B126), DAY($B126)), DATE(YEAR($B126), 1, 1)), SeasonAux, 2, TRUE)</f>
        <v>Spring</v>
      </c>
      <c r="E125" s="7">
        <f>IF($F125 &lt;= 6, 1, 2)</f>
        <v>1</v>
      </c>
      <c r="F125" s="7">
        <f>MONTH($B125)</f>
        <v>5</v>
      </c>
      <c r="G125" s="7">
        <f>WEEKNUM($B125)</f>
        <v>19</v>
      </c>
      <c r="H125" s="7">
        <f>DAY($B125)</f>
        <v>9</v>
      </c>
      <c r="I125" s="7">
        <f>WEEKDAY($B125,2)</f>
        <v>3</v>
      </c>
      <c r="J125" s="7" t="str">
        <f>TEXT($B125, "DDDD")</f>
        <v>quarta-feira</v>
      </c>
      <c r="K125" s="15" t="str">
        <f>IFERROR(VLOOKUP(B125, HolidayDimension!A$2:B$50, 2, FALSE), "No Key")</f>
        <v>No Key</v>
      </c>
      <c r="L125" s="7" t="str">
        <f t="shared" si="1"/>
        <v>Non-Holiday</v>
      </c>
      <c r="M125" s="7" t="str">
        <f>IF($I125 &gt;= 6, "Weekend", "Non-Weekend")</f>
        <v>Non-Weekend</v>
      </c>
    </row>
    <row r="126" spans="1:13" x14ac:dyDescent="0.25">
      <c r="A126" s="7">
        <v>125</v>
      </c>
      <c r="B126" s="8">
        <v>41039</v>
      </c>
      <c r="C126" s="7">
        <f>YEAR($B126)</f>
        <v>2012</v>
      </c>
      <c r="D126" s="7" t="str">
        <f>VLOOKUP(_xlfn.DAYS(DATE(YEAR($B126), MONTH($B127), DAY($B127)), DATE(YEAR($B127), 1, 1)), SeasonAux, 2, TRUE)</f>
        <v>Spring</v>
      </c>
      <c r="E126" s="7">
        <f>IF($F126 &lt;= 6, 1, 2)</f>
        <v>1</v>
      </c>
      <c r="F126" s="7">
        <f>MONTH($B126)</f>
        <v>5</v>
      </c>
      <c r="G126" s="7">
        <f>WEEKNUM($B126)</f>
        <v>19</v>
      </c>
      <c r="H126" s="7">
        <f>DAY($B126)</f>
        <v>10</v>
      </c>
      <c r="I126" s="7">
        <f>WEEKDAY($B126,2)</f>
        <v>4</v>
      </c>
      <c r="J126" s="7" t="str">
        <f>TEXT($B126, "DDDD")</f>
        <v>quinta-feira</v>
      </c>
      <c r="K126" s="15" t="str">
        <f>IFERROR(VLOOKUP(B126, HolidayDimension!A$2:B$50, 2, FALSE), "No Key")</f>
        <v>No Key</v>
      </c>
      <c r="L126" s="7" t="str">
        <f t="shared" si="1"/>
        <v>Non-Holiday</v>
      </c>
      <c r="M126" s="7" t="str">
        <f>IF($I126 &gt;= 6, "Weekend", "Non-Weekend")</f>
        <v>Non-Weekend</v>
      </c>
    </row>
    <row r="127" spans="1:13" x14ac:dyDescent="0.25">
      <c r="A127" s="7">
        <v>126</v>
      </c>
      <c r="B127" s="8">
        <v>41040</v>
      </c>
      <c r="C127" s="7">
        <f>YEAR($B127)</f>
        <v>2012</v>
      </c>
      <c r="D127" s="7" t="str">
        <f>VLOOKUP(_xlfn.DAYS(DATE(YEAR($B127), MONTH($B128), DAY($B128)), DATE(YEAR($B128), 1, 1)), SeasonAux, 2, TRUE)</f>
        <v>Spring</v>
      </c>
      <c r="E127" s="7">
        <f>IF($F127 &lt;= 6, 1, 2)</f>
        <v>1</v>
      </c>
      <c r="F127" s="7">
        <f>MONTH($B127)</f>
        <v>5</v>
      </c>
      <c r="G127" s="7">
        <f>WEEKNUM($B127)</f>
        <v>19</v>
      </c>
      <c r="H127" s="7">
        <f>DAY($B127)</f>
        <v>11</v>
      </c>
      <c r="I127" s="7">
        <f>WEEKDAY($B127,2)</f>
        <v>5</v>
      </c>
      <c r="J127" s="7" t="str">
        <f>TEXT($B127, "DDDD")</f>
        <v>sexta-feira</v>
      </c>
      <c r="K127" s="15" t="str">
        <f>IFERROR(VLOOKUP(B127, HolidayDimension!A$2:B$50, 2, FALSE), "No Key")</f>
        <v>No Key</v>
      </c>
      <c r="L127" s="7" t="str">
        <f t="shared" si="1"/>
        <v>Non-Holiday</v>
      </c>
      <c r="M127" s="7" t="str">
        <f>IF($I127 &gt;= 6, "Weekend", "Non-Weekend")</f>
        <v>Non-Weekend</v>
      </c>
    </row>
    <row r="128" spans="1:13" x14ac:dyDescent="0.25">
      <c r="A128" s="7">
        <v>127</v>
      </c>
      <c r="B128" s="8">
        <v>41041</v>
      </c>
      <c r="C128" s="7">
        <f>YEAR($B128)</f>
        <v>2012</v>
      </c>
      <c r="D128" s="7" t="str">
        <f>VLOOKUP(_xlfn.DAYS(DATE(YEAR($B128), MONTH($B129), DAY($B129)), DATE(YEAR($B129), 1, 1)), SeasonAux, 2, TRUE)</f>
        <v>Spring</v>
      </c>
      <c r="E128" s="7">
        <f>IF($F128 &lt;= 6, 1, 2)</f>
        <v>1</v>
      </c>
      <c r="F128" s="7">
        <f>MONTH($B128)</f>
        <v>5</v>
      </c>
      <c r="G128" s="7">
        <f>WEEKNUM($B128)</f>
        <v>19</v>
      </c>
      <c r="H128" s="7">
        <f>DAY($B128)</f>
        <v>12</v>
      </c>
      <c r="I128" s="7">
        <f>WEEKDAY($B128,2)</f>
        <v>6</v>
      </c>
      <c r="J128" s="7" t="str">
        <f>TEXT($B128, "DDDD")</f>
        <v>sábado</v>
      </c>
      <c r="K128" s="15" t="str">
        <f>IFERROR(VLOOKUP(B128, HolidayDimension!A$2:B$50, 2, FALSE), "No Key")</f>
        <v>No Key</v>
      </c>
      <c r="L128" s="7" t="str">
        <f t="shared" si="1"/>
        <v>Non-Holiday</v>
      </c>
      <c r="M128" s="7" t="str">
        <f>IF($I128 &gt;= 6, "Weekend", "Non-Weekend")</f>
        <v>Weekend</v>
      </c>
    </row>
    <row r="129" spans="1:13" x14ac:dyDescent="0.25">
      <c r="A129" s="7">
        <v>128</v>
      </c>
      <c r="B129" s="9">
        <v>41042</v>
      </c>
      <c r="C129" s="7">
        <f>YEAR($B129)</f>
        <v>2012</v>
      </c>
      <c r="D129" s="7" t="str">
        <f>VLOOKUP(_xlfn.DAYS(DATE(YEAR($B129), MONTH($B130), DAY($B130)), DATE(YEAR($B130), 1, 1)), SeasonAux, 2, TRUE)</f>
        <v>Spring</v>
      </c>
      <c r="E129" s="7">
        <f>IF($F129 &lt;= 6, 1, 2)</f>
        <v>1</v>
      </c>
      <c r="F129" s="7">
        <f>MONTH($B129)</f>
        <v>5</v>
      </c>
      <c r="G129" s="7">
        <f>WEEKNUM($B129)</f>
        <v>20</v>
      </c>
      <c r="H129" s="7">
        <f>DAY($B129)</f>
        <v>13</v>
      </c>
      <c r="I129" s="7">
        <f>WEEKDAY($B129,2)</f>
        <v>7</v>
      </c>
      <c r="J129" s="7" t="str">
        <f>TEXT($B129, "DDDD")</f>
        <v>domingo</v>
      </c>
      <c r="K129" s="15" t="str">
        <f>IFERROR(VLOOKUP(B129, HolidayDimension!A$2:B$50, 2, FALSE), "No Key")</f>
        <v>No Key</v>
      </c>
      <c r="L129" s="7" t="str">
        <f t="shared" si="1"/>
        <v>Non-Holiday</v>
      </c>
      <c r="M129" s="7" t="str">
        <f>IF($I129 &gt;= 6, "Weekend", "Non-Weekend")</f>
        <v>Weekend</v>
      </c>
    </row>
    <row r="130" spans="1:13" x14ac:dyDescent="0.25">
      <c r="A130" s="7">
        <v>129</v>
      </c>
      <c r="B130" s="8">
        <v>41043</v>
      </c>
      <c r="C130" s="7">
        <f>YEAR($B130)</f>
        <v>2012</v>
      </c>
      <c r="D130" s="7" t="str">
        <f>VLOOKUP(_xlfn.DAYS(DATE(YEAR($B130), MONTH($B131), DAY($B131)), DATE(YEAR($B131), 1, 1)), SeasonAux, 2, TRUE)</f>
        <v>Spring</v>
      </c>
      <c r="E130" s="7">
        <f>IF($F130 &lt;= 6, 1, 2)</f>
        <v>1</v>
      </c>
      <c r="F130" s="7">
        <f>MONTH($B130)</f>
        <v>5</v>
      </c>
      <c r="G130" s="7">
        <f>WEEKNUM($B130)</f>
        <v>20</v>
      </c>
      <c r="H130" s="7">
        <f>DAY($B130)</f>
        <v>14</v>
      </c>
      <c r="I130" s="7">
        <f>WEEKDAY($B130,2)</f>
        <v>1</v>
      </c>
      <c r="J130" s="7" t="str">
        <f>TEXT($B130, "DDDD")</f>
        <v>segunda-feira</v>
      </c>
      <c r="K130" s="15" t="str">
        <f>IFERROR(VLOOKUP(B130, HolidayDimension!A$2:B$50, 2, FALSE), "No Key")</f>
        <v>No Key</v>
      </c>
      <c r="L130" s="7" t="str">
        <f t="shared" si="1"/>
        <v>Non-Holiday</v>
      </c>
      <c r="M130" s="7" t="str">
        <f>IF($I130 &gt;= 6, "Weekend", "Non-Weekend")</f>
        <v>Non-Weekend</v>
      </c>
    </row>
    <row r="131" spans="1:13" x14ac:dyDescent="0.25">
      <c r="A131" s="7">
        <v>130</v>
      </c>
      <c r="B131" s="8">
        <v>41044</v>
      </c>
      <c r="C131" s="7">
        <f>YEAR($B131)</f>
        <v>2012</v>
      </c>
      <c r="D131" s="7" t="str">
        <f>VLOOKUP(_xlfn.DAYS(DATE(YEAR($B131), MONTH($B132), DAY($B132)), DATE(YEAR($B132), 1, 1)), SeasonAux, 2, TRUE)</f>
        <v>Spring</v>
      </c>
      <c r="E131" s="7">
        <f>IF($F131 &lt;= 6, 1, 2)</f>
        <v>1</v>
      </c>
      <c r="F131" s="7">
        <f>MONTH($B131)</f>
        <v>5</v>
      </c>
      <c r="G131" s="7">
        <f>WEEKNUM($B131)</f>
        <v>20</v>
      </c>
      <c r="H131" s="7">
        <f>DAY($B131)</f>
        <v>15</v>
      </c>
      <c r="I131" s="7">
        <f>WEEKDAY($B131,2)</f>
        <v>2</v>
      </c>
      <c r="J131" s="7" t="str">
        <f>TEXT($B131, "DDDD")</f>
        <v>terça-feira</v>
      </c>
      <c r="K131" s="15" t="str">
        <f>IFERROR(VLOOKUP(B131, HolidayDimension!A$2:B$50, 2, FALSE), "No Key")</f>
        <v>No Key</v>
      </c>
      <c r="L131" s="7" t="str">
        <f t="shared" ref="L131:L194" si="2">IF($K131 = "No Key", "Non-Holiday", "Holiday")</f>
        <v>Non-Holiday</v>
      </c>
      <c r="M131" s="7" t="str">
        <f>IF($I131 &gt;= 6, "Weekend", "Non-Weekend")</f>
        <v>Non-Weekend</v>
      </c>
    </row>
    <row r="132" spans="1:13" x14ac:dyDescent="0.25">
      <c r="A132" s="7">
        <v>131</v>
      </c>
      <c r="B132" s="8">
        <v>41045</v>
      </c>
      <c r="C132" s="7">
        <f>YEAR($B132)</f>
        <v>2012</v>
      </c>
      <c r="D132" s="7" t="str">
        <f>VLOOKUP(_xlfn.DAYS(DATE(YEAR($B132), MONTH($B133), DAY($B133)), DATE(YEAR($B133), 1, 1)), SeasonAux, 2, TRUE)</f>
        <v>Spring</v>
      </c>
      <c r="E132" s="7">
        <f>IF($F132 &lt;= 6, 1, 2)</f>
        <v>1</v>
      </c>
      <c r="F132" s="7">
        <f>MONTH($B132)</f>
        <v>5</v>
      </c>
      <c r="G132" s="7">
        <f>WEEKNUM($B132)</f>
        <v>20</v>
      </c>
      <c r="H132" s="7">
        <f>DAY($B132)</f>
        <v>16</v>
      </c>
      <c r="I132" s="7">
        <f>WEEKDAY($B132,2)</f>
        <v>3</v>
      </c>
      <c r="J132" s="7" t="str">
        <f>TEXT($B132, "DDDD")</f>
        <v>quarta-feira</v>
      </c>
      <c r="K132" s="15" t="str">
        <f>IFERROR(VLOOKUP(B132, HolidayDimension!A$2:B$50, 2, FALSE), "No Key")</f>
        <v>No Key</v>
      </c>
      <c r="L132" s="7" t="str">
        <f t="shared" si="2"/>
        <v>Non-Holiday</v>
      </c>
      <c r="M132" s="7" t="str">
        <f>IF($I132 &gt;= 6, "Weekend", "Non-Weekend")</f>
        <v>Non-Weekend</v>
      </c>
    </row>
    <row r="133" spans="1:13" x14ac:dyDescent="0.25">
      <c r="A133" s="7">
        <v>132</v>
      </c>
      <c r="B133" s="9">
        <v>41046</v>
      </c>
      <c r="C133" s="7">
        <f>YEAR($B133)</f>
        <v>2012</v>
      </c>
      <c r="D133" s="7" t="str">
        <f>VLOOKUP(_xlfn.DAYS(DATE(YEAR($B133), MONTH($B134), DAY($B134)), DATE(YEAR($B134), 1, 1)), SeasonAux, 2, TRUE)</f>
        <v>Spring</v>
      </c>
      <c r="E133" s="7">
        <f>IF($F133 &lt;= 6, 1, 2)</f>
        <v>1</v>
      </c>
      <c r="F133" s="7">
        <f>MONTH($B133)</f>
        <v>5</v>
      </c>
      <c r="G133" s="7">
        <f>WEEKNUM($B133)</f>
        <v>20</v>
      </c>
      <c r="H133" s="7">
        <f>DAY($B133)</f>
        <v>17</v>
      </c>
      <c r="I133" s="7">
        <f>WEEKDAY($B133,2)</f>
        <v>4</v>
      </c>
      <c r="J133" s="7" t="str">
        <f>TEXT($B133, "DDDD")</f>
        <v>quinta-feira</v>
      </c>
      <c r="K133" s="15" t="str">
        <f>IFERROR(VLOOKUP(B133, HolidayDimension!A$2:B$50, 2, FALSE), "No Key")</f>
        <v>No Key</v>
      </c>
      <c r="L133" s="7" t="str">
        <f t="shared" si="2"/>
        <v>Non-Holiday</v>
      </c>
      <c r="M133" s="7" t="str">
        <f>IF($I133 &gt;= 6, "Weekend", "Non-Weekend")</f>
        <v>Non-Weekend</v>
      </c>
    </row>
    <row r="134" spans="1:13" x14ac:dyDescent="0.25">
      <c r="A134" s="7">
        <v>133</v>
      </c>
      <c r="B134" s="8">
        <v>41047</v>
      </c>
      <c r="C134" s="7">
        <f>YEAR($B134)</f>
        <v>2012</v>
      </c>
      <c r="D134" s="7" t="str">
        <f>VLOOKUP(_xlfn.DAYS(DATE(YEAR($B134), MONTH($B135), DAY($B135)), DATE(YEAR($B135), 1, 1)), SeasonAux, 2, TRUE)</f>
        <v>Spring</v>
      </c>
      <c r="E134" s="7">
        <f>IF($F134 &lt;= 6, 1, 2)</f>
        <v>1</v>
      </c>
      <c r="F134" s="7">
        <f>MONTH($B134)</f>
        <v>5</v>
      </c>
      <c r="G134" s="7">
        <f>WEEKNUM($B134)</f>
        <v>20</v>
      </c>
      <c r="H134" s="7">
        <f>DAY($B134)</f>
        <v>18</v>
      </c>
      <c r="I134" s="7">
        <f>WEEKDAY($B134,2)</f>
        <v>5</v>
      </c>
      <c r="J134" s="7" t="str">
        <f>TEXT($B134, "DDDD")</f>
        <v>sexta-feira</v>
      </c>
      <c r="K134" s="15" t="str">
        <f>IFERROR(VLOOKUP(B134, HolidayDimension!A$2:B$50, 2, FALSE), "No Key")</f>
        <v>No Key</v>
      </c>
      <c r="L134" s="7" t="str">
        <f t="shared" si="2"/>
        <v>Non-Holiday</v>
      </c>
      <c r="M134" s="7" t="str">
        <f>IF($I134 &gt;= 6, "Weekend", "Non-Weekend")</f>
        <v>Non-Weekend</v>
      </c>
    </row>
    <row r="135" spans="1:13" x14ac:dyDescent="0.25">
      <c r="A135" s="7">
        <v>134</v>
      </c>
      <c r="B135" s="8">
        <v>41048</v>
      </c>
      <c r="C135" s="7">
        <f>YEAR($B135)</f>
        <v>2012</v>
      </c>
      <c r="D135" s="7" t="str">
        <f>VLOOKUP(_xlfn.DAYS(DATE(YEAR($B135), MONTH($B136), DAY($B136)), DATE(YEAR($B136), 1, 1)), SeasonAux, 2, TRUE)</f>
        <v>Spring</v>
      </c>
      <c r="E135" s="7">
        <f>IF($F135 &lt;= 6, 1, 2)</f>
        <v>1</v>
      </c>
      <c r="F135" s="7">
        <f>MONTH($B135)</f>
        <v>5</v>
      </c>
      <c r="G135" s="7">
        <f>WEEKNUM($B135)</f>
        <v>20</v>
      </c>
      <c r="H135" s="7">
        <f>DAY($B135)</f>
        <v>19</v>
      </c>
      <c r="I135" s="7">
        <f>WEEKDAY($B135,2)</f>
        <v>6</v>
      </c>
      <c r="J135" s="7" t="str">
        <f>TEXT($B135, "DDDD")</f>
        <v>sábado</v>
      </c>
      <c r="K135" s="15" t="str">
        <f>IFERROR(VLOOKUP(B135, HolidayDimension!A$2:B$50, 2, FALSE), "No Key")</f>
        <v>No Key</v>
      </c>
      <c r="L135" s="7" t="str">
        <f t="shared" si="2"/>
        <v>Non-Holiday</v>
      </c>
      <c r="M135" s="7" t="str">
        <f>IF($I135 &gt;= 6, "Weekend", "Non-Weekend")</f>
        <v>Weekend</v>
      </c>
    </row>
    <row r="136" spans="1:13" x14ac:dyDescent="0.25">
      <c r="A136" s="7">
        <v>135</v>
      </c>
      <c r="B136" s="9">
        <v>41049</v>
      </c>
      <c r="C136" s="7">
        <f>YEAR($B136)</f>
        <v>2012</v>
      </c>
      <c r="D136" s="7" t="str">
        <f>VLOOKUP(_xlfn.DAYS(DATE(YEAR($B136), MONTH($B137), DAY($B137)), DATE(YEAR($B137), 1, 1)), SeasonAux, 2, TRUE)</f>
        <v>Spring</v>
      </c>
      <c r="E136" s="7">
        <f>IF($F136 &lt;= 6, 1, 2)</f>
        <v>1</v>
      </c>
      <c r="F136" s="7">
        <f>MONTH($B136)</f>
        <v>5</v>
      </c>
      <c r="G136" s="7">
        <f>WEEKNUM($B136)</f>
        <v>21</v>
      </c>
      <c r="H136" s="7">
        <f>DAY($B136)</f>
        <v>20</v>
      </c>
      <c r="I136" s="7">
        <f>WEEKDAY($B136,2)</f>
        <v>7</v>
      </c>
      <c r="J136" s="7" t="str">
        <f>TEXT($B136, "DDDD")</f>
        <v>domingo</v>
      </c>
      <c r="K136" s="15" t="str">
        <f>IFERROR(VLOOKUP(B136, HolidayDimension!A$2:B$50, 2, FALSE), "No Key")</f>
        <v>No Key</v>
      </c>
      <c r="L136" s="7" t="str">
        <f t="shared" si="2"/>
        <v>Non-Holiday</v>
      </c>
      <c r="M136" s="7" t="str">
        <f>IF($I136 &gt;= 6, "Weekend", "Non-Weekend")</f>
        <v>Weekend</v>
      </c>
    </row>
    <row r="137" spans="1:13" x14ac:dyDescent="0.25">
      <c r="A137" s="7">
        <v>136</v>
      </c>
      <c r="B137" s="8">
        <v>41050</v>
      </c>
      <c r="C137" s="7">
        <f>YEAR($B137)</f>
        <v>2012</v>
      </c>
      <c r="D137" s="7" t="str">
        <f>VLOOKUP(_xlfn.DAYS(DATE(YEAR($B137), MONTH($B138), DAY($B138)), DATE(YEAR($B138), 1, 1)), SeasonAux, 2, TRUE)</f>
        <v>Spring</v>
      </c>
      <c r="E137" s="7">
        <f>IF($F137 &lt;= 6, 1, 2)</f>
        <v>1</v>
      </c>
      <c r="F137" s="7">
        <f>MONTH($B137)</f>
        <v>5</v>
      </c>
      <c r="G137" s="7">
        <f>WEEKNUM($B137)</f>
        <v>21</v>
      </c>
      <c r="H137" s="7">
        <f>DAY($B137)</f>
        <v>21</v>
      </c>
      <c r="I137" s="7">
        <f>WEEKDAY($B137,2)</f>
        <v>1</v>
      </c>
      <c r="J137" s="7" t="str">
        <f>TEXT($B137, "DDDD")</f>
        <v>segunda-feira</v>
      </c>
      <c r="K137" s="15" t="str">
        <f>IFERROR(VLOOKUP(B137, HolidayDimension!A$2:B$50, 2, FALSE), "No Key")</f>
        <v>No Key</v>
      </c>
      <c r="L137" s="7" t="str">
        <f t="shared" si="2"/>
        <v>Non-Holiday</v>
      </c>
      <c r="M137" s="7" t="str">
        <f>IF($I137 &gt;= 6, "Weekend", "Non-Weekend")</f>
        <v>Non-Weekend</v>
      </c>
    </row>
    <row r="138" spans="1:13" x14ac:dyDescent="0.25">
      <c r="A138" s="7">
        <v>137</v>
      </c>
      <c r="B138" s="8">
        <v>41051</v>
      </c>
      <c r="C138" s="7">
        <f>YEAR($B138)</f>
        <v>2012</v>
      </c>
      <c r="D138" s="7" t="str">
        <f>VLOOKUP(_xlfn.DAYS(DATE(YEAR($B138), MONTH($B139), DAY($B139)), DATE(YEAR($B139), 1, 1)), SeasonAux, 2, TRUE)</f>
        <v>Spring</v>
      </c>
      <c r="E138" s="7">
        <f>IF($F138 &lt;= 6, 1, 2)</f>
        <v>1</v>
      </c>
      <c r="F138" s="7">
        <f>MONTH($B138)</f>
        <v>5</v>
      </c>
      <c r="G138" s="7">
        <f>WEEKNUM($B138)</f>
        <v>21</v>
      </c>
      <c r="H138" s="7">
        <f>DAY($B138)</f>
        <v>22</v>
      </c>
      <c r="I138" s="7">
        <f>WEEKDAY($B138,2)</f>
        <v>2</v>
      </c>
      <c r="J138" s="7" t="str">
        <f>TEXT($B138, "DDDD")</f>
        <v>terça-feira</v>
      </c>
      <c r="K138" s="15" t="str">
        <f>IFERROR(VLOOKUP(B138, HolidayDimension!A$2:B$50, 2, FALSE), "No Key")</f>
        <v>No Key</v>
      </c>
      <c r="L138" s="7" t="str">
        <f t="shared" si="2"/>
        <v>Non-Holiday</v>
      </c>
      <c r="M138" s="7" t="str">
        <f>IF($I138 &gt;= 6, "Weekend", "Non-Weekend")</f>
        <v>Non-Weekend</v>
      </c>
    </row>
    <row r="139" spans="1:13" x14ac:dyDescent="0.25">
      <c r="A139" s="7">
        <v>138</v>
      </c>
      <c r="B139" s="8">
        <v>41052</v>
      </c>
      <c r="C139" s="7">
        <f>YEAR($B139)</f>
        <v>2012</v>
      </c>
      <c r="D139" s="7" t="str">
        <f>VLOOKUP(_xlfn.DAYS(DATE(YEAR($B139), MONTH($B140), DAY($B140)), DATE(YEAR($B140), 1, 1)), SeasonAux, 2, TRUE)</f>
        <v>Spring</v>
      </c>
      <c r="E139" s="7">
        <f>IF($F139 &lt;= 6, 1, 2)</f>
        <v>1</v>
      </c>
      <c r="F139" s="7">
        <f>MONTH($B139)</f>
        <v>5</v>
      </c>
      <c r="G139" s="7">
        <f>WEEKNUM($B139)</f>
        <v>21</v>
      </c>
      <c r="H139" s="7">
        <f>DAY($B139)</f>
        <v>23</v>
      </c>
      <c r="I139" s="7">
        <f>WEEKDAY($B139,2)</f>
        <v>3</v>
      </c>
      <c r="J139" s="7" t="str">
        <f>TEXT($B139, "DDDD")</f>
        <v>quarta-feira</v>
      </c>
      <c r="K139" s="15" t="str">
        <f>IFERROR(VLOOKUP(B139, HolidayDimension!A$2:B$50, 2, FALSE), "No Key")</f>
        <v>No Key</v>
      </c>
      <c r="L139" s="7" t="str">
        <f t="shared" si="2"/>
        <v>Non-Holiday</v>
      </c>
      <c r="M139" s="7" t="str">
        <f>IF($I139 &gt;= 6, "Weekend", "Non-Weekend")</f>
        <v>Non-Weekend</v>
      </c>
    </row>
    <row r="140" spans="1:13" x14ac:dyDescent="0.25">
      <c r="A140" s="7">
        <v>139</v>
      </c>
      <c r="B140" s="8">
        <v>41053</v>
      </c>
      <c r="C140" s="7">
        <f>YEAR($B140)</f>
        <v>2012</v>
      </c>
      <c r="D140" s="7" t="str">
        <f>VLOOKUP(_xlfn.DAYS(DATE(YEAR($B140), MONTH($B141), DAY($B141)), DATE(YEAR($B141), 1, 1)), SeasonAux, 2, TRUE)</f>
        <v>Spring</v>
      </c>
      <c r="E140" s="7">
        <f>IF($F140 &lt;= 6, 1, 2)</f>
        <v>1</v>
      </c>
      <c r="F140" s="7">
        <f>MONTH($B140)</f>
        <v>5</v>
      </c>
      <c r="G140" s="7">
        <f>WEEKNUM($B140)</f>
        <v>21</v>
      </c>
      <c r="H140" s="7">
        <f>DAY($B140)</f>
        <v>24</v>
      </c>
      <c r="I140" s="7">
        <f>WEEKDAY($B140,2)</f>
        <v>4</v>
      </c>
      <c r="J140" s="7" t="str">
        <f>TEXT($B140, "DDDD")</f>
        <v>quinta-feira</v>
      </c>
      <c r="K140" s="15" t="str">
        <f>IFERROR(VLOOKUP(B140, HolidayDimension!A$2:B$50, 2, FALSE), "No Key")</f>
        <v>No Key</v>
      </c>
      <c r="L140" s="7" t="str">
        <f t="shared" si="2"/>
        <v>Non-Holiday</v>
      </c>
      <c r="M140" s="7" t="str">
        <f>IF($I140 &gt;= 6, "Weekend", "Non-Weekend")</f>
        <v>Non-Weekend</v>
      </c>
    </row>
    <row r="141" spans="1:13" x14ac:dyDescent="0.25">
      <c r="A141" s="7">
        <v>140</v>
      </c>
      <c r="B141" s="9">
        <v>41054</v>
      </c>
      <c r="C141" s="7">
        <f>YEAR($B141)</f>
        <v>2012</v>
      </c>
      <c r="D141" s="7" t="str">
        <f>VLOOKUP(_xlfn.DAYS(DATE(YEAR($B141), MONTH($B142), DAY($B142)), DATE(YEAR($B142), 1, 1)), SeasonAux, 2, TRUE)</f>
        <v>Spring</v>
      </c>
      <c r="E141" s="7">
        <f>IF($F141 &lt;= 6, 1, 2)</f>
        <v>1</v>
      </c>
      <c r="F141" s="7">
        <f>MONTH($B141)</f>
        <v>5</v>
      </c>
      <c r="G141" s="7">
        <f>WEEKNUM($B141)</f>
        <v>21</v>
      </c>
      <c r="H141" s="7">
        <f>DAY($B141)</f>
        <v>25</v>
      </c>
      <c r="I141" s="7">
        <f>WEEKDAY($B141,2)</f>
        <v>5</v>
      </c>
      <c r="J141" s="7" t="str">
        <f>TEXT($B141, "DDDD")</f>
        <v>sexta-feira</v>
      </c>
      <c r="K141" s="15" t="str">
        <f>IFERROR(VLOOKUP(B141, HolidayDimension!A$2:B$50, 2, FALSE), "No Key")</f>
        <v>No Key</v>
      </c>
      <c r="L141" s="7" t="str">
        <f t="shared" si="2"/>
        <v>Non-Holiday</v>
      </c>
      <c r="M141" s="7" t="str">
        <f>IF($I141 &gt;= 6, "Weekend", "Non-Weekend")</f>
        <v>Non-Weekend</v>
      </c>
    </row>
    <row r="142" spans="1:13" x14ac:dyDescent="0.25">
      <c r="A142" s="7">
        <v>141</v>
      </c>
      <c r="B142" s="9">
        <v>41055</v>
      </c>
      <c r="C142" s="7">
        <f>YEAR($B142)</f>
        <v>2012</v>
      </c>
      <c r="D142" s="7" t="str">
        <f>VLOOKUP(_xlfn.DAYS(DATE(YEAR($B142), MONTH($B143), DAY($B143)), DATE(YEAR($B143), 1, 1)), SeasonAux, 2, TRUE)</f>
        <v>Spring</v>
      </c>
      <c r="E142" s="7">
        <f>IF($F142 &lt;= 6, 1, 2)</f>
        <v>1</v>
      </c>
      <c r="F142" s="7">
        <f>MONTH($B142)</f>
        <v>5</v>
      </c>
      <c r="G142" s="7">
        <f>WEEKNUM($B142)</f>
        <v>21</v>
      </c>
      <c r="H142" s="7">
        <f>DAY($B142)</f>
        <v>26</v>
      </c>
      <c r="I142" s="7">
        <f>WEEKDAY($B142,2)</f>
        <v>6</v>
      </c>
      <c r="J142" s="7" t="str">
        <f>TEXT($B142, "DDDD")</f>
        <v>sábado</v>
      </c>
      <c r="K142" s="15" t="str">
        <f>IFERROR(VLOOKUP(B142, HolidayDimension!A$2:B$50, 2, FALSE), "No Key")</f>
        <v>No Key</v>
      </c>
      <c r="L142" s="7" t="str">
        <f t="shared" si="2"/>
        <v>Non-Holiday</v>
      </c>
      <c r="M142" s="7" t="str">
        <f>IF($I142 &gt;= 6, "Weekend", "Non-Weekend")</f>
        <v>Weekend</v>
      </c>
    </row>
    <row r="143" spans="1:13" x14ac:dyDescent="0.25">
      <c r="A143" s="7">
        <v>142</v>
      </c>
      <c r="B143" s="9">
        <v>41056</v>
      </c>
      <c r="C143" s="7">
        <f>YEAR($B143)</f>
        <v>2012</v>
      </c>
      <c r="D143" s="7" t="str">
        <f>VLOOKUP(_xlfn.DAYS(DATE(YEAR($B143), MONTH($B144), DAY($B144)), DATE(YEAR($B144), 1, 1)), SeasonAux, 2, TRUE)</f>
        <v>Spring</v>
      </c>
      <c r="E143" s="7">
        <f>IF($F143 &lt;= 6, 1, 2)</f>
        <v>1</v>
      </c>
      <c r="F143" s="7">
        <f>MONTH($B143)</f>
        <v>5</v>
      </c>
      <c r="G143" s="7">
        <f>WEEKNUM($B143)</f>
        <v>22</v>
      </c>
      <c r="H143" s="7">
        <f>DAY($B143)</f>
        <v>27</v>
      </c>
      <c r="I143" s="7">
        <f>WEEKDAY($B143,2)</f>
        <v>7</v>
      </c>
      <c r="J143" s="7" t="str">
        <f>TEXT($B143, "DDDD")</f>
        <v>domingo</v>
      </c>
      <c r="K143" s="15" t="str">
        <f>IFERROR(VLOOKUP(B143, HolidayDimension!A$2:B$50, 2, FALSE), "No Key")</f>
        <v>No Key</v>
      </c>
      <c r="L143" s="7" t="str">
        <f t="shared" si="2"/>
        <v>Non-Holiday</v>
      </c>
      <c r="M143" s="7" t="str">
        <f>IF($I143 &gt;= 6, "Weekend", "Non-Weekend")</f>
        <v>Weekend</v>
      </c>
    </row>
    <row r="144" spans="1:13" x14ac:dyDescent="0.25">
      <c r="A144" s="7">
        <v>143</v>
      </c>
      <c r="B144" s="9">
        <v>41058</v>
      </c>
      <c r="C144" s="7">
        <f>YEAR($B144)</f>
        <v>2012</v>
      </c>
      <c r="D144" s="7" t="str">
        <f>VLOOKUP(_xlfn.DAYS(DATE(YEAR($B144), MONTH($B145), DAY($B145)), DATE(YEAR($B145), 1, 1)), SeasonAux, 2, TRUE)</f>
        <v>Spring</v>
      </c>
      <c r="E144" s="7">
        <f>IF($F144 &lt;= 6, 1, 2)</f>
        <v>1</v>
      </c>
      <c r="F144" s="7">
        <f>MONTH($B144)</f>
        <v>5</v>
      </c>
      <c r="G144" s="7">
        <f>WEEKNUM($B144)</f>
        <v>22</v>
      </c>
      <c r="H144" s="7">
        <f>DAY($B144)</f>
        <v>29</v>
      </c>
      <c r="I144" s="7">
        <f>WEEKDAY($B144,2)</f>
        <v>2</v>
      </c>
      <c r="J144" s="7" t="str">
        <f>TEXT($B144, "DDDD")</f>
        <v>terça-feira</v>
      </c>
      <c r="K144" s="15" t="str">
        <f>IFERROR(VLOOKUP(B144, HolidayDimension!A$2:B$50, 2, FALSE), "No Key")</f>
        <v>No Key</v>
      </c>
      <c r="L144" s="7" t="str">
        <f t="shared" si="2"/>
        <v>Non-Holiday</v>
      </c>
      <c r="M144" s="7" t="str">
        <f>IF($I144 &gt;= 6, "Weekend", "Non-Weekend")</f>
        <v>Non-Weekend</v>
      </c>
    </row>
    <row r="145" spans="1:13" x14ac:dyDescent="0.25">
      <c r="A145" s="7">
        <v>144</v>
      </c>
      <c r="B145" s="9">
        <v>41059</v>
      </c>
      <c r="C145" s="7">
        <f>YEAR($B145)</f>
        <v>2012</v>
      </c>
      <c r="D145" s="7" t="str">
        <f>VLOOKUP(_xlfn.DAYS(DATE(YEAR($B145), MONTH($B146), DAY($B146)), DATE(YEAR($B146), 1, 1)), SeasonAux, 2, TRUE)</f>
        <v>Spring</v>
      </c>
      <c r="E145" s="7">
        <f>IF($F145 &lt;= 6, 1, 2)</f>
        <v>1</v>
      </c>
      <c r="F145" s="7">
        <f>MONTH($B145)</f>
        <v>5</v>
      </c>
      <c r="G145" s="7">
        <f>WEEKNUM($B145)</f>
        <v>22</v>
      </c>
      <c r="H145" s="7">
        <f>DAY($B145)</f>
        <v>30</v>
      </c>
      <c r="I145" s="7">
        <f>WEEKDAY($B145,2)</f>
        <v>3</v>
      </c>
      <c r="J145" s="7" t="str">
        <f>TEXT($B145, "DDDD")</f>
        <v>quarta-feira</v>
      </c>
      <c r="K145" s="15" t="str">
        <f>IFERROR(VLOOKUP(B145, HolidayDimension!A$2:B$50, 2, FALSE), "No Key")</f>
        <v>No Key</v>
      </c>
      <c r="L145" s="7" t="str">
        <f t="shared" si="2"/>
        <v>Non-Holiday</v>
      </c>
      <c r="M145" s="7" t="str">
        <f>IF($I145 &gt;= 6, "Weekend", "Non-Weekend")</f>
        <v>Non-Weekend</v>
      </c>
    </row>
    <row r="146" spans="1:13" x14ac:dyDescent="0.25">
      <c r="A146" s="7">
        <v>145</v>
      </c>
      <c r="B146" s="8">
        <v>41060</v>
      </c>
      <c r="C146" s="7">
        <f>YEAR($B146)</f>
        <v>2012</v>
      </c>
      <c r="D146" s="7" t="str">
        <f>VLOOKUP(_xlfn.DAYS(DATE(YEAR($B146), MONTH($B147), DAY($B147)), DATE(YEAR($B147), 1, 1)), SeasonAux, 2, TRUE)</f>
        <v>Spring</v>
      </c>
      <c r="E146" s="7">
        <f>IF($F146 &lt;= 6, 1, 2)</f>
        <v>1</v>
      </c>
      <c r="F146" s="7">
        <f>MONTH($B146)</f>
        <v>5</v>
      </c>
      <c r="G146" s="7">
        <f>WEEKNUM($B146)</f>
        <v>22</v>
      </c>
      <c r="H146" s="7">
        <f>DAY($B146)</f>
        <v>31</v>
      </c>
      <c r="I146" s="7">
        <f>WEEKDAY($B146,2)</f>
        <v>4</v>
      </c>
      <c r="J146" s="7" t="str">
        <f>TEXT($B146, "DDDD")</f>
        <v>quinta-feira</v>
      </c>
      <c r="K146" s="15" t="str">
        <f>IFERROR(VLOOKUP(B146, HolidayDimension!A$2:B$50, 2, FALSE), "No Key")</f>
        <v>No Key</v>
      </c>
      <c r="L146" s="7" t="str">
        <f t="shared" si="2"/>
        <v>Non-Holiday</v>
      </c>
      <c r="M146" s="7" t="str">
        <f>IF($I146 &gt;= 6, "Weekend", "Non-Weekend")</f>
        <v>Non-Weekend</v>
      </c>
    </row>
    <row r="147" spans="1:13" x14ac:dyDescent="0.25">
      <c r="A147" s="7">
        <v>146</v>
      </c>
      <c r="B147" s="9">
        <v>41061</v>
      </c>
      <c r="C147" s="7">
        <f>YEAR($B147)</f>
        <v>2012</v>
      </c>
      <c r="D147" s="7" t="str">
        <f>VLOOKUP(_xlfn.DAYS(DATE(YEAR($B147), MONTH($B148), DAY($B148)), DATE(YEAR($B148), 1, 1)), SeasonAux, 2, TRUE)</f>
        <v>Spring</v>
      </c>
      <c r="E147" s="7">
        <f>IF($F147 &lt;= 6, 1, 2)</f>
        <v>1</v>
      </c>
      <c r="F147" s="7">
        <f>MONTH($B147)</f>
        <v>6</v>
      </c>
      <c r="G147" s="7">
        <f>WEEKNUM($B147)</f>
        <v>22</v>
      </c>
      <c r="H147" s="7">
        <f>DAY($B147)</f>
        <v>1</v>
      </c>
      <c r="I147" s="7">
        <f>WEEKDAY($B147,2)</f>
        <v>5</v>
      </c>
      <c r="J147" s="7" t="str">
        <f>TEXT($B147, "DDDD")</f>
        <v>sexta-feira</v>
      </c>
      <c r="K147" s="15" t="str">
        <f>IFERROR(VLOOKUP(B147, HolidayDimension!A$2:B$50, 2, FALSE), "No Key")</f>
        <v>No Key</v>
      </c>
      <c r="L147" s="7" t="str">
        <f t="shared" si="2"/>
        <v>Non-Holiday</v>
      </c>
      <c r="M147" s="7" t="str">
        <f>IF($I147 &gt;= 6, "Weekend", "Non-Weekend")</f>
        <v>Non-Weekend</v>
      </c>
    </row>
    <row r="148" spans="1:13" x14ac:dyDescent="0.25">
      <c r="A148" s="7">
        <v>147</v>
      </c>
      <c r="B148" s="9">
        <v>41062</v>
      </c>
      <c r="C148" s="7">
        <f>YEAR($B148)</f>
        <v>2012</v>
      </c>
      <c r="D148" s="7" t="str">
        <f>VLOOKUP(_xlfn.DAYS(DATE(YEAR($B148), MONTH($B149), DAY($B149)), DATE(YEAR($B149), 1, 1)), SeasonAux, 2, TRUE)</f>
        <v>Spring</v>
      </c>
      <c r="E148" s="7">
        <f>IF($F148 &lt;= 6, 1, 2)</f>
        <v>1</v>
      </c>
      <c r="F148" s="7">
        <f>MONTH($B148)</f>
        <v>6</v>
      </c>
      <c r="G148" s="7">
        <f>WEEKNUM($B148)</f>
        <v>22</v>
      </c>
      <c r="H148" s="7">
        <f>DAY($B148)</f>
        <v>2</v>
      </c>
      <c r="I148" s="7">
        <f>WEEKDAY($B148,2)</f>
        <v>6</v>
      </c>
      <c r="J148" s="7" t="str">
        <f>TEXT($B148, "DDDD")</f>
        <v>sábado</v>
      </c>
      <c r="K148" s="15" t="str">
        <f>IFERROR(VLOOKUP(B148, HolidayDimension!A$2:B$50, 2, FALSE), "No Key")</f>
        <v>No Key</v>
      </c>
      <c r="L148" s="7" t="str">
        <f t="shared" si="2"/>
        <v>Non-Holiday</v>
      </c>
      <c r="M148" s="7" t="str">
        <f>IF($I148 &gt;= 6, "Weekend", "Non-Weekend")</f>
        <v>Weekend</v>
      </c>
    </row>
    <row r="149" spans="1:13" x14ac:dyDescent="0.25">
      <c r="A149" s="7">
        <v>148</v>
      </c>
      <c r="B149" s="8">
        <v>41063</v>
      </c>
      <c r="C149" s="7">
        <f>YEAR($B149)</f>
        <v>2012</v>
      </c>
      <c r="D149" s="7" t="str">
        <f>VLOOKUP(_xlfn.DAYS(DATE(YEAR($B149), MONTH($B150), DAY($B150)), DATE(YEAR($B150), 1, 1)), SeasonAux, 2, TRUE)</f>
        <v>Spring</v>
      </c>
      <c r="E149" s="7">
        <f>IF($F149 &lt;= 6, 1, 2)</f>
        <v>1</v>
      </c>
      <c r="F149" s="7">
        <f>MONTH($B149)</f>
        <v>6</v>
      </c>
      <c r="G149" s="7">
        <f>WEEKNUM($B149)</f>
        <v>23</v>
      </c>
      <c r="H149" s="7">
        <f>DAY($B149)</f>
        <v>3</v>
      </c>
      <c r="I149" s="7">
        <f>WEEKDAY($B149,2)</f>
        <v>7</v>
      </c>
      <c r="J149" s="7" t="str">
        <f>TEXT($B149, "DDDD")</f>
        <v>domingo</v>
      </c>
      <c r="K149" s="15" t="str">
        <f>IFERROR(VLOOKUP(B149, HolidayDimension!A$2:B$50, 2, FALSE), "No Key")</f>
        <v>No Key</v>
      </c>
      <c r="L149" s="7" t="str">
        <f t="shared" si="2"/>
        <v>Non-Holiday</v>
      </c>
      <c r="M149" s="7" t="str">
        <f>IF($I149 &gt;= 6, "Weekend", "Non-Weekend")</f>
        <v>Weekend</v>
      </c>
    </row>
    <row r="150" spans="1:13" x14ac:dyDescent="0.25">
      <c r="A150" s="7">
        <v>149</v>
      </c>
      <c r="B150" s="9">
        <v>41064</v>
      </c>
      <c r="C150" s="7">
        <f>YEAR($B150)</f>
        <v>2012</v>
      </c>
      <c r="D150" s="7" t="str">
        <f>VLOOKUP(_xlfn.DAYS(DATE(YEAR($B150), MONTH($B151), DAY($B151)), DATE(YEAR($B151), 1, 1)), SeasonAux, 2, TRUE)</f>
        <v>Spring</v>
      </c>
      <c r="E150" s="7">
        <f>IF($F150 &lt;= 6, 1, 2)</f>
        <v>1</v>
      </c>
      <c r="F150" s="7">
        <f>MONTH($B150)</f>
        <v>6</v>
      </c>
      <c r="G150" s="7">
        <f>WEEKNUM($B150)</f>
        <v>23</v>
      </c>
      <c r="H150" s="7">
        <f>DAY($B150)</f>
        <v>4</v>
      </c>
      <c r="I150" s="7">
        <f>WEEKDAY($B150,2)</f>
        <v>1</v>
      </c>
      <c r="J150" s="7" t="str">
        <f>TEXT($B150, "DDDD")</f>
        <v>segunda-feira</v>
      </c>
      <c r="K150" s="15" t="str">
        <f>IFERROR(VLOOKUP(B150, HolidayDimension!A$2:B$50, 2, FALSE), "No Key")</f>
        <v>No Key</v>
      </c>
      <c r="L150" s="7" t="str">
        <f t="shared" si="2"/>
        <v>Non-Holiday</v>
      </c>
      <c r="M150" s="7" t="str">
        <f>IF($I150 &gt;= 6, "Weekend", "Non-Weekend")</f>
        <v>Non-Weekend</v>
      </c>
    </row>
    <row r="151" spans="1:13" x14ac:dyDescent="0.25">
      <c r="A151" s="7">
        <v>150</v>
      </c>
      <c r="B151" s="8">
        <v>41065</v>
      </c>
      <c r="C151" s="7">
        <f>YEAR($B151)</f>
        <v>2012</v>
      </c>
      <c r="D151" s="7" t="str">
        <f>VLOOKUP(_xlfn.DAYS(DATE(YEAR($B151), MONTH($B152), DAY($B152)), DATE(YEAR($B152), 1, 1)), SeasonAux, 2, TRUE)</f>
        <v>Spring</v>
      </c>
      <c r="E151" s="7">
        <f>IF($F151 &lt;= 6, 1, 2)</f>
        <v>1</v>
      </c>
      <c r="F151" s="7">
        <f>MONTH($B151)</f>
        <v>6</v>
      </c>
      <c r="G151" s="7">
        <f>WEEKNUM($B151)</f>
        <v>23</v>
      </c>
      <c r="H151" s="7">
        <f>DAY($B151)</f>
        <v>5</v>
      </c>
      <c r="I151" s="7">
        <f>WEEKDAY($B151,2)</f>
        <v>2</v>
      </c>
      <c r="J151" s="7" t="str">
        <f>TEXT($B151, "DDDD")</f>
        <v>terça-feira</v>
      </c>
      <c r="K151" s="15" t="str">
        <f>IFERROR(VLOOKUP(B151, HolidayDimension!A$2:B$50, 2, FALSE), "No Key")</f>
        <v>No Key</v>
      </c>
      <c r="L151" s="7" t="str">
        <f t="shared" si="2"/>
        <v>Non-Holiday</v>
      </c>
      <c r="M151" s="7" t="str">
        <f>IF($I151 &gt;= 6, "Weekend", "Non-Weekend")</f>
        <v>Non-Weekend</v>
      </c>
    </row>
    <row r="152" spans="1:13" x14ac:dyDescent="0.25">
      <c r="A152" s="7">
        <v>151</v>
      </c>
      <c r="B152" s="9">
        <v>41066</v>
      </c>
      <c r="C152" s="7">
        <f>YEAR($B152)</f>
        <v>2012</v>
      </c>
      <c r="D152" s="7" t="str">
        <f>VLOOKUP(_xlfn.DAYS(DATE(YEAR($B152), MONTH($B153), DAY($B153)), DATE(YEAR($B153), 1, 1)), SeasonAux, 2, TRUE)</f>
        <v>Spring</v>
      </c>
      <c r="E152" s="7">
        <f>IF($F152 &lt;= 6, 1, 2)</f>
        <v>1</v>
      </c>
      <c r="F152" s="7">
        <f>MONTH($B152)</f>
        <v>6</v>
      </c>
      <c r="G152" s="7">
        <f>WEEKNUM($B152)</f>
        <v>23</v>
      </c>
      <c r="H152" s="7">
        <f>DAY($B152)</f>
        <v>6</v>
      </c>
      <c r="I152" s="7">
        <f>WEEKDAY($B152,2)</f>
        <v>3</v>
      </c>
      <c r="J152" s="7" t="str">
        <f>TEXT($B152, "DDDD")</f>
        <v>quarta-feira</v>
      </c>
      <c r="K152" s="15" t="str">
        <f>IFERROR(VLOOKUP(B152, HolidayDimension!A$2:B$50, 2, FALSE), "No Key")</f>
        <v>No Key</v>
      </c>
      <c r="L152" s="7" t="str">
        <f t="shared" si="2"/>
        <v>Non-Holiday</v>
      </c>
      <c r="M152" s="7" t="str">
        <f>IF($I152 &gt;= 6, "Weekend", "Non-Weekend")</f>
        <v>Non-Weekend</v>
      </c>
    </row>
    <row r="153" spans="1:13" x14ac:dyDescent="0.25">
      <c r="A153" s="7">
        <v>152</v>
      </c>
      <c r="B153" s="9">
        <v>41067</v>
      </c>
      <c r="C153" s="7">
        <f>YEAR($B153)</f>
        <v>2012</v>
      </c>
      <c r="D153" s="7" t="str">
        <f>VLOOKUP(_xlfn.DAYS(DATE(YEAR($B153), MONTH($B154), DAY($B154)), DATE(YEAR($B154), 1, 1)), SeasonAux, 2, TRUE)</f>
        <v>Spring</v>
      </c>
      <c r="E153" s="7">
        <f>IF($F153 &lt;= 6, 1, 2)</f>
        <v>1</v>
      </c>
      <c r="F153" s="7">
        <f>MONTH($B153)</f>
        <v>6</v>
      </c>
      <c r="G153" s="7">
        <f>WEEKNUM($B153)</f>
        <v>23</v>
      </c>
      <c r="H153" s="7">
        <f>DAY($B153)</f>
        <v>7</v>
      </c>
      <c r="I153" s="7">
        <f>WEEKDAY($B153,2)</f>
        <v>4</v>
      </c>
      <c r="J153" s="7" t="str">
        <f>TEXT($B153, "DDDD")</f>
        <v>quinta-feira</v>
      </c>
      <c r="K153" s="15" t="str">
        <f>IFERROR(VLOOKUP(B153, HolidayDimension!A$2:B$50, 2, FALSE), "No Key")</f>
        <v>No Key</v>
      </c>
      <c r="L153" s="7" t="str">
        <f t="shared" si="2"/>
        <v>Non-Holiday</v>
      </c>
      <c r="M153" s="7" t="str">
        <f>IF($I153 &gt;= 6, "Weekend", "Non-Weekend")</f>
        <v>Non-Weekend</v>
      </c>
    </row>
    <row r="154" spans="1:13" x14ac:dyDescent="0.25">
      <c r="A154" s="7">
        <v>153</v>
      </c>
      <c r="B154" s="8">
        <v>41068</v>
      </c>
      <c r="C154" s="7">
        <f>YEAR($B154)</f>
        <v>2012</v>
      </c>
      <c r="D154" s="7" t="str">
        <f>VLOOKUP(_xlfn.DAYS(DATE(YEAR($B154), MONTH($B155), DAY($B155)), DATE(YEAR($B155), 1, 1)), SeasonAux, 2, TRUE)</f>
        <v>Spring</v>
      </c>
      <c r="E154" s="7">
        <f>IF($F154 &lt;= 6, 1, 2)</f>
        <v>1</v>
      </c>
      <c r="F154" s="7">
        <f>MONTH($B154)</f>
        <v>6</v>
      </c>
      <c r="G154" s="7">
        <f>WEEKNUM($B154)</f>
        <v>23</v>
      </c>
      <c r="H154" s="7">
        <f>DAY($B154)</f>
        <v>8</v>
      </c>
      <c r="I154" s="7">
        <f>WEEKDAY($B154,2)</f>
        <v>5</v>
      </c>
      <c r="J154" s="7" t="str">
        <f>TEXT($B154, "DDDD")</f>
        <v>sexta-feira</v>
      </c>
      <c r="K154" s="15" t="str">
        <f>IFERROR(VLOOKUP(B154, HolidayDimension!A$2:B$50, 2, FALSE), "No Key")</f>
        <v>No Key</v>
      </c>
      <c r="L154" s="7" t="str">
        <f t="shared" si="2"/>
        <v>Non-Holiday</v>
      </c>
      <c r="M154" s="7" t="str">
        <f>IF($I154 &gt;= 6, "Weekend", "Non-Weekend")</f>
        <v>Non-Weekend</v>
      </c>
    </row>
    <row r="155" spans="1:13" x14ac:dyDescent="0.25">
      <c r="A155" s="7">
        <v>154</v>
      </c>
      <c r="B155" s="9">
        <v>41069</v>
      </c>
      <c r="C155" s="7">
        <f>YEAR($B155)</f>
        <v>2012</v>
      </c>
      <c r="D155" s="7" t="str">
        <f>VLOOKUP(_xlfn.DAYS(DATE(YEAR($B155), MONTH($B156), DAY($B156)), DATE(YEAR($B156), 1, 1)), SeasonAux, 2, TRUE)</f>
        <v>Spring</v>
      </c>
      <c r="E155" s="7">
        <f>IF($F155 &lt;= 6, 1, 2)</f>
        <v>1</v>
      </c>
      <c r="F155" s="7">
        <f>MONTH($B155)</f>
        <v>6</v>
      </c>
      <c r="G155" s="7">
        <f>WEEKNUM($B155)</f>
        <v>23</v>
      </c>
      <c r="H155" s="7">
        <f>DAY($B155)</f>
        <v>9</v>
      </c>
      <c r="I155" s="7">
        <f>WEEKDAY($B155,2)</f>
        <v>6</v>
      </c>
      <c r="J155" s="7" t="str">
        <f>TEXT($B155, "DDDD")</f>
        <v>sábado</v>
      </c>
      <c r="K155" s="15" t="str">
        <f>IFERROR(VLOOKUP(B155, HolidayDimension!A$2:B$50, 2, FALSE), "No Key")</f>
        <v>No Key</v>
      </c>
      <c r="L155" s="7" t="str">
        <f t="shared" si="2"/>
        <v>Non-Holiday</v>
      </c>
      <c r="M155" s="7" t="str">
        <f>IF($I155 &gt;= 6, "Weekend", "Non-Weekend")</f>
        <v>Weekend</v>
      </c>
    </row>
    <row r="156" spans="1:13" x14ac:dyDescent="0.25">
      <c r="A156" s="7">
        <v>155</v>
      </c>
      <c r="B156" s="8">
        <v>41070</v>
      </c>
      <c r="C156" s="7">
        <f>YEAR($B156)</f>
        <v>2012</v>
      </c>
      <c r="D156" s="7" t="str">
        <f>VLOOKUP(_xlfn.DAYS(DATE(YEAR($B156), MONTH($B157), DAY($B157)), DATE(YEAR($B157), 1, 1)), SeasonAux, 2, TRUE)</f>
        <v>Spring</v>
      </c>
      <c r="E156" s="7">
        <f>IF($F156 &lt;= 6, 1, 2)</f>
        <v>1</v>
      </c>
      <c r="F156" s="7">
        <f>MONTH($B156)</f>
        <v>6</v>
      </c>
      <c r="G156" s="7">
        <f>WEEKNUM($B156)</f>
        <v>24</v>
      </c>
      <c r="H156" s="7">
        <f>DAY($B156)</f>
        <v>10</v>
      </c>
      <c r="I156" s="7">
        <f>WEEKDAY($B156,2)</f>
        <v>7</v>
      </c>
      <c r="J156" s="7" t="str">
        <f>TEXT($B156, "DDDD")</f>
        <v>domingo</v>
      </c>
      <c r="K156" s="15" t="str">
        <f>IFERROR(VLOOKUP(B156, HolidayDimension!A$2:B$50, 2, FALSE), "No Key")</f>
        <v>No Key</v>
      </c>
      <c r="L156" s="7" t="str">
        <f t="shared" si="2"/>
        <v>Non-Holiday</v>
      </c>
      <c r="M156" s="7" t="str">
        <f>IF($I156 &gt;= 6, "Weekend", "Non-Weekend")</f>
        <v>Weekend</v>
      </c>
    </row>
    <row r="157" spans="1:13" x14ac:dyDescent="0.25">
      <c r="A157" s="7">
        <v>156</v>
      </c>
      <c r="B157" s="8">
        <v>41071</v>
      </c>
      <c r="C157" s="7">
        <f>YEAR($B157)</f>
        <v>2012</v>
      </c>
      <c r="D157" s="7" t="str">
        <f>VLOOKUP(_xlfn.DAYS(DATE(YEAR($B157), MONTH($B158), DAY($B158)), DATE(YEAR($B158), 1, 1)), SeasonAux, 2, TRUE)</f>
        <v>Spring</v>
      </c>
      <c r="E157" s="7">
        <f>IF($F157 &lt;= 6, 1, 2)</f>
        <v>1</v>
      </c>
      <c r="F157" s="7">
        <f>MONTH($B157)</f>
        <v>6</v>
      </c>
      <c r="G157" s="7">
        <f>WEEKNUM($B157)</f>
        <v>24</v>
      </c>
      <c r="H157" s="7">
        <f>DAY($B157)</f>
        <v>11</v>
      </c>
      <c r="I157" s="7">
        <f>WEEKDAY($B157,2)</f>
        <v>1</v>
      </c>
      <c r="J157" s="7" t="str">
        <f>TEXT($B157, "DDDD")</f>
        <v>segunda-feira</v>
      </c>
      <c r="K157" s="15" t="str">
        <f>IFERROR(VLOOKUP(B157, HolidayDimension!A$2:B$50, 2, FALSE), "No Key")</f>
        <v>No Key</v>
      </c>
      <c r="L157" s="7" t="str">
        <f t="shared" si="2"/>
        <v>Non-Holiday</v>
      </c>
      <c r="M157" s="7" t="str">
        <f>IF($I157 &gt;= 6, "Weekend", "Non-Weekend")</f>
        <v>Non-Weekend</v>
      </c>
    </row>
    <row r="158" spans="1:13" x14ac:dyDescent="0.25">
      <c r="A158" s="7">
        <v>157</v>
      </c>
      <c r="B158" s="8">
        <v>41072</v>
      </c>
      <c r="C158" s="7">
        <f>YEAR($B158)</f>
        <v>2012</v>
      </c>
      <c r="D158" s="7" t="str">
        <f>VLOOKUP(_xlfn.DAYS(DATE(YEAR($B158), MONTH($B159), DAY($B159)), DATE(YEAR($B159), 1, 1)), SeasonAux, 2, TRUE)</f>
        <v>Spring</v>
      </c>
      <c r="E158" s="7">
        <f>IF($F158 &lt;= 6, 1, 2)</f>
        <v>1</v>
      </c>
      <c r="F158" s="7">
        <f>MONTH($B158)</f>
        <v>6</v>
      </c>
      <c r="G158" s="7">
        <f>WEEKNUM($B158)</f>
        <v>24</v>
      </c>
      <c r="H158" s="7">
        <f>DAY($B158)</f>
        <v>12</v>
      </c>
      <c r="I158" s="7">
        <f>WEEKDAY($B158,2)</f>
        <v>2</v>
      </c>
      <c r="J158" s="7" t="str">
        <f>TEXT($B158, "DDDD")</f>
        <v>terça-feira</v>
      </c>
      <c r="K158" s="15" t="str">
        <f>IFERROR(VLOOKUP(B158, HolidayDimension!A$2:B$50, 2, FALSE), "No Key")</f>
        <v>No Key</v>
      </c>
      <c r="L158" s="7" t="str">
        <f t="shared" si="2"/>
        <v>Non-Holiday</v>
      </c>
      <c r="M158" s="7" t="str">
        <f>IF($I158 &gt;= 6, "Weekend", "Non-Weekend")</f>
        <v>Non-Weekend</v>
      </c>
    </row>
    <row r="159" spans="1:13" x14ac:dyDescent="0.25">
      <c r="A159" s="7">
        <v>158</v>
      </c>
      <c r="B159" s="8">
        <v>41073</v>
      </c>
      <c r="C159" s="7">
        <f>YEAR($B159)</f>
        <v>2012</v>
      </c>
      <c r="D159" s="7" t="str">
        <f>VLOOKUP(_xlfn.DAYS(DATE(YEAR($B159), MONTH($B160), DAY($B160)), DATE(YEAR($B160), 1, 1)), SeasonAux, 2, TRUE)</f>
        <v>Spring</v>
      </c>
      <c r="E159" s="7">
        <f>IF($F159 &lt;= 6, 1, 2)</f>
        <v>1</v>
      </c>
      <c r="F159" s="7">
        <f>MONTH($B159)</f>
        <v>6</v>
      </c>
      <c r="G159" s="7">
        <f>WEEKNUM($B159)</f>
        <v>24</v>
      </c>
      <c r="H159" s="7">
        <f>DAY($B159)</f>
        <v>13</v>
      </c>
      <c r="I159" s="7">
        <f>WEEKDAY($B159,2)</f>
        <v>3</v>
      </c>
      <c r="J159" s="7" t="str">
        <f>TEXT($B159, "DDDD")</f>
        <v>quarta-feira</v>
      </c>
      <c r="K159" s="15" t="str">
        <f>IFERROR(VLOOKUP(B159, HolidayDimension!A$2:B$50, 2, FALSE), "No Key")</f>
        <v>No Key</v>
      </c>
      <c r="L159" s="7" t="str">
        <f t="shared" si="2"/>
        <v>Non-Holiday</v>
      </c>
      <c r="M159" s="7" t="str">
        <f>IF($I159 &gt;= 6, "Weekend", "Non-Weekend")</f>
        <v>Non-Weekend</v>
      </c>
    </row>
    <row r="160" spans="1:13" x14ac:dyDescent="0.25">
      <c r="A160" s="7">
        <v>159</v>
      </c>
      <c r="B160" s="9">
        <v>41074</v>
      </c>
      <c r="C160" s="7">
        <f>YEAR($B160)</f>
        <v>2012</v>
      </c>
      <c r="D160" s="7" t="str">
        <f>VLOOKUP(_xlfn.DAYS(DATE(YEAR($B160), MONTH($B161), DAY($B161)), DATE(YEAR($B161), 1, 1)), SeasonAux, 2, TRUE)</f>
        <v>Spring</v>
      </c>
      <c r="E160" s="7">
        <f>IF($F160 &lt;= 6, 1, 2)</f>
        <v>1</v>
      </c>
      <c r="F160" s="7">
        <f>MONTH($B160)</f>
        <v>6</v>
      </c>
      <c r="G160" s="7">
        <f>WEEKNUM($B160)</f>
        <v>24</v>
      </c>
      <c r="H160" s="7">
        <f>DAY($B160)</f>
        <v>14</v>
      </c>
      <c r="I160" s="7">
        <f>WEEKDAY($B160,2)</f>
        <v>4</v>
      </c>
      <c r="J160" s="7" t="str">
        <f>TEXT($B160, "DDDD")</f>
        <v>quinta-feira</v>
      </c>
      <c r="K160" s="15" t="str">
        <f>IFERROR(VLOOKUP(B160, HolidayDimension!A$2:B$50, 2, FALSE), "No Key")</f>
        <v>No Key</v>
      </c>
      <c r="L160" s="7" t="str">
        <f t="shared" si="2"/>
        <v>Non-Holiday</v>
      </c>
      <c r="M160" s="7" t="str">
        <f>IF($I160 &gt;= 6, "Weekend", "Non-Weekend")</f>
        <v>Non-Weekend</v>
      </c>
    </row>
    <row r="161" spans="1:13" x14ac:dyDescent="0.25">
      <c r="A161" s="7">
        <v>160</v>
      </c>
      <c r="B161" s="9">
        <v>41075</v>
      </c>
      <c r="C161" s="7">
        <f>YEAR($B161)</f>
        <v>2012</v>
      </c>
      <c r="D161" s="7" t="str">
        <f>VLOOKUP(_xlfn.DAYS(DATE(YEAR($B161), MONTH($B162), DAY($B162)), DATE(YEAR($B162), 1, 1)), SeasonAux, 2, TRUE)</f>
        <v>Spring</v>
      </c>
      <c r="E161" s="7">
        <f>IF($F161 &lt;= 6, 1, 2)</f>
        <v>1</v>
      </c>
      <c r="F161" s="7">
        <f>MONTH($B161)</f>
        <v>6</v>
      </c>
      <c r="G161" s="7">
        <f>WEEKNUM($B161)</f>
        <v>24</v>
      </c>
      <c r="H161" s="7">
        <f>DAY($B161)</f>
        <v>15</v>
      </c>
      <c r="I161" s="7">
        <f>WEEKDAY($B161,2)</f>
        <v>5</v>
      </c>
      <c r="J161" s="7" t="str">
        <f>TEXT($B161, "DDDD")</f>
        <v>sexta-feira</v>
      </c>
      <c r="K161" s="15" t="str">
        <f>IFERROR(VLOOKUP(B161, HolidayDimension!A$2:B$50, 2, FALSE), "No Key")</f>
        <v>No Key</v>
      </c>
      <c r="L161" s="7" t="str">
        <f t="shared" si="2"/>
        <v>Non-Holiday</v>
      </c>
      <c r="M161" s="7" t="str">
        <f>IF($I161 &gt;= 6, "Weekend", "Non-Weekend")</f>
        <v>Non-Weekend</v>
      </c>
    </row>
    <row r="162" spans="1:13" x14ac:dyDescent="0.25">
      <c r="A162" s="7">
        <v>161</v>
      </c>
      <c r="B162" s="8">
        <v>41076</v>
      </c>
      <c r="C162" s="7">
        <f>YEAR($B162)</f>
        <v>2012</v>
      </c>
      <c r="D162" s="7" t="str">
        <f>VLOOKUP(_xlfn.DAYS(DATE(YEAR($B162), MONTH($B163), DAY($B163)), DATE(YEAR($B163), 1, 1)), SeasonAux, 2, TRUE)</f>
        <v>Spring</v>
      </c>
      <c r="E162" s="7">
        <f>IF($F162 &lt;= 6, 1, 2)</f>
        <v>1</v>
      </c>
      <c r="F162" s="7">
        <f>MONTH($B162)</f>
        <v>6</v>
      </c>
      <c r="G162" s="7">
        <f>WEEKNUM($B162)</f>
        <v>24</v>
      </c>
      <c r="H162" s="7">
        <f>DAY($B162)</f>
        <v>16</v>
      </c>
      <c r="I162" s="7">
        <f>WEEKDAY($B162,2)</f>
        <v>6</v>
      </c>
      <c r="J162" s="7" t="str">
        <f>TEXT($B162, "DDDD")</f>
        <v>sábado</v>
      </c>
      <c r="K162" s="15" t="str">
        <f>IFERROR(VLOOKUP(B162, HolidayDimension!A$2:B$50, 2, FALSE), "No Key")</f>
        <v>No Key</v>
      </c>
      <c r="L162" s="7" t="str">
        <f t="shared" si="2"/>
        <v>Non-Holiday</v>
      </c>
      <c r="M162" s="7" t="str">
        <f>IF($I162 &gt;= 6, "Weekend", "Non-Weekend")</f>
        <v>Weekend</v>
      </c>
    </row>
    <row r="163" spans="1:13" x14ac:dyDescent="0.25">
      <c r="A163" s="7">
        <v>162</v>
      </c>
      <c r="B163" s="9">
        <v>41077</v>
      </c>
      <c r="C163" s="7">
        <f>YEAR($B163)</f>
        <v>2012</v>
      </c>
      <c r="D163" s="7" t="str">
        <f>VLOOKUP(_xlfn.DAYS(DATE(YEAR($B163), MONTH($B164), DAY($B164)), DATE(YEAR($B164), 1, 1)), SeasonAux, 2, TRUE)</f>
        <v>Spring</v>
      </c>
      <c r="E163" s="7">
        <f>IF($F163 &lt;= 6, 1, 2)</f>
        <v>1</v>
      </c>
      <c r="F163" s="7">
        <f>MONTH($B163)</f>
        <v>6</v>
      </c>
      <c r="G163" s="7">
        <f>WEEKNUM($B163)</f>
        <v>25</v>
      </c>
      <c r="H163" s="7">
        <f>DAY($B163)</f>
        <v>17</v>
      </c>
      <c r="I163" s="7">
        <f>WEEKDAY($B163,2)</f>
        <v>7</v>
      </c>
      <c r="J163" s="7" t="str">
        <f>TEXT($B163, "DDDD")</f>
        <v>domingo</v>
      </c>
      <c r="K163" s="15" t="str">
        <f>IFERROR(VLOOKUP(B163, HolidayDimension!A$2:B$50, 2, FALSE), "No Key")</f>
        <v>No Key</v>
      </c>
      <c r="L163" s="7" t="str">
        <f t="shared" si="2"/>
        <v>Non-Holiday</v>
      </c>
      <c r="M163" s="7" t="str">
        <f>IF($I163 &gt;= 6, "Weekend", "Non-Weekend")</f>
        <v>Weekend</v>
      </c>
    </row>
    <row r="164" spans="1:13" x14ac:dyDescent="0.25">
      <c r="A164" s="7">
        <v>163</v>
      </c>
      <c r="B164" s="9">
        <v>41078</v>
      </c>
      <c r="C164" s="7">
        <f>YEAR($B164)</f>
        <v>2012</v>
      </c>
      <c r="D164" s="7" t="str">
        <f>VLOOKUP(_xlfn.DAYS(DATE(YEAR($B164), MONTH($B165), DAY($B165)), DATE(YEAR($B165), 1, 1)), SeasonAux, 2, TRUE)</f>
        <v>Spring</v>
      </c>
      <c r="E164" s="7">
        <f>IF($F164 &lt;= 6, 1, 2)</f>
        <v>1</v>
      </c>
      <c r="F164" s="7">
        <f>MONTH($B164)</f>
        <v>6</v>
      </c>
      <c r="G164" s="7">
        <f>WEEKNUM($B164)</f>
        <v>25</v>
      </c>
      <c r="H164" s="7">
        <f>DAY($B164)</f>
        <v>18</v>
      </c>
      <c r="I164" s="7">
        <f>WEEKDAY($B164,2)</f>
        <v>1</v>
      </c>
      <c r="J164" s="7" t="str">
        <f>TEXT($B164, "DDDD")</f>
        <v>segunda-feira</v>
      </c>
      <c r="K164" s="15" t="str">
        <f>IFERROR(VLOOKUP(B164, HolidayDimension!A$2:B$50, 2, FALSE), "No Key")</f>
        <v>No Key</v>
      </c>
      <c r="L164" s="7" t="str">
        <f t="shared" si="2"/>
        <v>Non-Holiday</v>
      </c>
      <c r="M164" s="7" t="str">
        <f>IF($I164 &gt;= 6, "Weekend", "Non-Weekend")</f>
        <v>Non-Weekend</v>
      </c>
    </row>
    <row r="165" spans="1:13" x14ac:dyDescent="0.25">
      <c r="A165" s="7">
        <v>164</v>
      </c>
      <c r="B165" s="8">
        <v>41079</v>
      </c>
      <c r="C165" s="7">
        <f>YEAR($B165)</f>
        <v>2012</v>
      </c>
      <c r="D165" s="7" t="str">
        <f>VLOOKUP(_xlfn.DAYS(DATE(YEAR($B165), MONTH($B166), DAY($B166)), DATE(YEAR($B166), 1, 1)), SeasonAux, 2, TRUE)</f>
        <v>Spring</v>
      </c>
      <c r="E165" s="7">
        <f>IF($F165 &lt;= 6, 1, 2)</f>
        <v>1</v>
      </c>
      <c r="F165" s="7">
        <f>MONTH($B165)</f>
        <v>6</v>
      </c>
      <c r="G165" s="7">
        <f>WEEKNUM($B165)</f>
        <v>25</v>
      </c>
      <c r="H165" s="7">
        <f>DAY($B165)</f>
        <v>19</v>
      </c>
      <c r="I165" s="7">
        <f>WEEKDAY($B165,2)</f>
        <v>2</v>
      </c>
      <c r="J165" s="7" t="str">
        <f>TEXT($B165, "DDDD")</f>
        <v>terça-feira</v>
      </c>
      <c r="K165" s="15">
        <f>IFERROR(VLOOKUP(B165, HolidayDimension!A$2:B$50, 2, FALSE), "No Key")</f>
        <v>6</v>
      </c>
      <c r="L165" s="7" t="str">
        <f t="shared" si="2"/>
        <v>Holiday</v>
      </c>
      <c r="M165" s="7" t="str">
        <f>IF($I165 &gt;= 6, "Weekend", "Non-Weekend")</f>
        <v>Non-Weekend</v>
      </c>
    </row>
    <row r="166" spans="1:13" x14ac:dyDescent="0.25">
      <c r="A166" s="7">
        <v>165</v>
      </c>
      <c r="B166" s="8">
        <v>41080</v>
      </c>
      <c r="C166" s="7">
        <f>YEAR($B166)</f>
        <v>2012</v>
      </c>
      <c r="D166" s="7" t="str">
        <f>VLOOKUP(_xlfn.DAYS(DATE(YEAR($B166), MONTH($B167), DAY($B167)), DATE(YEAR($B167), 1, 1)), SeasonAux, 2, TRUE)</f>
        <v>Summer</v>
      </c>
      <c r="E166" s="7">
        <f>IF($F166 &lt;= 6, 1, 2)</f>
        <v>1</v>
      </c>
      <c r="F166" s="7">
        <f>MONTH($B166)</f>
        <v>6</v>
      </c>
      <c r="G166" s="7">
        <f>WEEKNUM($B166)</f>
        <v>25</v>
      </c>
      <c r="H166" s="7">
        <f>DAY($B166)</f>
        <v>20</v>
      </c>
      <c r="I166" s="7">
        <f>WEEKDAY($B166,2)</f>
        <v>3</v>
      </c>
      <c r="J166" s="7" t="str">
        <f>TEXT($B166, "DDDD")</f>
        <v>quarta-feira</v>
      </c>
      <c r="K166" s="15" t="str">
        <f>IFERROR(VLOOKUP(B166, HolidayDimension!A$2:B$50, 2, FALSE), "No Key")</f>
        <v>No Key</v>
      </c>
      <c r="L166" s="7" t="str">
        <f t="shared" si="2"/>
        <v>Non-Holiday</v>
      </c>
      <c r="M166" s="7" t="str">
        <f>IF($I166 &gt;= 6, "Weekend", "Non-Weekend")</f>
        <v>Non-Weekend</v>
      </c>
    </row>
    <row r="167" spans="1:13" x14ac:dyDescent="0.25">
      <c r="A167" s="7">
        <v>166</v>
      </c>
      <c r="B167" s="9">
        <v>41081</v>
      </c>
      <c r="C167" s="7">
        <f>YEAR($B167)</f>
        <v>2012</v>
      </c>
      <c r="D167" s="7" t="str">
        <f>VLOOKUP(_xlfn.DAYS(DATE(YEAR($B167), MONTH($B168), DAY($B168)), DATE(YEAR($B168), 1, 1)), SeasonAux, 2, TRUE)</f>
        <v>Summer</v>
      </c>
      <c r="E167" s="7">
        <f>IF($F167 &lt;= 6, 1, 2)</f>
        <v>1</v>
      </c>
      <c r="F167" s="7">
        <f>MONTH($B167)</f>
        <v>6</v>
      </c>
      <c r="G167" s="7">
        <f>WEEKNUM($B167)</f>
        <v>25</v>
      </c>
      <c r="H167" s="7">
        <f>DAY($B167)</f>
        <v>21</v>
      </c>
      <c r="I167" s="7">
        <f>WEEKDAY($B167,2)</f>
        <v>4</v>
      </c>
      <c r="J167" s="7" t="str">
        <f>TEXT($B167, "DDDD")</f>
        <v>quinta-feira</v>
      </c>
      <c r="K167" s="15" t="str">
        <f>IFERROR(VLOOKUP(B167, HolidayDimension!A$2:B$50, 2, FALSE), "No Key")</f>
        <v>No Key</v>
      </c>
      <c r="L167" s="7" t="str">
        <f t="shared" si="2"/>
        <v>Non-Holiday</v>
      </c>
      <c r="M167" s="7" t="str">
        <f>IF($I167 &gt;= 6, "Weekend", "Non-Weekend")</f>
        <v>Non-Weekend</v>
      </c>
    </row>
    <row r="168" spans="1:13" x14ac:dyDescent="0.25">
      <c r="A168" s="7">
        <v>167</v>
      </c>
      <c r="B168" s="8">
        <v>41082</v>
      </c>
      <c r="C168" s="7">
        <f>YEAR($B168)</f>
        <v>2012</v>
      </c>
      <c r="D168" s="7" t="str">
        <f>VLOOKUP(_xlfn.DAYS(DATE(YEAR($B168), MONTH($B169), DAY($B169)), DATE(YEAR($B169), 1, 1)), SeasonAux, 2, TRUE)</f>
        <v>Summer</v>
      </c>
      <c r="E168" s="7">
        <f>IF($F168 &lt;= 6, 1, 2)</f>
        <v>1</v>
      </c>
      <c r="F168" s="7">
        <f>MONTH($B168)</f>
        <v>6</v>
      </c>
      <c r="G168" s="7">
        <f>WEEKNUM($B168)</f>
        <v>25</v>
      </c>
      <c r="H168" s="7">
        <f>DAY($B168)</f>
        <v>22</v>
      </c>
      <c r="I168" s="7">
        <f>WEEKDAY($B168,2)</f>
        <v>5</v>
      </c>
      <c r="J168" s="7" t="str">
        <f>TEXT($B168, "DDDD")</f>
        <v>sexta-feira</v>
      </c>
      <c r="K168" s="15" t="str">
        <f>IFERROR(VLOOKUP(B168, HolidayDimension!A$2:B$50, 2, FALSE), "No Key")</f>
        <v>No Key</v>
      </c>
      <c r="L168" s="7" t="str">
        <f t="shared" si="2"/>
        <v>Non-Holiday</v>
      </c>
      <c r="M168" s="7" t="str">
        <f>IF($I168 &gt;= 6, "Weekend", "Non-Weekend")</f>
        <v>Non-Weekend</v>
      </c>
    </row>
    <row r="169" spans="1:13" x14ac:dyDescent="0.25">
      <c r="A169" s="7">
        <v>168</v>
      </c>
      <c r="B169" s="9">
        <v>41083</v>
      </c>
      <c r="C169" s="7">
        <f>YEAR($B169)</f>
        <v>2012</v>
      </c>
      <c r="D169" s="7" t="str">
        <f>VLOOKUP(_xlfn.DAYS(DATE(YEAR($B169), MONTH($B170), DAY($B170)), DATE(YEAR($B170), 1, 1)), SeasonAux, 2, TRUE)</f>
        <v>Summer</v>
      </c>
      <c r="E169" s="7">
        <f>IF($F169 &lt;= 6, 1, 2)</f>
        <v>1</v>
      </c>
      <c r="F169" s="7">
        <f>MONTH($B169)</f>
        <v>6</v>
      </c>
      <c r="G169" s="7">
        <f>WEEKNUM($B169)</f>
        <v>25</v>
      </c>
      <c r="H169" s="7">
        <f>DAY($B169)</f>
        <v>23</v>
      </c>
      <c r="I169" s="7">
        <f>WEEKDAY($B169,2)</f>
        <v>6</v>
      </c>
      <c r="J169" s="7" t="str">
        <f>TEXT($B169, "DDDD")</f>
        <v>sábado</v>
      </c>
      <c r="K169" s="15" t="str">
        <f>IFERROR(VLOOKUP(B169, HolidayDimension!A$2:B$50, 2, FALSE), "No Key")</f>
        <v>No Key</v>
      </c>
      <c r="L169" s="7" t="str">
        <f t="shared" si="2"/>
        <v>Non-Holiday</v>
      </c>
      <c r="M169" s="7" t="str">
        <f>IF($I169 &gt;= 6, "Weekend", "Non-Weekend")</f>
        <v>Weekend</v>
      </c>
    </row>
    <row r="170" spans="1:13" x14ac:dyDescent="0.25">
      <c r="A170" s="7">
        <v>169</v>
      </c>
      <c r="B170" s="9">
        <v>41084</v>
      </c>
      <c r="C170" s="7">
        <f>YEAR($B170)</f>
        <v>2012</v>
      </c>
      <c r="D170" s="7" t="str">
        <f>VLOOKUP(_xlfn.DAYS(DATE(YEAR($B170), MONTH($B171), DAY($B171)), DATE(YEAR($B171), 1, 1)), SeasonAux, 2, TRUE)</f>
        <v>Summer</v>
      </c>
      <c r="E170" s="7">
        <f>IF($F170 &lt;= 6, 1, 2)</f>
        <v>1</v>
      </c>
      <c r="F170" s="7">
        <f>MONTH($B170)</f>
        <v>6</v>
      </c>
      <c r="G170" s="7">
        <f>WEEKNUM($B170)</f>
        <v>26</v>
      </c>
      <c r="H170" s="7">
        <f>DAY($B170)</f>
        <v>24</v>
      </c>
      <c r="I170" s="7">
        <f>WEEKDAY($B170,2)</f>
        <v>7</v>
      </c>
      <c r="J170" s="7" t="str">
        <f>TEXT($B170, "DDDD")</f>
        <v>domingo</v>
      </c>
      <c r="K170" s="15" t="str">
        <f>IFERROR(VLOOKUP(B170, HolidayDimension!A$2:B$50, 2, FALSE), "No Key")</f>
        <v>No Key</v>
      </c>
      <c r="L170" s="7" t="str">
        <f t="shared" si="2"/>
        <v>Non-Holiday</v>
      </c>
      <c r="M170" s="7" t="str">
        <f>IF($I170 &gt;= 6, "Weekend", "Non-Weekend")</f>
        <v>Weekend</v>
      </c>
    </row>
    <row r="171" spans="1:13" x14ac:dyDescent="0.25">
      <c r="A171" s="7">
        <v>170</v>
      </c>
      <c r="B171" s="9">
        <v>41085</v>
      </c>
      <c r="C171" s="7">
        <f>YEAR($B171)</f>
        <v>2012</v>
      </c>
      <c r="D171" s="7" t="str">
        <f>VLOOKUP(_xlfn.DAYS(DATE(YEAR($B171), MONTH($B172), DAY($B172)), DATE(YEAR($B172), 1, 1)), SeasonAux, 2, TRUE)</f>
        <v>Summer</v>
      </c>
      <c r="E171" s="7">
        <f>IF($F171 &lt;= 6, 1, 2)</f>
        <v>1</v>
      </c>
      <c r="F171" s="7">
        <f>MONTH($B171)</f>
        <v>6</v>
      </c>
      <c r="G171" s="7">
        <f>WEEKNUM($B171)</f>
        <v>26</v>
      </c>
      <c r="H171" s="7">
        <f>DAY($B171)</f>
        <v>25</v>
      </c>
      <c r="I171" s="7">
        <f>WEEKDAY($B171,2)</f>
        <v>1</v>
      </c>
      <c r="J171" s="7" t="str">
        <f>TEXT($B171, "DDDD")</f>
        <v>segunda-feira</v>
      </c>
      <c r="K171" s="15" t="str">
        <f>IFERROR(VLOOKUP(B171, HolidayDimension!A$2:B$50, 2, FALSE), "No Key")</f>
        <v>No Key</v>
      </c>
      <c r="L171" s="7" t="str">
        <f t="shared" si="2"/>
        <v>Non-Holiday</v>
      </c>
      <c r="M171" s="7" t="str">
        <f>IF($I171 &gt;= 6, "Weekend", "Non-Weekend")</f>
        <v>Non-Weekend</v>
      </c>
    </row>
    <row r="172" spans="1:13" x14ac:dyDescent="0.25">
      <c r="A172" s="7">
        <v>171</v>
      </c>
      <c r="B172" s="9">
        <v>41086</v>
      </c>
      <c r="C172" s="7">
        <f>YEAR($B172)</f>
        <v>2012</v>
      </c>
      <c r="D172" s="7" t="str">
        <f>VLOOKUP(_xlfn.DAYS(DATE(YEAR($B172), MONTH($B173), DAY($B173)), DATE(YEAR($B173), 1, 1)), SeasonAux, 2, TRUE)</f>
        <v>Summer</v>
      </c>
      <c r="E172" s="7">
        <f>IF($F172 &lt;= 6, 1, 2)</f>
        <v>1</v>
      </c>
      <c r="F172" s="7">
        <f>MONTH($B172)</f>
        <v>6</v>
      </c>
      <c r="G172" s="7">
        <f>WEEKNUM($B172)</f>
        <v>26</v>
      </c>
      <c r="H172" s="7">
        <f>DAY($B172)</f>
        <v>26</v>
      </c>
      <c r="I172" s="7">
        <f>WEEKDAY($B172,2)</f>
        <v>2</v>
      </c>
      <c r="J172" s="7" t="str">
        <f>TEXT($B172, "DDDD")</f>
        <v>terça-feira</v>
      </c>
      <c r="K172" s="15" t="str">
        <f>IFERROR(VLOOKUP(B172, HolidayDimension!A$2:B$50, 2, FALSE), "No Key")</f>
        <v>No Key</v>
      </c>
      <c r="L172" s="7" t="str">
        <f t="shared" si="2"/>
        <v>Non-Holiday</v>
      </c>
      <c r="M172" s="7" t="str">
        <f>IF($I172 &gt;= 6, "Weekend", "Non-Weekend")</f>
        <v>Non-Weekend</v>
      </c>
    </row>
    <row r="173" spans="1:13" x14ac:dyDescent="0.25">
      <c r="A173" s="7">
        <v>172</v>
      </c>
      <c r="B173" s="8">
        <v>41087</v>
      </c>
      <c r="C173" s="7">
        <f>YEAR($B173)</f>
        <v>2012</v>
      </c>
      <c r="D173" s="7" t="str">
        <f>VLOOKUP(_xlfn.DAYS(DATE(YEAR($B173), MONTH($B174), DAY($B174)), DATE(YEAR($B174), 1, 1)), SeasonAux, 2, TRUE)</f>
        <v>Summer</v>
      </c>
      <c r="E173" s="7">
        <f>IF($F173 &lt;= 6, 1, 2)</f>
        <v>1</v>
      </c>
      <c r="F173" s="7">
        <f>MONTH($B173)</f>
        <v>6</v>
      </c>
      <c r="G173" s="7">
        <f>WEEKNUM($B173)</f>
        <v>26</v>
      </c>
      <c r="H173" s="7">
        <f>DAY($B173)</f>
        <v>27</v>
      </c>
      <c r="I173" s="7">
        <f>WEEKDAY($B173,2)</f>
        <v>3</v>
      </c>
      <c r="J173" s="7" t="str">
        <f>TEXT($B173, "DDDD")</f>
        <v>quarta-feira</v>
      </c>
      <c r="K173" s="15" t="str">
        <f>IFERROR(VLOOKUP(B173, HolidayDimension!A$2:B$50, 2, FALSE), "No Key")</f>
        <v>No Key</v>
      </c>
      <c r="L173" s="7" t="str">
        <f t="shared" si="2"/>
        <v>Non-Holiday</v>
      </c>
      <c r="M173" s="7" t="str">
        <f>IF($I173 &gt;= 6, "Weekend", "Non-Weekend")</f>
        <v>Non-Weekend</v>
      </c>
    </row>
    <row r="174" spans="1:13" x14ac:dyDescent="0.25">
      <c r="A174" s="7">
        <v>173</v>
      </c>
      <c r="B174" s="9">
        <v>41088</v>
      </c>
      <c r="C174" s="7">
        <f>YEAR($B174)</f>
        <v>2012</v>
      </c>
      <c r="D174" s="7" t="str">
        <f>VLOOKUP(_xlfn.DAYS(DATE(YEAR($B174), MONTH($B175), DAY($B175)), DATE(YEAR($B175), 1, 1)), SeasonAux, 2, TRUE)</f>
        <v>Summer</v>
      </c>
      <c r="E174" s="7">
        <f>IF($F174 &lt;= 6, 1, 2)</f>
        <v>1</v>
      </c>
      <c r="F174" s="7">
        <f>MONTH($B174)</f>
        <v>6</v>
      </c>
      <c r="G174" s="7">
        <f>WEEKNUM($B174)</f>
        <v>26</v>
      </c>
      <c r="H174" s="7">
        <f>DAY($B174)</f>
        <v>28</v>
      </c>
      <c r="I174" s="7">
        <f>WEEKDAY($B174,2)</f>
        <v>4</v>
      </c>
      <c r="J174" s="7" t="str">
        <f>TEXT($B174, "DDDD")</f>
        <v>quinta-feira</v>
      </c>
      <c r="K174" s="15" t="str">
        <f>IFERROR(VLOOKUP(B174, HolidayDimension!A$2:B$50, 2, FALSE), "No Key")</f>
        <v>No Key</v>
      </c>
      <c r="L174" s="7" t="str">
        <f t="shared" si="2"/>
        <v>Non-Holiday</v>
      </c>
      <c r="M174" s="7" t="str">
        <f>IF($I174 &gt;= 6, "Weekend", "Non-Weekend")</f>
        <v>Non-Weekend</v>
      </c>
    </row>
    <row r="175" spans="1:13" x14ac:dyDescent="0.25">
      <c r="A175" s="7">
        <v>174</v>
      </c>
      <c r="B175" s="9">
        <v>41089</v>
      </c>
      <c r="C175" s="7">
        <f>YEAR($B175)</f>
        <v>2012</v>
      </c>
      <c r="D175" s="7" t="str">
        <f>VLOOKUP(_xlfn.DAYS(DATE(YEAR($B175), MONTH($B176), DAY($B176)), DATE(YEAR($B176), 1, 1)), SeasonAux, 2, TRUE)</f>
        <v>Summer</v>
      </c>
      <c r="E175" s="7">
        <f>IF($F175 &lt;= 6, 1, 2)</f>
        <v>1</v>
      </c>
      <c r="F175" s="7">
        <f>MONTH($B175)</f>
        <v>6</v>
      </c>
      <c r="G175" s="7">
        <f>WEEKNUM($B175)</f>
        <v>26</v>
      </c>
      <c r="H175" s="7">
        <f>DAY($B175)</f>
        <v>29</v>
      </c>
      <c r="I175" s="7">
        <f>WEEKDAY($B175,2)</f>
        <v>5</v>
      </c>
      <c r="J175" s="7" t="str">
        <f>TEXT($B175, "DDDD")</f>
        <v>sexta-feira</v>
      </c>
      <c r="K175" s="15" t="str">
        <f>IFERROR(VLOOKUP(B175, HolidayDimension!A$2:B$50, 2, FALSE), "No Key")</f>
        <v>No Key</v>
      </c>
      <c r="L175" s="7" t="str">
        <f t="shared" si="2"/>
        <v>Non-Holiday</v>
      </c>
      <c r="M175" s="7" t="str">
        <f>IF($I175 &gt;= 6, "Weekend", "Non-Weekend")</f>
        <v>Non-Weekend</v>
      </c>
    </row>
    <row r="176" spans="1:13" x14ac:dyDescent="0.25">
      <c r="A176" s="7">
        <v>175</v>
      </c>
      <c r="B176" s="9">
        <v>41090</v>
      </c>
      <c r="C176" s="7">
        <f>YEAR($B176)</f>
        <v>2012</v>
      </c>
      <c r="D176" s="7" t="str">
        <f>VLOOKUP(_xlfn.DAYS(DATE(YEAR($B176), MONTH($B177), DAY($B177)), DATE(YEAR($B177), 1, 1)), SeasonAux, 2, TRUE)</f>
        <v>Summer</v>
      </c>
      <c r="E176" s="7">
        <f>IF($F176 &lt;= 6, 1, 2)</f>
        <v>1</v>
      </c>
      <c r="F176" s="7">
        <f>MONTH($B176)</f>
        <v>6</v>
      </c>
      <c r="G176" s="7">
        <f>WEEKNUM($B176)</f>
        <v>26</v>
      </c>
      <c r="H176" s="7">
        <f>DAY($B176)</f>
        <v>30</v>
      </c>
      <c r="I176" s="7">
        <f>WEEKDAY($B176,2)</f>
        <v>6</v>
      </c>
      <c r="J176" s="7" t="str">
        <f>TEXT($B176, "DDDD")</f>
        <v>sábado</v>
      </c>
      <c r="K176" s="15" t="str">
        <f>IFERROR(VLOOKUP(B176, HolidayDimension!A$2:B$50, 2, FALSE), "No Key")</f>
        <v>No Key</v>
      </c>
      <c r="L176" s="7" t="str">
        <f t="shared" si="2"/>
        <v>Non-Holiday</v>
      </c>
      <c r="M176" s="7" t="str">
        <f>IF($I176 &gt;= 6, "Weekend", "Non-Weekend")</f>
        <v>Weekend</v>
      </c>
    </row>
    <row r="177" spans="1:13" x14ac:dyDescent="0.25">
      <c r="A177" s="7">
        <v>176</v>
      </c>
      <c r="B177" s="9">
        <v>41091</v>
      </c>
      <c r="C177" s="7">
        <f>YEAR($B177)</f>
        <v>2012</v>
      </c>
      <c r="D177" s="7" t="str">
        <f>VLOOKUP(_xlfn.DAYS(DATE(YEAR($B177), MONTH($B178), DAY($B178)), DATE(YEAR($B178), 1, 1)), SeasonAux, 2, TRUE)</f>
        <v>Summer</v>
      </c>
      <c r="E177" s="7">
        <f>IF($F177 &lt;= 6, 1, 2)</f>
        <v>2</v>
      </c>
      <c r="F177" s="7">
        <f>MONTH($B177)</f>
        <v>7</v>
      </c>
      <c r="G177" s="7">
        <f>WEEKNUM($B177)</f>
        <v>27</v>
      </c>
      <c r="H177" s="7">
        <f>DAY($B177)</f>
        <v>1</v>
      </c>
      <c r="I177" s="7">
        <f>WEEKDAY($B177,2)</f>
        <v>7</v>
      </c>
      <c r="J177" s="7" t="str">
        <f>TEXT($B177, "DDDD")</f>
        <v>domingo</v>
      </c>
      <c r="K177" s="15" t="str">
        <f>IFERROR(VLOOKUP(B177, HolidayDimension!A$2:B$50, 2, FALSE), "No Key")</f>
        <v>No Key</v>
      </c>
      <c r="L177" s="7" t="str">
        <f t="shared" si="2"/>
        <v>Non-Holiday</v>
      </c>
      <c r="M177" s="7" t="str">
        <f>IF($I177 &gt;= 6, "Weekend", "Non-Weekend")</f>
        <v>Weekend</v>
      </c>
    </row>
    <row r="178" spans="1:13" x14ac:dyDescent="0.25">
      <c r="A178" s="7">
        <v>177</v>
      </c>
      <c r="B178" s="9">
        <v>41093</v>
      </c>
      <c r="C178" s="7">
        <f>YEAR($B178)</f>
        <v>2012</v>
      </c>
      <c r="D178" s="7" t="str">
        <f>VLOOKUP(_xlfn.DAYS(DATE(YEAR($B178), MONTH($B179), DAY($B179)), DATE(YEAR($B179), 1, 1)), SeasonAux, 2, TRUE)</f>
        <v>Summer</v>
      </c>
      <c r="E178" s="7">
        <f>IF($F178 &lt;= 6, 1, 2)</f>
        <v>2</v>
      </c>
      <c r="F178" s="7">
        <f>MONTH($B178)</f>
        <v>7</v>
      </c>
      <c r="G178" s="7">
        <f>WEEKNUM($B178)</f>
        <v>27</v>
      </c>
      <c r="H178" s="7">
        <f>DAY($B178)</f>
        <v>3</v>
      </c>
      <c r="I178" s="7">
        <f>WEEKDAY($B178,2)</f>
        <v>2</v>
      </c>
      <c r="J178" s="7" t="str">
        <f>TEXT($B178, "DDDD")</f>
        <v>terça-feira</v>
      </c>
      <c r="K178" s="15" t="str">
        <f>IFERROR(VLOOKUP(B178, HolidayDimension!A$2:B$50, 2, FALSE), "No Key")</f>
        <v>No Key</v>
      </c>
      <c r="L178" s="7" t="str">
        <f t="shared" si="2"/>
        <v>Non-Holiday</v>
      </c>
      <c r="M178" s="7" t="str">
        <f>IF($I178 &gt;= 6, "Weekend", "Non-Weekend")</f>
        <v>Non-Weekend</v>
      </c>
    </row>
    <row r="179" spans="1:13" x14ac:dyDescent="0.25">
      <c r="A179" s="7">
        <v>178</v>
      </c>
      <c r="B179" s="9">
        <v>41094</v>
      </c>
      <c r="C179" s="7">
        <f>YEAR($B179)</f>
        <v>2012</v>
      </c>
      <c r="D179" s="7" t="str">
        <f>VLOOKUP(_xlfn.DAYS(DATE(YEAR($B179), MONTH($B180), DAY($B180)), DATE(YEAR($B180), 1, 1)), SeasonAux, 2, TRUE)</f>
        <v>Summer</v>
      </c>
      <c r="E179" s="7">
        <f>IF($F179 &lt;= 6, 1, 2)</f>
        <v>2</v>
      </c>
      <c r="F179" s="7">
        <f>MONTH($B179)</f>
        <v>7</v>
      </c>
      <c r="G179" s="7">
        <f>WEEKNUM($B179)</f>
        <v>27</v>
      </c>
      <c r="H179" s="7">
        <f>DAY($B179)</f>
        <v>4</v>
      </c>
      <c r="I179" s="7">
        <f>WEEKDAY($B179,2)</f>
        <v>3</v>
      </c>
      <c r="J179" s="7" t="str">
        <f>TEXT($B179, "DDDD")</f>
        <v>quarta-feira</v>
      </c>
      <c r="K179" s="15">
        <f>IFERROR(VLOOKUP(B179, HolidayDimension!A$2:B$50, 2, FALSE), "No Key")</f>
        <v>1</v>
      </c>
      <c r="L179" s="7" t="str">
        <f t="shared" si="2"/>
        <v>Holiday</v>
      </c>
      <c r="M179" s="7" t="str">
        <f>IF($I179 &gt;= 6, "Weekend", "Non-Weekend")</f>
        <v>Non-Weekend</v>
      </c>
    </row>
    <row r="180" spans="1:13" x14ac:dyDescent="0.25">
      <c r="A180" s="7">
        <v>179</v>
      </c>
      <c r="B180" s="9">
        <v>41095</v>
      </c>
      <c r="C180" s="7">
        <f>YEAR($B180)</f>
        <v>2012</v>
      </c>
      <c r="D180" s="7" t="str">
        <f>VLOOKUP(_xlfn.DAYS(DATE(YEAR($B180), MONTH($B181), DAY($B181)), DATE(YEAR($B181), 1, 1)), SeasonAux, 2, TRUE)</f>
        <v>Summer</v>
      </c>
      <c r="E180" s="7">
        <f>IF($F180 &lt;= 6, 1, 2)</f>
        <v>2</v>
      </c>
      <c r="F180" s="7">
        <f>MONTH($B180)</f>
        <v>7</v>
      </c>
      <c r="G180" s="7">
        <f>WEEKNUM($B180)</f>
        <v>27</v>
      </c>
      <c r="H180" s="7">
        <f>DAY($B180)</f>
        <v>5</v>
      </c>
      <c r="I180" s="7">
        <f>WEEKDAY($B180,2)</f>
        <v>4</v>
      </c>
      <c r="J180" s="7" t="str">
        <f>TEXT($B180, "DDDD")</f>
        <v>quinta-feira</v>
      </c>
      <c r="K180" s="15" t="str">
        <f>IFERROR(VLOOKUP(B180, HolidayDimension!A$2:B$50, 2, FALSE), "No Key")</f>
        <v>No Key</v>
      </c>
      <c r="L180" s="7" t="str">
        <f t="shared" si="2"/>
        <v>Non-Holiday</v>
      </c>
      <c r="M180" s="7" t="str">
        <f>IF($I180 &gt;= 6, "Weekend", "Non-Weekend")</f>
        <v>Non-Weekend</v>
      </c>
    </row>
    <row r="181" spans="1:13" x14ac:dyDescent="0.25">
      <c r="A181" s="7">
        <v>180</v>
      </c>
      <c r="B181" s="9">
        <v>41096</v>
      </c>
      <c r="C181" s="7">
        <f>YEAR($B181)</f>
        <v>2012</v>
      </c>
      <c r="D181" s="7" t="str">
        <f>VLOOKUP(_xlfn.DAYS(DATE(YEAR($B181), MONTH($B182), DAY($B182)), DATE(YEAR($B182), 1, 1)), SeasonAux, 2, TRUE)</f>
        <v>Summer</v>
      </c>
      <c r="E181" s="7">
        <f>IF($F181 &lt;= 6, 1, 2)</f>
        <v>2</v>
      </c>
      <c r="F181" s="7">
        <f>MONTH($B181)</f>
        <v>7</v>
      </c>
      <c r="G181" s="7">
        <f>WEEKNUM($B181)</f>
        <v>27</v>
      </c>
      <c r="H181" s="7">
        <f>DAY($B181)</f>
        <v>6</v>
      </c>
      <c r="I181" s="7">
        <f>WEEKDAY($B181,2)</f>
        <v>5</v>
      </c>
      <c r="J181" s="7" t="str">
        <f>TEXT($B181, "DDDD")</f>
        <v>sexta-feira</v>
      </c>
      <c r="K181" s="15" t="str">
        <f>IFERROR(VLOOKUP(B181, HolidayDimension!A$2:B$50, 2, FALSE), "No Key")</f>
        <v>No Key</v>
      </c>
      <c r="L181" s="7" t="str">
        <f t="shared" si="2"/>
        <v>Non-Holiday</v>
      </c>
      <c r="M181" s="7" t="str">
        <f>IF($I181 &gt;= 6, "Weekend", "Non-Weekend")</f>
        <v>Non-Weekend</v>
      </c>
    </row>
    <row r="182" spans="1:13" x14ac:dyDescent="0.25">
      <c r="A182" s="7">
        <v>181</v>
      </c>
      <c r="B182" s="8">
        <v>41097</v>
      </c>
      <c r="C182" s="7">
        <f>YEAR($B182)</f>
        <v>2012</v>
      </c>
      <c r="D182" s="7" t="str">
        <f>VLOOKUP(_xlfn.DAYS(DATE(YEAR($B182), MONTH($B183), DAY($B183)), DATE(YEAR($B183), 1, 1)), SeasonAux, 2, TRUE)</f>
        <v>Summer</v>
      </c>
      <c r="E182" s="7">
        <f>IF($F182 &lt;= 6, 1, 2)</f>
        <v>2</v>
      </c>
      <c r="F182" s="7">
        <f>MONTH($B182)</f>
        <v>7</v>
      </c>
      <c r="G182" s="7">
        <f>WEEKNUM($B182)</f>
        <v>27</v>
      </c>
      <c r="H182" s="7">
        <f>DAY($B182)</f>
        <v>7</v>
      </c>
      <c r="I182" s="7">
        <f>WEEKDAY($B182,2)</f>
        <v>6</v>
      </c>
      <c r="J182" s="7" t="str">
        <f>TEXT($B182, "DDDD")</f>
        <v>sábado</v>
      </c>
      <c r="K182" s="15" t="str">
        <f>IFERROR(VLOOKUP(B182, HolidayDimension!A$2:B$50, 2, FALSE), "No Key")</f>
        <v>No Key</v>
      </c>
      <c r="L182" s="7" t="str">
        <f t="shared" si="2"/>
        <v>Non-Holiday</v>
      </c>
      <c r="M182" s="7" t="str">
        <f>IF($I182 &gt;= 6, "Weekend", "Non-Weekend")</f>
        <v>Weekend</v>
      </c>
    </row>
    <row r="183" spans="1:13" x14ac:dyDescent="0.25">
      <c r="A183" s="7">
        <v>182</v>
      </c>
      <c r="B183" s="9">
        <v>41098</v>
      </c>
      <c r="C183" s="7">
        <f>YEAR($B183)</f>
        <v>2012</v>
      </c>
      <c r="D183" s="7" t="str">
        <f>VLOOKUP(_xlfn.DAYS(DATE(YEAR($B183), MONTH($B184), DAY($B184)), DATE(YEAR($B184), 1, 1)), SeasonAux, 2, TRUE)</f>
        <v>Summer</v>
      </c>
      <c r="E183" s="7">
        <f>IF($F183 &lt;= 6, 1, 2)</f>
        <v>2</v>
      </c>
      <c r="F183" s="7">
        <f>MONTH($B183)</f>
        <v>7</v>
      </c>
      <c r="G183" s="7">
        <f>WEEKNUM($B183)</f>
        <v>28</v>
      </c>
      <c r="H183" s="7">
        <f>DAY($B183)</f>
        <v>8</v>
      </c>
      <c r="I183" s="7">
        <f>WEEKDAY($B183,2)</f>
        <v>7</v>
      </c>
      <c r="J183" s="7" t="str">
        <f>TEXT($B183, "DDDD")</f>
        <v>domingo</v>
      </c>
      <c r="K183" s="15" t="str">
        <f>IFERROR(VLOOKUP(B183, HolidayDimension!A$2:B$50, 2, FALSE), "No Key")</f>
        <v>No Key</v>
      </c>
      <c r="L183" s="7" t="str">
        <f t="shared" si="2"/>
        <v>Non-Holiday</v>
      </c>
      <c r="M183" s="7" t="str">
        <f>IF($I183 &gt;= 6, "Weekend", "Non-Weekend")</f>
        <v>Weekend</v>
      </c>
    </row>
    <row r="184" spans="1:13" x14ac:dyDescent="0.25">
      <c r="A184" s="7">
        <v>183</v>
      </c>
      <c r="B184" s="8">
        <v>41100</v>
      </c>
      <c r="C184" s="7">
        <f>YEAR($B184)</f>
        <v>2012</v>
      </c>
      <c r="D184" s="7" t="str">
        <f>VLOOKUP(_xlfn.DAYS(DATE(YEAR($B184), MONTH($B185), DAY($B185)), DATE(YEAR($B185), 1, 1)), SeasonAux, 2, TRUE)</f>
        <v>Summer</v>
      </c>
      <c r="E184" s="7">
        <f>IF($F184 &lt;= 6, 1, 2)</f>
        <v>2</v>
      </c>
      <c r="F184" s="7">
        <f>MONTH($B184)</f>
        <v>7</v>
      </c>
      <c r="G184" s="7">
        <f>WEEKNUM($B184)</f>
        <v>28</v>
      </c>
      <c r="H184" s="7">
        <f>DAY($B184)</f>
        <v>10</v>
      </c>
      <c r="I184" s="7">
        <f>WEEKDAY($B184,2)</f>
        <v>2</v>
      </c>
      <c r="J184" s="7" t="str">
        <f>TEXT($B184, "DDDD")</f>
        <v>terça-feira</v>
      </c>
      <c r="K184" s="15" t="str">
        <f>IFERROR(VLOOKUP(B184, HolidayDimension!A$2:B$50, 2, FALSE), "No Key")</f>
        <v>No Key</v>
      </c>
      <c r="L184" s="7" t="str">
        <f t="shared" si="2"/>
        <v>Non-Holiday</v>
      </c>
      <c r="M184" s="7" t="str">
        <f>IF($I184 &gt;= 6, "Weekend", "Non-Weekend")</f>
        <v>Non-Weekend</v>
      </c>
    </row>
    <row r="185" spans="1:13" x14ac:dyDescent="0.25">
      <c r="A185" s="7">
        <v>184</v>
      </c>
      <c r="B185" s="8">
        <v>41101</v>
      </c>
      <c r="C185" s="7">
        <f>YEAR($B185)</f>
        <v>2012</v>
      </c>
      <c r="D185" s="7" t="str">
        <f>VLOOKUP(_xlfn.DAYS(DATE(YEAR($B185), MONTH($B186), DAY($B186)), DATE(YEAR($B186), 1, 1)), SeasonAux, 2, TRUE)</f>
        <v>Summer</v>
      </c>
      <c r="E185" s="7">
        <f>IF($F185 &lt;= 6, 1, 2)</f>
        <v>2</v>
      </c>
      <c r="F185" s="7">
        <f>MONTH($B185)</f>
        <v>7</v>
      </c>
      <c r="G185" s="7">
        <f>WEEKNUM($B185)</f>
        <v>28</v>
      </c>
      <c r="H185" s="7">
        <f>DAY($B185)</f>
        <v>11</v>
      </c>
      <c r="I185" s="7">
        <f>WEEKDAY($B185,2)</f>
        <v>3</v>
      </c>
      <c r="J185" s="7" t="str">
        <f>TEXT($B185, "DDDD")</f>
        <v>quarta-feira</v>
      </c>
      <c r="K185" s="15" t="str">
        <f>IFERROR(VLOOKUP(B185, HolidayDimension!A$2:B$50, 2, FALSE), "No Key")</f>
        <v>No Key</v>
      </c>
      <c r="L185" s="7" t="str">
        <f t="shared" si="2"/>
        <v>Non-Holiday</v>
      </c>
      <c r="M185" s="7" t="str">
        <f>IF($I185 &gt;= 6, "Weekend", "Non-Weekend")</f>
        <v>Non-Weekend</v>
      </c>
    </row>
    <row r="186" spans="1:13" x14ac:dyDescent="0.25">
      <c r="A186" s="7">
        <v>185</v>
      </c>
      <c r="B186" s="9">
        <v>41102</v>
      </c>
      <c r="C186" s="7">
        <f>YEAR($B186)</f>
        <v>2012</v>
      </c>
      <c r="D186" s="7" t="str">
        <f>VLOOKUP(_xlfn.DAYS(DATE(YEAR($B186), MONTH($B187), DAY($B187)), DATE(YEAR($B187), 1, 1)), SeasonAux, 2, TRUE)</f>
        <v>Summer</v>
      </c>
      <c r="E186" s="7">
        <f>IF($F186 &lt;= 6, 1, 2)</f>
        <v>2</v>
      </c>
      <c r="F186" s="7">
        <f>MONTH($B186)</f>
        <v>7</v>
      </c>
      <c r="G186" s="7">
        <f>WEEKNUM($B186)</f>
        <v>28</v>
      </c>
      <c r="H186" s="7">
        <f>DAY($B186)</f>
        <v>12</v>
      </c>
      <c r="I186" s="7">
        <f>WEEKDAY($B186,2)</f>
        <v>4</v>
      </c>
      <c r="J186" s="7" t="str">
        <f>TEXT($B186, "DDDD")</f>
        <v>quinta-feira</v>
      </c>
      <c r="K186" s="15" t="str">
        <f>IFERROR(VLOOKUP(B186, HolidayDimension!A$2:B$50, 2, FALSE), "No Key")</f>
        <v>No Key</v>
      </c>
      <c r="L186" s="7" t="str">
        <f t="shared" si="2"/>
        <v>Non-Holiday</v>
      </c>
      <c r="M186" s="7" t="str">
        <f>IF($I186 &gt;= 6, "Weekend", "Non-Weekend")</f>
        <v>Non-Weekend</v>
      </c>
    </row>
    <row r="187" spans="1:13" x14ac:dyDescent="0.25">
      <c r="A187" s="7">
        <v>186</v>
      </c>
      <c r="B187" s="9">
        <v>41103</v>
      </c>
      <c r="C187" s="7">
        <f>YEAR($B187)</f>
        <v>2012</v>
      </c>
      <c r="D187" s="7" t="str">
        <f>VLOOKUP(_xlfn.DAYS(DATE(YEAR($B187), MONTH($B188), DAY($B188)), DATE(YEAR($B188), 1, 1)), SeasonAux, 2, TRUE)</f>
        <v>Summer</v>
      </c>
      <c r="E187" s="7">
        <f>IF($F187 &lt;= 6, 1, 2)</f>
        <v>2</v>
      </c>
      <c r="F187" s="7">
        <f>MONTH($B187)</f>
        <v>7</v>
      </c>
      <c r="G187" s="7">
        <f>WEEKNUM($B187)</f>
        <v>28</v>
      </c>
      <c r="H187" s="7">
        <f>DAY($B187)</f>
        <v>13</v>
      </c>
      <c r="I187" s="7">
        <f>WEEKDAY($B187,2)</f>
        <v>5</v>
      </c>
      <c r="J187" s="7" t="str">
        <f>TEXT($B187, "DDDD")</f>
        <v>sexta-feira</v>
      </c>
      <c r="K187" s="15" t="str">
        <f>IFERROR(VLOOKUP(B187, HolidayDimension!A$2:B$50, 2, FALSE), "No Key")</f>
        <v>No Key</v>
      </c>
      <c r="L187" s="7" t="str">
        <f t="shared" si="2"/>
        <v>Non-Holiday</v>
      </c>
      <c r="M187" s="7" t="str">
        <f>IF($I187 &gt;= 6, "Weekend", "Non-Weekend")</f>
        <v>Non-Weekend</v>
      </c>
    </row>
    <row r="188" spans="1:13" x14ac:dyDescent="0.25">
      <c r="A188" s="7">
        <v>187</v>
      </c>
      <c r="B188" s="9">
        <v>41104</v>
      </c>
      <c r="C188" s="7">
        <f>YEAR($B188)</f>
        <v>2012</v>
      </c>
      <c r="D188" s="7" t="str">
        <f>VLOOKUP(_xlfn.DAYS(DATE(YEAR($B188), MONTH($B189), DAY($B189)), DATE(YEAR($B189), 1, 1)), SeasonAux, 2, TRUE)</f>
        <v>Summer</v>
      </c>
      <c r="E188" s="7">
        <f>IF($F188 &lt;= 6, 1, 2)</f>
        <v>2</v>
      </c>
      <c r="F188" s="7">
        <f>MONTH($B188)</f>
        <v>7</v>
      </c>
      <c r="G188" s="7">
        <f>WEEKNUM($B188)</f>
        <v>28</v>
      </c>
      <c r="H188" s="7">
        <f>DAY($B188)</f>
        <v>14</v>
      </c>
      <c r="I188" s="7">
        <f>WEEKDAY($B188,2)</f>
        <v>6</v>
      </c>
      <c r="J188" s="7" t="str">
        <f>TEXT($B188, "DDDD")</f>
        <v>sábado</v>
      </c>
      <c r="K188" s="15" t="str">
        <f>IFERROR(VLOOKUP(B188, HolidayDimension!A$2:B$50, 2, FALSE), "No Key")</f>
        <v>No Key</v>
      </c>
      <c r="L188" s="7" t="str">
        <f t="shared" si="2"/>
        <v>Non-Holiday</v>
      </c>
      <c r="M188" s="7" t="str">
        <f>IF($I188 &gt;= 6, "Weekend", "Non-Weekend")</f>
        <v>Weekend</v>
      </c>
    </row>
    <row r="189" spans="1:13" x14ac:dyDescent="0.25">
      <c r="A189" s="7">
        <v>188</v>
      </c>
      <c r="B189" s="9">
        <v>41105</v>
      </c>
      <c r="C189" s="7">
        <f>YEAR($B189)</f>
        <v>2012</v>
      </c>
      <c r="D189" s="7" t="str">
        <f>VLOOKUP(_xlfn.DAYS(DATE(YEAR($B189), MONTH($B190), DAY($B190)), DATE(YEAR($B190), 1, 1)), SeasonAux, 2, TRUE)</f>
        <v>Summer</v>
      </c>
      <c r="E189" s="7">
        <f>IF($F189 &lt;= 6, 1, 2)</f>
        <v>2</v>
      </c>
      <c r="F189" s="7">
        <f>MONTH($B189)</f>
        <v>7</v>
      </c>
      <c r="G189" s="7">
        <f>WEEKNUM($B189)</f>
        <v>29</v>
      </c>
      <c r="H189" s="7">
        <f>DAY($B189)</f>
        <v>15</v>
      </c>
      <c r="I189" s="7">
        <f>WEEKDAY($B189,2)</f>
        <v>7</v>
      </c>
      <c r="J189" s="7" t="str">
        <f>TEXT($B189, "DDDD")</f>
        <v>domingo</v>
      </c>
      <c r="K189" s="15" t="str">
        <f>IFERROR(VLOOKUP(B189, HolidayDimension!A$2:B$50, 2, FALSE), "No Key")</f>
        <v>No Key</v>
      </c>
      <c r="L189" s="7" t="str">
        <f t="shared" si="2"/>
        <v>Non-Holiday</v>
      </c>
      <c r="M189" s="7" t="str">
        <f>IF($I189 &gt;= 6, "Weekend", "Non-Weekend")</f>
        <v>Weekend</v>
      </c>
    </row>
    <row r="190" spans="1:13" x14ac:dyDescent="0.25">
      <c r="A190" s="7">
        <v>189</v>
      </c>
      <c r="B190" s="9">
        <v>41106</v>
      </c>
      <c r="C190" s="7">
        <f>YEAR($B190)</f>
        <v>2012</v>
      </c>
      <c r="D190" s="7" t="str">
        <f>VLOOKUP(_xlfn.DAYS(DATE(YEAR($B190), MONTH($B191), DAY($B191)), DATE(YEAR($B191), 1, 1)), SeasonAux, 2, TRUE)</f>
        <v>Summer</v>
      </c>
      <c r="E190" s="7">
        <f>IF($F190 &lt;= 6, 1, 2)</f>
        <v>2</v>
      </c>
      <c r="F190" s="7">
        <f>MONTH($B190)</f>
        <v>7</v>
      </c>
      <c r="G190" s="7">
        <f>WEEKNUM($B190)</f>
        <v>29</v>
      </c>
      <c r="H190" s="7">
        <f>DAY($B190)</f>
        <v>16</v>
      </c>
      <c r="I190" s="7">
        <f>WEEKDAY($B190,2)</f>
        <v>1</v>
      </c>
      <c r="J190" s="7" t="str">
        <f>TEXT($B190, "DDDD")</f>
        <v>segunda-feira</v>
      </c>
      <c r="K190" s="15" t="str">
        <f>IFERROR(VLOOKUP(B190, HolidayDimension!A$2:B$50, 2, FALSE), "No Key")</f>
        <v>No Key</v>
      </c>
      <c r="L190" s="7" t="str">
        <f t="shared" si="2"/>
        <v>Non-Holiday</v>
      </c>
      <c r="M190" s="7" t="str">
        <f>IF($I190 &gt;= 6, "Weekend", "Non-Weekend")</f>
        <v>Non-Weekend</v>
      </c>
    </row>
    <row r="191" spans="1:13" x14ac:dyDescent="0.25">
      <c r="A191" s="7">
        <v>190</v>
      </c>
      <c r="B191" s="9">
        <v>41107</v>
      </c>
      <c r="C191" s="7">
        <f>YEAR($B191)</f>
        <v>2012</v>
      </c>
      <c r="D191" s="7" t="str">
        <f>VLOOKUP(_xlfn.DAYS(DATE(YEAR($B191), MONTH($B192), DAY($B192)), DATE(YEAR($B192), 1, 1)), SeasonAux, 2, TRUE)</f>
        <v>Summer</v>
      </c>
      <c r="E191" s="7">
        <f>IF($F191 &lt;= 6, 1, 2)</f>
        <v>2</v>
      </c>
      <c r="F191" s="7">
        <f>MONTH($B191)</f>
        <v>7</v>
      </c>
      <c r="G191" s="7">
        <f>WEEKNUM($B191)</f>
        <v>29</v>
      </c>
      <c r="H191" s="7">
        <f>DAY($B191)</f>
        <v>17</v>
      </c>
      <c r="I191" s="7">
        <f>WEEKDAY($B191,2)</f>
        <v>2</v>
      </c>
      <c r="J191" s="7" t="str">
        <f>TEXT($B191, "DDDD")</f>
        <v>terça-feira</v>
      </c>
      <c r="K191" s="15" t="str">
        <f>IFERROR(VLOOKUP(B191, HolidayDimension!A$2:B$50, 2, FALSE), "No Key")</f>
        <v>No Key</v>
      </c>
      <c r="L191" s="7" t="str">
        <f t="shared" si="2"/>
        <v>Non-Holiday</v>
      </c>
      <c r="M191" s="7" t="str">
        <f>IF($I191 &gt;= 6, "Weekend", "Non-Weekend")</f>
        <v>Non-Weekend</v>
      </c>
    </row>
    <row r="192" spans="1:13" x14ac:dyDescent="0.25">
      <c r="A192" s="7">
        <v>191</v>
      </c>
      <c r="B192" s="9">
        <v>41108</v>
      </c>
      <c r="C192" s="7">
        <f>YEAR($B192)</f>
        <v>2012</v>
      </c>
      <c r="D192" s="7" t="str">
        <f>VLOOKUP(_xlfn.DAYS(DATE(YEAR($B192), MONTH($B193), DAY($B193)), DATE(YEAR($B193), 1, 1)), SeasonAux, 2, TRUE)</f>
        <v>Summer</v>
      </c>
      <c r="E192" s="7">
        <f>IF($F192 &lt;= 6, 1, 2)</f>
        <v>2</v>
      </c>
      <c r="F192" s="7">
        <f>MONTH($B192)</f>
        <v>7</v>
      </c>
      <c r="G192" s="7">
        <f>WEEKNUM($B192)</f>
        <v>29</v>
      </c>
      <c r="H192" s="7">
        <f>DAY($B192)</f>
        <v>18</v>
      </c>
      <c r="I192" s="7">
        <f>WEEKDAY($B192,2)</f>
        <v>3</v>
      </c>
      <c r="J192" s="7" t="str">
        <f>TEXT($B192, "DDDD")</f>
        <v>quarta-feira</v>
      </c>
      <c r="K192" s="15" t="str">
        <f>IFERROR(VLOOKUP(B192, HolidayDimension!A$2:B$50, 2, FALSE), "No Key")</f>
        <v>No Key</v>
      </c>
      <c r="L192" s="7" t="str">
        <f t="shared" si="2"/>
        <v>Non-Holiday</v>
      </c>
      <c r="M192" s="7" t="str">
        <f>IF($I192 &gt;= 6, "Weekend", "Non-Weekend")</f>
        <v>Non-Weekend</v>
      </c>
    </row>
    <row r="193" spans="1:13" x14ac:dyDescent="0.25">
      <c r="A193" s="7">
        <v>192</v>
      </c>
      <c r="B193" s="8">
        <v>41109</v>
      </c>
      <c r="C193" s="7">
        <f>YEAR($B193)</f>
        <v>2012</v>
      </c>
      <c r="D193" s="7" t="str">
        <f>VLOOKUP(_xlfn.DAYS(DATE(YEAR($B193), MONTH($B194), DAY($B194)), DATE(YEAR($B194), 1, 1)), SeasonAux, 2, TRUE)</f>
        <v>Summer</v>
      </c>
      <c r="E193" s="7">
        <f>IF($F193 &lt;= 6, 1, 2)</f>
        <v>2</v>
      </c>
      <c r="F193" s="7">
        <f>MONTH($B193)</f>
        <v>7</v>
      </c>
      <c r="G193" s="7">
        <f>WEEKNUM($B193)</f>
        <v>29</v>
      </c>
      <c r="H193" s="7">
        <f>DAY($B193)</f>
        <v>19</v>
      </c>
      <c r="I193" s="7">
        <f>WEEKDAY($B193,2)</f>
        <v>4</v>
      </c>
      <c r="J193" s="7" t="str">
        <f>TEXT($B193, "DDDD")</f>
        <v>quinta-feira</v>
      </c>
      <c r="K193" s="15" t="str">
        <f>IFERROR(VLOOKUP(B193, HolidayDimension!A$2:B$50, 2, FALSE), "No Key")</f>
        <v>No Key</v>
      </c>
      <c r="L193" s="7" t="str">
        <f t="shared" si="2"/>
        <v>Non-Holiday</v>
      </c>
      <c r="M193" s="7" t="str">
        <f>IF($I193 &gt;= 6, "Weekend", "Non-Weekend")</f>
        <v>Non-Weekend</v>
      </c>
    </row>
    <row r="194" spans="1:13" x14ac:dyDescent="0.25">
      <c r="A194" s="7">
        <v>193</v>
      </c>
      <c r="B194" s="8">
        <v>41110</v>
      </c>
      <c r="C194" s="7">
        <f>YEAR($B194)</f>
        <v>2012</v>
      </c>
      <c r="D194" s="7" t="str">
        <f>VLOOKUP(_xlfn.DAYS(DATE(YEAR($B194), MONTH($B195), DAY($B195)), DATE(YEAR($B195), 1, 1)), SeasonAux, 2, TRUE)</f>
        <v>Summer</v>
      </c>
      <c r="E194" s="7">
        <f>IF($F194 &lt;= 6, 1, 2)</f>
        <v>2</v>
      </c>
      <c r="F194" s="7">
        <f>MONTH($B194)</f>
        <v>7</v>
      </c>
      <c r="G194" s="7">
        <f>WEEKNUM($B194)</f>
        <v>29</v>
      </c>
      <c r="H194" s="7">
        <f>DAY($B194)</f>
        <v>20</v>
      </c>
      <c r="I194" s="7">
        <f>WEEKDAY($B194,2)</f>
        <v>5</v>
      </c>
      <c r="J194" s="7" t="str">
        <f>TEXT($B194, "DDDD")</f>
        <v>sexta-feira</v>
      </c>
      <c r="K194" s="15" t="str">
        <f>IFERROR(VLOOKUP(B194, HolidayDimension!A$2:B$50, 2, FALSE), "No Key")</f>
        <v>No Key</v>
      </c>
      <c r="L194" s="7" t="str">
        <f t="shared" si="2"/>
        <v>Non-Holiday</v>
      </c>
      <c r="M194" s="7" t="str">
        <f>IF($I194 &gt;= 6, "Weekend", "Non-Weekend")</f>
        <v>Non-Weekend</v>
      </c>
    </row>
    <row r="195" spans="1:13" x14ac:dyDescent="0.25">
      <c r="A195" s="7">
        <v>194</v>
      </c>
      <c r="B195" s="8">
        <v>41111</v>
      </c>
      <c r="C195" s="7">
        <f>YEAR($B195)</f>
        <v>2012</v>
      </c>
      <c r="D195" s="7" t="str">
        <f>VLOOKUP(_xlfn.DAYS(DATE(YEAR($B195), MONTH($B196), DAY($B196)), DATE(YEAR($B196), 1, 1)), SeasonAux, 2, TRUE)</f>
        <v>Summer</v>
      </c>
      <c r="E195" s="7">
        <f>IF($F195 &lt;= 6, 1, 2)</f>
        <v>2</v>
      </c>
      <c r="F195" s="7">
        <f>MONTH($B195)</f>
        <v>7</v>
      </c>
      <c r="G195" s="7">
        <f>WEEKNUM($B195)</f>
        <v>29</v>
      </c>
      <c r="H195" s="7">
        <f>DAY($B195)</f>
        <v>21</v>
      </c>
      <c r="I195" s="7">
        <f>WEEKDAY($B195,2)</f>
        <v>6</v>
      </c>
      <c r="J195" s="7" t="str">
        <f>TEXT($B195, "DDDD")</f>
        <v>sábado</v>
      </c>
      <c r="K195" s="15" t="str">
        <f>IFERROR(VLOOKUP(B195, HolidayDimension!A$2:B$50, 2, FALSE), "No Key")</f>
        <v>No Key</v>
      </c>
      <c r="L195" s="7" t="str">
        <f t="shared" ref="L195:L258" si="3">IF($K195 = "No Key", "Non-Holiday", "Holiday")</f>
        <v>Non-Holiday</v>
      </c>
      <c r="M195" s="7" t="str">
        <f>IF($I195 &gt;= 6, "Weekend", "Non-Weekend")</f>
        <v>Weekend</v>
      </c>
    </row>
    <row r="196" spans="1:13" x14ac:dyDescent="0.25">
      <c r="A196" s="7">
        <v>195</v>
      </c>
      <c r="B196" s="9">
        <v>41112</v>
      </c>
      <c r="C196" s="7">
        <f>YEAR($B196)</f>
        <v>2012</v>
      </c>
      <c r="D196" s="7" t="str">
        <f>VLOOKUP(_xlfn.DAYS(DATE(YEAR($B196), MONTH($B197), DAY($B197)), DATE(YEAR($B197), 1, 1)), SeasonAux, 2, TRUE)</f>
        <v>Summer</v>
      </c>
      <c r="E196" s="7">
        <f>IF($F196 &lt;= 6, 1, 2)</f>
        <v>2</v>
      </c>
      <c r="F196" s="7">
        <f>MONTH($B196)</f>
        <v>7</v>
      </c>
      <c r="G196" s="7">
        <f>WEEKNUM($B196)</f>
        <v>30</v>
      </c>
      <c r="H196" s="7">
        <f>DAY($B196)</f>
        <v>22</v>
      </c>
      <c r="I196" s="7">
        <f>WEEKDAY($B196,2)</f>
        <v>7</v>
      </c>
      <c r="J196" s="7" t="str">
        <f>TEXT($B196, "DDDD")</f>
        <v>domingo</v>
      </c>
      <c r="K196" s="15" t="str">
        <f>IFERROR(VLOOKUP(B196, HolidayDimension!A$2:B$50, 2, FALSE), "No Key")</f>
        <v>No Key</v>
      </c>
      <c r="L196" s="7" t="str">
        <f t="shared" si="3"/>
        <v>Non-Holiday</v>
      </c>
      <c r="M196" s="7" t="str">
        <f>IF($I196 &gt;= 6, "Weekend", "Non-Weekend")</f>
        <v>Weekend</v>
      </c>
    </row>
    <row r="197" spans="1:13" x14ac:dyDescent="0.25">
      <c r="A197" s="7">
        <v>196</v>
      </c>
      <c r="B197" s="9">
        <v>41113</v>
      </c>
      <c r="C197" s="7">
        <f>YEAR($B197)</f>
        <v>2012</v>
      </c>
      <c r="D197" s="7" t="str">
        <f>VLOOKUP(_xlfn.DAYS(DATE(YEAR($B197), MONTH($B198), DAY($B198)), DATE(YEAR($B198), 1, 1)), SeasonAux, 2, TRUE)</f>
        <v>Summer</v>
      </c>
      <c r="E197" s="7">
        <f>IF($F197 &lt;= 6, 1, 2)</f>
        <v>2</v>
      </c>
      <c r="F197" s="7">
        <f>MONTH($B197)</f>
        <v>7</v>
      </c>
      <c r="G197" s="7">
        <f>WEEKNUM($B197)</f>
        <v>30</v>
      </c>
      <c r="H197" s="7">
        <f>DAY($B197)</f>
        <v>23</v>
      </c>
      <c r="I197" s="7">
        <f>WEEKDAY($B197,2)</f>
        <v>1</v>
      </c>
      <c r="J197" s="7" t="str">
        <f>TEXT($B197, "DDDD")</f>
        <v>segunda-feira</v>
      </c>
      <c r="K197" s="15" t="str">
        <f>IFERROR(VLOOKUP(B197, HolidayDimension!A$2:B$50, 2, FALSE), "No Key")</f>
        <v>No Key</v>
      </c>
      <c r="L197" s="7" t="str">
        <f t="shared" si="3"/>
        <v>Non-Holiday</v>
      </c>
      <c r="M197" s="7" t="str">
        <f>IF($I197 &gt;= 6, "Weekend", "Non-Weekend")</f>
        <v>Non-Weekend</v>
      </c>
    </row>
    <row r="198" spans="1:13" x14ac:dyDescent="0.25">
      <c r="A198" s="7">
        <v>197</v>
      </c>
      <c r="B198" s="9">
        <v>41114</v>
      </c>
      <c r="C198" s="7">
        <f>YEAR($B198)</f>
        <v>2012</v>
      </c>
      <c r="D198" s="7" t="str">
        <f>VLOOKUP(_xlfn.DAYS(DATE(YEAR($B198), MONTH($B199), DAY($B199)), DATE(YEAR($B199), 1, 1)), SeasonAux, 2, TRUE)</f>
        <v>Summer</v>
      </c>
      <c r="E198" s="7">
        <f>IF($F198 &lt;= 6, 1, 2)</f>
        <v>2</v>
      </c>
      <c r="F198" s="7">
        <f>MONTH($B198)</f>
        <v>7</v>
      </c>
      <c r="G198" s="7">
        <f>WEEKNUM($B198)</f>
        <v>30</v>
      </c>
      <c r="H198" s="7">
        <f>DAY($B198)</f>
        <v>24</v>
      </c>
      <c r="I198" s="7">
        <f>WEEKDAY($B198,2)</f>
        <v>2</v>
      </c>
      <c r="J198" s="7" t="str">
        <f>TEXT($B198, "DDDD")</f>
        <v>terça-feira</v>
      </c>
      <c r="K198" s="15" t="str">
        <f>IFERROR(VLOOKUP(B198, HolidayDimension!A$2:B$50, 2, FALSE), "No Key")</f>
        <v>No Key</v>
      </c>
      <c r="L198" s="7" t="str">
        <f t="shared" si="3"/>
        <v>Non-Holiday</v>
      </c>
      <c r="M198" s="7" t="str">
        <f>IF($I198 &gt;= 6, "Weekend", "Non-Weekend")</f>
        <v>Non-Weekend</v>
      </c>
    </row>
    <row r="199" spans="1:13" x14ac:dyDescent="0.25">
      <c r="A199" s="7">
        <v>198</v>
      </c>
      <c r="B199" s="8">
        <v>41115</v>
      </c>
      <c r="C199" s="7">
        <f>YEAR($B199)</f>
        <v>2012</v>
      </c>
      <c r="D199" s="7" t="str">
        <f>VLOOKUP(_xlfn.DAYS(DATE(YEAR($B199), MONTH($B200), DAY($B200)), DATE(YEAR($B200), 1, 1)), SeasonAux, 2, TRUE)</f>
        <v>Summer</v>
      </c>
      <c r="E199" s="7">
        <f>IF($F199 &lt;= 6, 1, 2)</f>
        <v>2</v>
      </c>
      <c r="F199" s="7">
        <f>MONTH($B199)</f>
        <v>7</v>
      </c>
      <c r="G199" s="7">
        <f>WEEKNUM($B199)</f>
        <v>30</v>
      </c>
      <c r="H199" s="7">
        <f>DAY($B199)</f>
        <v>25</v>
      </c>
      <c r="I199" s="7">
        <f>WEEKDAY($B199,2)</f>
        <v>3</v>
      </c>
      <c r="J199" s="7" t="str">
        <f>TEXT($B199, "DDDD")</f>
        <v>quarta-feira</v>
      </c>
      <c r="K199" s="15" t="str">
        <f>IFERROR(VLOOKUP(B199, HolidayDimension!A$2:B$50, 2, FALSE), "No Key")</f>
        <v>No Key</v>
      </c>
      <c r="L199" s="7" t="str">
        <f t="shared" si="3"/>
        <v>Non-Holiday</v>
      </c>
      <c r="M199" s="7" t="str">
        <f>IF($I199 &gt;= 6, "Weekend", "Non-Weekend")</f>
        <v>Non-Weekend</v>
      </c>
    </row>
    <row r="200" spans="1:13" x14ac:dyDescent="0.25">
      <c r="A200" s="7">
        <v>199</v>
      </c>
      <c r="B200" s="8">
        <v>41116</v>
      </c>
      <c r="C200" s="7">
        <f>YEAR($B200)</f>
        <v>2012</v>
      </c>
      <c r="D200" s="7" t="str">
        <f>VLOOKUP(_xlfn.DAYS(DATE(YEAR($B200), MONTH($B201), DAY($B201)), DATE(YEAR($B201), 1, 1)), SeasonAux, 2, TRUE)</f>
        <v>Summer</v>
      </c>
      <c r="E200" s="7">
        <f>IF($F200 &lt;= 6, 1, 2)</f>
        <v>2</v>
      </c>
      <c r="F200" s="7">
        <f>MONTH($B200)</f>
        <v>7</v>
      </c>
      <c r="G200" s="7">
        <f>WEEKNUM($B200)</f>
        <v>30</v>
      </c>
      <c r="H200" s="7">
        <f>DAY($B200)</f>
        <v>26</v>
      </c>
      <c r="I200" s="7">
        <f>WEEKDAY($B200,2)</f>
        <v>4</v>
      </c>
      <c r="J200" s="7" t="str">
        <f>TEXT($B200, "DDDD")</f>
        <v>quinta-feira</v>
      </c>
      <c r="K200" s="15" t="str">
        <f>IFERROR(VLOOKUP(B200, HolidayDimension!A$2:B$50, 2, FALSE), "No Key")</f>
        <v>No Key</v>
      </c>
      <c r="L200" s="7" t="str">
        <f t="shared" si="3"/>
        <v>Non-Holiday</v>
      </c>
      <c r="M200" s="7" t="str">
        <f>IF($I200 &gt;= 6, "Weekend", "Non-Weekend")</f>
        <v>Non-Weekend</v>
      </c>
    </row>
    <row r="201" spans="1:13" x14ac:dyDescent="0.25">
      <c r="A201" s="7">
        <v>200</v>
      </c>
      <c r="B201" s="8">
        <v>41117</v>
      </c>
      <c r="C201" s="7">
        <f>YEAR($B201)</f>
        <v>2012</v>
      </c>
      <c r="D201" s="7" t="str">
        <f>VLOOKUP(_xlfn.DAYS(DATE(YEAR($B201), MONTH($B202), DAY($B202)), DATE(YEAR($B202), 1, 1)), SeasonAux, 2, TRUE)</f>
        <v>Summer</v>
      </c>
      <c r="E201" s="7">
        <f>IF($F201 &lt;= 6, 1, 2)</f>
        <v>2</v>
      </c>
      <c r="F201" s="7">
        <f>MONTH($B201)</f>
        <v>7</v>
      </c>
      <c r="G201" s="7">
        <f>WEEKNUM($B201)</f>
        <v>30</v>
      </c>
      <c r="H201" s="7">
        <f>DAY($B201)</f>
        <v>27</v>
      </c>
      <c r="I201" s="7">
        <f>WEEKDAY($B201,2)</f>
        <v>5</v>
      </c>
      <c r="J201" s="7" t="str">
        <f>TEXT($B201, "DDDD")</f>
        <v>sexta-feira</v>
      </c>
      <c r="K201" s="15" t="str">
        <f>IFERROR(VLOOKUP(B201, HolidayDimension!A$2:B$50, 2, FALSE), "No Key")</f>
        <v>No Key</v>
      </c>
      <c r="L201" s="7" t="str">
        <f t="shared" si="3"/>
        <v>Non-Holiday</v>
      </c>
      <c r="M201" s="7" t="str">
        <f>IF($I201 &gt;= 6, "Weekend", "Non-Weekend")</f>
        <v>Non-Weekend</v>
      </c>
    </row>
    <row r="202" spans="1:13" x14ac:dyDescent="0.25">
      <c r="A202" s="7">
        <v>201</v>
      </c>
      <c r="B202" s="9">
        <v>41118</v>
      </c>
      <c r="C202" s="7">
        <f>YEAR($B202)</f>
        <v>2012</v>
      </c>
      <c r="D202" s="7" t="str">
        <f>VLOOKUP(_xlfn.DAYS(DATE(YEAR($B202), MONTH($B203), DAY($B203)), DATE(YEAR($B203), 1, 1)), SeasonAux, 2, TRUE)</f>
        <v>Summer</v>
      </c>
      <c r="E202" s="7">
        <f>IF($F202 &lt;= 6, 1, 2)</f>
        <v>2</v>
      </c>
      <c r="F202" s="7">
        <f>MONTH($B202)</f>
        <v>7</v>
      </c>
      <c r="G202" s="7">
        <f>WEEKNUM($B202)</f>
        <v>30</v>
      </c>
      <c r="H202" s="7">
        <f>DAY($B202)</f>
        <v>28</v>
      </c>
      <c r="I202" s="7">
        <f>WEEKDAY($B202,2)</f>
        <v>6</v>
      </c>
      <c r="J202" s="7" t="str">
        <f>TEXT($B202, "DDDD")</f>
        <v>sábado</v>
      </c>
      <c r="K202" s="15" t="str">
        <f>IFERROR(VLOOKUP(B202, HolidayDimension!A$2:B$50, 2, FALSE), "No Key")</f>
        <v>No Key</v>
      </c>
      <c r="L202" s="7" t="str">
        <f t="shared" si="3"/>
        <v>Non-Holiday</v>
      </c>
      <c r="M202" s="7" t="str">
        <f>IF($I202 &gt;= 6, "Weekend", "Non-Weekend")</f>
        <v>Weekend</v>
      </c>
    </row>
    <row r="203" spans="1:13" x14ac:dyDescent="0.25">
      <c r="A203" s="7">
        <v>202</v>
      </c>
      <c r="B203" s="8">
        <v>41119</v>
      </c>
      <c r="C203" s="7">
        <f>YEAR($B203)</f>
        <v>2012</v>
      </c>
      <c r="D203" s="7" t="str">
        <f>VLOOKUP(_xlfn.DAYS(DATE(YEAR($B203), MONTH($B204), DAY($B204)), DATE(YEAR($B204), 1, 1)), SeasonAux, 2, TRUE)</f>
        <v>Summer</v>
      </c>
      <c r="E203" s="7">
        <f>IF($F203 &lt;= 6, 1, 2)</f>
        <v>2</v>
      </c>
      <c r="F203" s="7">
        <f>MONTH($B203)</f>
        <v>7</v>
      </c>
      <c r="G203" s="7">
        <f>WEEKNUM($B203)</f>
        <v>31</v>
      </c>
      <c r="H203" s="7">
        <f>DAY($B203)</f>
        <v>29</v>
      </c>
      <c r="I203" s="7">
        <f>WEEKDAY($B203,2)</f>
        <v>7</v>
      </c>
      <c r="J203" s="7" t="str">
        <f>TEXT($B203, "DDDD")</f>
        <v>domingo</v>
      </c>
      <c r="K203" s="15" t="str">
        <f>IFERROR(VLOOKUP(B203, HolidayDimension!A$2:B$50, 2, FALSE), "No Key")</f>
        <v>No Key</v>
      </c>
      <c r="L203" s="7" t="str">
        <f t="shared" si="3"/>
        <v>Non-Holiday</v>
      </c>
      <c r="M203" s="7" t="str">
        <f>IF($I203 &gt;= 6, "Weekend", "Non-Weekend")</f>
        <v>Weekend</v>
      </c>
    </row>
    <row r="204" spans="1:13" x14ac:dyDescent="0.25">
      <c r="A204" s="7">
        <v>203</v>
      </c>
      <c r="B204" s="8">
        <v>41120</v>
      </c>
      <c r="C204" s="7">
        <f>YEAR($B204)</f>
        <v>2012</v>
      </c>
      <c r="D204" s="7" t="str">
        <f>VLOOKUP(_xlfn.DAYS(DATE(YEAR($B204), MONTH($B205), DAY($B205)), DATE(YEAR($B205), 1, 1)), SeasonAux, 2, TRUE)</f>
        <v>Summer</v>
      </c>
      <c r="E204" s="7">
        <f>IF($F204 &lt;= 6, 1, 2)</f>
        <v>2</v>
      </c>
      <c r="F204" s="7">
        <f>MONTH($B204)</f>
        <v>7</v>
      </c>
      <c r="G204" s="7">
        <f>WEEKNUM($B204)</f>
        <v>31</v>
      </c>
      <c r="H204" s="7">
        <f>DAY($B204)</f>
        <v>30</v>
      </c>
      <c r="I204" s="7">
        <f>WEEKDAY($B204,2)</f>
        <v>1</v>
      </c>
      <c r="J204" s="7" t="str">
        <f>TEXT($B204, "DDDD")</f>
        <v>segunda-feira</v>
      </c>
      <c r="K204" s="15" t="str">
        <f>IFERROR(VLOOKUP(B204, HolidayDimension!A$2:B$50, 2, FALSE), "No Key")</f>
        <v>No Key</v>
      </c>
      <c r="L204" s="7" t="str">
        <f t="shared" si="3"/>
        <v>Non-Holiday</v>
      </c>
      <c r="M204" s="7" t="str">
        <f>IF($I204 &gt;= 6, "Weekend", "Non-Weekend")</f>
        <v>Non-Weekend</v>
      </c>
    </row>
    <row r="205" spans="1:13" x14ac:dyDescent="0.25">
      <c r="A205" s="7">
        <v>204</v>
      </c>
      <c r="B205" s="8">
        <v>41121</v>
      </c>
      <c r="C205" s="7">
        <f>YEAR($B205)</f>
        <v>2012</v>
      </c>
      <c r="D205" s="7" t="str">
        <f>VLOOKUP(_xlfn.DAYS(DATE(YEAR($B205), MONTH($B206), DAY($B206)), DATE(YEAR($B206), 1, 1)), SeasonAux, 2, TRUE)</f>
        <v>Summer</v>
      </c>
      <c r="E205" s="7">
        <f>IF($F205 &lt;= 6, 1, 2)</f>
        <v>2</v>
      </c>
      <c r="F205" s="7">
        <f>MONTH($B205)</f>
        <v>7</v>
      </c>
      <c r="G205" s="7">
        <f>WEEKNUM($B205)</f>
        <v>31</v>
      </c>
      <c r="H205" s="7">
        <f>DAY($B205)</f>
        <v>31</v>
      </c>
      <c r="I205" s="7">
        <f>WEEKDAY($B205,2)</f>
        <v>2</v>
      </c>
      <c r="J205" s="7" t="str">
        <f>TEXT($B205, "DDDD")</f>
        <v>terça-feira</v>
      </c>
      <c r="K205" s="15" t="str">
        <f>IFERROR(VLOOKUP(B205, HolidayDimension!A$2:B$50, 2, FALSE), "No Key")</f>
        <v>No Key</v>
      </c>
      <c r="L205" s="7" t="str">
        <f t="shared" si="3"/>
        <v>Non-Holiday</v>
      </c>
      <c r="M205" s="7" t="str">
        <f>IF($I205 &gt;= 6, "Weekend", "Non-Weekend")</f>
        <v>Non-Weekend</v>
      </c>
    </row>
    <row r="206" spans="1:13" x14ac:dyDescent="0.25">
      <c r="A206" s="7">
        <v>205</v>
      </c>
      <c r="B206" s="8">
        <v>41122</v>
      </c>
      <c r="C206" s="7">
        <f>YEAR($B206)</f>
        <v>2012</v>
      </c>
      <c r="D206" s="7" t="str">
        <f>VLOOKUP(_xlfn.DAYS(DATE(YEAR($B206), MONTH($B207), DAY($B207)), DATE(YEAR($B207), 1, 1)), SeasonAux, 2, TRUE)</f>
        <v>Summer</v>
      </c>
      <c r="E206" s="7">
        <f>IF($F206 &lt;= 6, 1, 2)</f>
        <v>2</v>
      </c>
      <c r="F206" s="7">
        <f>MONTH($B206)</f>
        <v>8</v>
      </c>
      <c r="G206" s="7">
        <f>WEEKNUM($B206)</f>
        <v>31</v>
      </c>
      <c r="H206" s="7">
        <f>DAY($B206)</f>
        <v>1</v>
      </c>
      <c r="I206" s="7">
        <f>WEEKDAY($B206,2)</f>
        <v>3</v>
      </c>
      <c r="J206" s="7" t="str">
        <f>TEXT($B206, "DDDD")</f>
        <v>quarta-feira</v>
      </c>
      <c r="K206" s="15" t="str">
        <f>IFERROR(VLOOKUP(B206, HolidayDimension!A$2:B$50, 2, FALSE), "No Key")</f>
        <v>No Key</v>
      </c>
      <c r="L206" s="7" t="str">
        <f t="shared" si="3"/>
        <v>Non-Holiday</v>
      </c>
      <c r="M206" s="7" t="str">
        <f>IF($I206 &gt;= 6, "Weekend", "Non-Weekend")</f>
        <v>Non-Weekend</v>
      </c>
    </row>
    <row r="207" spans="1:13" x14ac:dyDescent="0.25">
      <c r="A207" s="7">
        <v>206</v>
      </c>
      <c r="B207" s="9">
        <v>41123</v>
      </c>
      <c r="C207" s="7">
        <f>YEAR($B207)</f>
        <v>2012</v>
      </c>
      <c r="D207" s="7" t="str">
        <f>VLOOKUP(_xlfn.DAYS(DATE(YEAR($B207), MONTH($B208), DAY($B208)), DATE(YEAR($B208), 1, 1)), SeasonAux, 2, TRUE)</f>
        <v>Summer</v>
      </c>
      <c r="E207" s="7">
        <f>IF($F207 &lt;= 6, 1, 2)</f>
        <v>2</v>
      </c>
      <c r="F207" s="7">
        <f>MONTH($B207)</f>
        <v>8</v>
      </c>
      <c r="G207" s="7">
        <f>WEEKNUM($B207)</f>
        <v>31</v>
      </c>
      <c r="H207" s="7">
        <f>DAY($B207)</f>
        <v>2</v>
      </c>
      <c r="I207" s="7">
        <f>WEEKDAY($B207,2)</f>
        <v>4</v>
      </c>
      <c r="J207" s="7" t="str">
        <f>TEXT($B207, "DDDD")</f>
        <v>quinta-feira</v>
      </c>
      <c r="K207" s="15" t="str">
        <f>IFERROR(VLOOKUP(B207, HolidayDimension!A$2:B$50, 2, FALSE), "No Key")</f>
        <v>No Key</v>
      </c>
      <c r="L207" s="7" t="str">
        <f t="shared" si="3"/>
        <v>Non-Holiday</v>
      </c>
      <c r="M207" s="7" t="str">
        <f>IF($I207 &gt;= 6, "Weekend", "Non-Weekend")</f>
        <v>Non-Weekend</v>
      </c>
    </row>
    <row r="208" spans="1:13" x14ac:dyDescent="0.25">
      <c r="A208" s="7">
        <v>207</v>
      </c>
      <c r="B208" s="9">
        <v>41124</v>
      </c>
      <c r="C208" s="7">
        <f>YEAR($B208)</f>
        <v>2012</v>
      </c>
      <c r="D208" s="7" t="str">
        <f>VLOOKUP(_xlfn.DAYS(DATE(YEAR($B208), MONTH($B209), DAY($B209)), DATE(YEAR($B209), 1, 1)), SeasonAux, 2, TRUE)</f>
        <v>Summer</v>
      </c>
      <c r="E208" s="7">
        <f>IF($F208 &lt;= 6, 1, 2)</f>
        <v>2</v>
      </c>
      <c r="F208" s="7">
        <f>MONTH($B208)</f>
        <v>8</v>
      </c>
      <c r="G208" s="7">
        <f>WEEKNUM($B208)</f>
        <v>31</v>
      </c>
      <c r="H208" s="7">
        <f>DAY($B208)</f>
        <v>3</v>
      </c>
      <c r="I208" s="7">
        <f>WEEKDAY($B208,2)</f>
        <v>5</v>
      </c>
      <c r="J208" s="7" t="str">
        <f>TEXT($B208, "DDDD")</f>
        <v>sexta-feira</v>
      </c>
      <c r="K208" s="15" t="str">
        <f>IFERROR(VLOOKUP(B208, HolidayDimension!A$2:B$50, 2, FALSE), "No Key")</f>
        <v>No Key</v>
      </c>
      <c r="L208" s="7" t="str">
        <f t="shared" si="3"/>
        <v>Non-Holiday</v>
      </c>
      <c r="M208" s="7" t="str">
        <f>IF($I208 &gt;= 6, "Weekend", "Non-Weekend")</f>
        <v>Non-Weekend</v>
      </c>
    </row>
    <row r="209" spans="1:13" x14ac:dyDescent="0.25">
      <c r="A209" s="7">
        <v>208</v>
      </c>
      <c r="B209" s="9">
        <v>41125</v>
      </c>
      <c r="C209" s="7">
        <f>YEAR($B209)</f>
        <v>2012</v>
      </c>
      <c r="D209" s="7" t="str">
        <f>VLOOKUP(_xlfn.DAYS(DATE(YEAR($B209), MONTH($B210), DAY($B210)), DATE(YEAR($B210), 1, 1)), SeasonAux, 2, TRUE)</f>
        <v>Summer</v>
      </c>
      <c r="E209" s="7">
        <f>IF($F209 &lt;= 6, 1, 2)</f>
        <v>2</v>
      </c>
      <c r="F209" s="7">
        <f>MONTH($B209)</f>
        <v>8</v>
      </c>
      <c r="G209" s="7">
        <f>WEEKNUM($B209)</f>
        <v>31</v>
      </c>
      <c r="H209" s="7">
        <f>DAY($B209)</f>
        <v>4</v>
      </c>
      <c r="I209" s="7">
        <f>WEEKDAY($B209,2)</f>
        <v>6</v>
      </c>
      <c r="J209" s="7" t="str">
        <f>TEXT($B209, "DDDD")</f>
        <v>sábado</v>
      </c>
      <c r="K209" s="15" t="str">
        <f>IFERROR(VLOOKUP(B209, HolidayDimension!A$2:B$50, 2, FALSE), "No Key")</f>
        <v>No Key</v>
      </c>
      <c r="L209" s="7" t="str">
        <f t="shared" si="3"/>
        <v>Non-Holiday</v>
      </c>
      <c r="M209" s="7" t="str">
        <f>IF($I209 &gt;= 6, "Weekend", "Non-Weekend")</f>
        <v>Weekend</v>
      </c>
    </row>
    <row r="210" spans="1:13" x14ac:dyDescent="0.25">
      <c r="A210" s="7">
        <v>209</v>
      </c>
      <c r="B210" s="8">
        <v>41126</v>
      </c>
      <c r="C210" s="7">
        <f>YEAR($B210)</f>
        <v>2012</v>
      </c>
      <c r="D210" s="7" t="str">
        <f>VLOOKUP(_xlfn.DAYS(DATE(YEAR($B210), MONTH($B211), DAY($B211)), DATE(YEAR($B211), 1, 1)), SeasonAux, 2, TRUE)</f>
        <v>Summer</v>
      </c>
      <c r="E210" s="7">
        <f>IF($F210 &lt;= 6, 1, 2)</f>
        <v>2</v>
      </c>
      <c r="F210" s="7">
        <f>MONTH($B210)</f>
        <v>8</v>
      </c>
      <c r="G210" s="7">
        <f>WEEKNUM($B210)</f>
        <v>32</v>
      </c>
      <c r="H210" s="7">
        <f>DAY($B210)</f>
        <v>5</v>
      </c>
      <c r="I210" s="7">
        <f>WEEKDAY($B210,2)</f>
        <v>7</v>
      </c>
      <c r="J210" s="7" t="str">
        <f>TEXT($B210, "DDDD")</f>
        <v>domingo</v>
      </c>
      <c r="K210" s="15" t="str">
        <f>IFERROR(VLOOKUP(B210, HolidayDimension!A$2:B$50, 2, FALSE), "No Key")</f>
        <v>No Key</v>
      </c>
      <c r="L210" s="7" t="str">
        <f t="shared" si="3"/>
        <v>Non-Holiday</v>
      </c>
      <c r="M210" s="7" t="str">
        <f>IF($I210 &gt;= 6, "Weekend", "Non-Weekend")</f>
        <v>Weekend</v>
      </c>
    </row>
    <row r="211" spans="1:13" x14ac:dyDescent="0.25">
      <c r="A211" s="7">
        <v>210</v>
      </c>
      <c r="B211" s="8">
        <v>41127</v>
      </c>
      <c r="C211" s="7">
        <f>YEAR($B211)</f>
        <v>2012</v>
      </c>
      <c r="D211" s="7" t="str">
        <f>VLOOKUP(_xlfn.DAYS(DATE(YEAR($B211), MONTH($B212), DAY($B212)), DATE(YEAR($B212), 1, 1)), SeasonAux, 2, TRUE)</f>
        <v>Summer</v>
      </c>
      <c r="E211" s="7">
        <f>IF($F211 &lt;= 6, 1, 2)</f>
        <v>2</v>
      </c>
      <c r="F211" s="7">
        <f>MONTH($B211)</f>
        <v>8</v>
      </c>
      <c r="G211" s="7">
        <f>WEEKNUM($B211)</f>
        <v>32</v>
      </c>
      <c r="H211" s="7">
        <f>DAY($B211)</f>
        <v>6</v>
      </c>
      <c r="I211" s="7">
        <f>WEEKDAY($B211,2)</f>
        <v>1</v>
      </c>
      <c r="J211" s="7" t="str">
        <f>TEXT($B211, "DDDD")</f>
        <v>segunda-feira</v>
      </c>
      <c r="K211" s="15" t="str">
        <f>IFERROR(VLOOKUP(B211, HolidayDimension!A$2:B$50, 2, FALSE), "No Key")</f>
        <v>No Key</v>
      </c>
      <c r="L211" s="7" t="str">
        <f t="shared" si="3"/>
        <v>Non-Holiday</v>
      </c>
      <c r="M211" s="7" t="str">
        <f>IF($I211 &gt;= 6, "Weekend", "Non-Weekend")</f>
        <v>Non-Weekend</v>
      </c>
    </row>
    <row r="212" spans="1:13" x14ac:dyDescent="0.25">
      <c r="A212" s="7">
        <v>211</v>
      </c>
      <c r="B212" s="9">
        <v>41128</v>
      </c>
      <c r="C212" s="7">
        <f>YEAR($B212)</f>
        <v>2012</v>
      </c>
      <c r="D212" s="7" t="str">
        <f>VLOOKUP(_xlfn.DAYS(DATE(YEAR($B212), MONTH($B213), DAY($B213)), DATE(YEAR($B213), 1, 1)), SeasonAux, 2, TRUE)</f>
        <v>Summer</v>
      </c>
      <c r="E212" s="7">
        <f>IF($F212 &lt;= 6, 1, 2)</f>
        <v>2</v>
      </c>
      <c r="F212" s="7">
        <f>MONTH($B212)</f>
        <v>8</v>
      </c>
      <c r="G212" s="7">
        <f>WEEKNUM($B212)</f>
        <v>32</v>
      </c>
      <c r="H212" s="7">
        <f>DAY($B212)</f>
        <v>7</v>
      </c>
      <c r="I212" s="7">
        <f>WEEKDAY($B212,2)</f>
        <v>2</v>
      </c>
      <c r="J212" s="7" t="str">
        <f>TEXT($B212, "DDDD")</f>
        <v>terça-feira</v>
      </c>
      <c r="K212" s="15" t="str">
        <f>IFERROR(VLOOKUP(B212, HolidayDimension!A$2:B$50, 2, FALSE), "No Key")</f>
        <v>No Key</v>
      </c>
      <c r="L212" s="7" t="str">
        <f t="shared" si="3"/>
        <v>Non-Holiday</v>
      </c>
      <c r="M212" s="7" t="str">
        <f>IF($I212 &gt;= 6, "Weekend", "Non-Weekend")</f>
        <v>Non-Weekend</v>
      </c>
    </row>
    <row r="213" spans="1:13" x14ac:dyDescent="0.25">
      <c r="A213" s="7">
        <v>212</v>
      </c>
      <c r="B213" s="9">
        <v>41129</v>
      </c>
      <c r="C213" s="7">
        <f>YEAR($B213)</f>
        <v>2012</v>
      </c>
      <c r="D213" s="7" t="str">
        <f>VLOOKUP(_xlfn.DAYS(DATE(YEAR($B213), MONTH($B214), DAY($B214)), DATE(YEAR($B214), 1, 1)), SeasonAux, 2, TRUE)</f>
        <v>Summer</v>
      </c>
      <c r="E213" s="7">
        <f>IF($F213 &lt;= 6, 1, 2)</f>
        <v>2</v>
      </c>
      <c r="F213" s="7">
        <f>MONTH($B213)</f>
        <v>8</v>
      </c>
      <c r="G213" s="7">
        <f>WEEKNUM($B213)</f>
        <v>32</v>
      </c>
      <c r="H213" s="7">
        <f>DAY($B213)</f>
        <v>8</v>
      </c>
      <c r="I213" s="7">
        <f>WEEKDAY($B213,2)</f>
        <v>3</v>
      </c>
      <c r="J213" s="7" t="str">
        <f>TEXT($B213, "DDDD")</f>
        <v>quarta-feira</v>
      </c>
      <c r="K213" s="15" t="str">
        <f>IFERROR(VLOOKUP(B213, HolidayDimension!A$2:B$50, 2, FALSE), "No Key")</f>
        <v>No Key</v>
      </c>
      <c r="L213" s="7" t="str">
        <f t="shared" si="3"/>
        <v>Non-Holiday</v>
      </c>
      <c r="M213" s="7" t="str">
        <f>IF($I213 &gt;= 6, "Weekend", "Non-Weekend")</f>
        <v>Non-Weekend</v>
      </c>
    </row>
    <row r="214" spans="1:13" x14ac:dyDescent="0.25">
      <c r="A214" s="7">
        <v>213</v>
      </c>
      <c r="B214" s="9">
        <v>41130</v>
      </c>
      <c r="C214" s="7">
        <f>YEAR($B214)</f>
        <v>2012</v>
      </c>
      <c r="D214" s="7" t="str">
        <f>VLOOKUP(_xlfn.DAYS(DATE(YEAR($B214), MONTH($B215), DAY($B215)), DATE(YEAR($B215), 1, 1)), SeasonAux, 2, TRUE)</f>
        <v>Summer</v>
      </c>
      <c r="E214" s="7">
        <f>IF($F214 &lt;= 6, 1, 2)</f>
        <v>2</v>
      </c>
      <c r="F214" s="7">
        <f>MONTH($B214)</f>
        <v>8</v>
      </c>
      <c r="G214" s="7">
        <f>WEEKNUM($B214)</f>
        <v>32</v>
      </c>
      <c r="H214" s="7">
        <f>DAY($B214)</f>
        <v>9</v>
      </c>
      <c r="I214" s="7">
        <f>WEEKDAY($B214,2)</f>
        <v>4</v>
      </c>
      <c r="J214" s="7" t="str">
        <f>TEXT($B214, "DDDD")</f>
        <v>quinta-feira</v>
      </c>
      <c r="K214" s="15" t="str">
        <f>IFERROR(VLOOKUP(B214, HolidayDimension!A$2:B$50, 2, FALSE), "No Key")</f>
        <v>No Key</v>
      </c>
      <c r="L214" s="7" t="str">
        <f t="shared" si="3"/>
        <v>Non-Holiday</v>
      </c>
      <c r="M214" s="7" t="str">
        <f>IF($I214 &gt;= 6, "Weekend", "Non-Weekend")</f>
        <v>Non-Weekend</v>
      </c>
    </row>
    <row r="215" spans="1:13" x14ac:dyDescent="0.25">
      <c r="A215" s="7">
        <v>214</v>
      </c>
      <c r="B215" s="9">
        <v>41131</v>
      </c>
      <c r="C215" s="7">
        <f>YEAR($B215)</f>
        <v>2012</v>
      </c>
      <c r="D215" s="7" t="str">
        <f>VLOOKUP(_xlfn.DAYS(DATE(YEAR($B215), MONTH($B216), DAY($B216)), DATE(YEAR($B216), 1, 1)), SeasonAux, 2, TRUE)</f>
        <v>Summer</v>
      </c>
      <c r="E215" s="7">
        <f>IF($F215 &lt;= 6, 1, 2)</f>
        <v>2</v>
      </c>
      <c r="F215" s="7">
        <f>MONTH($B215)</f>
        <v>8</v>
      </c>
      <c r="G215" s="7">
        <f>WEEKNUM($B215)</f>
        <v>32</v>
      </c>
      <c r="H215" s="7">
        <f>DAY($B215)</f>
        <v>10</v>
      </c>
      <c r="I215" s="7">
        <f>WEEKDAY($B215,2)</f>
        <v>5</v>
      </c>
      <c r="J215" s="7" t="str">
        <f>TEXT($B215, "DDDD")</f>
        <v>sexta-feira</v>
      </c>
      <c r="K215" s="15" t="str">
        <f>IFERROR(VLOOKUP(B215, HolidayDimension!A$2:B$50, 2, FALSE), "No Key")</f>
        <v>No Key</v>
      </c>
      <c r="L215" s="7" t="str">
        <f t="shared" si="3"/>
        <v>Non-Holiday</v>
      </c>
      <c r="M215" s="7" t="str">
        <f>IF($I215 &gt;= 6, "Weekend", "Non-Weekend")</f>
        <v>Non-Weekend</v>
      </c>
    </row>
    <row r="216" spans="1:13" x14ac:dyDescent="0.25">
      <c r="A216" s="7">
        <v>215</v>
      </c>
      <c r="B216" s="9">
        <v>41132</v>
      </c>
      <c r="C216" s="7">
        <f>YEAR($B216)</f>
        <v>2012</v>
      </c>
      <c r="D216" s="7" t="str">
        <f>VLOOKUP(_xlfn.DAYS(DATE(YEAR($B216), MONTH($B217), DAY($B217)), DATE(YEAR($B217), 1, 1)), SeasonAux, 2, TRUE)</f>
        <v>Summer</v>
      </c>
      <c r="E216" s="7">
        <f>IF($F216 &lt;= 6, 1, 2)</f>
        <v>2</v>
      </c>
      <c r="F216" s="7">
        <f>MONTH($B216)</f>
        <v>8</v>
      </c>
      <c r="G216" s="7">
        <f>WEEKNUM($B216)</f>
        <v>32</v>
      </c>
      <c r="H216" s="7">
        <f>DAY($B216)</f>
        <v>11</v>
      </c>
      <c r="I216" s="7">
        <f>WEEKDAY($B216,2)</f>
        <v>6</v>
      </c>
      <c r="J216" s="7" t="str">
        <f>TEXT($B216, "DDDD")</f>
        <v>sábado</v>
      </c>
      <c r="K216" s="15" t="str">
        <f>IFERROR(VLOOKUP(B216, HolidayDimension!A$2:B$50, 2, FALSE), "No Key")</f>
        <v>No Key</v>
      </c>
      <c r="L216" s="7" t="str">
        <f t="shared" si="3"/>
        <v>Non-Holiday</v>
      </c>
      <c r="M216" s="7" t="str">
        <f>IF($I216 &gt;= 6, "Weekend", "Non-Weekend")</f>
        <v>Weekend</v>
      </c>
    </row>
    <row r="217" spans="1:13" x14ac:dyDescent="0.25">
      <c r="A217" s="7">
        <v>216</v>
      </c>
      <c r="B217" s="8">
        <v>41133</v>
      </c>
      <c r="C217" s="7">
        <f>YEAR($B217)</f>
        <v>2012</v>
      </c>
      <c r="D217" s="7" t="str">
        <f>VLOOKUP(_xlfn.DAYS(DATE(YEAR($B217), MONTH($B218), DAY($B218)), DATE(YEAR($B218), 1, 1)), SeasonAux, 2, TRUE)</f>
        <v>Summer</v>
      </c>
      <c r="E217" s="7">
        <f>IF($F217 &lt;= 6, 1, 2)</f>
        <v>2</v>
      </c>
      <c r="F217" s="7">
        <f>MONTH($B217)</f>
        <v>8</v>
      </c>
      <c r="G217" s="7">
        <f>WEEKNUM($B217)</f>
        <v>33</v>
      </c>
      <c r="H217" s="7">
        <f>DAY($B217)</f>
        <v>12</v>
      </c>
      <c r="I217" s="7">
        <f>WEEKDAY($B217,2)</f>
        <v>7</v>
      </c>
      <c r="J217" s="7" t="str">
        <f>TEXT($B217, "DDDD")</f>
        <v>domingo</v>
      </c>
      <c r="K217" s="15" t="str">
        <f>IFERROR(VLOOKUP(B217, HolidayDimension!A$2:B$50, 2, FALSE), "No Key")</f>
        <v>No Key</v>
      </c>
      <c r="L217" s="7" t="str">
        <f t="shared" si="3"/>
        <v>Non-Holiday</v>
      </c>
      <c r="M217" s="7" t="str">
        <f>IF($I217 &gt;= 6, "Weekend", "Non-Weekend")</f>
        <v>Weekend</v>
      </c>
    </row>
    <row r="218" spans="1:13" x14ac:dyDescent="0.25">
      <c r="A218" s="7">
        <v>217</v>
      </c>
      <c r="B218" s="8">
        <v>41135</v>
      </c>
      <c r="C218" s="7">
        <f>YEAR($B218)</f>
        <v>2012</v>
      </c>
      <c r="D218" s="7" t="str">
        <f>VLOOKUP(_xlfn.DAYS(DATE(YEAR($B218), MONTH($B219), DAY($B219)), DATE(YEAR($B219), 1, 1)), SeasonAux, 2, TRUE)</f>
        <v>Summer</v>
      </c>
      <c r="E218" s="7">
        <f>IF($F218 &lt;= 6, 1, 2)</f>
        <v>2</v>
      </c>
      <c r="F218" s="7">
        <f>MONTH($B218)</f>
        <v>8</v>
      </c>
      <c r="G218" s="7">
        <f>WEEKNUM($B218)</f>
        <v>33</v>
      </c>
      <c r="H218" s="7">
        <f>DAY($B218)</f>
        <v>14</v>
      </c>
      <c r="I218" s="7">
        <f>WEEKDAY($B218,2)</f>
        <v>2</v>
      </c>
      <c r="J218" s="7" t="str">
        <f>TEXT($B218, "DDDD")</f>
        <v>terça-feira</v>
      </c>
      <c r="K218" s="15" t="str">
        <f>IFERROR(VLOOKUP(B218, HolidayDimension!A$2:B$50, 2, FALSE), "No Key")</f>
        <v>No Key</v>
      </c>
      <c r="L218" s="7" t="str">
        <f t="shared" si="3"/>
        <v>Non-Holiday</v>
      </c>
      <c r="M218" s="7" t="str">
        <f>IF($I218 &gt;= 6, "Weekend", "Non-Weekend")</f>
        <v>Non-Weekend</v>
      </c>
    </row>
    <row r="219" spans="1:13" x14ac:dyDescent="0.25">
      <c r="A219" s="7">
        <v>218</v>
      </c>
      <c r="B219" s="8">
        <v>41136</v>
      </c>
      <c r="C219" s="7">
        <f>YEAR($B219)</f>
        <v>2012</v>
      </c>
      <c r="D219" s="7" t="str">
        <f>VLOOKUP(_xlfn.DAYS(DATE(YEAR($B219), MONTH($B220), DAY($B220)), DATE(YEAR($B220), 1, 1)), SeasonAux, 2, TRUE)</f>
        <v>Summer</v>
      </c>
      <c r="E219" s="7">
        <f>IF($F219 &lt;= 6, 1, 2)</f>
        <v>2</v>
      </c>
      <c r="F219" s="7">
        <f>MONTH($B219)</f>
        <v>8</v>
      </c>
      <c r="G219" s="7">
        <f>WEEKNUM($B219)</f>
        <v>33</v>
      </c>
      <c r="H219" s="7">
        <f>DAY($B219)</f>
        <v>15</v>
      </c>
      <c r="I219" s="7">
        <f>WEEKDAY($B219,2)</f>
        <v>3</v>
      </c>
      <c r="J219" s="7" t="str">
        <f>TEXT($B219, "DDDD")</f>
        <v>quarta-feira</v>
      </c>
      <c r="K219" s="15" t="str">
        <f>IFERROR(VLOOKUP(B219, HolidayDimension!A$2:B$50, 2, FALSE), "No Key")</f>
        <v>No Key</v>
      </c>
      <c r="L219" s="7" t="str">
        <f t="shared" si="3"/>
        <v>Non-Holiday</v>
      </c>
      <c r="M219" s="7" t="str">
        <f>IF($I219 &gt;= 6, "Weekend", "Non-Weekend")</f>
        <v>Non-Weekend</v>
      </c>
    </row>
    <row r="220" spans="1:13" x14ac:dyDescent="0.25">
      <c r="A220" s="7">
        <v>219</v>
      </c>
      <c r="B220" s="9">
        <v>41137</v>
      </c>
      <c r="C220" s="7">
        <f>YEAR($B220)</f>
        <v>2012</v>
      </c>
      <c r="D220" s="7" t="str">
        <f>VLOOKUP(_xlfn.DAYS(DATE(YEAR($B220), MONTH($B221), DAY($B221)), DATE(YEAR($B221), 1, 1)), SeasonAux, 2, TRUE)</f>
        <v>Summer</v>
      </c>
      <c r="E220" s="7">
        <f>IF($F220 &lt;= 6, 1, 2)</f>
        <v>2</v>
      </c>
      <c r="F220" s="7">
        <f>MONTH($B220)</f>
        <v>8</v>
      </c>
      <c r="G220" s="7">
        <f>WEEKNUM($B220)</f>
        <v>33</v>
      </c>
      <c r="H220" s="7">
        <f>DAY($B220)</f>
        <v>16</v>
      </c>
      <c r="I220" s="7">
        <f>WEEKDAY($B220,2)</f>
        <v>4</v>
      </c>
      <c r="J220" s="7" t="str">
        <f>TEXT($B220, "DDDD")</f>
        <v>quinta-feira</v>
      </c>
      <c r="K220" s="15" t="str">
        <f>IFERROR(VLOOKUP(B220, HolidayDimension!A$2:B$50, 2, FALSE), "No Key")</f>
        <v>No Key</v>
      </c>
      <c r="L220" s="7" t="str">
        <f t="shared" si="3"/>
        <v>Non-Holiday</v>
      </c>
      <c r="M220" s="7" t="str">
        <f>IF($I220 &gt;= 6, "Weekend", "Non-Weekend")</f>
        <v>Non-Weekend</v>
      </c>
    </row>
    <row r="221" spans="1:13" x14ac:dyDescent="0.25">
      <c r="A221" s="7">
        <v>220</v>
      </c>
      <c r="B221" s="8">
        <v>41138</v>
      </c>
      <c r="C221" s="7">
        <f>YEAR($B221)</f>
        <v>2012</v>
      </c>
      <c r="D221" s="7" t="str">
        <f>VLOOKUP(_xlfn.DAYS(DATE(YEAR($B221), MONTH($B222), DAY($B222)), DATE(YEAR($B222), 1, 1)), SeasonAux, 2, TRUE)</f>
        <v>Summer</v>
      </c>
      <c r="E221" s="7">
        <f>IF($F221 &lt;= 6, 1, 2)</f>
        <v>2</v>
      </c>
      <c r="F221" s="7">
        <f>MONTH($B221)</f>
        <v>8</v>
      </c>
      <c r="G221" s="7">
        <f>WEEKNUM($B221)</f>
        <v>33</v>
      </c>
      <c r="H221" s="7">
        <f>DAY($B221)</f>
        <v>17</v>
      </c>
      <c r="I221" s="7">
        <f>WEEKDAY($B221,2)</f>
        <v>5</v>
      </c>
      <c r="J221" s="7" t="str">
        <f>TEXT($B221, "DDDD")</f>
        <v>sexta-feira</v>
      </c>
      <c r="K221" s="15" t="str">
        <f>IFERROR(VLOOKUP(B221, HolidayDimension!A$2:B$50, 2, FALSE), "No Key")</f>
        <v>No Key</v>
      </c>
      <c r="L221" s="7" t="str">
        <f t="shared" si="3"/>
        <v>Non-Holiday</v>
      </c>
      <c r="M221" s="7" t="str">
        <f>IF($I221 &gt;= 6, "Weekend", "Non-Weekend")</f>
        <v>Non-Weekend</v>
      </c>
    </row>
    <row r="222" spans="1:13" x14ac:dyDescent="0.25">
      <c r="A222" s="7">
        <v>221</v>
      </c>
      <c r="B222" s="8">
        <v>41139</v>
      </c>
      <c r="C222" s="7">
        <f>YEAR($B222)</f>
        <v>2012</v>
      </c>
      <c r="D222" s="7" t="str">
        <f>VLOOKUP(_xlfn.DAYS(DATE(YEAR($B222), MONTH($B223), DAY($B223)), DATE(YEAR($B223), 1, 1)), SeasonAux, 2, TRUE)</f>
        <v>Summer</v>
      </c>
      <c r="E222" s="7">
        <f>IF($F222 &lt;= 6, 1, 2)</f>
        <v>2</v>
      </c>
      <c r="F222" s="7">
        <f>MONTH($B222)</f>
        <v>8</v>
      </c>
      <c r="G222" s="7">
        <f>WEEKNUM($B222)</f>
        <v>33</v>
      </c>
      <c r="H222" s="7">
        <f>DAY($B222)</f>
        <v>18</v>
      </c>
      <c r="I222" s="7">
        <f>WEEKDAY($B222,2)</f>
        <v>6</v>
      </c>
      <c r="J222" s="7" t="str">
        <f>TEXT($B222, "DDDD")</f>
        <v>sábado</v>
      </c>
      <c r="K222" s="15" t="str">
        <f>IFERROR(VLOOKUP(B222, HolidayDimension!A$2:B$50, 2, FALSE), "No Key")</f>
        <v>No Key</v>
      </c>
      <c r="L222" s="7" t="str">
        <f t="shared" si="3"/>
        <v>Non-Holiday</v>
      </c>
      <c r="M222" s="7" t="str">
        <f>IF($I222 &gt;= 6, "Weekend", "Non-Weekend")</f>
        <v>Weekend</v>
      </c>
    </row>
    <row r="223" spans="1:13" x14ac:dyDescent="0.25">
      <c r="A223" s="7">
        <v>222</v>
      </c>
      <c r="B223" s="8">
        <v>41140</v>
      </c>
      <c r="C223" s="7">
        <f>YEAR($B223)</f>
        <v>2012</v>
      </c>
      <c r="D223" s="7" t="str">
        <f>VLOOKUP(_xlfn.DAYS(DATE(YEAR($B223), MONTH($B224), DAY($B224)), DATE(YEAR($B224), 1, 1)), SeasonAux, 2, TRUE)</f>
        <v>Summer</v>
      </c>
      <c r="E223" s="7">
        <f>IF($F223 &lt;= 6, 1, 2)</f>
        <v>2</v>
      </c>
      <c r="F223" s="7">
        <f>MONTH($B223)</f>
        <v>8</v>
      </c>
      <c r="G223" s="7">
        <f>WEEKNUM($B223)</f>
        <v>34</v>
      </c>
      <c r="H223" s="7">
        <f>DAY($B223)</f>
        <v>19</v>
      </c>
      <c r="I223" s="7">
        <f>WEEKDAY($B223,2)</f>
        <v>7</v>
      </c>
      <c r="J223" s="7" t="str">
        <f>TEXT($B223, "DDDD")</f>
        <v>domingo</v>
      </c>
      <c r="K223" s="15" t="str">
        <f>IFERROR(VLOOKUP(B223, HolidayDimension!A$2:B$50, 2, FALSE), "No Key")</f>
        <v>No Key</v>
      </c>
      <c r="L223" s="7" t="str">
        <f t="shared" si="3"/>
        <v>Non-Holiday</v>
      </c>
      <c r="M223" s="7" t="str">
        <f>IF($I223 &gt;= 6, "Weekend", "Non-Weekend")</f>
        <v>Weekend</v>
      </c>
    </row>
    <row r="224" spans="1:13" x14ac:dyDescent="0.25">
      <c r="A224" s="7">
        <v>223</v>
      </c>
      <c r="B224" s="9">
        <v>41141</v>
      </c>
      <c r="C224" s="7">
        <f>YEAR($B224)</f>
        <v>2012</v>
      </c>
      <c r="D224" s="7" t="str">
        <f>VLOOKUP(_xlfn.DAYS(DATE(YEAR($B224), MONTH($B225), DAY($B225)), DATE(YEAR($B225), 1, 1)), SeasonAux, 2, TRUE)</f>
        <v>Summer</v>
      </c>
      <c r="E224" s="7">
        <f>IF($F224 &lt;= 6, 1, 2)</f>
        <v>2</v>
      </c>
      <c r="F224" s="7">
        <f>MONTH($B224)</f>
        <v>8</v>
      </c>
      <c r="G224" s="7">
        <f>WEEKNUM($B224)</f>
        <v>34</v>
      </c>
      <c r="H224" s="7">
        <f>DAY($B224)</f>
        <v>20</v>
      </c>
      <c r="I224" s="7">
        <f>WEEKDAY($B224,2)</f>
        <v>1</v>
      </c>
      <c r="J224" s="7" t="str">
        <f>TEXT($B224, "DDDD")</f>
        <v>segunda-feira</v>
      </c>
      <c r="K224" s="15" t="str">
        <f>IFERROR(VLOOKUP(B224, HolidayDimension!A$2:B$50, 2, FALSE), "No Key")</f>
        <v>No Key</v>
      </c>
      <c r="L224" s="7" t="str">
        <f t="shared" si="3"/>
        <v>Non-Holiday</v>
      </c>
      <c r="M224" s="7" t="str">
        <f>IF($I224 &gt;= 6, "Weekend", "Non-Weekend")</f>
        <v>Non-Weekend</v>
      </c>
    </row>
    <row r="225" spans="1:13" x14ac:dyDescent="0.25">
      <c r="A225" s="7">
        <v>224</v>
      </c>
      <c r="B225" s="9">
        <v>41142</v>
      </c>
      <c r="C225" s="7">
        <f>YEAR($B225)</f>
        <v>2012</v>
      </c>
      <c r="D225" s="7" t="str">
        <f>VLOOKUP(_xlfn.DAYS(DATE(YEAR($B225), MONTH($B226), DAY($B226)), DATE(YEAR($B226), 1, 1)), SeasonAux, 2, TRUE)</f>
        <v>Summer</v>
      </c>
      <c r="E225" s="7">
        <f>IF($F225 &lt;= 6, 1, 2)</f>
        <v>2</v>
      </c>
      <c r="F225" s="7">
        <f>MONTH($B225)</f>
        <v>8</v>
      </c>
      <c r="G225" s="7">
        <f>WEEKNUM($B225)</f>
        <v>34</v>
      </c>
      <c r="H225" s="7">
        <f>DAY($B225)</f>
        <v>21</v>
      </c>
      <c r="I225" s="7">
        <f>WEEKDAY($B225,2)</f>
        <v>2</v>
      </c>
      <c r="J225" s="7" t="str">
        <f>TEXT($B225, "DDDD")</f>
        <v>terça-feira</v>
      </c>
      <c r="K225" s="15" t="str">
        <f>IFERROR(VLOOKUP(B225, HolidayDimension!A$2:B$50, 2, FALSE), "No Key")</f>
        <v>No Key</v>
      </c>
      <c r="L225" s="7" t="str">
        <f t="shared" si="3"/>
        <v>Non-Holiday</v>
      </c>
      <c r="M225" s="7" t="str">
        <f>IF($I225 &gt;= 6, "Weekend", "Non-Weekend")</f>
        <v>Non-Weekend</v>
      </c>
    </row>
    <row r="226" spans="1:13" x14ac:dyDescent="0.25">
      <c r="A226" s="7">
        <v>225</v>
      </c>
      <c r="B226" s="9">
        <v>41143</v>
      </c>
      <c r="C226" s="7">
        <f>YEAR($B226)</f>
        <v>2012</v>
      </c>
      <c r="D226" s="7" t="str">
        <f>VLOOKUP(_xlfn.DAYS(DATE(YEAR($B226), MONTH($B227), DAY($B227)), DATE(YEAR($B227), 1, 1)), SeasonAux, 2, TRUE)</f>
        <v>Summer</v>
      </c>
      <c r="E226" s="7">
        <f>IF($F226 &lt;= 6, 1, 2)</f>
        <v>2</v>
      </c>
      <c r="F226" s="7">
        <f>MONTH($B226)</f>
        <v>8</v>
      </c>
      <c r="G226" s="7">
        <f>WEEKNUM($B226)</f>
        <v>34</v>
      </c>
      <c r="H226" s="7">
        <f>DAY($B226)</f>
        <v>22</v>
      </c>
      <c r="I226" s="7">
        <f>WEEKDAY($B226,2)</f>
        <v>3</v>
      </c>
      <c r="J226" s="7" t="str">
        <f>TEXT($B226, "DDDD")</f>
        <v>quarta-feira</v>
      </c>
      <c r="K226" s="15" t="str">
        <f>IFERROR(VLOOKUP(B226, HolidayDimension!A$2:B$50, 2, FALSE), "No Key")</f>
        <v>No Key</v>
      </c>
      <c r="L226" s="7" t="str">
        <f t="shared" si="3"/>
        <v>Non-Holiday</v>
      </c>
      <c r="M226" s="7" t="str">
        <f>IF($I226 &gt;= 6, "Weekend", "Non-Weekend")</f>
        <v>Non-Weekend</v>
      </c>
    </row>
    <row r="227" spans="1:13" x14ac:dyDescent="0.25">
      <c r="A227" s="7">
        <v>226</v>
      </c>
      <c r="B227" s="9">
        <v>41144</v>
      </c>
      <c r="C227" s="7">
        <f>YEAR($B227)</f>
        <v>2012</v>
      </c>
      <c r="D227" s="7" t="str">
        <f>VLOOKUP(_xlfn.DAYS(DATE(YEAR($B227), MONTH($B228), DAY($B228)), DATE(YEAR($B228), 1, 1)), SeasonAux, 2, TRUE)</f>
        <v>Summer</v>
      </c>
      <c r="E227" s="7">
        <f>IF($F227 &lt;= 6, 1, 2)</f>
        <v>2</v>
      </c>
      <c r="F227" s="7">
        <f>MONTH($B227)</f>
        <v>8</v>
      </c>
      <c r="G227" s="7">
        <f>WEEKNUM($B227)</f>
        <v>34</v>
      </c>
      <c r="H227" s="7">
        <f>DAY($B227)</f>
        <v>23</v>
      </c>
      <c r="I227" s="7">
        <f>WEEKDAY($B227,2)</f>
        <v>4</v>
      </c>
      <c r="J227" s="7" t="str">
        <f>TEXT($B227, "DDDD")</f>
        <v>quinta-feira</v>
      </c>
      <c r="K227" s="15" t="str">
        <f>IFERROR(VLOOKUP(B227, HolidayDimension!A$2:B$50, 2, FALSE), "No Key")</f>
        <v>No Key</v>
      </c>
      <c r="L227" s="7" t="str">
        <f t="shared" si="3"/>
        <v>Non-Holiday</v>
      </c>
      <c r="M227" s="7" t="str">
        <f>IF($I227 &gt;= 6, "Weekend", "Non-Weekend")</f>
        <v>Non-Weekend</v>
      </c>
    </row>
    <row r="228" spans="1:13" x14ac:dyDescent="0.25">
      <c r="A228" s="7">
        <v>227</v>
      </c>
      <c r="B228" s="9">
        <v>41145</v>
      </c>
      <c r="C228" s="7">
        <f>YEAR($B228)</f>
        <v>2012</v>
      </c>
      <c r="D228" s="7" t="str">
        <f>VLOOKUP(_xlfn.DAYS(DATE(YEAR($B228), MONTH($B229), DAY($B229)), DATE(YEAR($B229), 1, 1)), SeasonAux, 2, TRUE)</f>
        <v>Summer</v>
      </c>
      <c r="E228" s="7">
        <f>IF($F228 &lt;= 6, 1, 2)</f>
        <v>2</v>
      </c>
      <c r="F228" s="7">
        <f>MONTH($B228)</f>
        <v>8</v>
      </c>
      <c r="G228" s="7">
        <f>WEEKNUM($B228)</f>
        <v>34</v>
      </c>
      <c r="H228" s="7">
        <f>DAY($B228)</f>
        <v>24</v>
      </c>
      <c r="I228" s="7">
        <f>WEEKDAY($B228,2)</f>
        <v>5</v>
      </c>
      <c r="J228" s="7" t="str">
        <f>TEXT($B228, "DDDD")</f>
        <v>sexta-feira</v>
      </c>
      <c r="K228" s="15" t="str">
        <f>IFERROR(VLOOKUP(B228, HolidayDimension!A$2:B$50, 2, FALSE), "No Key")</f>
        <v>No Key</v>
      </c>
      <c r="L228" s="7" t="str">
        <f t="shared" si="3"/>
        <v>Non-Holiday</v>
      </c>
      <c r="M228" s="7" t="str">
        <f>IF($I228 &gt;= 6, "Weekend", "Non-Weekend")</f>
        <v>Non-Weekend</v>
      </c>
    </row>
    <row r="229" spans="1:13" x14ac:dyDescent="0.25">
      <c r="A229" s="7">
        <v>228</v>
      </c>
      <c r="B229" s="9">
        <v>41146</v>
      </c>
      <c r="C229" s="7">
        <f>YEAR($B229)</f>
        <v>2012</v>
      </c>
      <c r="D229" s="7" t="str">
        <f>VLOOKUP(_xlfn.DAYS(DATE(YEAR($B229), MONTH($B230), DAY($B230)), DATE(YEAR($B230), 1, 1)), SeasonAux, 2, TRUE)</f>
        <v>Summer</v>
      </c>
      <c r="E229" s="7">
        <f>IF($F229 &lt;= 6, 1, 2)</f>
        <v>2</v>
      </c>
      <c r="F229" s="7">
        <f>MONTH($B229)</f>
        <v>8</v>
      </c>
      <c r="G229" s="7">
        <f>WEEKNUM($B229)</f>
        <v>34</v>
      </c>
      <c r="H229" s="7">
        <f>DAY($B229)</f>
        <v>25</v>
      </c>
      <c r="I229" s="7">
        <f>WEEKDAY($B229,2)</f>
        <v>6</v>
      </c>
      <c r="J229" s="7" t="str">
        <f>TEXT($B229, "DDDD")</f>
        <v>sábado</v>
      </c>
      <c r="K229" s="15" t="str">
        <f>IFERROR(VLOOKUP(B229, HolidayDimension!A$2:B$50, 2, FALSE), "No Key")</f>
        <v>No Key</v>
      </c>
      <c r="L229" s="7" t="str">
        <f t="shared" si="3"/>
        <v>Non-Holiday</v>
      </c>
      <c r="M229" s="7" t="str">
        <f>IF($I229 &gt;= 6, "Weekend", "Non-Weekend")</f>
        <v>Weekend</v>
      </c>
    </row>
    <row r="230" spans="1:13" x14ac:dyDescent="0.25">
      <c r="A230" s="7">
        <v>229</v>
      </c>
      <c r="B230" s="8">
        <v>41147</v>
      </c>
      <c r="C230" s="7">
        <f>YEAR($B230)</f>
        <v>2012</v>
      </c>
      <c r="D230" s="7" t="str">
        <f>VLOOKUP(_xlfn.DAYS(DATE(YEAR($B230), MONTH($B231), DAY($B231)), DATE(YEAR($B231), 1, 1)), SeasonAux, 2, TRUE)</f>
        <v>Summer</v>
      </c>
      <c r="E230" s="7">
        <f>IF($F230 &lt;= 6, 1, 2)</f>
        <v>2</v>
      </c>
      <c r="F230" s="7">
        <f>MONTH($B230)</f>
        <v>8</v>
      </c>
      <c r="G230" s="7">
        <f>WEEKNUM($B230)</f>
        <v>35</v>
      </c>
      <c r="H230" s="7">
        <f>DAY($B230)</f>
        <v>26</v>
      </c>
      <c r="I230" s="7">
        <f>WEEKDAY($B230,2)</f>
        <v>7</v>
      </c>
      <c r="J230" s="7" t="str">
        <f>TEXT($B230, "DDDD")</f>
        <v>domingo</v>
      </c>
      <c r="K230" s="15" t="str">
        <f>IFERROR(VLOOKUP(B230, HolidayDimension!A$2:B$50, 2, FALSE), "No Key")</f>
        <v>No Key</v>
      </c>
      <c r="L230" s="7" t="str">
        <f t="shared" si="3"/>
        <v>Non-Holiday</v>
      </c>
      <c r="M230" s="7" t="str">
        <f>IF($I230 &gt;= 6, "Weekend", "Non-Weekend")</f>
        <v>Weekend</v>
      </c>
    </row>
    <row r="231" spans="1:13" x14ac:dyDescent="0.25">
      <c r="A231" s="7">
        <v>230</v>
      </c>
      <c r="B231" s="9">
        <v>41149</v>
      </c>
      <c r="C231" s="7">
        <f>YEAR($B231)</f>
        <v>2012</v>
      </c>
      <c r="D231" s="7" t="str">
        <f>VLOOKUP(_xlfn.DAYS(DATE(YEAR($B231), MONTH($B232), DAY($B232)), DATE(YEAR($B232), 1, 1)), SeasonAux, 2, TRUE)</f>
        <v>Summer</v>
      </c>
      <c r="E231" s="7">
        <f>IF($F231 &lt;= 6, 1, 2)</f>
        <v>2</v>
      </c>
      <c r="F231" s="7">
        <f>MONTH($B231)</f>
        <v>8</v>
      </c>
      <c r="G231" s="7">
        <f>WEEKNUM($B231)</f>
        <v>35</v>
      </c>
      <c r="H231" s="7">
        <f>DAY($B231)</f>
        <v>28</v>
      </c>
      <c r="I231" s="7">
        <f>WEEKDAY($B231,2)</f>
        <v>2</v>
      </c>
      <c r="J231" s="7" t="str">
        <f>TEXT($B231, "DDDD")</f>
        <v>terça-feira</v>
      </c>
      <c r="K231" s="15" t="str">
        <f>IFERROR(VLOOKUP(B231, HolidayDimension!A$2:B$50, 2, FALSE), "No Key")</f>
        <v>No Key</v>
      </c>
      <c r="L231" s="7" t="str">
        <f t="shared" si="3"/>
        <v>Non-Holiday</v>
      </c>
      <c r="M231" s="7" t="str">
        <f>IF($I231 &gt;= 6, "Weekend", "Non-Weekend")</f>
        <v>Non-Weekend</v>
      </c>
    </row>
    <row r="232" spans="1:13" x14ac:dyDescent="0.25">
      <c r="A232" s="7">
        <v>231</v>
      </c>
      <c r="B232" s="9">
        <v>41150</v>
      </c>
      <c r="C232" s="7">
        <f>YEAR($B232)</f>
        <v>2012</v>
      </c>
      <c r="D232" s="7" t="str">
        <f>VLOOKUP(_xlfn.DAYS(DATE(YEAR($B232), MONTH($B233), DAY($B233)), DATE(YEAR($B233), 1, 1)), SeasonAux, 2, TRUE)</f>
        <v>Summer</v>
      </c>
      <c r="E232" s="7">
        <f>IF($F232 &lt;= 6, 1, 2)</f>
        <v>2</v>
      </c>
      <c r="F232" s="7">
        <f>MONTH($B232)</f>
        <v>8</v>
      </c>
      <c r="G232" s="7">
        <f>WEEKNUM($B232)</f>
        <v>35</v>
      </c>
      <c r="H232" s="7">
        <f>DAY($B232)</f>
        <v>29</v>
      </c>
      <c r="I232" s="7">
        <f>WEEKDAY($B232,2)</f>
        <v>3</v>
      </c>
      <c r="J232" s="7" t="str">
        <f>TEXT($B232, "DDDD")</f>
        <v>quarta-feira</v>
      </c>
      <c r="K232" s="15" t="str">
        <f>IFERROR(VLOOKUP(B232, HolidayDimension!A$2:B$50, 2, FALSE), "No Key")</f>
        <v>No Key</v>
      </c>
      <c r="L232" s="7" t="str">
        <f t="shared" si="3"/>
        <v>Non-Holiday</v>
      </c>
      <c r="M232" s="7" t="str">
        <f>IF($I232 &gt;= 6, "Weekend", "Non-Weekend")</f>
        <v>Non-Weekend</v>
      </c>
    </row>
    <row r="233" spans="1:13" x14ac:dyDescent="0.25">
      <c r="A233" s="7">
        <v>232</v>
      </c>
      <c r="B233" s="9">
        <v>41151</v>
      </c>
      <c r="C233" s="7">
        <f>YEAR($B233)</f>
        <v>2012</v>
      </c>
      <c r="D233" s="7" t="str">
        <f>VLOOKUP(_xlfn.DAYS(DATE(YEAR($B233), MONTH($B234), DAY($B234)), DATE(YEAR($B234), 1, 1)), SeasonAux, 2, TRUE)</f>
        <v>Summer</v>
      </c>
      <c r="E233" s="7">
        <f>IF($F233 &lt;= 6, 1, 2)</f>
        <v>2</v>
      </c>
      <c r="F233" s="7">
        <f>MONTH($B233)</f>
        <v>8</v>
      </c>
      <c r="G233" s="7">
        <f>WEEKNUM($B233)</f>
        <v>35</v>
      </c>
      <c r="H233" s="7">
        <f>DAY($B233)</f>
        <v>30</v>
      </c>
      <c r="I233" s="7">
        <f>WEEKDAY($B233,2)</f>
        <v>4</v>
      </c>
      <c r="J233" s="7" t="str">
        <f>TEXT($B233, "DDDD")</f>
        <v>quinta-feira</v>
      </c>
      <c r="K233" s="15" t="str">
        <f>IFERROR(VLOOKUP(B233, HolidayDimension!A$2:B$50, 2, FALSE), "No Key")</f>
        <v>No Key</v>
      </c>
      <c r="L233" s="7" t="str">
        <f t="shared" si="3"/>
        <v>Non-Holiday</v>
      </c>
      <c r="M233" s="7" t="str">
        <f>IF($I233 &gt;= 6, "Weekend", "Non-Weekend")</f>
        <v>Non-Weekend</v>
      </c>
    </row>
    <row r="234" spans="1:13" x14ac:dyDescent="0.25">
      <c r="A234" s="7">
        <v>233</v>
      </c>
      <c r="B234" s="9">
        <v>41152</v>
      </c>
      <c r="C234" s="7">
        <f>YEAR($B234)</f>
        <v>2012</v>
      </c>
      <c r="D234" s="7" t="str">
        <f>VLOOKUP(_xlfn.DAYS(DATE(YEAR($B234), MONTH($B235), DAY($B235)), DATE(YEAR($B235), 1, 1)), SeasonAux, 2, TRUE)</f>
        <v>Summer</v>
      </c>
      <c r="E234" s="7">
        <f>IF($F234 &lt;= 6, 1, 2)</f>
        <v>2</v>
      </c>
      <c r="F234" s="7">
        <f>MONTH($B234)</f>
        <v>8</v>
      </c>
      <c r="G234" s="7">
        <f>WEEKNUM($B234)</f>
        <v>35</v>
      </c>
      <c r="H234" s="7">
        <f>DAY($B234)</f>
        <v>31</v>
      </c>
      <c r="I234" s="7">
        <f>WEEKDAY($B234,2)</f>
        <v>5</v>
      </c>
      <c r="J234" s="7" t="str">
        <f>TEXT($B234, "DDDD")</f>
        <v>sexta-feira</v>
      </c>
      <c r="K234" s="15" t="str">
        <f>IFERROR(VLOOKUP(B234, HolidayDimension!A$2:B$50, 2, FALSE), "No Key")</f>
        <v>No Key</v>
      </c>
      <c r="L234" s="7" t="str">
        <f t="shared" si="3"/>
        <v>Non-Holiday</v>
      </c>
      <c r="M234" s="7" t="str">
        <f>IF($I234 &gt;= 6, "Weekend", "Non-Weekend")</f>
        <v>Non-Weekend</v>
      </c>
    </row>
    <row r="235" spans="1:13" x14ac:dyDescent="0.25">
      <c r="A235" s="7">
        <v>234</v>
      </c>
      <c r="B235" s="8">
        <v>41153</v>
      </c>
      <c r="C235" s="7">
        <f>YEAR($B235)</f>
        <v>2012</v>
      </c>
      <c r="D235" s="7" t="str">
        <f>VLOOKUP(_xlfn.DAYS(DATE(YEAR($B235), MONTH($B236), DAY($B236)), DATE(YEAR($B236), 1, 1)), SeasonAux, 2, TRUE)</f>
        <v>Summer</v>
      </c>
      <c r="E235" s="7">
        <f>IF($F235 &lt;= 6, 1, 2)</f>
        <v>2</v>
      </c>
      <c r="F235" s="7">
        <f>MONTH($B235)</f>
        <v>9</v>
      </c>
      <c r="G235" s="7">
        <f>WEEKNUM($B235)</f>
        <v>35</v>
      </c>
      <c r="H235" s="7">
        <f>DAY($B235)</f>
        <v>1</v>
      </c>
      <c r="I235" s="7">
        <f>WEEKDAY($B235,2)</f>
        <v>6</v>
      </c>
      <c r="J235" s="7" t="str">
        <f>TEXT($B235, "DDDD")</f>
        <v>sábado</v>
      </c>
      <c r="K235" s="15">
        <f>IFERROR(VLOOKUP(B235, HolidayDimension!A$2:B$50, 2, FALSE), "No Key")</f>
        <v>8</v>
      </c>
      <c r="L235" s="7" t="str">
        <f t="shared" si="3"/>
        <v>Holiday</v>
      </c>
      <c r="M235" s="7" t="str">
        <f>IF($I235 &gt;= 6, "Weekend", "Non-Weekend")</f>
        <v>Weekend</v>
      </c>
    </row>
    <row r="236" spans="1:13" x14ac:dyDescent="0.25">
      <c r="A236" s="7">
        <v>235</v>
      </c>
      <c r="B236" s="8">
        <v>41154</v>
      </c>
      <c r="C236" s="7">
        <f>YEAR($B236)</f>
        <v>2012</v>
      </c>
      <c r="D236" s="7" t="str">
        <f>VLOOKUP(_xlfn.DAYS(DATE(YEAR($B236), MONTH($B237), DAY($B237)), DATE(YEAR($B237), 1, 1)), SeasonAux, 2, TRUE)</f>
        <v>Summer</v>
      </c>
      <c r="E236" s="7">
        <f>IF($F236 &lt;= 6, 1, 2)</f>
        <v>2</v>
      </c>
      <c r="F236" s="7">
        <f>MONTH($B236)</f>
        <v>9</v>
      </c>
      <c r="G236" s="7">
        <f>WEEKNUM($B236)</f>
        <v>36</v>
      </c>
      <c r="H236" s="7">
        <f>DAY($B236)</f>
        <v>2</v>
      </c>
      <c r="I236" s="7">
        <f>WEEKDAY($B236,2)</f>
        <v>7</v>
      </c>
      <c r="J236" s="7" t="str">
        <f>TEXT($B236, "DDDD")</f>
        <v>domingo</v>
      </c>
      <c r="K236" s="15">
        <f>IFERROR(VLOOKUP(B236, HolidayDimension!A$2:B$50, 2, FALSE), "No Key")</f>
        <v>9</v>
      </c>
      <c r="L236" s="7" t="str">
        <f t="shared" si="3"/>
        <v>Holiday</v>
      </c>
      <c r="M236" s="7" t="str">
        <f>IF($I236 &gt;= 6, "Weekend", "Non-Weekend")</f>
        <v>Weekend</v>
      </c>
    </row>
    <row r="237" spans="1:13" x14ac:dyDescent="0.25">
      <c r="A237" s="7">
        <v>236</v>
      </c>
      <c r="B237" s="8">
        <v>41156</v>
      </c>
      <c r="C237" s="7">
        <f>YEAR($B237)</f>
        <v>2012</v>
      </c>
      <c r="D237" s="7" t="str">
        <f>VLOOKUP(_xlfn.DAYS(DATE(YEAR($B237), MONTH($B238), DAY($B238)), DATE(YEAR($B238), 1, 1)), SeasonAux, 2, TRUE)</f>
        <v>Summer</v>
      </c>
      <c r="E237" s="7">
        <f>IF($F237 &lt;= 6, 1, 2)</f>
        <v>2</v>
      </c>
      <c r="F237" s="7">
        <f>MONTH($B237)</f>
        <v>9</v>
      </c>
      <c r="G237" s="7">
        <f>WEEKNUM($B237)</f>
        <v>36</v>
      </c>
      <c r="H237" s="7">
        <f>DAY($B237)</f>
        <v>4</v>
      </c>
      <c r="I237" s="7">
        <f>WEEKDAY($B237,2)</f>
        <v>2</v>
      </c>
      <c r="J237" s="7" t="str">
        <f>TEXT($B237, "DDDD")</f>
        <v>terça-feira</v>
      </c>
      <c r="K237" s="15" t="str">
        <f>IFERROR(VLOOKUP(B237, HolidayDimension!A$2:B$50, 2, FALSE), "No Key")</f>
        <v>No Key</v>
      </c>
      <c r="L237" s="7" t="str">
        <f t="shared" si="3"/>
        <v>Non-Holiday</v>
      </c>
      <c r="M237" s="7" t="str">
        <f>IF($I237 &gt;= 6, "Weekend", "Non-Weekend")</f>
        <v>Non-Weekend</v>
      </c>
    </row>
    <row r="238" spans="1:13" x14ac:dyDescent="0.25">
      <c r="A238" s="7">
        <v>237</v>
      </c>
      <c r="B238" s="8">
        <v>41157</v>
      </c>
      <c r="C238" s="7">
        <f>YEAR($B238)</f>
        <v>2012</v>
      </c>
      <c r="D238" s="7" t="str">
        <f>VLOOKUP(_xlfn.DAYS(DATE(YEAR($B238), MONTH($B239), DAY($B239)), DATE(YEAR($B239), 1, 1)), SeasonAux, 2, TRUE)</f>
        <v>Summer</v>
      </c>
      <c r="E238" s="7">
        <f>IF($F238 &lt;= 6, 1, 2)</f>
        <v>2</v>
      </c>
      <c r="F238" s="7">
        <f>MONTH($B238)</f>
        <v>9</v>
      </c>
      <c r="G238" s="7">
        <f>WEEKNUM($B238)</f>
        <v>36</v>
      </c>
      <c r="H238" s="7">
        <f>DAY($B238)</f>
        <v>5</v>
      </c>
      <c r="I238" s="7">
        <f>WEEKDAY($B238,2)</f>
        <v>3</v>
      </c>
      <c r="J238" s="7" t="str">
        <f>TEXT($B238, "DDDD")</f>
        <v>quarta-feira</v>
      </c>
      <c r="K238" s="15" t="str">
        <f>IFERROR(VLOOKUP(B238, HolidayDimension!A$2:B$50, 2, FALSE), "No Key")</f>
        <v>No Key</v>
      </c>
      <c r="L238" s="7" t="str">
        <f t="shared" si="3"/>
        <v>Non-Holiday</v>
      </c>
      <c r="M238" s="7" t="str">
        <f>IF($I238 &gt;= 6, "Weekend", "Non-Weekend")</f>
        <v>Non-Weekend</v>
      </c>
    </row>
    <row r="239" spans="1:13" x14ac:dyDescent="0.25">
      <c r="A239" s="7">
        <v>238</v>
      </c>
      <c r="B239" s="9">
        <v>41158</v>
      </c>
      <c r="C239" s="7">
        <f>YEAR($B239)</f>
        <v>2012</v>
      </c>
      <c r="D239" s="7" t="str">
        <f>VLOOKUP(_xlfn.DAYS(DATE(YEAR($B239), MONTH($B240), DAY($B240)), DATE(YEAR($B240), 1, 1)), SeasonAux, 2, TRUE)</f>
        <v>Summer</v>
      </c>
      <c r="E239" s="7">
        <f>IF($F239 &lt;= 6, 1, 2)</f>
        <v>2</v>
      </c>
      <c r="F239" s="7">
        <f>MONTH($B239)</f>
        <v>9</v>
      </c>
      <c r="G239" s="7">
        <f>WEEKNUM($B239)</f>
        <v>36</v>
      </c>
      <c r="H239" s="7">
        <f>DAY($B239)</f>
        <v>6</v>
      </c>
      <c r="I239" s="7">
        <f>WEEKDAY($B239,2)</f>
        <v>4</v>
      </c>
      <c r="J239" s="7" t="str">
        <f>TEXT($B239, "DDDD")</f>
        <v>quinta-feira</v>
      </c>
      <c r="K239" s="15" t="str">
        <f>IFERROR(VLOOKUP(B239, HolidayDimension!A$2:B$50, 2, FALSE), "No Key")</f>
        <v>No Key</v>
      </c>
      <c r="L239" s="7" t="str">
        <f t="shared" si="3"/>
        <v>Non-Holiday</v>
      </c>
      <c r="M239" s="7" t="str">
        <f>IF($I239 &gt;= 6, "Weekend", "Non-Weekend")</f>
        <v>Non-Weekend</v>
      </c>
    </row>
    <row r="240" spans="1:13" x14ac:dyDescent="0.25">
      <c r="A240" s="7">
        <v>239</v>
      </c>
      <c r="B240" s="8">
        <v>41159</v>
      </c>
      <c r="C240" s="7">
        <f>YEAR($B240)</f>
        <v>2012</v>
      </c>
      <c r="D240" s="7" t="str">
        <f>VLOOKUP(_xlfn.DAYS(DATE(YEAR($B240), MONTH($B241), DAY($B241)), DATE(YEAR($B241), 1, 1)), SeasonAux, 2, TRUE)</f>
        <v>Summer</v>
      </c>
      <c r="E240" s="7">
        <f>IF($F240 &lt;= 6, 1, 2)</f>
        <v>2</v>
      </c>
      <c r="F240" s="7">
        <f>MONTH($B240)</f>
        <v>9</v>
      </c>
      <c r="G240" s="7">
        <f>WEEKNUM($B240)</f>
        <v>36</v>
      </c>
      <c r="H240" s="7">
        <f>DAY($B240)</f>
        <v>7</v>
      </c>
      <c r="I240" s="7">
        <f>WEEKDAY($B240,2)</f>
        <v>5</v>
      </c>
      <c r="J240" s="7" t="str">
        <f>TEXT($B240, "DDDD")</f>
        <v>sexta-feira</v>
      </c>
      <c r="K240" s="15" t="str">
        <f>IFERROR(VLOOKUP(B240, HolidayDimension!A$2:B$50, 2, FALSE), "No Key")</f>
        <v>No Key</v>
      </c>
      <c r="L240" s="7" t="str">
        <f t="shared" si="3"/>
        <v>Non-Holiday</v>
      </c>
      <c r="M240" s="7" t="str">
        <f>IF($I240 &gt;= 6, "Weekend", "Non-Weekend")</f>
        <v>Non-Weekend</v>
      </c>
    </row>
    <row r="241" spans="1:13" x14ac:dyDescent="0.25">
      <c r="A241" s="7">
        <v>240</v>
      </c>
      <c r="B241" s="8">
        <v>41160</v>
      </c>
      <c r="C241" s="7">
        <f>YEAR($B241)</f>
        <v>2012</v>
      </c>
      <c r="D241" s="7" t="str">
        <f>VLOOKUP(_xlfn.DAYS(DATE(YEAR($B241), MONTH($B242), DAY($B242)), DATE(YEAR($B242), 1, 1)), SeasonAux, 2, TRUE)</f>
        <v>Summer</v>
      </c>
      <c r="E241" s="7">
        <f>IF($F241 &lt;= 6, 1, 2)</f>
        <v>2</v>
      </c>
      <c r="F241" s="7">
        <f>MONTH($B241)</f>
        <v>9</v>
      </c>
      <c r="G241" s="7">
        <f>WEEKNUM($B241)</f>
        <v>36</v>
      </c>
      <c r="H241" s="7">
        <f>DAY($B241)</f>
        <v>8</v>
      </c>
      <c r="I241" s="7">
        <f>WEEKDAY($B241,2)</f>
        <v>6</v>
      </c>
      <c r="J241" s="7" t="str">
        <f>TEXT($B241, "DDDD")</f>
        <v>sábado</v>
      </c>
      <c r="K241" s="15" t="str">
        <f>IFERROR(VLOOKUP(B241, HolidayDimension!A$2:B$50, 2, FALSE), "No Key")</f>
        <v>No Key</v>
      </c>
      <c r="L241" s="7" t="str">
        <f t="shared" si="3"/>
        <v>Non-Holiday</v>
      </c>
      <c r="M241" s="7" t="str">
        <f>IF($I241 &gt;= 6, "Weekend", "Non-Weekend")</f>
        <v>Weekend</v>
      </c>
    </row>
    <row r="242" spans="1:13" x14ac:dyDescent="0.25">
      <c r="A242" s="7">
        <v>241</v>
      </c>
      <c r="B242" s="9">
        <v>41161</v>
      </c>
      <c r="C242" s="7">
        <f>YEAR($B242)</f>
        <v>2012</v>
      </c>
      <c r="D242" s="7" t="str">
        <f>VLOOKUP(_xlfn.DAYS(DATE(YEAR($B242), MONTH($B243), DAY($B243)), DATE(YEAR($B243), 1, 1)), SeasonAux, 2, TRUE)</f>
        <v>Summer</v>
      </c>
      <c r="E242" s="7">
        <f>IF($F242 &lt;= 6, 1, 2)</f>
        <v>2</v>
      </c>
      <c r="F242" s="7">
        <f>MONTH($B242)</f>
        <v>9</v>
      </c>
      <c r="G242" s="7">
        <f>WEEKNUM($B242)</f>
        <v>37</v>
      </c>
      <c r="H242" s="7">
        <f>DAY($B242)</f>
        <v>9</v>
      </c>
      <c r="I242" s="7">
        <f>WEEKDAY($B242,2)</f>
        <v>7</v>
      </c>
      <c r="J242" s="7" t="str">
        <f>TEXT($B242, "DDDD")</f>
        <v>domingo</v>
      </c>
      <c r="K242" s="15" t="str">
        <f>IFERROR(VLOOKUP(B242, HolidayDimension!A$2:B$50, 2, FALSE), "No Key")</f>
        <v>No Key</v>
      </c>
      <c r="L242" s="7" t="str">
        <f t="shared" si="3"/>
        <v>Non-Holiday</v>
      </c>
      <c r="M242" s="7" t="str">
        <f>IF($I242 &gt;= 6, "Weekend", "Non-Weekend")</f>
        <v>Weekend</v>
      </c>
    </row>
    <row r="243" spans="1:13" x14ac:dyDescent="0.25">
      <c r="A243" s="7">
        <v>242</v>
      </c>
      <c r="B243" s="9">
        <v>41162</v>
      </c>
      <c r="C243" s="7">
        <f>YEAR($B243)</f>
        <v>2012</v>
      </c>
      <c r="D243" s="7" t="str">
        <f>VLOOKUP(_xlfn.DAYS(DATE(YEAR($B243), MONTH($B244), DAY($B244)), DATE(YEAR($B244), 1, 1)), SeasonAux, 2, TRUE)</f>
        <v>Summer</v>
      </c>
      <c r="E243" s="7">
        <f>IF($F243 &lt;= 6, 1, 2)</f>
        <v>2</v>
      </c>
      <c r="F243" s="7">
        <f>MONTH($B243)</f>
        <v>9</v>
      </c>
      <c r="G243" s="7">
        <f>WEEKNUM($B243)</f>
        <v>37</v>
      </c>
      <c r="H243" s="7">
        <f>DAY($B243)</f>
        <v>10</v>
      </c>
      <c r="I243" s="7">
        <f>WEEKDAY($B243,2)</f>
        <v>1</v>
      </c>
      <c r="J243" s="7" t="str">
        <f>TEXT($B243, "DDDD")</f>
        <v>segunda-feira</v>
      </c>
      <c r="K243" s="15" t="str">
        <f>IFERROR(VLOOKUP(B243, HolidayDimension!A$2:B$50, 2, FALSE), "No Key")</f>
        <v>No Key</v>
      </c>
      <c r="L243" s="7" t="str">
        <f t="shared" si="3"/>
        <v>Non-Holiday</v>
      </c>
      <c r="M243" s="7" t="str">
        <f>IF($I243 &gt;= 6, "Weekend", "Non-Weekend")</f>
        <v>Non-Weekend</v>
      </c>
    </row>
    <row r="244" spans="1:13" x14ac:dyDescent="0.25">
      <c r="A244" s="7">
        <v>243</v>
      </c>
      <c r="B244" s="9">
        <v>41163</v>
      </c>
      <c r="C244" s="7">
        <f>YEAR($B244)</f>
        <v>2012</v>
      </c>
      <c r="D244" s="7" t="str">
        <f>VLOOKUP(_xlfn.DAYS(DATE(YEAR($B244), MONTH($B245), DAY($B245)), DATE(YEAR($B245), 1, 1)), SeasonAux, 2, TRUE)</f>
        <v>Summer</v>
      </c>
      <c r="E244" s="7">
        <f>IF($F244 &lt;= 6, 1, 2)</f>
        <v>2</v>
      </c>
      <c r="F244" s="7">
        <f>MONTH($B244)</f>
        <v>9</v>
      </c>
      <c r="G244" s="7">
        <f>WEEKNUM($B244)</f>
        <v>37</v>
      </c>
      <c r="H244" s="7">
        <f>DAY($B244)</f>
        <v>11</v>
      </c>
      <c r="I244" s="7">
        <f>WEEKDAY($B244,2)</f>
        <v>2</v>
      </c>
      <c r="J244" s="7" t="str">
        <f>TEXT($B244, "DDDD")</f>
        <v>terça-feira</v>
      </c>
      <c r="K244" s="15" t="str">
        <f>IFERROR(VLOOKUP(B244, HolidayDimension!A$2:B$50, 2, FALSE), "No Key")</f>
        <v>No Key</v>
      </c>
      <c r="L244" s="7" t="str">
        <f t="shared" si="3"/>
        <v>Non-Holiday</v>
      </c>
      <c r="M244" s="7" t="str">
        <f>IF($I244 &gt;= 6, "Weekend", "Non-Weekend")</f>
        <v>Non-Weekend</v>
      </c>
    </row>
    <row r="245" spans="1:13" x14ac:dyDescent="0.25">
      <c r="A245" s="7">
        <v>244</v>
      </c>
      <c r="B245" s="8">
        <v>41164</v>
      </c>
      <c r="C245" s="7">
        <f>YEAR($B245)</f>
        <v>2012</v>
      </c>
      <c r="D245" s="7" t="str">
        <f>VLOOKUP(_xlfn.DAYS(DATE(YEAR($B245), MONTH($B246), DAY($B246)), DATE(YEAR($B246), 1, 1)), SeasonAux, 2, TRUE)</f>
        <v>Summer</v>
      </c>
      <c r="E245" s="7">
        <f>IF($F245 &lt;= 6, 1, 2)</f>
        <v>2</v>
      </c>
      <c r="F245" s="7">
        <f>MONTH($B245)</f>
        <v>9</v>
      </c>
      <c r="G245" s="7">
        <f>WEEKNUM($B245)</f>
        <v>37</v>
      </c>
      <c r="H245" s="7">
        <f>DAY($B245)</f>
        <v>12</v>
      </c>
      <c r="I245" s="7">
        <f>WEEKDAY($B245,2)</f>
        <v>3</v>
      </c>
      <c r="J245" s="7" t="str">
        <f>TEXT($B245, "DDDD")</f>
        <v>quarta-feira</v>
      </c>
      <c r="K245" s="15" t="str">
        <f>IFERROR(VLOOKUP(B245, HolidayDimension!A$2:B$50, 2, FALSE), "No Key")</f>
        <v>No Key</v>
      </c>
      <c r="L245" s="7" t="str">
        <f t="shared" si="3"/>
        <v>Non-Holiday</v>
      </c>
      <c r="M245" s="7" t="str">
        <f>IF($I245 &gt;= 6, "Weekend", "Non-Weekend")</f>
        <v>Non-Weekend</v>
      </c>
    </row>
    <row r="246" spans="1:13" x14ac:dyDescent="0.25">
      <c r="A246" s="7">
        <v>245</v>
      </c>
      <c r="B246" s="8">
        <v>41165</v>
      </c>
      <c r="C246" s="7">
        <f>YEAR($B246)</f>
        <v>2012</v>
      </c>
      <c r="D246" s="7" t="str">
        <f>VLOOKUP(_xlfn.DAYS(DATE(YEAR($B246), MONTH($B247), DAY($B247)), DATE(YEAR($B247), 1, 1)), SeasonAux, 2, TRUE)</f>
        <v>Summer</v>
      </c>
      <c r="E246" s="7">
        <f>IF($F246 &lt;= 6, 1, 2)</f>
        <v>2</v>
      </c>
      <c r="F246" s="7">
        <f>MONTH($B246)</f>
        <v>9</v>
      </c>
      <c r="G246" s="7">
        <f>WEEKNUM($B246)</f>
        <v>37</v>
      </c>
      <c r="H246" s="7">
        <f>DAY($B246)</f>
        <v>13</v>
      </c>
      <c r="I246" s="7">
        <f>WEEKDAY($B246,2)</f>
        <v>4</v>
      </c>
      <c r="J246" s="7" t="str">
        <f>TEXT($B246, "DDDD")</f>
        <v>quinta-feira</v>
      </c>
      <c r="K246" s="15" t="str">
        <f>IFERROR(VLOOKUP(B246, HolidayDimension!A$2:B$50, 2, FALSE), "No Key")</f>
        <v>No Key</v>
      </c>
      <c r="L246" s="7" t="str">
        <f t="shared" si="3"/>
        <v>Non-Holiday</v>
      </c>
      <c r="M246" s="7" t="str">
        <f>IF($I246 &gt;= 6, "Weekend", "Non-Weekend")</f>
        <v>Non-Weekend</v>
      </c>
    </row>
    <row r="247" spans="1:13" x14ac:dyDescent="0.25">
      <c r="A247" s="7">
        <v>246</v>
      </c>
      <c r="B247" s="8">
        <v>41166</v>
      </c>
      <c r="C247" s="7">
        <f>YEAR($B247)</f>
        <v>2012</v>
      </c>
      <c r="D247" s="7" t="str">
        <f>VLOOKUP(_xlfn.DAYS(DATE(YEAR($B247), MONTH($B248), DAY($B248)), DATE(YEAR($B248), 1, 1)), SeasonAux, 2, TRUE)</f>
        <v>Summer</v>
      </c>
      <c r="E247" s="7">
        <f>IF($F247 &lt;= 6, 1, 2)</f>
        <v>2</v>
      </c>
      <c r="F247" s="7">
        <f>MONTH($B247)</f>
        <v>9</v>
      </c>
      <c r="G247" s="7">
        <f>WEEKNUM($B247)</f>
        <v>37</v>
      </c>
      <c r="H247" s="7">
        <f>DAY($B247)</f>
        <v>14</v>
      </c>
      <c r="I247" s="7">
        <f>WEEKDAY($B247,2)</f>
        <v>5</v>
      </c>
      <c r="J247" s="7" t="str">
        <f>TEXT($B247, "DDDD")</f>
        <v>sexta-feira</v>
      </c>
      <c r="K247" s="15" t="str">
        <f>IFERROR(VLOOKUP(B247, HolidayDimension!A$2:B$50, 2, FALSE), "No Key")</f>
        <v>No Key</v>
      </c>
      <c r="L247" s="7" t="str">
        <f t="shared" si="3"/>
        <v>Non-Holiday</v>
      </c>
      <c r="M247" s="7" t="str">
        <f>IF($I247 &gt;= 6, "Weekend", "Non-Weekend")</f>
        <v>Non-Weekend</v>
      </c>
    </row>
    <row r="248" spans="1:13" x14ac:dyDescent="0.25">
      <c r="A248" s="7">
        <v>247</v>
      </c>
      <c r="B248" s="9">
        <v>41167</v>
      </c>
      <c r="C248" s="7">
        <f>YEAR($B248)</f>
        <v>2012</v>
      </c>
      <c r="D248" s="7" t="str">
        <f>VLOOKUP(_xlfn.DAYS(DATE(YEAR($B248), MONTH($B249), DAY($B249)), DATE(YEAR($B249), 1, 1)), SeasonAux, 2, TRUE)</f>
        <v>Summer</v>
      </c>
      <c r="E248" s="7">
        <f>IF($F248 &lt;= 6, 1, 2)</f>
        <v>2</v>
      </c>
      <c r="F248" s="7">
        <f>MONTH($B248)</f>
        <v>9</v>
      </c>
      <c r="G248" s="7">
        <f>WEEKNUM($B248)</f>
        <v>37</v>
      </c>
      <c r="H248" s="7">
        <f>DAY($B248)</f>
        <v>15</v>
      </c>
      <c r="I248" s="7">
        <f>WEEKDAY($B248,2)</f>
        <v>6</v>
      </c>
      <c r="J248" s="7" t="str">
        <f>TEXT($B248, "DDDD")</f>
        <v>sábado</v>
      </c>
      <c r="K248" s="15" t="str">
        <f>IFERROR(VLOOKUP(B248, HolidayDimension!A$2:B$50, 2, FALSE), "No Key")</f>
        <v>No Key</v>
      </c>
      <c r="L248" s="7" t="str">
        <f t="shared" si="3"/>
        <v>Non-Holiday</v>
      </c>
      <c r="M248" s="7" t="str">
        <f>IF($I248 &gt;= 6, "Weekend", "Non-Weekend")</f>
        <v>Weekend</v>
      </c>
    </row>
    <row r="249" spans="1:13" x14ac:dyDescent="0.25">
      <c r="A249" s="7">
        <v>248</v>
      </c>
      <c r="B249" s="8">
        <v>41168</v>
      </c>
      <c r="C249" s="7">
        <f>YEAR($B249)</f>
        <v>2012</v>
      </c>
      <c r="D249" s="7" t="str">
        <f>VLOOKUP(_xlfn.DAYS(DATE(YEAR($B249), MONTH($B250), DAY($B250)), DATE(YEAR($B250), 1, 1)), SeasonAux, 2, TRUE)</f>
        <v>Summer</v>
      </c>
      <c r="E249" s="7">
        <f>IF($F249 &lt;= 6, 1, 2)</f>
        <v>2</v>
      </c>
      <c r="F249" s="7">
        <f>MONTH($B249)</f>
        <v>9</v>
      </c>
      <c r="G249" s="7">
        <f>WEEKNUM($B249)</f>
        <v>38</v>
      </c>
      <c r="H249" s="7">
        <f>DAY($B249)</f>
        <v>16</v>
      </c>
      <c r="I249" s="7">
        <f>WEEKDAY($B249,2)</f>
        <v>7</v>
      </c>
      <c r="J249" s="7" t="str">
        <f>TEXT($B249, "DDDD")</f>
        <v>domingo</v>
      </c>
      <c r="K249" s="15" t="str">
        <f>IFERROR(VLOOKUP(B249, HolidayDimension!A$2:B$50, 2, FALSE), "No Key")</f>
        <v>No Key</v>
      </c>
      <c r="L249" s="7" t="str">
        <f t="shared" si="3"/>
        <v>Non-Holiday</v>
      </c>
      <c r="M249" s="7" t="str">
        <f>IF($I249 &gt;= 6, "Weekend", "Non-Weekend")</f>
        <v>Weekend</v>
      </c>
    </row>
    <row r="250" spans="1:13" x14ac:dyDescent="0.25">
      <c r="A250" s="7">
        <v>249</v>
      </c>
      <c r="B250" s="9">
        <v>41169</v>
      </c>
      <c r="C250" s="7">
        <f>YEAR($B250)</f>
        <v>2012</v>
      </c>
      <c r="D250" s="7" t="str">
        <f>VLOOKUP(_xlfn.DAYS(DATE(YEAR($B250), MONTH($B251), DAY($B251)), DATE(YEAR($B251), 1, 1)), SeasonAux, 2, TRUE)</f>
        <v>Summer</v>
      </c>
      <c r="E250" s="7">
        <f>IF($F250 &lt;= 6, 1, 2)</f>
        <v>2</v>
      </c>
      <c r="F250" s="7">
        <f>MONTH($B250)</f>
        <v>9</v>
      </c>
      <c r="G250" s="7">
        <f>WEEKNUM($B250)</f>
        <v>38</v>
      </c>
      <c r="H250" s="7">
        <f>DAY($B250)</f>
        <v>17</v>
      </c>
      <c r="I250" s="7">
        <f>WEEKDAY($B250,2)</f>
        <v>1</v>
      </c>
      <c r="J250" s="7" t="str">
        <f>TEXT($B250, "DDDD")</f>
        <v>segunda-feira</v>
      </c>
      <c r="K250" s="15" t="str">
        <f>IFERROR(VLOOKUP(B250, HolidayDimension!A$2:B$50, 2, FALSE), "No Key")</f>
        <v>No Key</v>
      </c>
      <c r="L250" s="7" t="str">
        <f t="shared" si="3"/>
        <v>Non-Holiday</v>
      </c>
      <c r="M250" s="7" t="str">
        <f>IF($I250 &gt;= 6, "Weekend", "Non-Weekend")</f>
        <v>Non-Weekend</v>
      </c>
    </row>
    <row r="251" spans="1:13" x14ac:dyDescent="0.25">
      <c r="A251" s="7">
        <v>250</v>
      </c>
      <c r="B251" s="9">
        <v>41170</v>
      </c>
      <c r="C251" s="7">
        <f>YEAR($B251)</f>
        <v>2012</v>
      </c>
      <c r="D251" s="7" t="str">
        <f>VLOOKUP(_xlfn.DAYS(DATE(YEAR($B251), MONTH($B252), DAY($B252)), DATE(YEAR($B252), 1, 1)), SeasonAux, 2, TRUE)</f>
        <v>Summer</v>
      </c>
      <c r="E251" s="7">
        <f>IF($F251 &lt;= 6, 1, 2)</f>
        <v>2</v>
      </c>
      <c r="F251" s="7">
        <f>MONTH($B251)</f>
        <v>9</v>
      </c>
      <c r="G251" s="7">
        <f>WEEKNUM($B251)</f>
        <v>38</v>
      </c>
      <c r="H251" s="7">
        <f>DAY($B251)</f>
        <v>18</v>
      </c>
      <c r="I251" s="7">
        <f>WEEKDAY($B251,2)</f>
        <v>2</v>
      </c>
      <c r="J251" s="7" t="str">
        <f>TEXT($B251, "DDDD")</f>
        <v>terça-feira</v>
      </c>
      <c r="K251" s="15" t="str">
        <f>IFERROR(VLOOKUP(B251, HolidayDimension!A$2:B$50, 2, FALSE), "No Key")</f>
        <v>No Key</v>
      </c>
      <c r="L251" s="7" t="str">
        <f t="shared" si="3"/>
        <v>Non-Holiday</v>
      </c>
      <c r="M251" s="7" t="str">
        <f>IF($I251 &gt;= 6, "Weekend", "Non-Weekend")</f>
        <v>Non-Weekend</v>
      </c>
    </row>
    <row r="252" spans="1:13" x14ac:dyDescent="0.25">
      <c r="A252" s="7">
        <v>251</v>
      </c>
      <c r="B252" s="8">
        <v>41171</v>
      </c>
      <c r="C252" s="7">
        <f>YEAR($B252)</f>
        <v>2012</v>
      </c>
      <c r="D252" s="7" t="str">
        <f>VLOOKUP(_xlfn.DAYS(DATE(YEAR($B252), MONTH($B253), DAY($B253)), DATE(YEAR($B253), 1, 1)), SeasonAux, 2, TRUE)</f>
        <v>Summer</v>
      </c>
      <c r="E252" s="7">
        <f>IF($F252 &lt;= 6, 1, 2)</f>
        <v>2</v>
      </c>
      <c r="F252" s="7">
        <f>MONTH($B252)</f>
        <v>9</v>
      </c>
      <c r="G252" s="7">
        <f>WEEKNUM($B252)</f>
        <v>38</v>
      </c>
      <c r="H252" s="7">
        <f>DAY($B252)</f>
        <v>19</v>
      </c>
      <c r="I252" s="7">
        <f>WEEKDAY($B252,2)</f>
        <v>3</v>
      </c>
      <c r="J252" s="7" t="str">
        <f>TEXT($B252, "DDDD")</f>
        <v>quarta-feira</v>
      </c>
      <c r="K252" s="15" t="str">
        <f>IFERROR(VLOOKUP(B252, HolidayDimension!A$2:B$50, 2, FALSE), "No Key")</f>
        <v>No Key</v>
      </c>
      <c r="L252" s="7" t="str">
        <f t="shared" si="3"/>
        <v>Non-Holiday</v>
      </c>
      <c r="M252" s="7" t="str">
        <f>IF($I252 &gt;= 6, "Weekend", "Non-Weekend")</f>
        <v>Non-Weekend</v>
      </c>
    </row>
    <row r="253" spans="1:13" x14ac:dyDescent="0.25">
      <c r="A253" s="7">
        <v>252</v>
      </c>
      <c r="B253" s="9">
        <v>41172</v>
      </c>
      <c r="C253" s="7">
        <f>YEAR($B253)</f>
        <v>2012</v>
      </c>
      <c r="D253" s="7" t="str">
        <f>VLOOKUP(_xlfn.DAYS(DATE(YEAR($B253), MONTH($B254), DAY($B254)), DATE(YEAR($B254), 1, 1)), SeasonAux, 2, TRUE)</f>
        <v>Autumn</v>
      </c>
      <c r="E253" s="7">
        <f>IF($F253 &lt;= 6, 1, 2)</f>
        <v>2</v>
      </c>
      <c r="F253" s="7">
        <f>MONTH($B253)</f>
        <v>9</v>
      </c>
      <c r="G253" s="7">
        <f>WEEKNUM($B253)</f>
        <v>38</v>
      </c>
      <c r="H253" s="7">
        <f>DAY($B253)</f>
        <v>20</v>
      </c>
      <c r="I253" s="7">
        <f>WEEKDAY($B253,2)</f>
        <v>4</v>
      </c>
      <c r="J253" s="7" t="str">
        <f>TEXT($B253, "DDDD")</f>
        <v>quinta-feira</v>
      </c>
      <c r="K253" s="15" t="str">
        <f>IFERROR(VLOOKUP(B253, HolidayDimension!A$2:B$50, 2, FALSE), "No Key")</f>
        <v>No Key</v>
      </c>
      <c r="L253" s="7" t="str">
        <f t="shared" si="3"/>
        <v>Non-Holiday</v>
      </c>
      <c r="M253" s="7" t="str">
        <f>IF($I253 &gt;= 6, "Weekend", "Non-Weekend")</f>
        <v>Non-Weekend</v>
      </c>
    </row>
    <row r="254" spans="1:13" x14ac:dyDescent="0.25">
      <c r="A254" s="7">
        <v>253</v>
      </c>
      <c r="B254" s="8">
        <v>41173</v>
      </c>
      <c r="C254" s="7">
        <f>YEAR($B254)</f>
        <v>2012</v>
      </c>
      <c r="D254" s="7" t="str">
        <f>VLOOKUP(_xlfn.DAYS(DATE(YEAR($B254), MONTH($B255), DAY($B255)), DATE(YEAR($B255), 1, 1)), SeasonAux, 2, TRUE)</f>
        <v>Autumn</v>
      </c>
      <c r="E254" s="7">
        <f>IF($F254 &lt;= 6, 1, 2)</f>
        <v>2</v>
      </c>
      <c r="F254" s="7">
        <f>MONTH($B254)</f>
        <v>9</v>
      </c>
      <c r="G254" s="7">
        <f>WEEKNUM($B254)</f>
        <v>38</v>
      </c>
      <c r="H254" s="7">
        <f>DAY($B254)</f>
        <v>21</v>
      </c>
      <c r="I254" s="7">
        <f>WEEKDAY($B254,2)</f>
        <v>5</v>
      </c>
      <c r="J254" s="7" t="str">
        <f>TEXT($B254, "DDDD")</f>
        <v>sexta-feira</v>
      </c>
      <c r="K254" s="15" t="str">
        <f>IFERROR(VLOOKUP(B254, HolidayDimension!A$2:B$50, 2, FALSE), "No Key")</f>
        <v>No Key</v>
      </c>
      <c r="L254" s="7" t="str">
        <f t="shared" si="3"/>
        <v>Non-Holiday</v>
      </c>
      <c r="M254" s="7" t="str">
        <f>IF($I254 &gt;= 6, "Weekend", "Non-Weekend")</f>
        <v>Non-Weekend</v>
      </c>
    </row>
    <row r="255" spans="1:13" x14ac:dyDescent="0.25">
      <c r="A255" s="7">
        <v>254</v>
      </c>
      <c r="B255" s="8">
        <v>41174</v>
      </c>
      <c r="C255" s="7">
        <f>YEAR($B255)</f>
        <v>2012</v>
      </c>
      <c r="D255" s="7" t="str">
        <f>VLOOKUP(_xlfn.DAYS(DATE(YEAR($B255), MONTH($B256), DAY($B256)), DATE(YEAR($B256), 1, 1)), SeasonAux, 2, TRUE)</f>
        <v>Autumn</v>
      </c>
      <c r="E255" s="7">
        <f>IF($F255 &lt;= 6, 1, 2)</f>
        <v>2</v>
      </c>
      <c r="F255" s="7">
        <f>MONTH($B255)</f>
        <v>9</v>
      </c>
      <c r="G255" s="7">
        <f>WEEKNUM($B255)</f>
        <v>38</v>
      </c>
      <c r="H255" s="7">
        <f>DAY($B255)</f>
        <v>22</v>
      </c>
      <c r="I255" s="7">
        <f>WEEKDAY($B255,2)</f>
        <v>6</v>
      </c>
      <c r="J255" s="7" t="str">
        <f>TEXT($B255, "DDDD")</f>
        <v>sábado</v>
      </c>
      <c r="K255" s="15" t="str">
        <f>IFERROR(VLOOKUP(B255, HolidayDimension!A$2:B$50, 2, FALSE), "No Key")</f>
        <v>No Key</v>
      </c>
      <c r="L255" s="7" t="str">
        <f t="shared" si="3"/>
        <v>Non-Holiday</v>
      </c>
      <c r="M255" s="7" t="str">
        <f>IF($I255 &gt;= 6, "Weekend", "Non-Weekend")</f>
        <v>Weekend</v>
      </c>
    </row>
    <row r="256" spans="1:13" x14ac:dyDescent="0.25">
      <c r="A256" s="7">
        <v>255</v>
      </c>
      <c r="B256" s="8">
        <v>41175</v>
      </c>
      <c r="C256" s="7">
        <f>YEAR($B256)</f>
        <v>2012</v>
      </c>
      <c r="D256" s="7" t="str">
        <f>VLOOKUP(_xlfn.DAYS(DATE(YEAR($B256), MONTH($B257), DAY($B257)), DATE(YEAR($B257), 1, 1)), SeasonAux, 2, TRUE)</f>
        <v>Autumn</v>
      </c>
      <c r="E256" s="7">
        <f>IF($F256 &lt;= 6, 1, 2)</f>
        <v>2</v>
      </c>
      <c r="F256" s="7">
        <f>MONTH($B256)</f>
        <v>9</v>
      </c>
      <c r="G256" s="7">
        <f>WEEKNUM($B256)</f>
        <v>39</v>
      </c>
      <c r="H256" s="7">
        <f>DAY($B256)</f>
        <v>23</v>
      </c>
      <c r="I256" s="7">
        <f>WEEKDAY($B256,2)</f>
        <v>7</v>
      </c>
      <c r="J256" s="7" t="str">
        <f>TEXT($B256, "DDDD")</f>
        <v>domingo</v>
      </c>
      <c r="K256" s="15" t="str">
        <f>IFERROR(VLOOKUP(B256, HolidayDimension!A$2:B$50, 2, FALSE), "No Key")</f>
        <v>No Key</v>
      </c>
      <c r="L256" s="7" t="str">
        <f t="shared" si="3"/>
        <v>Non-Holiday</v>
      </c>
      <c r="M256" s="7" t="str">
        <f>IF($I256 &gt;= 6, "Weekend", "Non-Weekend")</f>
        <v>Weekend</v>
      </c>
    </row>
    <row r="257" spans="1:13" x14ac:dyDescent="0.25">
      <c r="A257" s="7">
        <v>256</v>
      </c>
      <c r="B257" s="8">
        <v>41176</v>
      </c>
      <c r="C257" s="7">
        <f>YEAR($B257)</f>
        <v>2012</v>
      </c>
      <c r="D257" s="7" t="str">
        <f>VLOOKUP(_xlfn.DAYS(DATE(YEAR($B257), MONTH($B258), DAY($B258)), DATE(YEAR($B258), 1, 1)), SeasonAux, 2, TRUE)</f>
        <v>Autumn</v>
      </c>
      <c r="E257" s="7">
        <f>IF($F257 &lt;= 6, 1, 2)</f>
        <v>2</v>
      </c>
      <c r="F257" s="7">
        <f>MONTH($B257)</f>
        <v>9</v>
      </c>
      <c r="G257" s="7">
        <f>WEEKNUM($B257)</f>
        <v>39</v>
      </c>
      <c r="H257" s="7">
        <f>DAY($B257)</f>
        <v>24</v>
      </c>
      <c r="I257" s="7">
        <f>WEEKDAY($B257,2)</f>
        <v>1</v>
      </c>
      <c r="J257" s="7" t="str">
        <f>TEXT($B257, "DDDD")</f>
        <v>segunda-feira</v>
      </c>
      <c r="K257" s="15" t="str">
        <f>IFERROR(VLOOKUP(B257, HolidayDimension!A$2:B$50, 2, FALSE), "No Key")</f>
        <v>No Key</v>
      </c>
      <c r="L257" s="7" t="str">
        <f t="shared" si="3"/>
        <v>Non-Holiday</v>
      </c>
      <c r="M257" s="7" t="str">
        <f>IF($I257 &gt;= 6, "Weekend", "Non-Weekend")</f>
        <v>Non-Weekend</v>
      </c>
    </row>
    <row r="258" spans="1:13" x14ac:dyDescent="0.25">
      <c r="A258" s="7">
        <v>257</v>
      </c>
      <c r="B258" s="9">
        <v>41177</v>
      </c>
      <c r="C258" s="7">
        <f>YEAR($B258)</f>
        <v>2012</v>
      </c>
      <c r="D258" s="7" t="str">
        <f>VLOOKUP(_xlfn.DAYS(DATE(YEAR($B258), MONTH($B259), DAY($B259)), DATE(YEAR($B259), 1, 1)), SeasonAux, 2, TRUE)</f>
        <v>Autumn</v>
      </c>
      <c r="E258" s="7">
        <f>IF($F258 &lt;= 6, 1, 2)</f>
        <v>2</v>
      </c>
      <c r="F258" s="7">
        <f>MONTH($B258)</f>
        <v>9</v>
      </c>
      <c r="G258" s="7">
        <f>WEEKNUM($B258)</f>
        <v>39</v>
      </c>
      <c r="H258" s="7">
        <f>DAY($B258)</f>
        <v>25</v>
      </c>
      <c r="I258" s="7">
        <f>WEEKDAY($B258,2)</f>
        <v>2</v>
      </c>
      <c r="J258" s="7" t="str">
        <f>TEXT($B258, "DDDD")</f>
        <v>terça-feira</v>
      </c>
      <c r="K258" s="15" t="str">
        <f>IFERROR(VLOOKUP(B258, HolidayDimension!A$2:B$50, 2, FALSE), "No Key")</f>
        <v>No Key</v>
      </c>
      <c r="L258" s="7" t="str">
        <f t="shared" si="3"/>
        <v>Non-Holiday</v>
      </c>
      <c r="M258" s="7" t="str">
        <f>IF($I258 &gt;= 6, "Weekend", "Non-Weekend")</f>
        <v>Non-Weekend</v>
      </c>
    </row>
    <row r="259" spans="1:13" x14ac:dyDescent="0.25">
      <c r="A259" s="7">
        <v>258</v>
      </c>
      <c r="B259" s="8">
        <v>41178</v>
      </c>
      <c r="C259" s="7">
        <f>YEAR($B259)</f>
        <v>2012</v>
      </c>
      <c r="D259" s="7" t="str">
        <f>VLOOKUP(_xlfn.DAYS(DATE(YEAR($B259), MONTH($B260), DAY($B260)), DATE(YEAR($B260), 1, 1)), SeasonAux, 2, TRUE)</f>
        <v>Autumn</v>
      </c>
      <c r="E259" s="7">
        <f>IF($F259 &lt;= 6, 1, 2)</f>
        <v>2</v>
      </c>
      <c r="F259" s="7">
        <f>MONTH($B259)</f>
        <v>9</v>
      </c>
      <c r="G259" s="7">
        <f>WEEKNUM($B259)</f>
        <v>39</v>
      </c>
      <c r="H259" s="7">
        <f>DAY($B259)</f>
        <v>26</v>
      </c>
      <c r="I259" s="7">
        <f>WEEKDAY($B259,2)</f>
        <v>3</v>
      </c>
      <c r="J259" s="7" t="str">
        <f>TEXT($B259, "DDDD")</f>
        <v>quarta-feira</v>
      </c>
      <c r="K259" s="15" t="str">
        <f>IFERROR(VLOOKUP(B259, HolidayDimension!A$2:B$50, 2, FALSE), "No Key")</f>
        <v>No Key</v>
      </c>
      <c r="L259" s="7" t="str">
        <f t="shared" ref="L259:L322" si="4">IF($K259 = "No Key", "Non-Holiday", "Holiday")</f>
        <v>Non-Holiday</v>
      </c>
      <c r="M259" s="7" t="str">
        <f>IF($I259 &gt;= 6, "Weekend", "Non-Weekend")</f>
        <v>Non-Weekend</v>
      </c>
    </row>
    <row r="260" spans="1:13" x14ac:dyDescent="0.25">
      <c r="A260" s="7">
        <v>259</v>
      </c>
      <c r="B260" s="8">
        <v>41179</v>
      </c>
      <c r="C260" s="7">
        <f>YEAR($B260)</f>
        <v>2012</v>
      </c>
      <c r="D260" s="7" t="str">
        <f>VLOOKUP(_xlfn.DAYS(DATE(YEAR($B260), MONTH($B261), DAY($B261)), DATE(YEAR($B261), 1, 1)), SeasonAux, 2, TRUE)</f>
        <v>Autumn</v>
      </c>
      <c r="E260" s="7">
        <f>IF($F260 &lt;= 6, 1, 2)</f>
        <v>2</v>
      </c>
      <c r="F260" s="7">
        <f>MONTH($B260)</f>
        <v>9</v>
      </c>
      <c r="G260" s="7">
        <f>WEEKNUM($B260)</f>
        <v>39</v>
      </c>
      <c r="H260" s="7">
        <f>DAY($B260)</f>
        <v>27</v>
      </c>
      <c r="I260" s="7">
        <f>WEEKDAY($B260,2)</f>
        <v>4</v>
      </c>
      <c r="J260" s="7" t="str">
        <f>TEXT($B260, "DDDD")</f>
        <v>quinta-feira</v>
      </c>
      <c r="K260" s="15" t="str">
        <f>IFERROR(VLOOKUP(B260, HolidayDimension!A$2:B$50, 2, FALSE), "No Key")</f>
        <v>No Key</v>
      </c>
      <c r="L260" s="7" t="str">
        <f t="shared" si="4"/>
        <v>Non-Holiday</v>
      </c>
      <c r="M260" s="7" t="str">
        <f>IF($I260 &gt;= 6, "Weekend", "Non-Weekend")</f>
        <v>Non-Weekend</v>
      </c>
    </row>
    <row r="261" spans="1:13" x14ac:dyDescent="0.25">
      <c r="A261" s="7">
        <v>260</v>
      </c>
      <c r="B261" s="9">
        <v>41180</v>
      </c>
      <c r="C261" s="7">
        <f>YEAR($B261)</f>
        <v>2012</v>
      </c>
      <c r="D261" s="7" t="str">
        <f>VLOOKUP(_xlfn.DAYS(DATE(YEAR($B261), MONTH($B262), DAY($B262)), DATE(YEAR($B262), 1, 1)), SeasonAux, 2, TRUE)</f>
        <v>Autumn</v>
      </c>
      <c r="E261" s="7">
        <f>IF($F261 &lt;= 6, 1, 2)</f>
        <v>2</v>
      </c>
      <c r="F261" s="7">
        <f>MONTH($B261)</f>
        <v>9</v>
      </c>
      <c r="G261" s="7">
        <f>WEEKNUM($B261)</f>
        <v>39</v>
      </c>
      <c r="H261" s="7">
        <f>DAY($B261)</f>
        <v>28</v>
      </c>
      <c r="I261" s="7">
        <f>WEEKDAY($B261,2)</f>
        <v>5</v>
      </c>
      <c r="J261" s="7" t="str">
        <f>TEXT($B261, "DDDD")</f>
        <v>sexta-feira</v>
      </c>
      <c r="K261" s="15" t="str">
        <f>IFERROR(VLOOKUP(B261, HolidayDimension!A$2:B$50, 2, FALSE), "No Key")</f>
        <v>No Key</v>
      </c>
      <c r="L261" s="7" t="str">
        <f t="shared" si="4"/>
        <v>Non-Holiday</v>
      </c>
      <c r="M261" s="7" t="str">
        <f>IF($I261 &gt;= 6, "Weekend", "Non-Weekend")</f>
        <v>Non-Weekend</v>
      </c>
    </row>
    <row r="262" spans="1:13" x14ac:dyDescent="0.25">
      <c r="A262" s="7">
        <v>261</v>
      </c>
      <c r="B262" s="9">
        <v>41181</v>
      </c>
      <c r="C262" s="7">
        <f>YEAR($B262)</f>
        <v>2012</v>
      </c>
      <c r="D262" s="7" t="str">
        <f>VLOOKUP(_xlfn.DAYS(DATE(YEAR($B262), MONTH($B263), DAY($B263)), DATE(YEAR($B263), 1, 1)), SeasonAux, 2, TRUE)</f>
        <v>Autumn</v>
      </c>
      <c r="E262" s="7">
        <f>IF($F262 &lt;= 6, 1, 2)</f>
        <v>2</v>
      </c>
      <c r="F262" s="7">
        <f>MONTH($B262)</f>
        <v>9</v>
      </c>
      <c r="G262" s="7">
        <f>WEEKNUM($B262)</f>
        <v>39</v>
      </c>
      <c r="H262" s="7">
        <f>DAY($B262)</f>
        <v>29</v>
      </c>
      <c r="I262" s="7">
        <f>WEEKDAY($B262,2)</f>
        <v>6</v>
      </c>
      <c r="J262" s="7" t="str">
        <f>TEXT($B262, "DDDD")</f>
        <v>sábado</v>
      </c>
      <c r="K262" s="15" t="str">
        <f>IFERROR(VLOOKUP(B262, HolidayDimension!A$2:B$50, 2, FALSE), "No Key")</f>
        <v>No Key</v>
      </c>
      <c r="L262" s="7" t="str">
        <f t="shared" si="4"/>
        <v>Non-Holiday</v>
      </c>
      <c r="M262" s="7" t="str">
        <f>IF($I262 &gt;= 6, "Weekend", "Non-Weekend")</f>
        <v>Weekend</v>
      </c>
    </row>
    <row r="263" spans="1:13" x14ac:dyDescent="0.25">
      <c r="A263" s="7">
        <v>262</v>
      </c>
      <c r="B263" s="8">
        <v>41182</v>
      </c>
      <c r="C263" s="7">
        <f>YEAR($B263)</f>
        <v>2012</v>
      </c>
      <c r="D263" s="7" t="str">
        <f>VLOOKUP(_xlfn.DAYS(DATE(YEAR($B263), MONTH($B264), DAY($B264)), DATE(YEAR($B264), 1, 1)), SeasonAux, 2, TRUE)</f>
        <v>Autumn</v>
      </c>
      <c r="E263" s="7">
        <f>IF($F263 &lt;= 6, 1, 2)</f>
        <v>2</v>
      </c>
      <c r="F263" s="7">
        <f>MONTH($B263)</f>
        <v>9</v>
      </c>
      <c r="G263" s="7">
        <f>WEEKNUM($B263)</f>
        <v>40</v>
      </c>
      <c r="H263" s="7">
        <f>DAY($B263)</f>
        <v>30</v>
      </c>
      <c r="I263" s="7">
        <f>WEEKDAY($B263,2)</f>
        <v>7</v>
      </c>
      <c r="J263" s="7" t="str">
        <f>TEXT($B263, "DDDD")</f>
        <v>domingo</v>
      </c>
      <c r="K263" s="15" t="str">
        <f>IFERROR(VLOOKUP(B263, HolidayDimension!A$2:B$50, 2, FALSE), "No Key")</f>
        <v>No Key</v>
      </c>
      <c r="L263" s="7" t="str">
        <f t="shared" si="4"/>
        <v>Non-Holiday</v>
      </c>
      <c r="M263" s="7" t="str">
        <f>IF($I263 &gt;= 6, "Weekend", "Non-Weekend")</f>
        <v>Weekend</v>
      </c>
    </row>
    <row r="264" spans="1:13" x14ac:dyDescent="0.25">
      <c r="A264" s="7">
        <v>263</v>
      </c>
      <c r="B264" s="8">
        <v>41183</v>
      </c>
      <c r="C264" s="7">
        <f>YEAR($B264)</f>
        <v>2012</v>
      </c>
      <c r="D264" s="7" t="str">
        <f>VLOOKUP(_xlfn.DAYS(DATE(YEAR($B264), MONTH($B265), DAY($B265)), DATE(YEAR($B265), 1, 1)), SeasonAux, 2, TRUE)</f>
        <v>Autumn</v>
      </c>
      <c r="E264" s="7">
        <f>IF($F264 &lt;= 6, 1, 2)</f>
        <v>2</v>
      </c>
      <c r="F264" s="7">
        <f>MONTH($B264)</f>
        <v>10</v>
      </c>
      <c r="G264" s="7">
        <f>WEEKNUM($B264)</f>
        <v>40</v>
      </c>
      <c r="H264" s="7">
        <f>DAY($B264)</f>
        <v>1</v>
      </c>
      <c r="I264" s="7">
        <f>WEEKDAY($B264,2)</f>
        <v>1</v>
      </c>
      <c r="J264" s="7" t="str">
        <f>TEXT($B264, "DDDD")</f>
        <v>segunda-feira</v>
      </c>
      <c r="K264" s="15" t="str">
        <f>IFERROR(VLOOKUP(B264, HolidayDimension!A$2:B$50, 2, FALSE), "No Key")</f>
        <v>No Key</v>
      </c>
      <c r="L264" s="7" t="str">
        <f t="shared" si="4"/>
        <v>Non-Holiday</v>
      </c>
      <c r="M264" s="7" t="str">
        <f>IF($I264 &gt;= 6, "Weekend", "Non-Weekend")</f>
        <v>Non-Weekend</v>
      </c>
    </row>
    <row r="265" spans="1:13" x14ac:dyDescent="0.25">
      <c r="A265" s="7">
        <v>264</v>
      </c>
      <c r="B265" s="8">
        <v>41184</v>
      </c>
      <c r="C265" s="7">
        <f>YEAR($B265)</f>
        <v>2012</v>
      </c>
      <c r="D265" s="7" t="str">
        <f>VLOOKUP(_xlfn.DAYS(DATE(YEAR($B265), MONTH($B266), DAY($B266)), DATE(YEAR($B266), 1, 1)), SeasonAux, 2, TRUE)</f>
        <v>Autumn</v>
      </c>
      <c r="E265" s="7">
        <f>IF($F265 &lt;= 6, 1, 2)</f>
        <v>2</v>
      </c>
      <c r="F265" s="7">
        <f>MONTH($B265)</f>
        <v>10</v>
      </c>
      <c r="G265" s="7">
        <f>WEEKNUM($B265)</f>
        <v>40</v>
      </c>
      <c r="H265" s="7">
        <f>DAY($B265)</f>
        <v>2</v>
      </c>
      <c r="I265" s="7">
        <f>WEEKDAY($B265,2)</f>
        <v>2</v>
      </c>
      <c r="J265" s="7" t="str">
        <f>TEXT($B265, "DDDD")</f>
        <v>terça-feira</v>
      </c>
      <c r="K265" s="15" t="str">
        <f>IFERROR(VLOOKUP(B265, HolidayDimension!A$2:B$50, 2, FALSE), "No Key")</f>
        <v>No Key</v>
      </c>
      <c r="L265" s="7" t="str">
        <f t="shared" si="4"/>
        <v>Non-Holiday</v>
      </c>
      <c r="M265" s="7" t="str">
        <f>IF($I265 &gt;= 6, "Weekend", "Non-Weekend")</f>
        <v>Non-Weekend</v>
      </c>
    </row>
    <row r="266" spans="1:13" x14ac:dyDescent="0.25">
      <c r="A266" s="7">
        <v>265</v>
      </c>
      <c r="B266" s="9">
        <v>41185</v>
      </c>
      <c r="C266" s="7">
        <f>YEAR($B266)</f>
        <v>2012</v>
      </c>
      <c r="D266" s="7" t="str">
        <f>VLOOKUP(_xlfn.DAYS(DATE(YEAR($B266), MONTH($B267), DAY($B267)), DATE(YEAR($B267), 1, 1)), SeasonAux, 2, TRUE)</f>
        <v>Autumn</v>
      </c>
      <c r="E266" s="7">
        <f>IF($F266 &lt;= 6, 1, 2)</f>
        <v>2</v>
      </c>
      <c r="F266" s="7">
        <f>MONTH($B266)</f>
        <v>10</v>
      </c>
      <c r="G266" s="7">
        <f>WEEKNUM($B266)</f>
        <v>40</v>
      </c>
      <c r="H266" s="7">
        <f>DAY($B266)</f>
        <v>3</v>
      </c>
      <c r="I266" s="7">
        <f>WEEKDAY($B266,2)</f>
        <v>3</v>
      </c>
      <c r="J266" s="7" t="str">
        <f>TEXT($B266, "DDDD")</f>
        <v>quarta-feira</v>
      </c>
      <c r="K266" s="15" t="str">
        <f>IFERROR(VLOOKUP(B266, HolidayDimension!A$2:B$50, 2, FALSE), "No Key")</f>
        <v>No Key</v>
      </c>
      <c r="L266" s="7" t="str">
        <f t="shared" si="4"/>
        <v>Non-Holiday</v>
      </c>
      <c r="M266" s="7" t="str">
        <f>IF($I266 &gt;= 6, "Weekend", "Non-Weekend")</f>
        <v>Non-Weekend</v>
      </c>
    </row>
    <row r="267" spans="1:13" x14ac:dyDescent="0.25">
      <c r="A267" s="7">
        <v>266</v>
      </c>
      <c r="B267" s="8">
        <v>41186</v>
      </c>
      <c r="C267" s="7">
        <f>YEAR($B267)</f>
        <v>2012</v>
      </c>
      <c r="D267" s="7" t="str">
        <f>VLOOKUP(_xlfn.DAYS(DATE(YEAR($B267), MONTH($B268), DAY($B268)), DATE(YEAR($B268), 1, 1)), SeasonAux, 2, TRUE)</f>
        <v>Autumn</v>
      </c>
      <c r="E267" s="7">
        <f>IF($F267 &lt;= 6, 1, 2)</f>
        <v>2</v>
      </c>
      <c r="F267" s="7">
        <f>MONTH($B267)</f>
        <v>10</v>
      </c>
      <c r="G267" s="7">
        <f>WEEKNUM($B267)</f>
        <v>40</v>
      </c>
      <c r="H267" s="7">
        <f>DAY($B267)</f>
        <v>4</v>
      </c>
      <c r="I267" s="7">
        <f>WEEKDAY($B267,2)</f>
        <v>4</v>
      </c>
      <c r="J267" s="7" t="str">
        <f>TEXT($B267, "DDDD")</f>
        <v>quinta-feira</v>
      </c>
      <c r="K267" s="15" t="str">
        <f>IFERROR(VLOOKUP(B267, HolidayDimension!A$2:B$50, 2, FALSE), "No Key")</f>
        <v>No Key</v>
      </c>
      <c r="L267" s="7" t="str">
        <f t="shared" si="4"/>
        <v>Non-Holiday</v>
      </c>
      <c r="M267" s="7" t="str">
        <f>IF($I267 &gt;= 6, "Weekend", "Non-Weekend")</f>
        <v>Non-Weekend</v>
      </c>
    </row>
    <row r="268" spans="1:13" x14ac:dyDescent="0.25">
      <c r="A268" s="7">
        <v>267</v>
      </c>
      <c r="B268" s="8">
        <v>41187</v>
      </c>
      <c r="C268" s="7">
        <f>YEAR($B268)</f>
        <v>2012</v>
      </c>
      <c r="D268" s="7" t="str">
        <f>VLOOKUP(_xlfn.DAYS(DATE(YEAR($B268), MONTH($B269), DAY($B269)), DATE(YEAR($B269), 1, 1)), SeasonAux, 2, TRUE)</f>
        <v>Autumn</v>
      </c>
      <c r="E268" s="7">
        <f>IF($F268 &lt;= 6, 1, 2)</f>
        <v>2</v>
      </c>
      <c r="F268" s="7">
        <f>MONTH($B268)</f>
        <v>10</v>
      </c>
      <c r="G268" s="7">
        <f>WEEKNUM($B268)</f>
        <v>40</v>
      </c>
      <c r="H268" s="7">
        <f>DAY($B268)</f>
        <v>5</v>
      </c>
      <c r="I268" s="7">
        <f>WEEKDAY($B268,2)</f>
        <v>5</v>
      </c>
      <c r="J268" s="7" t="str">
        <f>TEXT($B268, "DDDD")</f>
        <v>sexta-feira</v>
      </c>
      <c r="K268" s="15" t="str">
        <f>IFERROR(VLOOKUP(B268, HolidayDimension!A$2:B$50, 2, FALSE), "No Key")</f>
        <v>No Key</v>
      </c>
      <c r="L268" s="7" t="str">
        <f t="shared" si="4"/>
        <v>Non-Holiday</v>
      </c>
      <c r="M268" s="7" t="str">
        <f>IF($I268 &gt;= 6, "Weekend", "Non-Weekend")</f>
        <v>Non-Weekend</v>
      </c>
    </row>
    <row r="269" spans="1:13" x14ac:dyDescent="0.25">
      <c r="A269" s="7">
        <v>268</v>
      </c>
      <c r="B269" s="8">
        <v>41188</v>
      </c>
      <c r="C269" s="7">
        <f>YEAR($B269)</f>
        <v>2012</v>
      </c>
      <c r="D269" s="7" t="str">
        <f>VLOOKUP(_xlfn.DAYS(DATE(YEAR($B269), MONTH($B270), DAY($B270)), DATE(YEAR($B270), 1, 1)), SeasonAux, 2, TRUE)</f>
        <v>Autumn</v>
      </c>
      <c r="E269" s="7">
        <f>IF($F269 &lt;= 6, 1, 2)</f>
        <v>2</v>
      </c>
      <c r="F269" s="7">
        <f>MONTH($B269)</f>
        <v>10</v>
      </c>
      <c r="G269" s="7">
        <f>WEEKNUM($B269)</f>
        <v>40</v>
      </c>
      <c r="H269" s="7">
        <f>DAY($B269)</f>
        <v>6</v>
      </c>
      <c r="I269" s="7">
        <f>WEEKDAY($B269,2)</f>
        <v>6</v>
      </c>
      <c r="J269" s="7" t="str">
        <f>TEXT($B269, "DDDD")</f>
        <v>sábado</v>
      </c>
      <c r="K269" s="15" t="str">
        <f>IFERROR(VLOOKUP(B269, HolidayDimension!A$2:B$50, 2, FALSE), "No Key")</f>
        <v>No Key</v>
      </c>
      <c r="L269" s="7" t="str">
        <f t="shared" si="4"/>
        <v>Non-Holiday</v>
      </c>
      <c r="M269" s="7" t="str">
        <f>IF($I269 &gt;= 6, "Weekend", "Non-Weekend")</f>
        <v>Weekend</v>
      </c>
    </row>
    <row r="270" spans="1:13" x14ac:dyDescent="0.25">
      <c r="A270" s="7">
        <v>269</v>
      </c>
      <c r="B270" s="9">
        <v>41189</v>
      </c>
      <c r="C270" s="7">
        <f>YEAR($B270)</f>
        <v>2012</v>
      </c>
      <c r="D270" s="7" t="str">
        <f>VLOOKUP(_xlfn.DAYS(DATE(YEAR($B270), MONTH($B271), DAY($B271)), DATE(YEAR($B271), 1, 1)), SeasonAux, 2, TRUE)</f>
        <v>Autumn</v>
      </c>
      <c r="E270" s="7">
        <f>IF($F270 &lt;= 6, 1, 2)</f>
        <v>2</v>
      </c>
      <c r="F270" s="7">
        <f>MONTH($B270)</f>
        <v>10</v>
      </c>
      <c r="G270" s="7">
        <f>WEEKNUM($B270)</f>
        <v>41</v>
      </c>
      <c r="H270" s="7">
        <f>DAY($B270)</f>
        <v>7</v>
      </c>
      <c r="I270" s="7">
        <f>WEEKDAY($B270,2)</f>
        <v>7</v>
      </c>
      <c r="J270" s="7" t="str">
        <f>TEXT($B270, "DDDD")</f>
        <v>domingo</v>
      </c>
      <c r="K270" s="15" t="str">
        <f>IFERROR(VLOOKUP(B270, HolidayDimension!A$2:B$50, 2, FALSE), "No Key")</f>
        <v>No Key</v>
      </c>
      <c r="L270" s="7" t="str">
        <f t="shared" si="4"/>
        <v>Non-Holiday</v>
      </c>
      <c r="M270" s="7" t="str">
        <f>IF($I270 &gt;= 6, "Weekend", "Non-Weekend")</f>
        <v>Weekend</v>
      </c>
    </row>
    <row r="271" spans="1:13" x14ac:dyDescent="0.25">
      <c r="A271" s="7">
        <v>270</v>
      </c>
      <c r="B271" s="8">
        <v>41190</v>
      </c>
      <c r="C271" s="7">
        <f>YEAR($B271)</f>
        <v>2012</v>
      </c>
      <c r="D271" s="7" t="str">
        <f>VLOOKUP(_xlfn.DAYS(DATE(YEAR($B271), MONTH($B272), DAY($B272)), DATE(YEAR($B272), 1, 1)), SeasonAux, 2, TRUE)</f>
        <v>Autumn</v>
      </c>
      <c r="E271" s="7">
        <f>IF($F271 &lt;= 6, 1, 2)</f>
        <v>2</v>
      </c>
      <c r="F271" s="7">
        <f>MONTH($B271)</f>
        <v>10</v>
      </c>
      <c r="G271" s="7">
        <f>WEEKNUM($B271)</f>
        <v>41</v>
      </c>
      <c r="H271" s="7">
        <f>DAY($B271)</f>
        <v>8</v>
      </c>
      <c r="I271" s="7">
        <f>WEEKDAY($B271,2)</f>
        <v>1</v>
      </c>
      <c r="J271" s="7" t="str">
        <f>TEXT($B271, "DDDD")</f>
        <v>segunda-feira</v>
      </c>
      <c r="K271" s="15">
        <f>IFERROR(VLOOKUP(B271, HolidayDimension!A$2:B$50, 2, FALSE), "No Key")</f>
        <v>4</v>
      </c>
      <c r="L271" s="7" t="str">
        <f t="shared" si="4"/>
        <v>Holiday</v>
      </c>
      <c r="M271" s="7" t="str">
        <f>IF($I271 &gt;= 6, "Weekend", "Non-Weekend")</f>
        <v>Non-Weekend</v>
      </c>
    </row>
    <row r="272" spans="1:13" x14ac:dyDescent="0.25">
      <c r="A272" s="7">
        <v>271</v>
      </c>
      <c r="B272" s="8">
        <v>41191</v>
      </c>
      <c r="C272" s="7">
        <f>YEAR($B272)</f>
        <v>2012</v>
      </c>
      <c r="D272" s="7" t="str">
        <f>VLOOKUP(_xlfn.DAYS(DATE(YEAR($B272), MONTH($B273), DAY($B273)), DATE(YEAR($B273), 1, 1)), SeasonAux, 2, TRUE)</f>
        <v>Autumn</v>
      </c>
      <c r="E272" s="7">
        <f>IF($F272 &lt;= 6, 1, 2)</f>
        <v>2</v>
      </c>
      <c r="F272" s="7">
        <f>MONTH($B272)</f>
        <v>10</v>
      </c>
      <c r="G272" s="7">
        <f>WEEKNUM($B272)</f>
        <v>41</v>
      </c>
      <c r="H272" s="7">
        <f>DAY($B272)</f>
        <v>9</v>
      </c>
      <c r="I272" s="7">
        <f>WEEKDAY($B272,2)</f>
        <v>2</v>
      </c>
      <c r="J272" s="7" t="str">
        <f>TEXT($B272, "DDDD")</f>
        <v>terça-feira</v>
      </c>
      <c r="K272" s="15" t="str">
        <f>IFERROR(VLOOKUP(B272, HolidayDimension!A$2:B$50, 2, FALSE), "No Key")</f>
        <v>No Key</v>
      </c>
      <c r="L272" s="7" t="str">
        <f t="shared" si="4"/>
        <v>Non-Holiday</v>
      </c>
      <c r="M272" s="7" t="str">
        <f>IF($I272 &gt;= 6, "Weekend", "Non-Weekend")</f>
        <v>Non-Weekend</v>
      </c>
    </row>
    <row r="273" spans="1:13" x14ac:dyDescent="0.25">
      <c r="A273" s="7">
        <v>272</v>
      </c>
      <c r="B273" s="9">
        <v>41192</v>
      </c>
      <c r="C273" s="7">
        <f>YEAR($B273)</f>
        <v>2012</v>
      </c>
      <c r="D273" s="7" t="str">
        <f>VLOOKUP(_xlfn.DAYS(DATE(YEAR($B273), MONTH($B274), DAY($B274)), DATE(YEAR($B274), 1, 1)), SeasonAux, 2, TRUE)</f>
        <v>Autumn</v>
      </c>
      <c r="E273" s="7">
        <f>IF($F273 &lt;= 6, 1, 2)</f>
        <v>2</v>
      </c>
      <c r="F273" s="7">
        <f>MONTH($B273)</f>
        <v>10</v>
      </c>
      <c r="G273" s="7">
        <f>WEEKNUM($B273)</f>
        <v>41</v>
      </c>
      <c r="H273" s="7">
        <f>DAY($B273)</f>
        <v>10</v>
      </c>
      <c r="I273" s="7">
        <f>WEEKDAY($B273,2)</f>
        <v>3</v>
      </c>
      <c r="J273" s="7" t="str">
        <f>TEXT($B273, "DDDD")</f>
        <v>quarta-feira</v>
      </c>
      <c r="K273" s="15" t="str">
        <f>IFERROR(VLOOKUP(B273, HolidayDimension!A$2:B$50, 2, FALSE), "No Key")</f>
        <v>No Key</v>
      </c>
      <c r="L273" s="7" t="str">
        <f t="shared" si="4"/>
        <v>Non-Holiday</v>
      </c>
      <c r="M273" s="7" t="str">
        <f>IF($I273 &gt;= 6, "Weekend", "Non-Weekend")</f>
        <v>Non-Weekend</v>
      </c>
    </row>
    <row r="274" spans="1:13" x14ac:dyDescent="0.25">
      <c r="A274" s="7">
        <v>273</v>
      </c>
      <c r="B274" s="8">
        <v>41193</v>
      </c>
      <c r="C274" s="7">
        <f>YEAR($B274)</f>
        <v>2012</v>
      </c>
      <c r="D274" s="7" t="str">
        <f>VLOOKUP(_xlfn.DAYS(DATE(YEAR($B274), MONTH($B275), DAY($B275)), DATE(YEAR($B275), 1, 1)), SeasonAux, 2, TRUE)</f>
        <v>Autumn</v>
      </c>
      <c r="E274" s="7">
        <f>IF($F274 &lt;= 6, 1, 2)</f>
        <v>2</v>
      </c>
      <c r="F274" s="7">
        <f>MONTH($B274)</f>
        <v>10</v>
      </c>
      <c r="G274" s="7">
        <f>WEEKNUM($B274)</f>
        <v>41</v>
      </c>
      <c r="H274" s="7">
        <f>DAY($B274)</f>
        <v>11</v>
      </c>
      <c r="I274" s="7">
        <f>WEEKDAY($B274,2)</f>
        <v>4</v>
      </c>
      <c r="J274" s="7" t="str">
        <f>TEXT($B274, "DDDD")</f>
        <v>quinta-feira</v>
      </c>
      <c r="K274" s="15" t="str">
        <f>IFERROR(VLOOKUP(B274, HolidayDimension!A$2:B$50, 2, FALSE), "No Key")</f>
        <v>No Key</v>
      </c>
      <c r="L274" s="7" t="str">
        <f t="shared" si="4"/>
        <v>Non-Holiday</v>
      </c>
      <c r="M274" s="7" t="str">
        <f>IF($I274 &gt;= 6, "Weekend", "Non-Weekend")</f>
        <v>Non-Weekend</v>
      </c>
    </row>
    <row r="275" spans="1:13" x14ac:dyDescent="0.25">
      <c r="A275" s="7">
        <v>274</v>
      </c>
      <c r="B275" s="9">
        <v>41194</v>
      </c>
      <c r="C275" s="7">
        <f>YEAR($B275)</f>
        <v>2012</v>
      </c>
      <c r="D275" s="7" t="str">
        <f>VLOOKUP(_xlfn.DAYS(DATE(YEAR($B275), MONTH($B276), DAY($B276)), DATE(YEAR($B276), 1, 1)), SeasonAux, 2, TRUE)</f>
        <v>Autumn</v>
      </c>
      <c r="E275" s="7">
        <f>IF($F275 &lt;= 6, 1, 2)</f>
        <v>2</v>
      </c>
      <c r="F275" s="7">
        <f>MONTH($B275)</f>
        <v>10</v>
      </c>
      <c r="G275" s="7">
        <f>WEEKNUM($B275)</f>
        <v>41</v>
      </c>
      <c r="H275" s="7">
        <f>DAY($B275)</f>
        <v>12</v>
      </c>
      <c r="I275" s="7">
        <f>WEEKDAY($B275,2)</f>
        <v>5</v>
      </c>
      <c r="J275" s="7" t="str">
        <f>TEXT($B275, "DDDD")</f>
        <v>sexta-feira</v>
      </c>
      <c r="K275" s="15" t="str">
        <f>IFERROR(VLOOKUP(B275, HolidayDimension!A$2:B$50, 2, FALSE), "No Key")</f>
        <v>No Key</v>
      </c>
      <c r="L275" s="7" t="str">
        <f t="shared" si="4"/>
        <v>Non-Holiday</v>
      </c>
      <c r="M275" s="7" t="str">
        <f>IF($I275 &gt;= 6, "Weekend", "Non-Weekend")</f>
        <v>Non-Weekend</v>
      </c>
    </row>
    <row r="276" spans="1:13" x14ac:dyDescent="0.25">
      <c r="A276" s="7">
        <v>275</v>
      </c>
      <c r="B276" s="9">
        <v>41195</v>
      </c>
      <c r="C276" s="7">
        <f>YEAR($B276)</f>
        <v>2012</v>
      </c>
      <c r="D276" s="7" t="str">
        <f>VLOOKUP(_xlfn.DAYS(DATE(YEAR($B276), MONTH($B277), DAY($B277)), DATE(YEAR($B277), 1, 1)), SeasonAux, 2, TRUE)</f>
        <v>Autumn</v>
      </c>
      <c r="E276" s="7">
        <f>IF($F276 &lt;= 6, 1, 2)</f>
        <v>2</v>
      </c>
      <c r="F276" s="7">
        <f>MONTH($B276)</f>
        <v>10</v>
      </c>
      <c r="G276" s="7">
        <f>WEEKNUM($B276)</f>
        <v>41</v>
      </c>
      <c r="H276" s="7">
        <f>DAY($B276)</f>
        <v>13</v>
      </c>
      <c r="I276" s="7">
        <f>WEEKDAY($B276,2)</f>
        <v>6</v>
      </c>
      <c r="J276" s="7" t="str">
        <f>TEXT($B276, "DDDD")</f>
        <v>sábado</v>
      </c>
      <c r="K276" s="15" t="str">
        <f>IFERROR(VLOOKUP(B276, HolidayDimension!A$2:B$50, 2, FALSE), "No Key")</f>
        <v>No Key</v>
      </c>
      <c r="L276" s="7" t="str">
        <f t="shared" si="4"/>
        <v>Non-Holiday</v>
      </c>
      <c r="M276" s="7" t="str">
        <f>IF($I276 &gt;= 6, "Weekend", "Non-Weekend")</f>
        <v>Weekend</v>
      </c>
    </row>
    <row r="277" spans="1:13" x14ac:dyDescent="0.25">
      <c r="A277" s="7">
        <v>276</v>
      </c>
      <c r="B277" s="8">
        <v>41196</v>
      </c>
      <c r="C277" s="7">
        <f>YEAR($B277)</f>
        <v>2012</v>
      </c>
      <c r="D277" s="7" t="str">
        <f>VLOOKUP(_xlfn.DAYS(DATE(YEAR($B277), MONTH($B278), DAY($B278)), DATE(YEAR($B278), 1, 1)), SeasonAux, 2, TRUE)</f>
        <v>Autumn</v>
      </c>
      <c r="E277" s="7">
        <f>IF($F277 &lt;= 6, 1, 2)</f>
        <v>2</v>
      </c>
      <c r="F277" s="7">
        <f>MONTH($B277)</f>
        <v>10</v>
      </c>
      <c r="G277" s="7">
        <f>WEEKNUM($B277)</f>
        <v>42</v>
      </c>
      <c r="H277" s="7">
        <f>DAY($B277)</f>
        <v>14</v>
      </c>
      <c r="I277" s="7">
        <f>WEEKDAY($B277,2)</f>
        <v>7</v>
      </c>
      <c r="J277" s="7" t="str">
        <f>TEXT($B277, "DDDD")</f>
        <v>domingo</v>
      </c>
      <c r="K277" s="15" t="str">
        <f>IFERROR(VLOOKUP(B277, HolidayDimension!A$2:B$50, 2, FALSE), "No Key")</f>
        <v>No Key</v>
      </c>
      <c r="L277" s="7" t="str">
        <f t="shared" si="4"/>
        <v>Non-Holiday</v>
      </c>
      <c r="M277" s="7" t="str">
        <f>IF($I277 &gt;= 6, "Weekend", "Non-Weekend")</f>
        <v>Weekend</v>
      </c>
    </row>
    <row r="278" spans="1:13" x14ac:dyDescent="0.25">
      <c r="A278" s="7">
        <v>277</v>
      </c>
      <c r="B278" s="8">
        <v>41197</v>
      </c>
      <c r="C278" s="7">
        <f>YEAR($B278)</f>
        <v>2012</v>
      </c>
      <c r="D278" s="7" t="str">
        <f>VLOOKUP(_xlfn.DAYS(DATE(YEAR($B278), MONTH($B279), DAY($B279)), DATE(YEAR($B279), 1, 1)), SeasonAux, 2, TRUE)</f>
        <v>Autumn</v>
      </c>
      <c r="E278" s="7">
        <f>IF($F278 &lt;= 6, 1, 2)</f>
        <v>2</v>
      </c>
      <c r="F278" s="7">
        <f>MONTH($B278)</f>
        <v>10</v>
      </c>
      <c r="G278" s="7">
        <f>WEEKNUM($B278)</f>
        <v>42</v>
      </c>
      <c r="H278" s="7">
        <f>DAY($B278)</f>
        <v>15</v>
      </c>
      <c r="I278" s="7">
        <f>WEEKDAY($B278,2)</f>
        <v>1</v>
      </c>
      <c r="J278" s="7" t="str">
        <f>TEXT($B278, "DDDD")</f>
        <v>segunda-feira</v>
      </c>
      <c r="K278" s="15" t="str">
        <f>IFERROR(VLOOKUP(B278, HolidayDimension!A$2:B$50, 2, FALSE), "No Key")</f>
        <v>No Key</v>
      </c>
      <c r="L278" s="7" t="str">
        <f t="shared" si="4"/>
        <v>Non-Holiday</v>
      </c>
      <c r="M278" s="7" t="str">
        <f>IF($I278 &gt;= 6, "Weekend", "Non-Weekend")</f>
        <v>Non-Weekend</v>
      </c>
    </row>
    <row r="279" spans="1:13" x14ac:dyDescent="0.25">
      <c r="A279" s="7">
        <v>278</v>
      </c>
      <c r="B279" s="9">
        <v>41198</v>
      </c>
      <c r="C279" s="7">
        <f>YEAR($B279)</f>
        <v>2012</v>
      </c>
      <c r="D279" s="7" t="str">
        <f>VLOOKUP(_xlfn.DAYS(DATE(YEAR($B279), MONTH($B280), DAY($B280)), DATE(YEAR($B280), 1, 1)), SeasonAux, 2, TRUE)</f>
        <v>Autumn</v>
      </c>
      <c r="E279" s="7">
        <f>IF($F279 &lt;= 6, 1, 2)</f>
        <v>2</v>
      </c>
      <c r="F279" s="7">
        <f>MONTH($B279)</f>
        <v>10</v>
      </c>
      <c r="G279" s="7">
        <f>WEEKNUM($B279)</f>
        <v>42</v>
      </c>
      <c r="H279" s="7">
        <f>DAY($B279)</f>
        <v>16</v>
      </c>
      <c r="I279" s="7">
        <f>WEEKDAY($B279,2)</f>
        <v>2</v>
      </c>
      <c r="J279" s="7" t="str">
        <f>TEXT($B279, "DDDD")</f>
        <v>terça-feira</v>
      </c>
      <c r="K279" s="15" t="str">
        <f>IFERROR(VLOOKUP(B279, HolidayDimension!A$2:B$50, 2, FALSE), "No Key")</f>
        <v>No Key</v>
      </c>
      <c r="L279" s="7" t="str">
        <f t="shared" si="4"/>
        <v>Non-Holiday</v>
      </c>
      <c r="M279" s="7" t="str">
        <f>IF($I279 &gt;= 6, "Weekend", "Non-Weekend")</f>
        <v>Non-Weekend</v>
      </c>
    </row>
    <row r="280" spans="1:13" x14ac:dyDescent="0.25">
      <c r="A280" s="7">
        <v>279</v>
      </c>
      <c r="B280" s="9">
        <v>41199</v>
      </c>
      <c r="C280" s="7">
        <f>YEAR($B280)</f>
        <v>2012</v>
      </c>
      <c r="D280" s="7" t="str">
        <f>VLOOKUP(_xlfn.DAYS(DATE(YEAR($B280), MONTH($B281), DAY($B281)), DATE(YEAR($B281), 1, 1)), SeasonAux, 2, TRUE)</f>
        <v>Autumn</v>
      </c>
      <c r="E280" s="7">
        <f>IF($F280 &lt;= 6, 1, 2)</f>
        <v>2</v>
      </c>
      <c r="F280" s="7">
        <f>MONTH($B280)</f>
        <v>10</v>
      </c>
      <c r="G280" s="7">
        <f>WEEKNUM($B280)</f>
        <v>42</v>
      </c>
      <c r="H280" s="7">
        <f>DAY($B280)</f>
        <v>17</v>
      </c>
      <c r="I280" s="7">
        <f>WEEKDAY($B280,2)</f>
        <v>3</v>
      </c>
      <c r="J280" s="7" t="str">
        <f>TEXT($B280, "DDDD")</f>
        <v>quarta-feira</v>
      </c>
      <c r="K280" s="15" t="str">
        <f>IFERROR(VLOOKUP(B280, HolidayDimension!A$2:B$50, 2, FALSE), "No Key")</f>
        <v>No Key</v>
      </c>
      <c r="L280" s="7" t="str">
        <f t="shared" si="4"/>
        <v>Non-Holiday</v>
      </c>
      <c r="M280" s="7" t="str">
        <f>IF($I280 &gt;= 6, "Weekend", "Non-Weekend")</f>
        <v>Non-Weekend</v>
      </c>
    </row>
    <row r="281" spans="1:13" x14ac:dyDescent="0.25">
      <c r="A281" s="7">
        <v>280</v>
      </c>
      <c r="B281" s="9">
        <v>41200</v>
      </c>
      <c r="C281" s="7">
        <f>YEAR($B281)</f>
        <v>2012</v>
      </c>
      <c r="D281" s="7" t="str">
        <f>VLOOKUP(_xlfn.DAYS(DATE(YEAR($B281), MONTH($B282), DAY($B282)), DATE(YEAR($B282), 1, 1)), SeasonAux, 2, TRUE)</f>
        <v>Autumn</v>
      </c>
      <c r="E281" s="7">
        <f>IF($F281 &lt;= 6, 1, 2)</f>
        <v>2</v>
      </c>
      <c r="F281" s="7">
        <f>MONTH($B281)</f>
        <v>10</v>
      </c>
      <c r="G281" s="7">
        <f>WEEKNUM($B281)</f>
        <v>42</v>
      </c>
      <c r="H281" s="7">
        <f>DAY($B281)</f>
        <v>18</v>
      </c>
      <c r="I281" s="7">
        <f>WEEKDAY($B281,2)</f>
        <v>4</v>
      </c>
      <c r="J281" s="7" t="str">
        <f>TEXT($B281, "DDDD")</f>
        <v>quinta-feira</v>
      </c>
      <c r="K281" s="15" t="str">
        <f>IFERROR(VLOOKUP(B281, HolidayDimension!A$2:B$50, 2, FALSE), "No Key")</f>
        <v>No Key</v>
      </c>
      <c r="L281" s="7" t="str">
        <f t="shared" si="4"/>
        <v>Non-Holiday</v>
      </c>
      <c r="M281" s="7" t="str">
        <f>IF($I281 &gt;= 6, "Weekend", "Non-Weekend")</f>
        <v>Non-Weekend</v>
      </c>
    </row>
    <row r="282" spans="1:13" x14ac:dyDescent="0.25">
      <c r="A282" s="7">
        <v>281</v>
      </c>
      <c r="B282" s="8">
        <v>41201</v>
      </c>
      <c r="C282" s="7">
        <f>YEAR($B282)</f>
        <v>2012</v>
      </c>
      <c r="D282" s="7" t="str">
        <f>VLOOKUP(_xlfn.DAYS(DATE(YEAR($B282), MONTH($B283), DAY($B283)), DATE(YEAR($B283), 1, 1)), SeasonAux, 2, TRUE)</f>
        <v>Autumn</v>
      </c>
      <c r="E282" s="7">
        <f>IF($F282 &lt;= 6, 1, 2)</f>
        <v>2</v>
      </c>
      <c r="F282" s="7">
        <f>MONTH($B282)</f>
        <v>10</v>
      </c>
      <c r="G282" s="7">
        <f>WEEKNUM($B282)</f>
        <v>42</v>
      </c>
      <c r="H282" s="7">
        <f>DAY($B282)</f>
        <v>19</v>
      </c>
      <c r="I282" s="7">
        <f>WEEKDAY($B282,2)</f>
        <v>5</v>
      </c>
      <c r="J282" s="7" t="str">
        <f>TEXT($B282, "DDDD")</f>
        <v>sexta-feira</v>
      </c>
      <c r="K282" s="15" t="str">
        <f>IFERROR(VLOOKUP(B282, HolidayDimension!A$2:B$50, 2, FALSE), "No Key")</f>
        <v>No Key</v>
      </c>
      <c r="L282" s="7" t="str">
        <f t="shared" si="4"/>
        <v>Non-Holiday</v>
      </c>
      <c r="M282" s="7" t="str">
        <f>IF($I282 &gt;= 6, "Weekend", "Non-Weekend")</f>
        <v>Non-Weekend</v>
      </c>
    </row>
    <row r="283" spans="1:13" x14ac:dyDescent="0.25">
      <c r="A283" s="7">
        <v>282</v>
      </c>
      <c r="B283" s="9">
        <v>41202</v>
      </c>
      <c r="C283" s="7">
        <f>YEAR($B283)</f>
        <v>2012</v>
      </c>
      <c r="D283" s="7" t="str">
        <f>VLOOKUP(_xlfn.DAYS(DATE(YEAR($B283), MONTH($B284), DAY($B284)), DATE(YEAR($B284), 1, 1)), SeasonAux, 2, TRUE)</f>
        <v>Autumn</v>
      </c>
      <c r="E283" s="7">
        <f>IF($F283 &lt;= 6, 1, 2)</f>
        <v>2</v>
      </c>
      <c r="F283" s="7">
        <f>MONTH($B283)</f>
        <v>10</v>
      </c>
      <c r="G283" s="7">
        <f>WEEKNUM($B283)</f>
        <v>42</v>
      </c>
      <c r="H283" s="7">
        <f>DAY($B283)</f>
        <v>20</v>
      </c>
      <c r="I283" s="7">
        <f>WEEKDAY($B283,2)</f>
        <v>6</v>
      </c>
      <c r="J283" s="7" t="str">
        <f>TEXT($B283, "DDDD")</f>
        <v>sábado</v>
      </c>
      <c r="K283" s="15" t="str">
        <f>IFERROR(VLOOKUP(B283, HolidayDimension!A$2:B$50, 2, FALSE), "No Key")</f>
        <v>No Key</v>
      </c>
      <c r="L283" s="7" t="str">
        <f t="shared" si="4"/>
        <v>Non-Holiday</v>
      </c>
      <c r="M283" s="7" t="str">
        <f>IF($I283 &gt;= 6, "Weekend", "Non-Weekend")</f>
        <v>Weekend</v>
      </c>
    </row>
    <row r="284" spans="1:13" x14ac:dyDescent="0.25">
      <c r="A284" s="7">
        <v>283</v>
      </c>
      <c r="B284" s="8">
        <v>41203</v>
      </c>
      <c r="C284" s="7">
        <f>YEAR($B284)</f>
        <v>2012</v>
      </c>
      <c r="D284" s="7" t="str">
        <f>VLOOKUP(_xlfn.DAYS(DATE(YEAR($B284), MONTH($B285), DAY($B285)), DATE(YEAR($B285), 1, 1)), SeasonAux, 2, TRUE)</f>
        <v>Autumn</v>
      </c>
      <c r="E284" s="7">
        <f>IF($F284 &lt;= 6, 1, 2)</f>
        <v>2</v>
      </c>
      <c r="F284" s="7">
        <f>MONTH($B284)</f>
        <v>10</v>
      </c>
      <c r="G284" s="7">
        <f>WEEKNUM($B284)</f>
        <v>43</v>
      </c>
      <c r="H284" s="7">
        <f>DAY($B284)</f>
        <v>21</v>
      </c>
      <c r="I284" s="7">
        <f>WEEKDAY($B284,2)</f>
        <v>7</v>
      </c>
      <c r="J284" s="7" t="str">
        <f>TEXT($B284, "DDDD")</f>
        <v>domingo</v>
      </c>
      <c r="K284" s="15" t="str">
        <f>IFERROR(VLOOKUP(B284, HolidayDimension!A$2:B$50, 2, FALSE), "No Key")</f>
        <v>No Key</v>
      </c>
      <c r="L284" s="7" t="str">
        <f t="shared" si="4"/>
        <v>Non-Holiday</v>
      </c>
      <c r="M284" s="7" t="str">
        <f>IF($I284 &gt;= 6, "Weekend", "Non-Weekend")</f>
        <v>Weekend</v>
      </c>
    </row>
    <row r="285" spans="1:13" x14ac:dyDescent="0.25">
      <c r="A285" s="7">
        <v>284</v>
      </c>
      <c r="B285" s="9">
        <v>41205</v>
      </c>
      <c r="C285" s="7">
        <f>YEAR($B285)</f>
        <v>2012</v>
      </c>
      <c r="D285" s="7" t="str">
        <f>VLOOKUP(_xlfn.DAYS(DATE(YEAR($B285), MONTH($B286), DAY($B286)), DATE(YEAR($B286), 1, 1)), SeasonAux, 2, TRUE)</f>
        <v>Autumn</v>
      </c>
      <c r="E285" s="7">
        <f>IF($F285 &lt;= 6, 1, 2)</f>
        <v>2</v>
      </c>
      <c r="F285" s="7">
        <f>MONTH($B285)</f>
        <v>10</v>
      </c>
      <c r="G285" s="7">
        <f>WEEKNUM($B285)</f>
        <v>43</v>
      </c>
      <c r="H285" s="7">
        <f>DAY($B285)</f>
        <v>23</v>
      </c>
      <c r="I285" s="7">
        <f>WEEKDAY($B285,2)</f>
        <v>2</v>
      </c>
      <c r="J285" s="7" t="str">
        <f>TEXT($B285, "DDDD")</f>
        <v>terça-feira</v>
      </c>
      <c r="K285" s="15" t="str">
        <f>IFERROR(VLOOKUP(B285, HolidayDimension!A$2:B$50, 2, FALSE), "No Key")</f>
        <v>No Key</v>
      </c>
      <c r="L285" s="7" t="str">
        <f t="shared" si="4"/>
        <v>Non-Holiday</v>
      </c>
      <c r="M285" s="7" t="str">
        <f>IF($I285 &gt;= 6, "Weekend", "Non-Weekend")</f>
        <v>Non-Weekend</v>
      </c>
    </row>
    <row r="286" spans="1:13" x14ac:dyDescent="0.25">
      <c r="A286" s="7">
        <v>285</v>
      </c>
      <c r="B286" s="8">
        <v>41206</v>
      </c>
      <c r="C286" s="7">
        <f>YEAR($B286)</f>
        <v>2012</v>
      </c>
      <c r="D286" s="7" t="str">
        <f>VLOOKUP(_xlfn.DAYS(DATE(YEAR($B286), MONTH($B287), DAY($B287)), DATE(YEAR($B287), 1, 1)), SeasonAux, 2, TRUE)</f>
        <v>Autumn</v>
      </c>
      <c r="E286" s="7">
        <f>IF($F286 &lt;= 6, 1, 2)</f>
        <v>2</v>
      </c>
      <c r="F286" s="7">
        <f>MONTH($B286)</f>
        <v>10</v>
      </c>
      <c r="G286" s="7">
        <f>WEEKNUM($B286)</f>
        <v>43</v>
      </c>
      <c r="H286" s="7">
        <f>DAY($B286)</f>
        <v>24</v>
      </c>
      <c r="I286" s="7">
        <f>WEEKDAY($B286,2)</f>
        <v>3</v>
      </c>
      <c r="J286" s="7" t="str">
        <f>TEXT($B286, "DDDD")</f>
        <v>quarta-feira</v>
      </c>
      <c r="K286" s="15" t="str">
        <f>IFERROR(VLOOKUP(B286, HolidayDimension!A$2:B$50, 2, FALSE), "No Key")</f>
        <v>No Key</v>
      </c>
      <c r="L286" s="7" t="str">
        <f t="shared" si="4"/>
        <v>Non-Holiday</v>
      </c>
      <c r="M286" s="7" t="str">
        <f>IF($I286 &gt;= 6, "Weekend", "Non-Weekend")</f>
        <v>Non-Weekend</v>
      </c>
    </row>
    <row r="287" spans="1:13" x14ac:dyDescent="0.25">
      <c r="A287" s="7">
        <v>286</v>
      </c>
      <c r="B287" s="8">
        <v>41207</v>
      </c>
      <c r="C287" s="7">
        <f>YEAR($B287)</f>
        <v>2012</v>
      </c>
      <c r="D287" s="7" t="str">
        <f>VLOOKUP(_xlfn.DAYS(DATE(YEAR($B287), MONTH($B288), DAY($B288)), DATE(YEAR($B288), 1, 1)), SeasonAux, 2, TRUE)</f>
        <v>Autumn</v>
      </c>
      <c r="E287" s="7">
        <f>IF($F287 &lt;= 6, 1, 2)</f>
        <v>2</v>
      </c>
      <c r="F287" s="7">
        <f>MONTH($B287)</f>
        <v>10</v>
      </c>
      <c r="G287" s="7">
        <f>WEEKNUM($B287)</f>
        <v>43</v>
      </c>
      <c r="H287" s="7">
        <f>DAY($B287)</f>
        <v>25</v>
      </c>
      <c r="I287" s="7">
        <f>WEEKDAY($B287,2)</f>
        <v>4</v>
      </c>
      <c r="J287" s="7" t="str">
        <f>TEXT($B287, "DDDD")</f>
        <v>quinta-feira</v>
      </c>
      <c r="K287" s="15" t="str">
        <f>IFERROR(VLOOKUP(B287, HolidayDimension!A$2:B$50, 2, FALSE), "No Key")</f>
        <v>No Key</v>
      </c>
      <c r="L287" s="7" t="str">
        <f t="shared" si="4"/>
        <v>Non-Holiday</v>
      </c>
      <c r="M287" s="7" t="str">
        <f>IF($I287 &gt;= 6, "Weekend", "Non-Weekend")</f>
        <v>Non-Weekend</v>
      </c>
    </row>
    <row r="288" spans="1:13" x14ac:dyDescent="0.25">
      <c r="A288" s="7">
        <v>287</v>
      </c>
      <c r="B288" s="8">
        <v>41208</v>
      </c>
      <c r="C288" s="7">
        <f>YEAR($B288)</f>
        <v>2012</v>
      </c>
      <c r="D288" s="7" t="str">
        <f>VLOOKUP(_xlfn.DAYS(DATE(YEAR($B288), MONTH($B289), DAY($B289)), DATE(YEAR($B289), 1, 1)), SeasonAux, 2, TRUE)</f>
        <v>Autumn</v>
      </c>
      <c r="E288" s="7">
        <f>IF($F288 &lt;= 6, 1, 2)</f>
        <v>2</v>
      </c>
      <c r="F288" s="7">
        <f>MONTH($B288)</f>
        <v>10</v>
      </c>
      <c r="G288" s="7">
        <f>WEEKNUM($B288)</f>
        <v>43</v>
      </c>
      <c r="H288" s="7">
        <f>DAY($B288)</f>
        <v>26</v>
      </c>
      <c r="I288" s="7">
        <f>WEEKDAY($B288,2)</f>
        <v>5</v>
      </c>
      <c r="J288" s="7" t="str">
        <f>TEXT($B288, "DDDD")</f>
        <v>sexta-feira</v>
      </c>
      <c r="K288" s="15" t="str">
        <f>IFERROR(VLOOKUP(B288, HolidayDimension!A$2:B$50, 2, FALSE), "No Key")</f>
        <v>No Key</v>
      </c>
      <c r="L288" s="7" t="str">
        <f t="shared" si="4"/>
        <v>Non-Holiday</v>
      </c>
      <c r="M288" s="7" t="str">
        <f>IF($I288 &gt;= 6, "Weekend", "Non-Weekend")</f>
        <v>Non-Weekend</v>
      </c>
    </row>
    <row r="289" spans="1:13" x14ac:dyDescent="0.25">
      <c r="A289" s="7">
        <v>288</v>
      </c>
      <c r="B289" s="9">
        <v>41209</v>
      </c>
      <c r="C289" s="7">
        <f>YEAR($B289)</f>
        <v>2012</v>
      </c>
      <c r="D289" s="7" t="str">
        <f>VLOOKUP(_xlfn.DAYS(DATE(YEAR($B289), MONTH($B290), DAY($B290)), DATE(YEAR($B290), 1, 1)), SeasonAux, 2, TRUE)</f>
        <v>Autumn</v>
      </c>
      <c r="E289" s="7">
        <f>IF($F289 &lt;= 6, 1, 2)</f>
        <v>2</v>
      </c>
      <c r="F289" s="7">
        <f>MONTH($B289)</f>
        <v>10</v>
      </c>
      <c r="G289" s="7">
        <f>WEEKNUM($B289)</f>
        <v>43</v>
      </c>
      <c r="H289" s="7">
        <f>DAY($B289)</f>
        <v>27</v>
      </c>
      <c r="I289" s="7">
        <f>WEEKDAY($B289,2)</f>
        <v>6</v>
      </c>
      <c r="J289" s="7" t="str">
        <f>TEXT($B289, "DDDD")</f>
        <v>sábado</v>
      </c>
      <c r="K289" s="15" t="str">
        <f>IFERROR(VLOOKUP(B289, HolidayDimension!A$2:B$50, 2, FALSE), "No Key")</f>
        <v>No Key</v>
      </c>
      <c r="L289" s="7" t="str">
        <f t="shared" si="4"/>
        <v>Non-Holiday</v>
      </c>
      <c r="M289" s="7" t="str">
        <f>IF($I289 &gt;= 6, "Weekend", "Non-Weekend")</f>
        <v>Weekend</v>
      </c>
    </row>
    <row r="290" spans="1:13" x14ac:dyDescent="0.25">
      <c r="A290" s="7">
        <v>289</v>
      </c>
      <c r="B290" s="9">
        <v>41210</v>
      </c>
      <c r="C290" s="7">
        <f>YEAR($B290)</f>
        <v>2012</v>
      </c>
      <c r="D290" s="7" t="str">
        <f>VLOOKUP(_xlfn.DAYS(DATE(YEAR($B290), MONTH($B291), DAY($B291)), DATE(YEAR($B291), 1, 1)), SeasonAux, 2, TRUE)</f>
        <v>Autumn</v>
      </c>
      <c r="E290" s="7">
        <f>IF($F290 &lt;= 6, 1, 2)</f>
        <v>2</v>
      </c>
      <c r="F290" s="7">
        <f>MONTH($B290)</f>
        <v>10</v>
      </c>
      <c r="G290" s="7">
        <f>WEEKNUM($B290)</f>
        <v>44</v>
      </c>
      <c r="H290" s="7">
        <f>DAY($B290)</f>
        <v>28</v>
      </c>
      <c r="I290" s="7">
        <f>WEEKDAY($B290,2)</f>
        <v>7</v>
      </c>
      <c r="J290" s="7" t="str">
        <f>TEXT($B290, "DDDD")</f>
        <v>domingo</v>
      </c>
      <c r="K290" s="15" t="str">
        <f>IFERROR(VLOOKUP(B290, HolidayDimension!A$2:B$50, 2, FALSE), "No Key")</f>
        <v>No Key</v>
      </c>
      <c r="L290" s="7" t="str">
        <f t="shared" si="4"/>
        <v>Non-Holiday</v>
      </c>
      <c r="M290" s="7" t="str">
        <f>IF($I290 &gt;= 6, "Weekend", "Non-Weekend")</f>
        <v>Weekend</v>
      </c>
    </row>
    <row r="291" spans="1:13" x14ac:dyDescent="0.25">
      <c r="A291" s="7">
        <v>290</v>
      </c>
      <c r="B291" s="9">
        <v>41211</v>
      </c>
      <c r="C291" s="7">
        <f>YEAR($B291)</f>
        <v>2012</v>
      </c>
      <c r="D291" s="7" t="str">
        <f>VLOOKUP(_xlfn.DAYS(DATE(YEAR($B291), MONTH($B292), DAY($B292)), DATE(YEAR($B292), 1, 1)), SeasonAux, 2, TRUE)</f>
        <v>Autumn</v>
      </c>
      <c r="E291" s="7">
        <f>IF($F291 &lt;= 6, 1, 2)</f>
        <v>2</v>
      </c>
      <c r="F291" s="7">
        <f>MONTH($B291)</f>
        <v>10</v>
      </c>
      <c r="G291" s="7">
        <f>WEEKNUM($B291)</f>
        <v>44</v>
      </c>
      <c r="H291" s="7">
        <f>DAY($B291)</f>
        <v>29</v>
      </c>
      <c r="I291" s="7">
        <f>WEEKDAY($B291,2)</f>
        <v>1</v>
      </c>
      <c r="J291" s="7" t="str">
        <f>TEXT($B291, "DDDD")</f>
        <v>segunda-feira</v>
      </c>
      <c r="K291" s="15" t="str">
        <f>IFERROR(VLOOKUP(B291, HolidayDimension!A$2:B$50, 2, FALSE), "No Key")</f>
        <v>No Key</v>
      </c>
      <c r="L291" s="7" t="str">
        <f t="shared" si="4"/>
        <v>Non-Holiday</v>
      </c>
      <c r="M291" s="7" t="str">
        <f>IF($I291 &gt;= 6, "Weekend", "Non-Weekend")</f>
        <v>Non-Weekend</v>
      </c>
    </row>
    <row r="292" spans="1:13" x14ac:dyDescent="0.25">
      <c r="A292" s="7">
        <v>291</v>
      </c>
      <c r="B292" s="9">
        <v>41212</v>
      </c>
      <c r="C292" s="7">
        <f>YEAR($B292)</f>
        <v>2012</v>
      </c>
      <c r="D292" s="7" t="str">
        <f>VLOOKUP(_xlfn.DAYS(DATE(YEAR($B292), MONTH($B293), DAY($B293)), DATE(YEAR($B293), 1, 1)), SeasonAux, 2, TRUE)</f>
        <v>Autumn</v>
      </c>
      <c r="E292" s="7">
        <f>IF($F292 &lt;= 6, 1, 2)</f>
        <v>2</v>
      </c>
      <c r="F292" s="7">
        <f>MONTH($B292)</f>
        <v>10</v>
      </c>
      <c r="G292" s="7">
        <f>WEEKNUM($B292)</f>
        <v>44</v>
      </c>
      <c r="H292" s="7">
        <f>DAY($B292)</f>
        <v>30</v>
      </c>
      <c r="I292" s="7">
        <f>WEEKDAY($B292,2)</f>
        <v>2</v>
      </c>
      <c r="J292" s="7" t="str">
        <f>TEXT($B292, "DDDD")</f>
        <v>terça-feira</v>
      </c>
      <c r="K292" s="15" t="str">
        <f>IFERROR(VLOOKUP(B292, HolidayDimension!A$2:B$50, 2, FALSE), "No Key")</f>
        <v>No Key</v>
      </c>
      <c r="L292" s="7" t="str">
        <f t="shared" si="4"/>
        <v>Non-Holiday</v>
      </c>
      <c r="M292" s="7" t="str">
        <f>IF($I292 &gt;= 6, "Weekend", "Non-Weekend")</f>
        <v>Non-Weekend</v>
      </c>
    </row>
    <row r="293" spans="1:13" x14ac:dyDescent="0.25">
      <c r="A293" s="7">
        <v>292</v>
      </c>
      <c r="B293" s="9">
        <v>41213</v>
      </c>
      <c r="C293" s="7">
        <f>YEAR($B293)</f>
        <v>2012</v>
      </c>
      <c r="D293" s="7" t="str">
        <f>VLOOKUP(_xlfn.DAYS(DATE(YEAR($B293), MONTH($B294), DAY($B294)), DATE(YEAR($B294), 1, 1)), SeasonAux, 2, TRUE)</f>
        <v>Autumn</v>
      </c>
      <c r="E293" s="7">
        <f>IF($F293 &lt;= 6, 1, 2)</f>
        <v>2</v>
      </c>
      <c r="F293" s="7">
        <f>MONTH($B293)</f>
        <v>10</v>
      </c>
      <c r="G293" s="7">
        <f>WEEKNUM($B293)</f>
        <v>44</v>
      </c>
      <c r="H293" s="7">
        <f>DAY($B293)</f>
        <v>31</v>
      </c>
      <c r="I293" s="7">
        <f>WEEKDAY($B293,2)</f>
        <v>3</v>
      </c>
      <c r="J293" s="7" t="str">
        <f>TEXT($B293, "DDDD")</f>
        <v>quarta-feira</v>
      </c>
      <c r="K293" s="15" t="str">
        <f>IFERROR(VLOOKUP(B293, HolidayDimension!A$2:B$50, 2, FALSE), "No Key")</f>
        <v>No Key</v>
      </c>
      <c r="L293" s="7" t="str">
        <f t="shared" si="4"/>
        <v>Non-Holiday</v>
      </c>
      <c r="M293" s="7" t="str">
        <f>IF($I293 &gt;= 6, "Weekend", "Non-Weekend")</f>
        <v>Non-Weekend</v>
      </c>
    </row>
    <row r="294" spans="1:13" x14ac:dyDescent="0.25">
      <c r="A294" s="7">
        <v>293</v>
      </c>
      <c r="B294" s="8">
        <v>41214</v>
      </c>
      <c r="C294" s="7">
        <f>YEAR($B294)</f>
        <v>2012</v>
      </c>
      <c r="D294" s="7" t="str">
        <f>VLOOKUP(_xlfn.DAYS(DATE(YEAR($B294), MONTH($B295), DAY($B295)), DATE(YEAR($B295), 1, 1)), SeasonAux, 2, TRUE)</f>
        <v>Autumn</v>
      </c>
      <c r="E294" s="7">
        <f>IF($F294 &lt;= 6, 1, 2)</f>
        <v>2</v>
      </c>
      <c r="F294" s="7">
        <f>MONTH($B294)</f>
        <v>11</v>
      </c>
      <c r="G294" s="7">
        <f>WEEKNUM($B294)</f>
        <v>44</v>
      </c>
      <c r="H294" s="7">
        <f>DAY($B294)</f>
        <v>1</v>
      </c>
      <c r="I294" s="7">
        <f>WEEKDAY($B294,2)</f>
        <v>4</v>
      </c>
      <c r="J294" s="7" t="str">
        <f>TEXT($B294, "DDDD")</f>
        <v>quinta-feira</v>
      </c>
      <c r="K294" s="15" t="str">
        <f>IFERROR(VLOOKUP(B294, HolidayDimension!A$2:B$50, 2, FALSE), "No Key")</f>
        <v>No Key</v>
      </c>
      <c r="L294" s="7" t="str">
        <f t="shared" si="4"/>
        <v>Non-Holiday</v>
      </c>
      <c r="M294" s="7" t="str">
        <f>IF($I294 &gt;= 6, "Weekend", "Non-Weekend")</f>
        <v>Non-Weekend</v>
      </c>
    </row>
    <row r="295" spans="1:13" x14ac:dyDescent="0.25">
      <c r="A295" s="7">
        <v>294</v>
      </c>
      <c r="B295" s="9">
        <v>41215</v>
      </c>
      <c r="C295" s="7">
        <f>YEAR($B295)</f>
        <v>2012</v>
      </c>
      <c r="D295" s="7" t="str">
        <f>VLOOKUP(_xlfn.DAYS(DATE(YEAR($B295), MONTH($B296), DAY($B296)), DATE(YEAR($B296), 1, 1)), SeasonAux, 2, TRUE)</f>
        <v>Autumn</v>
      </c>
      <c r="E295" s="7">
        <f>IF($F295 &lt;= 6, 1, 2)</f>
        <v>2</v>
      </c>
      <c r="F295" s="7">
        <f>MONTH($B295)</f>
        <v>11</v>
      </c>
      <c r="G295" s="7">
        <f>WEEKNUM($B295)</f>
        <v>44</v>
      </c>
      <c r="H295" s="7">
        <f>DAY($B295)</f>
        <v>2</v>
      </c>
      <c r="I295" s="7">
        <f>WEEKDAY($B295,2)</f>
        <v>5</v>
      </c>
      <c r="J295" s="7" t="str">
        <f>TEXT($B295, "DDDD")</f>
        <v>sexta-feira</v>
      </c>
      <c r="K295" s="15" t="str">
        <f>IFERROR(VLOOKUP(B295, HolidayDimension!A$2:B$50, 2, FALSE), "No Key")</f>
        <v>No Key</v>
      </c>
      <c r="L295" s="7" t="str">
        <f t="shared" si="4"/>
        <v>Non-Holiday</v>
      </c>
      <c r="M295" s="7" t="str">
        <f>IF($I295 &gt;= 6, "Weekend", "Non-Weekend")</f>
        <v>Non-Weekend</v>
      </c>
    </row>
    <row r="296" spans="1:13" x14ac:dyDescent="0.25">
      <c r="A296" s="7">
        <v>295</v>
      </c>
      <c r="B296" s="9">
        <v>41216</v>
      </c>
      <c r="C296" s="7">
        <f>YEAR($B296)</f>
        <v>2012</v>
      </c>
      <c r="D296" s="7" t="str">
        <f>VLOOKUP(_xlfn.DAYS(DATE(YEAR($B296), MONTH($B297), DAY($B297)), DATE(YEAR($B297), 1, 1)), SeasonAux, 2, TRUE)</f>
        <v>Autumn</v>
      </c>
      <c r="E296" s="7">
        <f>IF($F296 &lt;= 6, 1, 2)</f>
        <v>2</v>
      </c>
      <c r="F296" s="7">
        <f>MONTH($B296)</f>
        <v>11</v>
      </c>
      <c r="G296" s="7">
        <f>WEEKNUM($B296)</f>
        <v>44</v>
      </c>
      <c r="H296" s="7">
        <f>DAY($B296)</f>
        <v>3</v>
      </c>
      <c r="I296" s="7">
        <f>WEEKDAY($B296,2)</f>
        <v>6</v>
      </c>
      <c r="J296" s="7" t="str">
        <f>TEXT($B296, "DDDD")</f>
        <v>sábado</v>
      </c>
      <c r="K296" s="15" t="str">
        <f>IFERROR(VLOOKUP(B296, HolidayDimension!A$2:B$50, 2, FALSE), "No Key")</f>
        <v>No Key</v>
      </c>
      <c r="L296" s="7" t="str">
        <f t="shared" si="4"/>
        <v>Non-Holiday</v>
      </c>
      <c r="M296" s="7" t="str">
        <f>IF($I296 &gt;= 6, "Weekend", "Non-Weekend")</f>
        <v>Weekend</v>
      </c>
    </row>
    <row r="297" spans="1:13" x14ac:dyDescent="0.25">
      <c r="A297" s="7">
        <v>296</v>
      </c>
      <c r="B297" s="8">
        <v>41217</v>
      </c>
      <c r="C297" s="7">
        <f>YEAR($B297)</f>
        <v>2012</v>
      </c>
      <c r="D297" s="7" t="str">
        <f>VLOOKUP(_xlfn.DAYS(DATE(YEAR($B297), MONTH($B298), DAY($B298)), DATE(YEAR($B298), 1, 1)), SeasonAux, 2, TRUE)</f>
        <v>Autumn</v>
      </c>
      <c r="E297" s="7">
        <f>IF($F297 &lt;= 6, 1, 2)</f>
        <v>2</v>
      </c>
      <c r="F297" s="7">
        <f>MONTH($B297)</f>
        <v>11</v>
      </c>
      <c r="G297" s="7">
        <f>WEEKNUM($B297)</f>
        <v>45</v>
      </c>
      <c r="H297" s="7">
        <f>DAY($B297)</f>
        <v>4</v>
      </c>
      <c r="I297" s="7">
        <f>WEEKDAY($B297,2)</f>
        <v>7</v>
      </c>
      <c r="J297" s="7" t="str">
        <f>TEXT($B297, "DDDD")</f>
        <v>domingo</v>
      </c>
      <c r="K297" s="15" t="str">
        <f>IFERROR(VLOOKUP(B297, HolidayDimension!A$2:B$50, 2, FALSE), "No Key")</f>
        <v>No Key</v>
      </c>
      <c r="L297" s="7" t="str">
        <f t="shared" si="4"/>
        <v>Non-Holiday</v>
      </c>
      <c r="M297" s="7" t="str">
        <f>IF($I297 &gt;= 6, "Weekend", "Non-Weekend")</f>
        <v>Weekend</v>
      </c>
    </row>
    <row r="298" spans="1:13" x14ac:dyDescent="0.25">
      <c r="A298" s="7">
        <v>297</v>
      </c>
      <c r="B298" s="9">
        <v>41218</v>
      </c>
      <c r="C298" s="7">
        <f>YEAR($B298)</f>
        <v>2012</v>
      </c>
      <c r="D298" s="7" t="str">
        <f>VLOOKUP(_xlfn.DAYS(DATE(YEAR($B298), MONTH($B299), DAY($B299)), DATE(YEAR($B299), 1, 1)), SeasonAux, 2, TRUE)</f>
        <v>Autumn</v>
      </c>
      <c r="E298" s="7">
        <f>IF($F298 &lt;= 6, 1, 2)</f>
        <v>2</v>
      </c>
      <c r="F298" s="7">
        <f>MONTH($B298)</f>
        <v>11</v>
      </c>
      <c r="G298" s="7">
        <f>WEEKNUM($B298)</f>
        <v>45</v>
      </c>
      <c r="H298" s="7">
        <f>DAY($B298)</f>
        <v>5</v>
      </c>
      <c r="I298" s="7">
        <f>WEEKDAY($B298,2)</f>
        <v>1</v>
      </c>
      <c r="J298" s="7" t="str">
        <f>TEXT($B298, "DDDD")</f>
        <v>segunda-feira</v>
      </c>
      <c r="K298" s="15" t="str">
        <f>IFERROR(VLOOKUP(B298, HolidayDimension!A$2:B$50, 2, FALSE), "No Key")</f>
        <v>No Key</v>
      </c>
      <c r="L298" s="7" t="str">
        <f t="shared" si="4"/>
        <v>Non-Holiday</v>
      </c>
      <c r="M298" s="7" t="str">
        <f>IF($I298 &gt;= 6, "Weekend", "Non-Weekend")</f>
        <v>Non-Weekend</v>
      </c>
    </row>
    <row r="299" spans="1:13" x14ac:dyDescent="0.25">
      <c r="A299" s="7">
        <v>298</v>
      </c>
      <c r="B299" s="9">
        <v>41219</v>
      </c>
      <c r="C299" s="7">
        <f>YEAR($B299)</f>
        <v>2012</v>
      </c>
      <c r="D299" s="7" t="str">
        <f>VLOOKUP(_xlfn.DAYS(DATE(YEAR($B299), MONTH($B300), DAY($B300)), DATE(YEAR($B300), 1, 1)), SeasonAux, 2, TRUE)</f>
        <v>Autumn</v>
      </c>
      <c r="E299" s="7">
        <f>IF($F299 &lt;= 6, 1, 2)</f>
        <v>2</v>
      </c>
      <c r="F299" s="7">
        <f>MONTH($B299)</f>
        <v>11</v>
      </c>
      <c r="G299" s="7">
        <f>WEEKNUM($B299)</f>
        <v>45</v>
      </c>
      <c r="H299" s="7">
        <f>DAY($B299)</f>
        <v>6</v>
      </c>
      <c r="I299" s="7">
        <f>WEEKDAY($B299,2)</f>
        <v>2</v>
      </c>
      <c r="J299" s="7" t="str">
        <f>TEXT($B299, "DDDD")</f>
        <v>terça-feira</v>
      </c>
      <c r="K299" s="15" t="str">
        <f>IFERROR(VLOOKUP(B299, HolidayDimension!A$2:B$50, 2, FALSE), "No Key")</f>
        <v>No Key</v>
      </c>
      <c r="L299" s="7" t="str">
        <f t="shared" si="4"/>
        <v>Non-Holiday</v>
      </c>
      <c r="M299" s="7" t="str">
        <f>IF($I299 &gt;= 6, "Weekend", "Non-Weekend")</f>
        <v>Non-Weekend</v>
      </c>
    </row>
    <row r="300" spans="1:13" x14ac:dyDescent="0.25">
      <c r="A300" s="7">
        <v>299</v>
      </c>
      <c r="B300" s="8">
        <v>41220</v>
      </c>
      <c r="C300" s="7">
        <f>YEAR($B300)</f>
        <v>2012</v>
      </c>
      <c r="D300" s="7" t="str">
        <f>VLOOKUP(_xlfn.DAYS(DATE(YEAR($B300), MONTH($B301), DAY($B301)), DATE(YEAR($B301), 1, 1)), SeasonAux, 2, TRUE)</f>
        <v>Autumn</v>
      </c>
      <c r="E300" s="7">
        <f>IF($F300 &lt;= 6, 1, 2)</f>
        <v>2</v>
      </c>
      <c r="F300" s="7">
        <f>MONTH($B300)</f>
        <v>11</v>
      </c>
      <c r="G300" s="7">
        <f>WEEKNUM($B300)</f>
        <v>45</v>
      </c>
      <c r="H300" s="7">
        <f>DAY($B300)</f>
        <v>7</v>
      </c>
      <c r="I300" s="7">
        <f>WEEKDAY($B300,2)</f>
        <v>3</v>
      </c>
      <c r="J300" s="7" t="str">
        <f>TEXT($B300, "DDDD")</f>
        <v>quarta-feira</v>
      </c>
      <c r="K300" s="15" t="str">
        <f>IFERROR(VLOOKUP(B300, HolidayDimension!A$2:B$50, 2, FALSE), "No Key")</f>
        <v>No Key</v>
      </c>
      <c r="L300" s="7" t="str">
        <f t="shared" si="4"/>
        <v>Non-Holiday</v>
      </c>
      <c r="M300" s="7" t="str">
        <f>IF($I300 &gt;= 6, "Weekend", "Non-Weekend")</f>
        <v>Non-Weekend</v>
      </c>
    </row>
    <row r="301" spans="1:13" x14ac:dyDescent="0.25">
      <c r="A301" s="7">
        <v>300</v>
      </c>
      <c r="B301" s="8">
        <v>41221</v>
      </c>
      <c r="C301" s="7">
        <f>YEAR($B301)</f>
        <v>2012</v>
      </c>
      <c r="D301" s="7" t="str">
        <f>VLOOKUP(_xlfn.DAYS(DATE(YEAR($B301), MONTH($B302), DAY($B302)), DATE(YEAR($B302), 1, 1)), SeasonAux, 2, TRUE)</f>
        <v>Autumn</v>
      </c>
      <c r="E301" s="7">
        <f>IF($F301 &lt;= 6, 1, 2)</f>
        <v>2</v>
      </c>
      <c r="F301" s="7">
        <f>MONTH($B301)</f>
        <v>11</v>
      </c>
      <c r="G301" s="7">
        <f>WEEKNUM($B301)</f>
        <v>45</v>
      </c>
      <c r="H301" s="7">
        <f>DAY($B301)</f>
        <v>8</v>
      </c>
      <c r="I301" s="7">
        <f>WEEKDAY($B301,2)</f>
        <v>4</v>
      </c>
      <c r="J301" s="7" t="str">
        <f>TEXT($B301, "DDDD")</f>
        <v>quinta-feira</v>
      </c>
      <c r="K301" s="15" t="str">
        <f>IFERROR(VLOOKUP(B301, HolidayDimension!A$2:B$50, 2, FALSE), "No Key")</f>
        <v>No Key</v>
      </c>
      <c r="L301" s="7" t="str">
        <f t="shared" si="4"/>
        <v>Non-Holiday</v>
      </c>
      <c r="M301" s="7" t="str">
        <f>IF($I301 &gt;= 6, "Weekend", "Non-Weekend")</f>
        <v>Non-Weekend</v>
      </c>
    </row>
    <row r="302" spans="1:13" x14ac:dyDescent="0.25">
      <c r="A302" s="7">
        <v>301</v>
      </c>
      <c r="B302" s="8">
        <v>41222</v>
      </c>
      <c r="C302" s="7">
        <f>YEAR($B302)</f>
        <v>2012</v>
      </c>
      <c r="D302" s="7" t="str">
        <f>VLOOKUP(_xlfn.DAYS(DATE(YEAR($B302), MONTH($B303), DAY($B303)), DATE(YEAR($B303), 1, 1)), SeasonAux, 2, TRUE)</f>
        <v>Autumn</v>
      </c>
      <c r="E302" s="7">
        <f>IF($F302 &lt;= 6, 1, 2)</f>
        <v>2</v>
      </c>
      <c r="F302" s="7">
        <f>MONTH($B302)</f>
        <v>11</v>
      </c>
      <c r="G302" s="7">
        <f>WEEKNUM($B302)</f>
        <v>45</v>
      </c>
      <c r="H302" s="7">
        <f>DAY($B302)</f>
        <v>9</v>
      </c>
      <c r="I302" s="7">
        <f>WEEKDAY($B302,2)</f>
        <v>5</v>
      </c>
      <c r="J302" s="7" t="str">
        <f>TEXT($B302, "DDDD")</f>
        <v>sexta-feira</v>
      </c>
      <c r="K302" s="15" t="str">
        <f>IFERROR(VLOOKUP(B302, HolidayDimension!A$2:B$50, 2, FALSE), "No Key")</f>
        <v>No Key</v>
      </c>
      <c r="L302" s="7" t="str">
        <f t="shared" si="4"/>
        <v>Non-Holiday</v>
      </c>
      <c r="M302" s="7" t="str">
        <f>IF($I302 &gt;= 6, "Weekend", "Non-Weekend")</f>
        <v>Non-Weekend</v>
      </c>
    </row>
    <row r="303" spans="1:13" x14ac:dyDescent="0.25">
      <c r="A303" s="7">
        <v>302</v>
      </c>
      <c r="B303" s="9">
        <v>41223</v>
      </c>
      <c r="C303" s="7">
        <f>YEAR($B303)</f>
        <v>2012</v>
      </c>
      <c r="D303" s="7" t="str">
        <f>VLOOKUP(_xlfn.DAYS(DATE(YEAR($B303), MONTH($B304), DAY($B304)), DATE(YEAR($B304), 1, 1)), SeasonAux, 2, TRUE)</f>
        <v>Autumn</v>
      </c>
      <c r="E303" s="7">
        <f>IF($F303 &lt;= 6, 1, 2)</f>
        <v>2</v>
      </c>
      <c r="F303" s="7">
        <f>MONTH($B303)</f>
        <v>11</v>
      </c>
      <c r="G303" s="7">
        <f>WEEKNUM($B303)</f>
        <v>45</v>
      </c>
      <c r="H303" s="7">
        <f>DAY($B303)</f>
        <v>10</v>
      </c>
      <c r="I303" s="7">
        <f>WEEKDAY($B303,2)</f>
        <v>6</v>
      </c>
      <c r="J303" s="7" t="str">
        <f>TEXT($B303, "DDDD")</f>
        <v>sábado</v>
      </c>
      <c r="K303" s="15" t="str">
        <f>IFERROR(VLOOKUP(B303, HolidayDimension!A$2:B$50, 2, FALSE), "No Key")</f>
        <v>No Key</v>
      </c>
      <c r="L303" s="7" t="str">
        <f t="shared" si="4"/>
        <v>Non-Holiday</v>
      </c>
      <c r="M303" s="7" t="str">
        <f>IF($I303 &gt;= 6, "Weekend", "Non-Weekend")</f>
        <v>Weekend</v>
      </c>
    </row>
    <row r="304" spans="1:13" x14ac:dyDescent="0.25">
      <c r="A304" s="7">
        <v>303</v>
      </c>
      <c r="B304" s="8">
        <v>41224</v>
      </c>
      <c r="C304" s="7">
        <f>YEAR($B304)</f>
        <v>2012</v>
      </c>
      <c r="D304" s="7" t="str">
        <f>VLOOKUP(_xlfn.DAYS(DATE(YEAR($B304), MONTH($B305), DAY($B305)), DATE(YEAR($B305), 1, 1)), SeasonAux, 2, TRUE)</f>
        <v>Autumn</v>
      </c>
      <c r="E304" s="7">
        <f>IF($F304 &lt;= 6, 1, 2)</f>
        <v>2</v>
      </c>
      <c r="F304" s="7">
        <f>MONTH($B304)</f>
        <v>11</v>
      </c>
      <c r="G304" s="7">
        <f>WEEKNUM($B304)</f>
        <v>46</v>
      </c>
      <c r="H304" s="7">
        <f>DAY($B304)</f>
        <v>11</v>
      </c>
      <c r="I304" s="7">
        <f>WEEKDAY($B304,2)</f>
        <v>7</v>
      </c>
      <c r="J304" s="7" t="str">
        <f>TEXT($B304, "DDDD")</f>
        <v>domingo</v>
      </c>
      <c r="K304" s="15">
        <f>IFERROR(VLOOKUP(B304, HolidayDimension!A$2:B$50, 2, FALSE), "No Key")</f>
        <v>17</v>
      </c>
      <c r="L304" s="7" t="str">
        <f t="shared" si="4"/>
        <v>Holiday</v>
      </c>
      <c r="M304" s="7" t="str">
        <f>IF($I304 &gt;= 6, "Weekend", "Non-Weekend")</f>
        <v>Weekend</v>
      </c>
    </row>
    <row r="305" spans="1:13" x14ac:dyDescent="0.25">
      <c r="A305" s="7">
        <v>304</v>
      </c>
      <c r="B305" s="9">
        <v>41225</v>
      </c>
      <c r="C305" s="7">
        <f>YEAR($B305)</f>
        <v>2012</v>
      </c>
      <c r="D305" s="7" t="str">
        <f>VLOOKUP(_xlfn.DAYS(DATE(YEAR($B305), MONTH($B306), DAY($B306)), DATE(YEAR($B306), 1, 1)), SeasonAux, 2, TRUE)</f>
        <v>Autumn</v>
      </c>
      <c r="E305" s="7">
        <f>IF($F305 &lt;= 6, 1, 2)</f>
        <v>2</v>
      </c>
      <c r="F305" s="7">
        <f>MONTH($B305)</f>
        <v>11</v>
      </c>
      <c r="G305" s="7">
        <f>WEEKNUM($B305)</f>
        <v>46</v>
      </c>
      <c r="H305" s="7">
        <f>DAY($B305)</f>
        <v>12</v>
      </c>
      <c r="I305" s="7">
        <f>WEEKDAY($B305,2)</f>
        <v>1</v>
      </c>
      <c r="J305" s="7" t="str">
        <f>TEXT($B305, "DDDD")</f>
        <v>segunda-feira</v>
      </c>
      <c r="K305" s="15" t="str">
        <f>IFERROR(VLOOKUP(B305, HolidayDimension!A$2:B$50, 2, FALSE), "No Key")</f>
        <v>No Key</v>
      </c>
      <c r="L305" s="7" t="str">
        <f t="shared" si="4"/>
        <v>Non-Holiday</v>
      </c>
      <c r="M305" s="7" t="str">
        <f>IF($I305 &gt;= 6, "Weekend", "Non-Weekend")</f>
        <v>Non-Weekend</v>
      </c>
    </row>
    <row r="306" spans="1:13" x14ac:dyDescent="0.25">
      <c r="A306" s="7">
        <v>305</v>
      </c>
      <c r="B306" s="8">
        <v>41226</v>
      </c>
      <c r="C306" s="7">
        <f>YEAR($B306)</f>
        <v>2012</v>
      </c>
      <c r="D306" s="7" t="str">
        <f>VLOOKUP(_xlfn.DAYS(DATE(YEAR($B306), MONTH($B307), DAY($B307)), DATE(YEAR($B307), 1, 1)), SeasonAux, 2, TRUE)</f>
        <v>Autumn</v>
      </c>
      <c r="E306" s="7">
        <f>IF($F306 &lt;= 6, 1, 2)</f>
        <v>2</v>
      </c>
      <c r="F306" s="7">
        <f>MONTH($B306)</f>
        <v>11</v>
      </c>
      <c r="G306" s="7">
        <f>WEEKNUM($B306)</f>
        <v>46</v>
      </c>
      <c r="H306" s="7">
        <f>DAY($B306)</f>
        <v>13</v>
      </c>
      <c r="I306" s="7">
        <f>WEEKDAY($B306,2)</f>
        <v>2</v>
      </c>
      <c r="J306" s="7" t="str">
        <f>TEXT($B306, "DDDD")</f>
        <v>terça-feira</v>
      </c>
      <c r="K306" s="15" t="str">
        <f>IFERROR(VLOOKUP(B306, HolidayDimension!A$2:B$50, 2, FALSE), "No Key")</f>
        <v>No Key</v>
      </c>
      <c r="L306" s="7" t="str">
        <f t="shared" si="4"/>
        <v>Non-Holiday</v>
      </c>
      <c r="M306" s="7" t="str">
        <f>IF($I306 &gt;= 6, "Weekend", "Non-Weekend")</f>
        <v>Non-Weekend</v>
      </c>
    </row>
    <row r="307" spans="1:13" x14ac:dyDescent="0.25">
      <c r="A307" s="7">
        <v>306</v>
      </c>
      <c r="B307" s="9">
        <v>41227</v>
      </c>
      <c r="C307" s="7">
        <f>YEAR($B307)</f>
        <v>2012</v>
      </c>
      <c r="D307" s="7" t="str">
        <f>VLOOKUP(_xlfn.DAYS(DATE(YEAR($B307), MONTH($B308), DAY($B308)), DATE(YEAR($B308), 1, 1)), SeasonAux, 2, TRUE)</f>
        <v>Autumn</v>
      </c>
      <c r="E307" s="7">
        <f>IF($F307 &lt;= 6, 1, 2)</f>
        <v>2</v>
      </c>
      <c r="F307" s="7">
        <f>MONTH($B307)</f>
        <v>11</v>
      </c>
      <c r="G307" s="7">
        <f>WEEKNUM($B307)</f>
        <v>46</v>
      </c>
      <c r="H307" s="7">
        <f>DAY($B307)</f>
        <v>14</v>
      </c>
      <c r="I307" s="7">
        <f>WEEKDAY($B307,2)</f>
        <v>3</v>
      </c>
      <c r="J307" s="7" t="str">
        <f>TEXT($B307, "DDDD")</f>
        <v>quarta-feira</v>
      </c>
      <c r="K307" s="15" t="str">
        <f>IFERROR(VLOOKUP(B307, HolidayDimension!A$2:B$50, 2, FALSE), "No Key")</f>
        <v>No Key</v>
      </c>
      <c r="L307" s="7" t="str">
        <f t="shared" si="4"/>
        <v>Non-Holiday</v>
      </c>
      <c r="M307" s="7" t="str">
        <f>IF($I307 &gt;= 6, "Weekend", "Non-Weekend")</f>
        <v>Non-Weekend</v>
      </c>
    </row>
    <row r="308" spans="1:13" x14ac:dyDescent="0.25">
      <c r="A308" s="7">
        <v>307</v>
      </c>
      <c r="B308" s="8">
        <v>41228</v>
      </c>
      <c r="C308" s="7">
        <f>YEAR($B308)</f>
        <v>2012</v>
      </c>
      <c r="D308" s="7" t="str">
        <f>VLOOKUP(_xlfn.DAYS(DATE(YEAR($B308), MONTH($B309), DAY($B309)), DATE(YEAR($B309), 1, 1)), SeasonAux, 2, TRUE)</f>
        <v>Autumn</v>
      </c>
      <c r="E308" s="7">
        <f>IF($F308 &lt;= 6, 1, 2)</f>
        <v>2</v>
      </c>
      <c r="F308" s="7">
        <f>MONTH($B308)</f>
        <v>11</v>
      </c>
      <c r="G308" s="7">
        <f>WEEKNUM($B308)</f>
        <v>46</v>
      </c>
      <c r="H308" s="7">
        <f>DAY($B308)</f>
        <v>15</v>
      </c>
      <c r="I308" s="7">
        <f>WEEKDAY($B308,2)</f>
        <v>4</v>
      </c>
      <c r="J308" s="7" t="str">
        <f>TEXT($B308, "DDDD")</f>
        <v>quinta-feira</v>
      </c>
      <c r="K308" s="15" t="str">
        <f>IFERROR(VLOOKUP(B308, HolidayDimension!A$2:B$50, 2, FALSE), "No Key")</f>
        <v>No Key</v>
      </c>
      <c r="L308" s="7" t="str">
        <f t="shared" si="4"/>
        <v>Non-Holiday</v>
      </c>
      <c r="M308" s="7" t="str">
        <f>IF($I308 &gt;= 6, "Weekend", "Non-Weekend")</f>
        <v>Non-Weekend</v>
      </c>
    </row>
    <row r="309" spans="1:13" x14ac:dyDescent="0.25">
      <c r="A309" s="7">
        <v>308</v>
      </c>
      <c r="B309" s="9">
        <v>41229</v>
      </c>
      <c r="C309" s="7">
        <f>YEAR($B309)</f>
        <v>2012</v>
      </c>
      <c r="D309" s="7" t="str">
        <f>VLOOKUP(_xlfn.DAYS(DATE(YEAR($B309), MONTH($B310), DAY($B310)), DATE(YEAR($B310), 1, 1)), SeasonAux, 2, TRUE)</f>
        <v>Autumn</v>
      </c>
      <c r="E309" s="7">
        <f>IF($F309 &lt;= 6, 1, 2)</f>
        <v>2</v>
      </c>
      <c r="F309" s="7">
        <f>MONTH($B309)</f>
        <v>11</v>
      </c>
      <c r="G309" s="7">
        <f>WEEKNUM($B309)</f>
        <v>46</v>
      </c>
      <c r="H309" s="7">
        <f>DAY($B309)</f>
        <v>16</v>
      </c>
      <c r="I309" s="7">
        <f>WEEKDAY($B309,2)</f>
        <v>5</v>
      </c>
      <c r="J309" s="7" t="str">
        <f>TEXT($B309, "DDDD")</f>
        <v>sexta-feira</v>
      </c>
      <c r="K309" s="15" t="str">
        <f>IFERROR(VLOOKUP(B309, HolidayDimension!A$2:B$50, 2, FALSE), "No Key")</f>
        <v>No Key</v>
      </c>
      <c r="L309" s="7" t="str">
        <f t="shared" si="4"/>
        <v>Non-Holiday</v>
      </c>
      <c r="M309" s="7" t="str">
        <f>IF($I309 &gt;= 6, "Weekend", "Non-Weekend")</f>
        <v>Non-Weekend</v>
      </c>
    </row>
    <row r="310" spans="1:13" x14ac:dyDescent="0.25">
      <c r="A310" s="7">
        <v>309</v>
      </c>
      <c r="B310" s="9">
        <v>41230</v>
      </c>
      <c r="C310" s="7">
        <f>YEAR($B310)</f>
        <v>2012</v>
      </c>
      <c r="D310" s="7" t="str">
        <f>VLOOKUP(_xlfn.DAYS(DATE(YEAR($B310), MONTH($B311), DAY($B311)), DATE(YEAR($B311), 1, 1)), SeasonAux, 2, TRUE)</f>
        <v>Autumn</v>
      </c>
      <c r="E310" s="7">
        <f>IF($F310 &lt;= 6, 1, 2)</f>
        <v>2</v>
      </c>
      <c r="F310" s="7">
        <f>MONTH($B310)</f>
        <v>11</v>
      </c>
      <c r="G310" s="7">
        <f>WEEKNUM($B310)</f>
        <v>46</v>
      </c>
      <c r="H310" s="7">
        <f>DAY($B310)</f>
        <v>17</v>
      </c>
      <c r="I310" s="7">
        <f>WEEKDAY($B310,2)</f>
        <v>6</v>
      </c>
      <c r="J310" s="7" t="str">
        <f>TEXT($B310, "DDDD")</f>
        <v>sábado</v>
      </c>
      <c r="K310" s="15" t="str">
        <f>IFERROR(VLOOKUP(B310, HolidayDimension!A$2:B$50, 2, FALSE), "No Key")</f>
        <v>No Key</v>
      </c>
      <c r="L310" s="7" t="str">
        <f t="shared" si="4"/>
        <v>Non-Holiday</v>
      </c>
      <c r="M310" s="7" t="str">
        <f>IF($I310 &gt;= 6, "Weekend", "Non-Weekend")</f>
        <v>Weekend</v>
      </c>
    </row>
    <row r="311" spans="1:13" x14ac:dyDescent="0.25">
      <c r="A311" s="7">
        <v>310</v>
      </c>
      <c r="B311" s="8">
        <v>41231</v>
      </c>
      <c r="C311" s="7">
        <f>YEAR($B311)</f>
        <v>2012</v>
      </c>
      <c r="D311" s="7" t="str">
        <f>VLOOKUP(_xlfn.DAYS(DATE(YEAR($B311), MONTH($B312), DAY($B312)), DATE(YEAR($B312), 1, 1)), SeasonAux, 2, TRUE)</f>
        <v>Autumn</v>
      </c>
      <c r="E311" s="7">
        <f>IF($F311 &lt;= 6, 1, 2)</f>
        <v>2</v>
      </c>
      <c r="F311" s="7">
        <f>MONTH($B311)</f>
        <v>11</v>
      </c>
      <c r="G311" s="7">
        <f>WEEKNUM($B311)</f>
        <v>47</v>
      </c>
      <c r="H311" s="7">
        <f>DAY($B311)</f>
        <v>18</v>
      </c>
      <c r="I311" s="7">
        <f>WEEKDAY($B311,2)</f>
        <v>7</v>
      </c>
      <c r="J311" s="7" t="str">
        <f>TEXT($B311, "DDDD")</f>
        <v>domingo</v>
      </c>
      <c r="K311" s="15" t="str">
        <f>IFERROR(VLOOKUP(B311, HolidayDimension!A$2:B$50, 2, FALSE), "No Key")</f>
        <v>No Key</v>
      </c>
      <c r="L311" s="7" t="str">
        <f t="shared" si="4"/>
        <v>Non-Holiday</v>
      </c>
      <c r="M311" s="7" t="str">
        <f>IF($I311 &gt;= 6, "Weekend", "Non-Weekend")</f>
        <v>Weekend</v>
      </c>
    </row>
    <row r="312" spans="1:13" x14ac:dyDescent="0.25">
      <c r="A312" s="7">
        <v>311</v>
      </c>
      <c r="B312" s="8">
        <v>41232</v>
      </c>
      <c r="C312" s="7">
        <f>YEAR($B312)</f>
        <v>2012</v>
      </c>
      <c r="D312" s="7" t="str">
        <f>VLOOKUP(_xlfn.DAYS(DATE(YEAR($B312), MONTH($B313), DAY($B313)), DATE(YEAR($B313), 1, 1)), SeasonAux, 2, TRUE)</f>
        <v>Autumn</v>
      </c>
      <c r="E312" s="7">
        <f>IF($F312 &lt;= 6, 1, 2)</f>
        <v>2</v>
      </c>
      <c r="F312" s="7">
        <f>MONTH($B312)</f>
        <v>11</v>
      </c>
      <c r="G312" s="7">
        <f>WEEKNUM($B312)</f>
        <v>47</v>
      </c>
      <c r="H312" s="7">
        <f>DAY($B312)</f>
        <v>19</v>
      </c>
      <c r="I312" s="7">
        <f>WEEKDAY($B312,2)</f>
        <v>1</v>
      </c>
      <c r="J312" s="7" t="str">
        <f>TEXT($B312, "DDDD")</f>
        <v>segunda-feira</v>
      </c>
      <c r="K312" s="15" t="str">
        <f>IFERROR(VLOOKUP(B312, HolidayDimension!A$2:B$50, 2, FALSE), "No Key")</f>
        <v>No Key</v>
      </c>
      <c r="L312" s="7" t="str">
        <f t="shared" si="4"/>
        <v>Non-Holiday</v>
      </c>
      <c r="M312" s="7" t="str">
        <f>IF($I312 &gt;= 6, "Weekend", "Non-Weekend")</f>
        <v>Non-Weekend</v>
      </c>
    </row>
    <row r="313" spans="1:13" x14ac:dyDescent="0.25">
      <c r="A313" s="7">
        <v>312</v>
      </c>
      <c r="B313" s="8">
        <v>41233</v>
      </c>
      <c r="C313" s="7">
        <f>YEAR($B313)</f>
        <v>2012</v>
      </c>
      <c r="D313" s="7" t="str">
        <f>VLOOKUP(_xlfn.DAYS(DATE(YEAR($B313), MONTH($B314), DAY($B314)), DATE(YEAR($B314), 1, 1)), SeasonAux, 2, TRUE)</f>
        <v>Autumn</v>
      </c>
      <c r="E313" s="7">
        <f>IF($F313 &lt;= 6, 1, 2)</f>
        <v>2</v>
      </c>
      <c r="F313" s="7">
        <f>MONTH($B313)</f>
        <v>11</v>
      </c>
      <c r="G313" s="7">
        <f>WEEKNUM($B313)</f>
        <v>47</v>
      </c>
      <c r="H313" s="7">
        <f>DAY($B313)</f>
        <v>20</v>
      </c>
      <c r="I313" s="7">
        <f>WEEKDAY($B313,2)</f>
        <v>2</v>
      </c>
      <c r="J313" s="7" t="str">
        <f>TEXT($B313, "DDDD")</f>
        <v>terça-feira</v>
      </c>
      <c r="K313" s="15" t="str">
        <f>IFERROR(VLOOKUP(B313, HolidayDimension!A$2:B$50, 2, FALSE), "No Key")</f>
        <v>No Key</v>
      </c>
      <c r="L313" s="7" t="str">
        <f t="shared" si="4"/>
        <v>Non-Holiday</v>
      </c>
      <c r="M313" s="7" t="str">
        <f>IF($I313 &gt;= 6, "Weekend", "Non-Weekend")</f>
        <v>Non-Weekend</v>
      </c>
    </row>
    <row r="314" spans="1:13" x14ac:dyDescent="0.25">
      <c r="A314" s="7">
        <v>313</v>
      </c>
      <c r="B314" s="8">
        <v>41234</v>
      </c>
      <c r="C314" s="7">
        <f>YEAR($B314)</f>
        <v>2012</v>
      </c>
      <c r="D314" s="7" t="str">
        <f>VLOOKUP(_xlfn.DAYS(DATE(YEAR($B314), MONTH($B315), DAY($B315)), DATE(YEAR($B315), 1, 1)), SeasonAux, 2, TRUE)</f>
        <v>Autumn</v>
      </c>
      <c r="E314" s="7">
        <f>IF($F314 &lt;= 6, 1, 2)</f>
        <v>2</v>
      </c>
      <c r="F314" s="7">
        <f>MONTH($B314)</f>
        <v>11</v>
      </c>
      <c r="G314" s="7">
        <f>WEEKNUM($B314)</f>
        <v>47</v>
      </c>
      <c r="H314" s="7">
        <f>DAY($B314)</f>
        <v>21</v>
      </c>
      <c r="I314" s="7">
        <f>WEEKDAY($B314,2)</f>
        <v>3</v>
      </c>
      <c r="J314" s="7" t="str">
        <f>TEXT($B314, "DDDD")</f>
        <v>quarta-feira</v>
      </c>
      <c r="K314" s="15">
        <f>IFERROR(VLOOKUP(B314, HolidayDimension!A$2:B$50, 2, FALSE), "No Key")</f>
        <v>15</v>
      </c>
      <c r="L314" s="7" t="str">
        <f t="shared" si="4"/>
        <v>Holiday</v>
      </c>
      <c r="M314" s="7" t="str">
        <f>IF($I314 &gt;= 6, "Weekend", "Non-Weekend")</f>
        <v>Non-Weekend</v>
      </c>
    </row>
    <row r="315" spans="1:13" x14ac:dyDescent="0.25">
      <c r="A315" s="7">
        <v>314</v>
      </c>
      <c r="B315" s="8">
        <v>41235</v>
      </c>
      <c r="C315" s="7">
        <f>YEAR($B315)</f>
        <v>2012</v>
      </c>
      <c r="D315" s="7" t="str">
        <f>VLOOKUP(_xlfn.DAYS(DATE(YEAR($B315), MONTH($B316), DAY($B316)), DATE(YEAR($B316), 1, 1)), SeasonAux, 2, TRUE)</f>
        <v>Autumn</v>
      </c>
      <c r="E315" s="7">
        <f>IF($F315 &lt;= 6, 1, 2)</f>
        <v>2</v>
      </c>
      <c r="F315" s="7">
        <f>MONTH($B315)</f>
        <v>11</v>
      </c>
      <c r="G315" s="7">
        <f>WEEKNUM($B315)</f>
        <v>47</v>
      </c>
      <c r="H315" s="7">
        <f>DAY($B315)</f>
        <v>22</v>
      </c>
      <c r="I315" s="7">
        <f>WEEKDAY($B315,2)</f>
        <v>4</v>
      </c>
      <c r="J315" s="7" t="str">
        <f>TEXT($B315, "DDDD")</f>
        <v>quinta-feira</v>
      </c>
      <c r="K315" s="15">
        <f>IFERROR(VLOOKUP(B315, HolidayDimension!A$2:B$50, 2, FALSE), "No Key")</f>
        <v>14</v>
      </c>
      <c r="L315" s="7" t="str">
        <f t="shared" si="4"/>
        <v>Holiday</v>
      </c>
      <c r="M315" s="7" t="str">
        <f>IF($I315 &gt;= 6, "Weekend", "Non-Weekend")</f>
        <v>Non-Weekend</v>
      </c>
    </row>
    <row r="316" spans="1:13" x14ac:dyDescent="0.25">
      <c r="A316" s="7">
        <v>315</v>
      </c>
      <c r="B316" s="9">
        <v>41236</v>
      </c>
      <c r="C316" s="7">
        <f>YEAR($B316)</f>
        <v>2012</v>
      </c>
      <c r="D316" s="7" t="str">
        <f>VLOOKUP(_xlfn.DAYS(DATE(YEAR($B316), MONTH($B317), DAY($B317)), DATE(YEAR($B317), 1, 1)), SeasonAux, 2, TRUE)</f>
        <v>Autumn</v>
      </c>
      <c r="E316" s="7">
        <f>IF($F316 &lt;= 6, 1, 2)</f>
        <v>2</v>
      </c>
      <c r="F316" s="7">
        <f>MONTH($B316)</f>
        <v>11</v>
      </c>
      <c r="G316" s="7">
        <f>WEEKNUM($B316)</f>
        <v>47</v>
      </c>
      <c r="H316" s="7">
        <f>DAY($B316)</f>
        <v>23</v>
      </c>
      <c r="I316" s="7">
        <f>WEEKDAY($B316,2)</f>
        <v>5</v>
      </c>
      <c r="J316" s="7" t="str">
        <f>TEXT($B316, "DDDD")</f>
        <v>sexta-feira</v>
      </c>
      <c r="K316" s="15" t="str">
        <f>IFERROR(VLOOKUP(B316, HolidayDimension!A$2:B$50, 2, FALSE), "No Key")</f>
        <v>No Key</v>
      </c>
      <c r="L316" s="7" t="str">
        <f t="shared" si="4"/>
        <v>Non-Holiday</v>
      </c>
      <c r="M316" s="7" t="str">
        <f>IF($I316 &gt;= 6, "Weekend", "Non-Weekend")</f>
        <v>Non-Weekend</v>
      </c>
    </row>
    <row r="317" spans="1:13" x14ac:dyDescent="0.25">
      <c r="A317" s="7">
        <v>316</v>
      </c>
      <c r="B317" s="8">
        <v>41237</v>
      </c>
      <c r="C317" s="7">
        <f>YEAR($B317)</f>
        <v>2012</v>
      </c>
      <c r="D317" s="7" t="str">
        <f>VLOOKUP(_xlfn.DAYS(DATE(YEAR($B317), MONTH($B318), DAY($B318)), DATE(YEAR($B318), 1, 1)), SeasonAux, 2, TRUE)</f>
        <v>Autumn</v>
      </c>
      <c r="E317" s="7">
        <f>IF($F317 &lt;= 6, 1, 2)</f>
        <v>2</v>
      </c>
      <c r="F317" s="7">
        <f>MONTH($B317)</f>
        <v>11</v>
      </c>
      <c r="G317" s="7">
        <f>WEEKNUM($B317)</f>
        <v>47</v>
      </c>
      <c r="H317" s="7">
        <f>DAY($B317)</f>
        <v>24</v>
      </c>
      <c r="I317" s="7">
        <f>WEEKDAY($B317,2)</f>
        <v>6</v>
      </c>
      <c r="J317" s="7" t="str">
        <f>TEXT($B317, "DDDD")</f>
        <v>sábado</v>
      </c>
      <c r="K317" s="15" t="str">
        <f>IFERROR(VLOOKUP(B317, HolidayDimension!A$2:B$50, 2, FALSE), "No Key")</f>
        <v>No Key</v>
      </c>
      <c r="L317" s="7" t="str">
        <f t="shared" si="4"/>
        <v>Non-Holiday</v>
      </c>
      <c r="M317" s="7" t="str">
        <f>IF($I317 &gt;= 6, "Weekend", "Non-Weekend")</f>
        <v>Weekend</v>
      </c>
    </row>
    <row r="318" spans="1:13" x14ac:dyDescent="0.25">
      <c r="A318" s="7">
        <v>317</v>
      </c>
      <c r="B318" s="8">
        <v>41238</v>
      </c>
      <c r="C318" s="7">
        <f>YEAR($B318)</f>
        <v>2012</v>
      </c>
      <c r="D318" s="7" t="str">
        <f>VLOOKUP(_xlfn.DAYS(DATE(YEAR($B318), MONTH($B319), DAY($B319)), DATE(YEAR($B319), 1, 1)), SeasonAux, 2, TRUE)</f>
        <v>Autumn</v>
      </c>
      <c r="E318" s="7">
        <f>IF($F318 &lt;= 6, 1, 2)</f>
        <v>2</v>
      </c>
      <c r="F318" s="7">
        <f>MONTH($B318)</f>
        <v>11</v>
      </c>
      <c r="G318" s="7">
        <f>WEEKNUM($B318)</f>
        <v>48</v>
      </c>
      <c r="H318" s="7">
        <f>DAY($B318)</f>
        <v>25</v>
      </c>
      <c r="I318" s="7">
        <f>WEEKDAY($B318,2)</f>
        <v>7</v>
      </c>
      <c r="J318" s="7" t="str">
        <f>TEXT($B318, "DDDD")</f>
        <v>domingo</v>
      </c>
      <c r="K318" s="15" t="str">
        <f>IFERROR(VLOOKUP(B318, HolidayDimension!A$2:B$50, 2, FALSE), "No Key")</f>
        <v>No Key</v>
      </c>
      <c r="L318" s="7" t="str">
        <f t="shared" si="4"/>
        <v>Non-Holiday</v>
      </c>
      <c r="M318" s="7" t="str">
        <f>IF($I318 &gt;= 6, "Weekend", "Non-Weekend")</f>
        <v>Weekend</v>
      </c>
    </row>
    <row r="319" spans="1:13" x14ac:dyDescent="0.25">
      <c r="A319" s="7">
        <v>318</v>
      </c>
      <c r="B319" s="9">
        <v>41239</v>
      </c>
      <c r="C319" s="7">
        <f>YEAR($B319)</f>
        <v>2012</v>
      </c>
      <c r="D319" s="7" t="str">
        <f>VLOOKUP(_xlfn.DAYS(DATE(YEAR($B319), MONTH($B320), DAY($B320)), DATE(YEAR($B320), 1, 1)), SeasonAux, 2, TRUE)</f>
        <v>Autumn</v>
      </c>
      <c r="E319" s="7">
        <f>IF($F319 &lt;= 6, 1, 2)</f>
        <v>2</v>
      </c>
      <c r="F319" s="7">
        <f>MONTH($B319)</f>
        <v>11</v>
      </c>
      <c r="G319" s="7">
        <f>WEEKNUM($B319)</f>
        <v>48</v>
      </c>
      <c r="H319" s="7">
        <f>DAY($B319)</f>
        <v>26</v>
      </c>
      <c r="I319" s="7">
        <f>WEEKDAY($B319,2)</f>
        <v>1</v>
      </c>
      <c r="J319" s="7" t="str">
        <f>TEXT($B319, "DDDD")</f>
        <v>segunda-feira</v>
      </c>
      <c r="K319" s="15" t="str">
        <f>IFERROR(VLOOKUP(B319, HolidayDimension!A$2:B$50, 2, FALSE), "No Key")</f>
        <v>No Key</v>
      </c>
      <c r="L319" s="7" t="str">
        <f t="shared" si="4"/>
        <v>Non-Holiday</v>
      </c>
      <c r="M319" s="7" t="str">
        <f>IF($I319 &gt;= 6, "Weekend", "Non-Weekend")</f>
        <v>Non-Weekend</v>
      </c>
    </row>
    <row r="320" spans="1:13" x14ac:dyDescent="0.25">
      <c r="A320" s="7">
        <v>319</v>
      </c>
      <c r="B320" s="8">
        <v>41240</v>
      </c>
      <c r="C320" s="7">
        <f>YEAR($B320)</f>
        <v>2012</v>
      </c>
      <c r="D320" s="7" t="str">
        <f>VLOOKUP(_xlfn.DAYS(DATE(YEAR($B320), MONTH($B321), DAY($B321)), DATE(YEAR($B321), 1, 1)), SeasonAux, 2, TRUE)</f>
        <v>Autumn</v>
      </c>
      <c r="E320" s="7">
        <f>IF($F320 &lt;= 6, 1, 2)</f>
        <v>2</v>
      </c>
      <c r="F320" s="7">
        <f>MONTH($B320)</f>
        <v>11</v>
      </c>
      <c r="G320" s="7">
        <f>WEEKNUM($B320)</f>
        <v>48</v>
      </c>
      <c r="H320" s="7">
        <f>DAY($B320)</f>
        <v>27</v>
      </c>
      <c r="I320" s="7">
        <f>WEEKDAY($B320,2)</f>
        <v>2</v>
      </c>
      <c r="J320" s="7" t="str">
        <f>TEXT($B320, "DDDD")</f>
        <v>terça-feira</v>
      </c>
      <c r="K320" s="15" t="str">
        <f>IFERROR(VLOOKUP(B320, HolidayDimension!A$2:B$50, 2, FALSE), "No Key")</f>
        <v>No Key</v>
      </c>
      <c r="L320" s="7" t="str">
        <f t="shared" si="4"/>
        <v>Non-Holiday</v>
      </c>
      <c r="M320" s="7" t="str">
        <f>IF($I320 &gt;= 6, "Weekend", "Non-Weekend")</f>
        <v>Non-Weekend</v>
      </c>
    </row>
    <row r="321" spans="1:13" x14ac:dyDescent="0.25">
      <c r="A321" s="7">
        <v>320</v>
      </c>
      <c r="B321" s="8">
        <v>41241</v>
      </c>
      <c r="C321" s="7">
        <f>YEAR($B321)</f>
        <v>2012</v>
      </c>
      <c r="D321" s="7" t="str">
        <f>VLOOKUP(_xlfn.DAYS(DATE(YEAR($B321), MONTH($B322), DAY($B322)), DATE(YEAR($B322), 1, 1)), SeasonAux, 2, TRUE)</f>
        <v>Autumn</v>
      </c>
      <c r="E321" s="7">
        <f>IF($F321 &lt;= 6, 1, 2)</f>
        <v>2</v>
      </c>
      <c r="F321" s="7">
        <f>MONTH($B321)</f>
        <v>11</v>
      </c>
      <c r="G321" s="7">
        <f>WEEKNUM($B321)</f>
        <v>48</v>
      </c>
      <c r="H321" s="7">
        <f>DAY($B321)</f>
        <v>28</v>
      </c>
      <c r="I321" s="7">
        <f>WEEKDAY($B321,2)</f>
        <v>3</v>
      </c>
      <c r="J321" s="7" t="str">
        <f>TEXT($B321, "DDDD")</f>
        <v>quarta-feira</v>
      </c>
      <c r="K321" s="15" t="str">
        <f>IFERROR(VLOOKUP(B321, HolidayDimension!A$2:B$50, 2, FALSE), "No Key")</f>
        <v>No Key</v>
      </c>
      <c r="L321" s="7" t="str">
        <f t="shared" si="4"/>
        <v>Non-Holiday</v>
      </c>
      <c r="M321" s="7" t="str">
        <f>IF($I321 &gt;= 6, "Weekend", "Non-Weekend")</f>
        <v>Non-Weekend</v>
      </c>
    </row>
    <row r="322" spans="1:13" x14ac:dyDescent="0.25">
      <c r="A322" s="7">
        <v>321</v>
      </c>
      <c r="B322" s="9">
        <v>41242</v>
      </c>
      <c r="C322" s="7">
        <f>YEAR($B322)</f>
        <v>2012</v>
      </c>
      <c r="D322" s="7" t="str">
        <f>VLOOKUP(_xlfn.DAYS(DATE(YEAR($B322), MONTH($B323), DAY($B323)), DATE(YEAR($B323), 1, 1)), SeasonAux, 2, TRUE)</f>
        <v>Autumn</v>
      </c>
      <c r="E322" s="7">
        <f>IF($F322 &lt;= 6, 1, 2)</f>
        <v>2</v>
      </c>
      <c r="F322" s="7">
        <f>MONTH($B322)</f>
        <v>11</v>
      </c>
      <c r="G322" s="7">
        <f>WEEKNUM($B322)</f>
        <v>48</v>
      </c>
      <c r="H322" s="7">
        <f>DAY($B322)</f>
        <v>29</v>
      </c>
      <c r="I322" s="7">
        <f>WEEKDAY($B322,2)</f>
        <v>4</v>
      </c>
      <c r="J322" s="7" t="str">
        <f>TEXT($B322, "DDDD")</f>
        <v>quinta-feira</v>
      </c>
      <c r="K322" s="15" t="str">
        <f>IFERROR(VLOOKUP(B322, HolidayDimension!A$2:B$50, 2, FALSE), "No Key")</f>
        <v>No Key</v>
      </c>
      <c r="L322" s="7" t="str">
        <f t="shared" si="4"/>
        <v>Non-Holiday</v>
      </c>
      <c r="M322" s="7" t="str">
        <f>IF($I322 &gt;= 6, "Weekend", "Non-Weekend")</f>
        <v>Non-Weekend</v>
      </c>
    </row>
    <row r="323" spans="1:13" x14ac:dyDescent="0.25">
      <c r="A323" s="7">
        <v>322</v>
      </c>
      <c r="B323" s="8">
        <v>41243</v>
      </c>
      <c r="C323" s="7">
        <f>YEAR($B323)</f>
        <v>2012</v>
      </c>
      <c r="D323" s="7" t="str">
        <f>VLOOKUP(_xlfn.DAYS(DATE(YEAR($B323), MONTH($B324), DAY($B324)), DATE(YEAR($B324), 1, 1)), SeasonAux, 2, TRUE)</f>
        <v>Autumn</v>
      </c>
      <c r="E323" s="7">
        <f>IF($F323 &lt;= 6, 1, 2)</f>
        <v>2</v>
      </c>
      <c r="F323" s="7">
        <f>MONTH($B323)</f>
        <v>11</v>
      </c>
      <c r="G323" s="7">
        <f>WEEKNUM($B323)</f>
        <v>48</v>
      </c>
      <c r="H323" s="7">
        <f>DAY($B323)</f>
        <v>30</v>
      </c>
      <c r="I323" s="7">
        <f>WEEKDAY($B323,2)</f>
        <v>5</v>
      </c>
      <c r="J323" s="7" t="str">
        <f>TEXT($B323, "DDDD")</f>
        <v>sexta-feira</v>
      </c>
      <c r="K323" s="15" t="str">
        <f>IFERROR(VLOOKUP(B323, HolidayDimension!A$2:B$50, 2, FALSE), "No Key")</f>
        <v>No Key</v>
      </c>
      <c r="L323" s="7" t="str">
        <f t="shared" ref="L323:L386" si="5">IF($K323 = "No Key", "Non-Holiday", "Holiday")</f>
        <v>Non-Holiday</v>
      </c>
      <c r="M323" s="7" t="str">
        <f>IF($I323 &gt;= 6, "Weekend", "Non-Weekend")</f>
        <v>Non-Weekend</v>
      </c>
    </row>
    <row r="324" spans="1:13" x14ac:dyDescent="0.25">
      <c r="A324" s="7">
        <v>323</v>
      </c>
      <c r="B324" s="9">
        <v>41244</v>
      </c>
      <c r="C324" s="7">
        <f>YEAR($B324)</f>
        <v>2012</v>
      </c>
      <c r="D324" s="7" t="str">
        <f>VLOOKUP(_xlfn.DAYS(DATE(YEAR($B324), MONTH($B325), DAY($B325)), DATE(YEAR($B325), 1, 1)), SeasonAux, 2, TRUE)</f>
        <v>Autumn</v>
      </c>
      <c r="E324" s="7">
        <f>IF($F324 &lt;= 6, 1, 2)</f>
        <v>2</v>
      </c>
      <c r="F324" s="7">
        <f>MONTH($B324)</f>
        <v>12</v>
      </c>
      <c r="G324" s="7">
        <f>WEEKNUM($B324)</f>
        <v>48</v>
      </c>
      <c r="H324" s="7">
        <f>DAY($B324)</f>
        <v>1</v>
      </c>
      <c r="I324" s="7">
        <f>WEEKDAY($B324,2)</f>
        <v>6</v>
      </c>
      <c r="J324" s="7" t="str">
        <f>TEXT($B324, "DDDD")</f>
        <v>sábado</v>
      </c>
      <c r="K324" s="15" t="str">
        <f>IFERROR(VLOOKUP(B324, HolidayDimension!A$2:B$50, 2, FALSE), "No Key")</f>
        <v>No Key</v>
      </c>
      <c r="L324" s="7" t="str">
        <f t="shared" si="5"/>
        <v>Non-Holiday</v>
      </c>
      <c r="M324" s="7" t="str">
        <f>IF($I324 &gt;= 6, "Weekend", "Non-Weekend")</f>
        <v>Weekend</v>
      </c>
    </row>
    <row r="325" spans="1:13" x14ac:dyDescent="0.25">
      <c r="A325" s="7">
        <v>324</v>
      </c>
      <c r="B325" s="9">
        <v>41245</v>
      </c>
      <c r="C325" s="7">
        <f>YEAR($B325)</f>
        <v>2012</v>
      </c>
      <c r="D325" s="7" t="str">
        <f>VLOOKUP(_xlfn.DAYS(DATE(YEAR($B325), MONTH($B326), DAY($B326)), DATE(YEAR($B326), 1, 1)), SeasonAux, 2, TRUE)</f>
        <v>Autumn</v>
      </c>
      <c r="E325" s="7">
        <f>IF($F325 &lt;= 6, 1, 2)</f>
        <v>2</v>
      </c>
      <c r="F325" s="7">
        <f>MONTH($B325)</f>
        <v>12</v>
      </c>
      <c r="G325" s="7">
        <f>WEEKNUM($B325)</f>
        <v>49</v>
      </c>
      <c r="H325" s="7">
        <f>DAY($B325)</f>
        <v>2</v>
      </c>
      <c r="I325" s="7">
        <f>WEEKDAY($B325,2)</f>
        <v>7</v>
      </c>
      <c r="J325" s="7" t="str">
        <f>TEXT($B325, "DDDD")</f>
        <v>domingo</v>
      </c>
      <c r="K325" s="15" t="str">
        <f>IFERROR(VLOOKUP(B325, HolidayDimension!A$2:B$50, 2, FALSE), "No Key")</f>
        <v>No Key</v>
      </c>
      <c r="L325" s="7" t="str">
        <f t="shared" si="5"/>
        <v>Non-Holiday</v>
      </c>
      <c r="M325" s="7" t="str">
        <f>IF($I325 &gt;= 6, "Weekend", "Non-Weekend")</f>
        <v>Weekend</v>
      </c>
    </row>
    <row r="326" spans="1:13" x14ac:dyDescent="0.25">
      <c r="A326" s="7">
        <v>325</v>
      </c>
      <c r="B326" s="9">
        <v>41246</v>
      </c>
      <c r="C326" s="7">
        <f>YEAR($B326)</f>
        <v>2012</v>
      </c>
      <c r="D326" s="7" t="str">
        <f>VLOOKUP(_xlfn.DAYS(DATE(YEAR($B326), MONTH($B327), DAY($B327)), DATE(YEAR($B327), 1, 1)), SeasonAux, 2, TRUE)</f>
        <v>Autumn</v>
      </c>
      <c r="E326" s="7">
        <f>IF($F326 &lt;= 6, 1, 2)</f>
        <v>2</v>
      </c>
      <c r="F326" s="7">
        <f>MONTH($B326)</f>
        <v>12</v>
      </c>
      <c r="G326" s="7">
        <f>WEEKNUM($B326)</f>
        <v>49</v>
      </c>
      <c r="H326" s="7">
        <f>DAY($B326)</f>
        <v>3</v>
      </c>
      <c r="I326" s="7">
        <f>WEEKDAY($B326,2)</f>
        <v>1</v>
      </c>
      <c r="J326" s="7" t="str">
        <f>TEXT($B326, "DDDD")</f>
        <v>segunda-feira</v>
      </c>
      <c r="K326" s="15" t="str">
        <f>IFERROR(VLOOKUP(B326, HolidayDimension!A$2:B$50, 2, FALSE), "No Key")</f>
        <v>No Key</v>
      </c>
      <c r="L326" s="7" t="str">
        <f t="shared" si="5"/>
        <v>Non-Holiday</v>
      </c>
      <c r="M326" s="7" t="str">
        <f>IF($I326 &gt;= 6, "Weekend", "Non-Weekend")</f>
        <v>Non-Weekend</v>
      </c>
    </row>
    <row r="327" spans="1:13" x14ac:dyDescent="0.25">
      <c r="A327" s="7">
        <v>326</v>
      </c>
      <c r="B327" s="9">
        <v>41247</v>
      </c>
      <c r="C327" s="7">
        <f>YEAR($B327)</f>
        <v>2012</v>
      </c>
      <c r="D327" s="7" t="str">
        <f>VLOOKUP(_xlfn.DAYS(DATE(YEAR($B327), MONTH($B328), DAY($B328)), DATE(YEAR($B328), 1, 1)), SeasonAux, 2, TRUE)</f>
        <v>Autumn</v>
      </c>
      <c r="E327" s="7">
        <f>IF($F327 &lt;= 6, 1, 2)</f>
        <v>2</v>
      </c>
      <c r="F327" s="7">
        <f>MONTH($B327)</f>
        <v>12</v>
      </c>
      <c r="G327" s="7">
        <f>WEEKNUM($B327)</f>
        <v>49</v>
      </c>
      <c r="H327" s="7">
        <f>DAY($B327)</f>
        <v>4</v>
      </c>
      <c r="I327" s="7">
        <f>WEEKDAY($B327,2)</f>
        <v>2</v>
      </c>
      <c r="J327" s="7" t="str">
        <f>TEXT($B327, "DDDD")</f>
        <v>terça-feira</v>
      </c>
      <c r="K327" s="15" t="str">
        <f>IFERROR(VLOOKUP(B327, HolidayDimension!A$2:B$50, 2, FALSE), "No Key")</f>
        <v>No Key</v>
      </c>
      <c r="L327" s="7" t="str">
        <f t="shared" si="5"/>
        <v>Non-Holiday</v>
      </c>
      <c r="M327" s="7" t="str">
        <f>IF($I327 &gt;= 6, "Weekend", "Non-Weekend")</f>
        <v>Non-Weekend</v>
      </c>
    </row>
    <row r="328" spans="1:13" x14ac:dyDescent="0.25">
      <c r="A328" s="7">
        <v>327</v>
      </c>
      <c r="B328" s="9">
        <v>41248</v>
      </c>
      <c r="C328" s="7">
        <f>YEAR($B328)</f>
        <v>2012</v>
      </c>
      <c r="D328" s="7" t="str">
        <f>VLOOKUP(_xlfn.DAYS(DATE(YEAR($B328), MONTH($B329), DAY($B329)), DATE(YEAR($B329), 1, 1)), SeasonAux, 2, TRUE)</f>
        <v>Autumn</v>
      </c>
      <c r="E328" s="7">
        <f>IF($F328 &lt;= 6, 1, 2)</f>
        <v>2</v>
      </c>
      <c r="F328" s="7">
        <f>MONTH($B328)</f>
        <v>12</v>
      </c>
      <c r="G328" s="7">
        <f>WEEKNUM($B328)</f>
        <v>49</v>
      </c>
      <c r="H328" s="7">
        <f>DAY($B328)</f>
        <v>5</v>
      </c>
      <c r="I328" s="7">
        <f>WEEKDAY($B328,2)</f>
        <v>3</v>
      </c>
      <c r="J328" s="7" t="str">
        <f>TEXT($B328, "DDDD")</f>
        <v>quarta-feira</v>
      </c>
      <c r="K328" s="15" t="str">
        <f>IFERROR(VLOOKUP(B328, HolidayDimension!A$2:B$50, 2, FALSE), "No Key")</f>
        <v>No Key</v>
      </c>
      <c r="L328" s="7" t="str">
        <f t="shared" si="5"/>
        <v>Non-Holiday</v>
      </c>
      <c r="M328" s="7" t="str">
        <f>IF($I328 &gt;= 6, "Weekend", "Non-Weekend")</f>
        <v>Non-Weekend</v>
      </c>
    </row>
    <row r="329" spans="1:13" x14ac:dyDescent="0.25">
      <c r="A329" s="7">
        <v>328</v>
      </c>
      <c r="B329" s="9">
        <v>41249</v>
      </c>
      <c r="C329" s="7">
        <f>YEAR($B329)</f>
        <v>2012</v>
      </c>
      <c r="D329" s="7" t="str">
        <f>VLOOKUP(_xlfn.DAYS(DATE(YEAR($B329), MONTH($B330), DAY($B330)), DATE(YEAR($B330), 1, 1)), SeasonAux, 2, TRUE)</f>
        <v>Autumn</v>
      </c>
      <c r="E329" s="7">
        <f>IF($F329 &lt;= 6, 1, 2)</f>
        <v>2</v>
      </c>
      <c r="F329" s="7">
        <f>MONTH($B329)</f>
        <v>12</v>
      </c>
      <c r="G329" s="7">
        <f>WEEKNUM($B329)</f>
        <v>49</v>
      </c>
      <c r="H329" s="7">
        <f>DAY($B329)</f>
        <v>6</v>
      </c>
      <c r="I329" s="7">
        <f>WEEKDAY($B329,2)</f>
        <v>4</v>
      </c>
      <c r="J329" s="7" t="str">
        <f>TEXT($B329, "DDDD")</f>
        <v>quinta-feira</v>
      </c>
      <c r="K329" s="15" t="str">
        <f>IFERROR(VLOOKUP(B329, HolidayDimension!A$2:B$50, 2, FALSE), "No Key")</f>
        <v>No Key</v>
      </c>
      <c r="L329" s="7" t="str">
        <f t="shared" si="5"/>
        <v>Non-Holiday</v>
      </c>
      <c r="M329" s="7" t="str">
        <f>IF($I329 &gt;= 6, "Weekend", "Non-Weekend")</f>
        <v>Non-Weekend</v>
      </c>
    </row>
    <row r="330" spans="1:13" x14ac:dyDescent="0.25">
      <c r="A330" s="7">
        <v>329</v>
      </c>
      <c r="B330" s="9">
        <v>41250</v>
      </c>
      <c r="C330" s="7">
        <f>YEAR($B330)</f>
        <v>2012</v>
      </c>
      <c r="D330" s="7" t="str">
        <f>VLOOKUP(_xlfn.DAYS(DATE(YEAR($B330), MONTH($B331), DAY($B331)), DATE(YEAR($B331), 1, 1)), SeasonAux, 2, TRUE)</f>
        <v>Autumn</v>
      </c>
      <c r="E330" s="7">
        <f>IF($F330 &lt;= 6, 1, 2)</f>
        <v>2</v>
      </c>
      <c r="F330" s="7">
        <f>MONTH($B330)</f>
        <v>12</v>
      </c>
      <c r="G330" s="7">
        <f>WEEKNUM($B330)</f>
        <v>49</v>
      </c>
      <c r="H330" s="7">
        <f>DAY($B330)</f>
        <v>7</v>
      </c>
      <c r="I330" s="7">
        <f>WEEKDAY($B330,2)</f>
        <v>5</v>
      </c>
      <c r="J330" s="7" t="str">
        <f>TEXT($B330, "DDDD")</f>
        <v>sexta-feira</v>
      </c>
      <c r="K330" s="15" t="str">
        <f>IFERROR(VLOOKUP(B330, HolidayDimension!A$2:B$50, 2, FALSE), "No Key")</f>
        <v>No Key</v>
      </c>
      <c r="L330" s="7" t="str">
        <f t="shared" si="5"/>
        <v>Non-Holiday</v>
      </c>
      <c r="M330" s="7" t="str">
        <f>IF($I330 &gt;= 6, "Weekend", "Non-Weekend")</f>
        <v>Non-Weekend</v>
      </c>
    </row>
    <row r="331" spans="1:13" x14ac:dyDescent="0.25">
      <c r="A331" s="7">
        <v>330</v>
      </c>
      <c r="B331" s="8">
        <v>41251</v>
      </c>
      <c r="C331" s="7">
        <f>YEAR($B331)</f>
        <v>2012</v>
      </c>
      <c r="D331" s="7" t="str">
        <f>VLOOKUP(_xlfn.DAYS(DATE(YEAR($B331), MONTH($B332), DAY($B332)), DATE(YEAR($B332), 1, 1)), SeasonAux, 2, TRUE)</f>
        <v>Autumn</v>
      </c>
      <c r="E331" s="7">
        <f>IF($F331 &lt;= 6, 1, 2)</f>
        <v>2</v>
      </c>
      <c r="F331" s="7">
        <f>MONTH($B331)</f>
        <v>12</v>
      </c>
      <c r="G331" s="7">
        <f>WEEKNUM($B331)</f>
        <v>49</v>
      </c>
      <c r="H331" s="7">
        <f>DAY($B331)</f>
        <v>8</v>
      </c>
      <c r="I331" s="7">
        <f>WEEKDAY($B331,2)</f>
        <v>6</v>
      </c>
      <c r="J331" s="7" t="str">
        <f>TEXT($B331, "DDDD")</f>
        <v>sábado</v>
      </c>
      <c r="K331" s="15" t="str">
        <f>IFERROR(VLOOKUP(B331, HolidayDimension!A$2:B$50, 2, FALSE), "No Key")</f>
        <v>No Key</v>
      </c>
      <c r="L331" s="7" t="str">
        <f t="shared" si="5"/>
        <v>Non-Holiday</v>
      </c>
      <c r="M331" s="7" t="str">
        <f>IF($I331 &gt;= 6, "Weekend", "Non-Weekend")</f>
        <v>Weekend</v>
      </c>
    </row>
    <row r="332" spans="1:13" x14ac:dyDescent="0.25">
      <c r="A332" s="7">
        <v>331</v>
      </c>
      <c r="B332" s="8">
        <v>41252</v>
      </c>
      <c r="C332" s="7">
        <f>YEAR($B332)</f>
        <v>2012</v>
      </c>
      <c r="D332" s="7" t="str">
        <f>VLOOKUP(_xlfn.DAYS(DATE(YEAR($B332), MONTH($B333), DAY($B333)), DATE(YEAR($B333), 1, 1)), SeasonAux, 2, TRUE)</f>
        <v>Autumn</v>
      </c>
      <c r="E332" s="7">
        <f>IF($F332 &lt;= 6, 1, 2)</f>
        <v>2</v>
      </c>
      <c r="F332" s="7">
        <f>MONTH($B332)</f>
        <v>12</v>
      </c>
      <c r="G332" s="7">
        <f>WEEKNUM($B332)</f>
        <v>50</v>
      </c>
      <c r="H332" s="7">
        <f>DAY($B332)</f>
        <v>9</v>
      </c>
      <c r="I332" s="7">
        <f>WEEKDAY($B332,2)</f>
        <v>7</v>
      </c>
      <c r="J332" s="7" t="str">
        <f>TEXT($B332, "DDDD")</f>
        <v>domingo</v>
      </c>
      <c r="K332" s="15" t="str">
        <f>IFERROR(VLOOKUP(B332, HolidayDimension!A$2:B$50, 2, FALSE), "No Key")</f>
        <v>No Key</v>
      </c>
      <c r="L332" s="7" t="str">
        <f t="shared" si="5"/>
        <v>Non-Holiday</v>
      </c>
      <c r="M332" s="7" t="str">
        <f>IF($I332 &gt;= 6, "Weekend", "Non-Weekend")</f>
        <v>Weekend</v>
      </c>
    </row>
    <row r="333" spans="1:13" x14ac:dyDescent="0.25">
      <c r="A333" s="7">
        <v>332</v>
      </c>
      <c r="B333" s="9">
        <v>41253</v>
      </c>
      <c r="C333" s="7">
        <f>YEAR($B333)</f>
        <v>2012</v>
      </c>
      <c r="D333" s="7" t="str">
        <f>VLOOKUP(_xlfn.DAYS(DATE(YEAR($B333), MONTH($B334), DAY($B334)), DATE(YEAR($B334), 1, 1)), SeasonAux, 2, TRUE)</f>
        <v>Autumn</v>
      </c>
      <c r="E333" s="7">
        <f>IF($F333 &lt;= 6, 1, 2)</f>
        <v>2</v>
      </c>
      <c r="F333" s="7">
        <f>MONTH($B333)</f>
        <v>12</v>
      </c>
      <c r="G333" s="7">
        <f>WEEKNUM($B333)</f>
        <v>50</v>
      </c>
      <c r="H333" s="7">
        <f>DAY($B333)</f>
        <v>10</v>
      </c>
      <c r="I333" s="7">
        <f>WEEKDAY($B333,2)</f>
        <v>1</v>
      </c>
      <c r="J333" s="7" t="str">
        <f>TEXT($B333, "DDDD")</f>
        <v>segunda-feira</v>
      </c>
      <c r="K333" s="15" t="str">
        <f>IFERROR(VLOOKUP(B333, HolidayDimension!A$2:B$50, 2, FALSE), "No Key")</f>
        <v>No Key</v>
      </c>
      <c r="L333" s="7" t="str">
        <f t="shared" si="5"/>
        <v>Non-Holiday</v>
      </c>
      <c r="M333" s="7" t="str">
        <f>IF($I333 &gt;= 6, "Weekend", "Non-Weekend")</f>
        <v>Non-Weekend</v>
      </c>
    </row>
    <row r="334" spans="1:13" x14ac:dyDescent="0.25">
      <c r="A334" s="7">
        <v>333</v>
      </c>
      <c r="B334" s="9">
        <v>41254</v>
      </c>
      <c r="C334" s="7">
        <f>YEAR($B334)</f>
        <v>2012</v>
      </c>
      <c r="D334" s="7" t="str">
        <f>VLOOKUP(_xlfn.DAYS(DATE(YEAR($B334), MONTH($B335), DAY($B335)), DATE(YEAR($B335), 1, 1)), SeasonAux, 2, TRUE)</f>
        <v>Autumn</v>
      </c>
      <c r="E334" s="7">
        <f>IF($F334 &lt;= 6, 1, 2)</f>
        <v>2</v>
      </c>
      <c r="F334" s="7">
        <f>MONTH($B334)</f>
        <v>12</v>
      </c>
      <c r="G334" s="7">
        <f>WEEKNUM($B334)</f>
        <v>50</v>
      </c>
      <c r="H334" s="7">
        <f>DAY($B334)</f>
        <v>11</v>
      </c>
      <c r="I334" s="7">
        <f>WEEKDAY($B334,2)</f>
        <v>2</v>
      </c>
      <c r="J334" s="7" t="str">
        <f>TEXT($B334, "DDDD")</f>
        <v>terça-feira</v>
      </c>
      <c r="K334" s="15" t="str">
        <f>IFERROR(VLOOKUP(B334, HolidayDimension!A$2:B$50, 2, FALSE), "No Key")</f>
        <v>No Key</v>
      </c>
      <c r="L334" s="7" t="str">
        <f t="shared" si="5"/>
        <v>Non-Holiday</v>
      </c>
      <c r="M334" s="7" t="str">
        <f>IF($I334 &gt;= 6, "Weekend", "Non-Weekend")</f>
        <v>Non-Weekend</v>
      </c>
    </row>
    <row r="335" spans="1:13" x14ac:dyDescent="0.25">
      <c r="A335" s="7">
        <v>334</v>
      </c>
      <c r="B335" s="9">
        <v>41255</v>
      </c>
      <c r="C335" s="7">
        <f>YEAR($B335)</f>
        <v>2012</v>
      </c>
      <c r="D335" s="7" t="str">
        <f>VLOOKUP(_xlfn.DAYS(DATE(YEAR($B335), MONTH($B336), DAY($B336)), DATE(YEAR($B336), 1, 1)), SeasonAux, 2, TRUE)</f>
        <v>Autumn</v>
      </c>
      <c r="E335" s="7">
        <f>IF($F335 &lt;= 6, 1, 2)</f>
        <v>2</v>
      </c>
      <c r="F335" s="7">
        <f>MONTH($B335)</f>
        <v>12</v>
      </c>
      <c r="G335" s="7">
        <f>WEEKNUM($B335)</f>
        <v>50</v>
      </c>
      <c r="H335" s="7">
        <f>DAY($B335)</f>
        <v>12</v>
      </c>
      <c r="I335" s="7">
        <f>WEEKDAY($B335,2)</f>
        <v>3</v>
      </c>
      <c r="J335" s="7" t="str">
        <f>TEXT($B335, "DDDD")</f>
        <v>quarta-feira</v>
      </c>
      <c r="K335" s="15" t="str">
        <f>IFERROR(VLOOKUP(B335, HolidayDimension!A$2:B$50, 2, FALSE), "No Key")</f>
        <v>No Key</v>
      </c>
      <c r="L335" s="7" t="str">
        <f t="shared" si="5"/>
        <v>Non-Holiday</v>
      </c>
      <c r="M335" s="7" t="str">
        <f>IF($I335 &gt;= 6, "Weekend", "Non-Weekend")</f>
        <v>Non-Weekend</v>
      </c>
    </row>
    <row r="336" spans="1:13" x14ac:dyDescent="0.25">
      <c r="A336" s="7">
        <v>335</v>
      </c>
      <c r="B336" s="9">
        <v>41256</v>
      </c>
      <c r="C336" s="7">
        <f>YEAR($B336)</f>
        <v>2012</v>
      </c>
      <c r="D336" s="7" t="str">
        <f>VLOOKUP(_xlfn.DAYS(DATE(YEAR($B336), MONTH($B337), DAY($B337)), DATE(YEAR($B337), 1, 1)), SeasonAux, 2, TRUE)</f>
        <v>Autumn</v>
      </c>
      <c r="E336" s="7">
        <f>IF($F336 &lt;= 6, 1, 2)</f>
        <v>2</v>
      </c>
      <c r="F336" s="7">
        <f>MONTH($B336)</f>
        <v>12</v>
      </c>
      <c r="G336" s="7">
        <f>WEEKNUM($B336)</f>
        <v>50</v>
      </c>
      <c r="H336" s="7">
        <f>DAY($B336)</f>
        <v>13</v>
      </c>
      <c r="I336" s="7">
        <f>WEEKDAY($B336,2)</f>
        <v>4</v>
      </c>
      <c r="J336" s="7" t="str">
        <f>TEXT($B336, "DDDD")</f>
        <v>quinta-feira</v>
      </c>
      <c r="K336" s="15" t="str">
        <f>IFERROR(VLOOKUP(B336, HolidayDimension!A$2:B$50, 2, FALSE), "No Key")</f>
        <v>No Key</v>
      </c>
      <c r="L336" s="7" t="str">
        <f t="shared" si="5"/>
        <v>Non-Holiday</v>
      </c>
      <c r="M336" s="7" t="str">
        <f>IF($I336 &gt;= 6, "Weekend", "Non-Weekend")</f>
        <v>Non-Weekend</v>
      </c>
    </row>
    <row r="337" spans="1:13" x14ac:dyDescent="0.25">
      <c r="A337" s="7">
        <v>336</v>
      </c>
      <c r="B337" s="9">
        <v>41257</v>
      </c>
      <c r="C337" s="7">
        <f>YEAR($B337)</f>
        <v>2012</v>
      </c>
      <c r="D337" s="7" t="str">
        <f>VLOOKUP(_xlfn.DAYS(DATE(YEAR($B337), MONTH($B338), DAY($B338)), DATE(YEAR($B338), 1, 1)), SeasonAux, 2, TRUE)</f>
        <v>Autumn</v>
      </c>
      <c r="E337" s="7">
        <f>IF($F337 &lt;= 6, 1, 2)</f>
        <v>2</v>
      </c>
      <c r="F337" s="7">
        <f>MONTH($B337)</f>
        <v>12</v>
      </c>
      <c r="G337" s="7">
        <f>WEEKNUM($B337)</f>
        <v>50</v>
      </c>
      <c r="H337" s="7">
        <f>DAY($B337)</f>
        <v>14</v>
      </c>
      <c r="I337" s="7">
        <f>WEEKDAY($B337,2)</f>
        <v>5</v>
      </c>
      <c r="J337" s="7" t="str">
        <f>TEXT($B337, "DDDD")</f>
        <v>sexta-feira</v>
      </c>
      <c r="K337" s="15" t="str">
        <f>IFERROR(VLOOKUP(B337, HolidayDimension!A$2:B$50, 2, FALSE), "No Key")</f>
        <v>No Key</v>
      </c>
      <c r="L337" s="7" t="str">
        <f t="shared" si="5"/>
        <v>Non-Holiday</v>
      </c>
      <c r="M337" s="7" t="str">
        <f>IF($I337 &gt;= 6, "Weekend", "Non-Weekend")</f>
        <v>Non-Weekend</v>
      </c>
    </row>
    <row r="338" spans="1:13" x14ac:dyDescent="0.25">
      <c r="A338" s="7">
        <v>337</v>
      </c>
      <c r="B338" s="8">
        <v>41258</v>
      </c>
      <c r="C338" s="7">
        <f>YEAR($B338)</f>
        <v>2012</v>
      </c>
      <c r="D338" s="7" t="str">
        <f>VLOOKUP(_xlfn.DAYS(DATE(YEAR($B338), MONTH($B339), DAY($B339)), DATE(YEAR($B339), 1, 1)), SeasonAux, 2, TRUE)</f>
        <v>Autumn</v>
      </c>
      <c r="E338" s="7">
        <f>IF($F338 &lt;= 6, 1, 2)</f>
        <v>2</v>
      </c>
      <c r="F338" s="7">
        <f>MONTH($B338)</f>
        <v>12</v>
      </c>
      <c r="G338" s="7">
        <f>WEEKNUM($B338)</f>
        <v>50</v>
      </c>
      <c r="H338" s="7">
        <f>DAY($B338)</f>
        <v>15</v>
      </c>
      <c r="I338" s="7">
        <f>WEEKDAY($B338,2)</f>
        <v>6</v>
      </c>
      <c r="J338" s="7" t="str">
        <f>TEXT($B338, "DDDD")</f>
        <v>sábado</v>
      </c>
      <c r="K338" s="15" t="str">
        <f>IFERROR(VLOOKUP(B338, HolidayDimension!A$2:B$50, 2, FALSE), "No Key")</f>
        <v>No Key</v>
      </c>
      <c r="L338" s="7" t="str">
        <f t="shared" si="5"/>
        <v>Non-Holiday</v>
      </c>
      <c r="M338" s="7" t="str">
        <f>IF($I338 &gt;= 6, "Weekend", "Non-Weekend")</f>
        <v>Weekend</v>
      </c>
    </row>
    <row r="339" spans="1:13" x14ac:dyDescent="0.25">
      <c r="A339" s="7">
        <v>338</v>
      </c>
      <c r="B339" s="8">
        <v>41259</v>
      </c>
      <c r="C339" s="7">
        <f>YEAR($B339)</f>
        <v>2012</v>
      </c>
      <c r="D339" s="7" t="str">
        <f>VLOOKUP(_xlfn.DAYS(DATE(YEAR($B339), MONTH($B340), DAY($B340)), DATE(YEAR($B340), 1, 1)), SeasonAux, 2, TRUE)</f>
        <v>Autumn</v>
      </c>
      <c r="E339" s="7">
        <f>IF($F339 &lt;= 6, 1, 2)</f>
        <v>2</v>
      </c>
      <c r="F339" s="7">
        <f>MONTH($B339)</f>
        <v>12</v>
      </c>
      <c r="G339" s="7">
        <f>WEEKNUM($B339)</f>
        <v>51</v>
      </c>
      <c r="H339" s="7">
        <f>DAY($B339)</f>
        <v>16</v>
      </c>
      <c r="I339" s="7">
        <f>WEEKDAY($B339,2)</f>
        <v>7</v>
      </c>
      <c r="J339" s="7" t="str">
        <f>TEXT($B339, "DDDD")</f>
        <v>domingo</v>
      </c>
      <c r="K339" s="15" t="str">
        <f>IFERROR(VLOOKUP(B339, HolidayDimension!A$2:B$50, 2, FALSE), "No Key")</f>
        <v>No Key</v>
      </c>
      <c r="L339" s="7" t="str">
        <f t="shared" si="5"/>
        <v>Non-Holiday</v>
      </c>
      <c r="M339" s="7" t="str">
        <f>IF($I339 &gt;= 6, "Weekend", "Non-Weekend")</f>
        <v>Weekend</v>
      </c>
    </row>
    <row r="340" spans="1:13" x14ac:dyDescent="0.25">
      <c r="A340" s="7">
        <v>339</v>
      </c>
      <c r="B340" s="9">
        <v>41261</v>
      </c>
      <c r="C340" s="7">
        <f>YEAR($B340)</f>
        <v>2012</v>
      </c>
      <c r="D340" s="7" t="str">
        <f>VLOOKUP(_xlfn.DAYS(DATE(YEAR($B340), MONTH($B341), DAY($B341)), DATE(YEAR($B341), 1, 1)), SeasonAux, 2, TRUE)</f>
        <v>Autumn</v>
      </c>
      <c r="E340" s="7">
        <f>IF($F340 &lt;= 6, 1, 2)</f>
        <v>2</v>
      </c>
      <c r="F340" s="7">
        <f>MONTH($B340)</f>
        <v>12</v>
      </c>
      <c r="G340" s="7">
        <f>WEEKNUM($B340)</f>
        <v>51</v>
      </c>
      <c r="H340" s="7">
        <f>DAY($B340)</f>
        <v>18</v>
      </c>
      <c r="I340" s="7">
        <f>WEEKDAY($B340,2)</f>
        <v>2</v>
      </c>
      <c r="J340" s="7" t="str">
        <f>TEXT($B340, "DDDD")</f>
        <v>terça-feira</v>
      </c>
      <c r="K340" s="15" t="str">
        <f>IFERROR(VLOOKUP(B340, HolidayDimension!A$2:B$50, 2, FALSE), "No Key")</f>
        <v>No Key</v>
      </c>
      <c r="L340" s="7" t="str">
        <f t="shared" si="5"/>
        <v>Non-Holiday</v>
      </c>
      <c r="M340" s="7" t="str">
        <f>IF($I340 &gt;= 6, "Weekend", "Non-Weekend")</f>
        <v>Non-Weekend</v>
      </c>
    </row>
    <row r="341" spans="1:13" x14ac:dyDescent="0.25">
      <c r="A341" s="7">
        <v>340</v>
      </c>
      <c r="B341" s="9">
        <v>41262</v>
      </c>
      <c r="C341" s="7">
        <f>YEAR($B341)</f>
        <v>2012</v>
      </c>
      <c r="D341" s="7" t="str">
        <f>VLOOKUP(_xlfn.DAYS(DATE(YEAR($B341), MONTH($B342), DAY($B342)), DATE(YEAR($B342), 1, 1)), SeasonAux, 2, TRUE)</f>
        <v>Autumn</v>
      </c>
      <c r="E341" s="7">
        <f>IF($F341 &lt;= 6, 1, 2)</f>
        <v>2</v>
      </c>
      <c r="F341" s="7">
        <f>MONTH($B341)</f>
        <v>12</v>
      </c>
      <c r="G341" s="7">
        <f>WEEKNUM($B341)</f>
        <v>51</v>
      </c>
      <c r="H341" s="7">
        <f>DAY($B341)</f>
        <v>19</v>
      </c>
      <c r="I341" s="7">
        <f>WEEKDAY($B341,2)</f>
        <v>3</v>
      </c>
      <c r="J341" s="7" t="str">
        <f>TEXT($B341, "DDDD")</f>
        <v>quarta-feira</v>
      </c>
      <c r="K341" s="15" t="str">
        <f>IFERROR(VLOOKUP(B341, HolidayDimension!A$2:B$50, 2, FALSE), "No Key")</f>
        <v>No Key</v>
      </c>
      <c r="L341" s="7" t="str">
        <f t="shared" si="5"/>
        <v>Non-Holiday</v>
      </c>
      <c r="M341" s="7" t="str">
        <f>IF($I341 &gt;= 6, "Weekend", "Non-Weekend")</f>
        <v>Non-Weekend</v>
      </c>
    </row>
    <row r="342" spans="1:13" x14ac:dyDescent="0.25">
      <c r="A342" s="7">
        <v>341</v>
      </c>
      <c r="B342" s="8">
        <v>41263</v>
      </c>
      <c r="C342" s="7">
        <f>YEAR($B342)</f>
        <v>2012</v>
      </c>
      <c r="D342" s="7" t="str">
        <f>VLOOKUP(_xlfn.DAYS(DATE(YEAR($B342), MONTH($B343), DAY($B343)), DATE(YEAR($B343), 1, 1)), SeasonAux, 2, TRUE)</f>
        <v>Winter</v>
      </c>
      <c r="E342" s="7">
        <f>IF($F342 &lt;= 6, 1, 2)</f>
        <v>2</v>
      </c>
      <c r="F342" s="7">
        <f>MONTH($B342)</f>
        <v>12</v>
      </c>
      <c r="G342" s="7">
        <f>WEEKNUM($B342)</f>
        <v>51</v>
      </c>
      <c r="H342" s="7">
        <f>DAY($B342)</f>
        <v>20</v>
      </c>
      <c r="I342" s="7">
        <f>WEEKDAY($B342,2)</f>
        <v>4</v>
      </c>
      <c r="J342" s="7" t="str">
        <f>TEXT($B342, "DDDD")</f>
        <v>quinta-feira</v>
      </c>
      <c r="K342" s="15" t="str">
        <f>IFERROR(VLOOKUP(B342, HolidayDimension!A$2:B$50, 2, FALSE), "No Key")</f>
        <v>No Key</v>
      </c>
      <c r="L342" s="7" t="str">
        <f t="shared" si="5"/>
        <v>Non-Holiday</v>
      </c>
      <c r="M342" s="7" t="str">
        <f>IF($I342 &gt;= 6, "Weekend", "Non-Weekend")</f>
        <v>Non-Weekend</v>
      </c>
    </row>
    <row r="343" spans="1:13" x14ac:dyDescent="0.25">
      <c r="A343" s="7">
        <v>342</v>
      </c>
      <c r="B343" s="8">
        <v>41264</v>
      </c>
      <c r="C343" s="7">
        <f>YEAR($B343)</f>
        <v>2012</v>
      </c>
      <c r="D343" s="7" t="str">
        <f>VLOOKUP(_xlfn.DAYS(DATE(YEAR($B343), MONTH($B344), DAY($B344)), DATE(YEAR($B344), 1, 1)), SeasonAux, 2, TRUE)</f>
        <v>Winter</v>
      </c>
      <c r="E343" s="7">
        <f>IF($F343 &lt;= 6, 1, 2)</f>
        <v>2</v>
      </c>
      <c r="F343" s="7">
        <f>MONTH($B343)</f>
        <v>12</v>
      </c>
      <c r="G343" s="7">
        <f>WEEKNUM($B343)</f>
        <v>51</v>
      </c>
      <c r="H343" s="7">
        <f>DAY($B343)</f>
        <v>21</v>
      </c>
      <c r="I343" s="7">
        <f>WEEKDAY($B343,2)</f>
        <v>5</v>
      </c>
      <c r="J343" s="7" t="str">
        <f>TEXT($B343, "DDDD")</f>
        <v>sexta-feira</v>
      </c>
      <c r="K343" s="15" t="str">
        <f>IFERROR(VLOOKUP(B343, HolidayDimension!A$2:B$50, 2, FALSE), "No Key")</f>
        <v>No Key</v>
      </c>
      <c r="L343" s="7" t="str">
        <f t="shared" si="5"/>
        <v>Non-Holiday</v>
      </c>
      <c r="M343" s="7" t="str">
        <f>IF($I343 &gt;= 6, "Weekend", "Non-Weekend")</f>
        <v>Non-Weekend</v>
      </c>
    </row>
    <row r="344" spans="1:13" x14ac:dyDescent="0.25">
      <c r="A344" s="7">
        <v>343</v>
      </c>
      <c r="B344" s="8">
        <v>41265</v>
      </c>
      <c r="C344" s="7">
        <f>YEAR($B344)</f>
        <v>2012</v>
      </c>
      <c r="D344" s="7" t="str">
        <f>VLOOKUP(_xlfn.DAYS(DATE(YEAR($B344), MONTH($B345), DAY($B345)), DATE(YEAR($B345), 1, 1)), SeasonAux, 2, TRUE)</f>
        <v>Winter</v>
      </c>
      <c r="E344" s="7">
        <f>IF($F344 &lt;= 6, 1, 2)</f>
        <v>2</v>
      </c>
      <c r="F344" s="7">
        <f>MONTH($B344)</f>
        <v>12</v>
      </c>
      <c r="G344" s="7">
        <f>WEEKNUM($B344)</f>
        <v>51</v>
      </c>
      <c r="H344" s="7">
        <f>DAY($B344)</f>
        <v>22</v>
      </c>
      <c r="I344" s="7">
        <f>WEEKDAY($B344,2)</f>
        <v>6</v>
      </c>
      <c r="J344" s="7" t="str">
        <f>TEXT($B344, "DDDD")</f>
        <v>sábado</v>
      </c>
      <c r="K344" s="15" t="str">
        <f>IFERROR(VLOOKUP(B344, HolidayDimension!A$2:B$50, 2, FALSE), "No Key")</f>
        <v>No Key</v>
      </c>
      <c r="L344" s="7" t="str">
        <f t="shared" si="5"/>
        <v>Non-Holiday</v>
      </c>
      <c r="M344" s="7" t="str">
        <f>IF($I344 &gt;= 6, "Weekend", "Non-Weekend")</f>
        <v>Weekend</v>
      </c>
    </row>
    <row r="345" spans="1:13" x14ac:dyDescent="0.25">
      <c r="A345" s="7">
        <v>344</v>
      </c>
      <c r="B345" s="8">
        <v>41266</v>
      </c>
      <c r="C345" s="7">
        <f>YEAR($B345)</f>
        <v>2012</v>
      </c>
      <c r="D345" s="7" t="str">
        <f>VLOOKUP(_xlfn.DAYS(DATE(YEAR($B345), MONTH($B346), DAY($B346)), DATE(YEAR($B346), 1, 1)), SeasonAux, 2, TRUE)</f>
        <v>Winter</v>
      </c>
      <c r="E345" s="7">
        <f>IF($F345 &lt;= 6, 1, 2)</f>
        <v>2</v>
      </c>
      <c r="F345" s="7">
        <f>MONTH($B345)</f>
        <v>12</v>
      </c>
      <c r="G345" s="7">
        <f>WEEKNUM($B345)</f>
        <v>52</v>
      </c>
      <c r="H345" s="7">
        <f>DAY($B345)</f>
        <v>23</v>
      </c>
      <c r="I345" s="7">
        <f>WEEKDAY($B345,2)</f>
        <v>7</v>
      </c>
      <c r="J345" s="7" t="str">
        <f>TEXT($B345, "DDDD")</f>
        <v>domingo</v>
      </c>
      <c r="K345" s="15" t="str">
        <f>IFERROR(VLOOKUP(B345, HolidayDimension!A$2:B$50, 2, FALSE), "No Key")</f>
        <v>No Key</v>
      </c>
      <c r="L345" s="7" t="str">
        <f t="shared" si="5"/>
        <v>Non-Holiday</v>
      </c>
      <c r="M345" s="7" t="str">
        <f>IF($I345 &gt;= 6, "Weekend", "Non-Weekend")</f>
        <v>Weekend</v>
      </c>
    </row>
    <row r="346" spans="1:13" x14ac:dyDescent="0.25">
      <c r="A346" s="7">
        <v>345</v>
      </c>
      <c r="B346" s="9">
        <v>41267</v>
      </c>
      <c r="C346" s="7">
        <f>YEAR($B346)</f>
        <v>2012</v>
      </c>
      <c r="D346" s="7" t="str">
        <f>VLOOKUP(_xlfn.DAYS(DATE(YEAR($B346), MONTH($B347), DAY($B347)), DATE(YEAR($B347), 1, 1)), SeasonAux, 2, TRUE)</f>
        <v>Winter</v>
      </c>
      <c r="E346" s="7">
        <f>IF($F346 &lt;= 6, 1, 2)</f>
        <v>2</v>
      </c>
      <c r="F346" s="7">
        <f>MONTH($B346)</f>
        <v>12</v>
      </c>
      <c r="G346" s="7">
        <f>WEEKNUM($B346)</f>
        <v>52</v>
      </c>
      <c r="H346" s="7">
        <f>DAY($B346)</f>
        <v>24</v>
      </c>
      <c r="I346" s="7">
        <f>WEEKDAY($B346,2)</f>
        <v>1</v>
      </c>
      <c r="J346" s="7" t="str">
        <f>TEXT($B346, "DDDD")</f>
        <v>segunda-feira</v>
      </c>
      <c r="K346" s="15">
        <f>IFERROR(VLOOKUP(B346, HolidayDimension!A$2:B$50, 2, FALSE), "No Key")</f>
        <v>3</v>
      </c>
      <c r="L346" s="7" t="str">
        <f t="shared" si="5"/>
        <v>Holiday</v>
      </c>
      <c r="M346" s="7" t="str">
        <f>IF($I346 &gt;= 6, "Weekend", "Non-Weekend")</f>
        <v>Non-Weekend</v>
      </c>
    </row>
    <row r="347" spans="1:13" x14ac:dyDescent="0.25">
      <c r="A347" s="7">
        <v>346</v>
      </c>
      <c r="B347" s="8">
        <v>41268</v>
      </c>
      <c r="C347" s="7">
        <f>YEAR($B347)</f>
        <v>2012</v>
      </c>
      <c r="D347" s="7" t="str">
        <f>VLOOKUP(_xlfn.DAYS(DATE(YEAR($B347), MONTH($B348), DAY($B348)), DATE(YEAR($B348), 1, 1)), SeasonAux, 2, TRUE)</f>
        <v>Winter</v>
      </c>
      <c r="E347" s="7">
        <f>IF($F347 &lt;= 6, 1, 2)</f>
        <v>2</v>
      </c>
      <c r="F347" s="7">
        <f>MONTH($B347)</f>
        <v>12</v>
      </c>
      <c r="G347" s="7">
        <f>WEEKNUM($B347)</f>
        <v>52</v>
      </c>
      <c r="H347" s="7">
        <f>DAY($B347)</f>
        <v>25</v>
      </c>
      <c r="I347" s="7">
        <f>WEEKDAY($B347,2)</f>
        <v>2</v>
      </c>
      <c r="J347" s="7" t="str">
        <f>TEXT($B347, "DDDD")</f>
        <v>terça-feira</v>
      </c>
      <c r="K347" s="15">
        <f>IFERROR(VLOOKUP(B347, HolidayDimension!A$2:B$50, 2, FALSE), "No Key")</f>
        <v>2</v>
      </c>
      <c r="L347" s="7" t="str">
        <f t="shared" si="5"/>
        <v>Holiday</v>
      </c>
      <c r="M347" s="7" t="str">
        <f>IF($I347 &gt;= 6, "Weekend", "Non-Weekend")</f>
        <v>Non-Weekend</v>
      </c>
    </row>
    <row r="348" spans="1:13" x14ac:dyDescent="0.25">
      <c r="A348" s="7">
        <v>347</v>
      </c>
      <c r="B348" s="8">
        <v>41269</v>
      </c>
      <c r="C348" s="7">
        <f>YEAR($B348)</f>
        <v>2012</v>
      </c>
      <c r="D348" s="7" t="str">
        <f>VLOOKUP(_xlfn.DAYS(DATE(YEAR($B348), MONTH($B349), DAY($B349)), DATE(YEAR($B349), 1, 1)), SeasonAux, 2, TRUE)</f>
        <v>Winter</v>
      </c>
      <c r="E348" s="7">
        <f>IF($F348 &lt;= 6, 1, 2)</f>
        <v>2</v>
      </c>
      <c r="F348" s="7">
        <f>MONTH($B348)</f>
        <v>12</v>
      </c>
      <c r="G348" s="7">
        <f>WEEKNUM($B348)</f>
        <v>52</v>
      </c>
      <c r="H348" s="7">
        <f>DAY($B348)</f>
        <v>26</v>
      </c>
      <c r="I348" s="7">
        <f>WEEKDAY($B348,2)</f>
        <v>3</v>
      </c>
      <c r="J348" s="7" t="str">
        <f>TEXT($B348, "DDDD")</f>
        <v>quarta-feira</v>
      </c>
      <c r="K348" s="15" t="str">
        <f>IFERROR(VLOOKUP(B348, HolidayDimension!A$2:B$50, 2, FALSE), "No Key")</f>
        <v>No Key</v>
      </c>
      <c r="L348" s="7" t="str">
        <f t="shared" si="5"/>
        <v>Non-Holiday</v>
      </c>
      <c r="M348" s="7" t="str">
        <f>IF($I348 &gt;= 6, "Weekend", "Non-Weekend")</f>
        <v>Non-Weekend</v>
      </c>
    </row>
    <row r="349" spans="1:13" x14ac:dyDescent="0.25">
      <c r="A349" s="7">
        <v>348</v>
      </c>
      <c r="B349" s="8">
        <v>41270</v>
      </c>
      <c r="C349" s="7">
        <f>YEAR($B349)</f>
        <v>2012</v>
      </c>
      <c r="D349" s="7" t="str">
        <f>VLOOKUP(_xlfn.DAYS(DATE(YEAR($B349), MONTH($B350), DAY($B350)), DATE(YEAR($B350), 1, 1)), SeasonAux, 2, TRUE)</f>
        <v>Winter</v>
      </c>
      <c r="E349" s="7">
        <f>IF($F349 &lt;= 6, 1, 2)</f>
        <v>2</v>
      </c>
      <c r="F349" s="7">
        <f>MONTH($B349)</f>
        <v>12</v>
      </c>
      <c r="G349" s="7">
        <f>WEEKNUM($B349)</f>
        <v>52</v>
      </c>
      <c r="H349" s="7">
        <f>DAY($B349)</f>
        <v>27</v>
      </c>
      <c r="I349" s="7">
        <f>WEEKDAY($B349,2)</f>
        <v>4</v>
      </c>
      <c r="J349" s="7" t="str">
        <f>TEXT($B349, "DDDD")</f>
        <v>quinta-feira</v>
      </c>
      <c r="K349" s="15" t="str">
        <f>IFERROR(VLOOKUP(B349, HolidayDimension!A$2:B$50, 2, FALSE), "No Key")</f>
        <v>No Key</v>
      </c>
      <c r="L349" s="7" t="str">
        <f t="shared" si="5"/>
        <v>Non-Holiday</v>
      </c>
      <c r="M349" s="7" t="str">
        <f>IF($I349 &gt;= 6, "Weekend", "Non-Weekend")</f>
        <v>Non-Weekend</v>
      </c>
    </row>
    <row r="350" spans="1:13" x14ac:dyDescent="0.25">
      <c r="A350" s="7">
        <v>349</v>
      </c>
      <c r="B350" s="9">
        <v>41271</v>
      </c>
      <c r="C350" s="7">
        <f>YEAR($B350)</f>
        <v>2012</v>
      </c>
      <c r="D350" s="7" t="str">
        <f>VLOOKUP(_xlfn.DAYS(DATE(YEAR($B350), MONTH($B351), DAY($B351)), DATE(YEAR($B351), 1, 1)), SeasonAux, 2, TRUE)</f>
        <v>Winter</v>
      </c>
      <c r="E350" s="7">
        <f>IF($F350 &lt;= 6, 1, 2)</f>
        <v>2</v>
      </c>
      <c r="F350" s="7">
        <f>MONTH($B350)</f>
        <v>12</v>
      </c>
      <c r="G350" s="7">
        <f>WEEKNUM($B350)</f>
        <v>52</v>
      </c>
      <c r="H350" s="7">
        <f>DAY($B350)</f>
        <v>28</v>
      </c>
      <c r="I350" s="7">
        <f>WEEKDAY($B350,2)</f>
        <v>5</v>
      </c>
      <c r="J350" s="7" t="str">
        <f>TEXT($B350, "DDDD")</f>
        <v>sexta-feira</v>
      </c>
      <c r="K350" s="15" t="str">
        <f>IFERROR(VLOOKUP(B350, HolidayDimension!A$2:B$50, 2, FALSE), "No Key")</f>
        <v>No Key</v>
      </c>
      <c r="L350" s="7" t="str">
        <f t="shared" si="5"/>
        <v>Non-Holiday</v>
      </c>
      <c r="M350" s="7" t="str">
        <f>IF($I350 &gt;= 6, "Weekend", "Non-Weekend")</f>
        <v>Non-Weekend</v>
      </c>
    </row>
    <row r="351" spans="1:13" x14ac:dyDescent="0.25">
      <c r="A351" s="7">
        <v>350</v>
      </c>
      <c r="B351" s="9">
        <v>41272</v>
      </c>
      <c r="C351" s="7">
        <f>YEAR($B351)</f>
        <v>2012</v>
      </c>
      <c r="D351" s="7" t="str">
        <f>VLOOKUP(_xlfn.DAYS(DATE(YEAR($B351), MONTH($B352), DAY($B352)), DATE(YEAR($B352), 1, 1)), SeasonAux, 2, TRUE)</f>
        <v>Winter</v>
      </c>
      <c r="E351" s="7">
        <f>IF($F351 &lt;= 6, 1, 2)</f>
        <v>2</v>
      </c>
      <c r="F351" s="7">
        <f>MONTH($B351)</f>
        <v>12</v>
      </c>
      <c r="G351" s="7">
        <f>WEEKNUM($B351)</f>
        <v>52</v>
      </c>
      <c r="H351" s="7">
        <f>DAY($B351)</f>
        <v>29</v>
      </c>
      <c r="I351" s="7">
        <f>WEEKDAY($B351,2)</f>
        <v>6</v>
      </c>
      <c r="J351" s="7" t="str">
        <f>TEXT($B351, "DDDD")</f>
        <v>sábado</v>
      </c>
      <c r="K351" s="15" t="str">
        <f>IFERROR(VLOOKUP(B351, HolidayDimension!A$2:B$50, 2, FALSE), "No Key")</f>
        <v>No Key</v>
      </c>
      <c r="L351" s="7" t="str">
        <f t="shared" si="5"/>
        <v>Non-Holiday</v>
      </c>
      <c r="M351" s="7" t="str">
        <f>IF($I351 &gt;= 6, "Weekend", "Non-Weekend")</f>
        <v>Weekend</v>
      </c>
    </row>
    <row r="352" spans="1:13" x14ac:dyDescent="0.25">
      <c r="A352" s="7">
        <v>351</v>
      </c>
      <c r="B352" s="8">
        <v>41273</v>
      </c>
      <c r="C352" s="7">
        <f>YEAR($B352)</f>
        <v>2012</v>
      </c>
      <c r="D352" s="7" t="e">
        <f>VLOOKUP(_xlfn.DAYS(DATE(YEAR($B352), MONTH($B353), DAY($B353)), DATE(YEAR($B353), 1, 1)), SeasonAux, 2, TRUE)</f>
        <v>#N/A</v>
      </c>
      <c r="E352" s="7">
        <f>IF($F352 &lt;= 6, 1, 2)</f>
        <v>2</v>
      </c>
      <c r="F352" s="7">
        <f>MONTH($B352)</f>
        <v>12</v>
      </c>
      <c r="G352" s="7">
        <f>WEEKNUM($B352)</f>
        <v>53</v>
      </c>
      <c r="H352" s="7">
        <f>DAY($B352)</f>
        <v>30</v>
      </c>
      <c r="I352" s="7">
        <f>WEEKDAY($B352,2)</f>
        <v>7</v>
      </c>
      <c r="J352" s="7" t="str">
        <f>TEXT($B352, "DDDD")</f>
        <v>domingo</v>
      </c>
      <c r="K352" s="15" t="str">
        <f>IFERROR(VLOOKUP(B352, HolidayDimension!A$2:B$50, 2, FALSE), "No Key")</f>
        <v>No Key</v>
      </c>
      <c r="L352" s="7" t="str">
        <f t="shared" si="5"/>
        <v>Non-Holiday</v>
      </c>
      <c r="M352" s="7" t="str">
        <f>IF($I352 &gt;= 6, "Weekend", "Non-Weekend")</f>
        <v>Weekend</v>
      </c>
    </row>
    <row r="353" spans="1:13" x14ac:dyDescent="0.25">
      <c r="A353" s="7">
        <v>352</v>
      </c>
      <c r="B353" s="8">
        <v>41275</v>
      </c>
      <c r="C353" s="7">
        <f>YEAR($B353)</f>
        <v>2013</v>
      </c>
      <c r="D353" s="7" t="str">
        <f>VLOOKUP(_xlfn.DAYS(DATE(YEAR($B353), MONTH($B354), DAY($B354)), DATE(YEAR($B354), 1, 1)), SeasonAux, 2, TRUE)</f>
        <v>Winter</v>
      </c>
      <c r="E353" s="7">
        <f>IF($F353 &lt;= 6, 1, 2)</f>
        <v>1</v>
      </c>
      <c r="F353" s="7">
        <f>MONTH($B353)</f>
        <v>1</v>
      </c>
      <c r="G353" s="7">
        <f>WEEKNUM($B353)</f>
        <v>1</v>
      </c>
      <c r="H353" s="7">
        <f>DAY($B353)</f>
        <v>1</v>
      </c>
      <c r="I353" s="7">
        <f>WEEKDAY($B353,2)</f>
        <v>2</v>
      </c>
      <c r="J353" s="7" t="str">
        <f>TEXT($B353, "DDDD")</f>
        <v>terça-feira</v>
      </c>
      <c r="K353" s="15">
        <f>IFERROR(VLOOKUP(B353, HolidayDimension!A$2:B$50, 2, FALSE), "No Key")</f>
        <v>31</v>
      </c>
      <c r="L353" s="7" t="str">
        <f t="shared" si="5"/>
        <v>Holiday</v>
      </c>
      <c r="M353" s="7" t="str">
        <f>IF($I353 &gt;= 6, "Weekend", "Non-Weekend")</f>
        <v>Non-Weekend</v>
      </c>
    </row>
    <row r="354" spans="1:13" x14ac:dyDescent="0.25">
      <c r="A354" s="7">
        <v>353</v>
      </c>
      <c r="B354" s="9">
        <v>41276</v>
      </c>
      <c r="C354" s="7">
        <f>YEAR($B354)</f>
        <v>2013</v>
      </c>
      <c r="D354" s="7" t="str">
        <f>VLOOKUP(_xlfn.DAYS(DATE(YEAR($B354), MONTH($B355), DAY($B355)), DATE(YEAR($B355), 1, 1)), SeasonAux, 2, TRUE)</f>
        <v>Winter</v>
      </c>
      <c r="E354" s="7">
        <f>IF($F354 &lt;= 6, 1, 2)</f>
        <v>1</v>
      </c>
      <c r="F354" s="7">
        <f>MONTH($B354)</f>
        <v>1</v>
      </c>
      <c r="G354" s="7">
        <f>WEEKNUM($B354)</f>
        <v>1</v>
      </c>
      <c r="H354" s="7">
        <f>DAY($B354)</f>
        <v>2</v>
      </c>
      <c r="I354" s="7">
        <f>WEEKDAY($B354,2)</f>
        <v>3</v>
      </c>
      <c r="J354" s="7" t="str">
        <f>TEXT($B354, "DDDD")</f>
        <v>quarta-feira</v>
      </c>
      <c r="K354" s="15" t="str">
        <f>IFERROR(VLOOKUP(B354, HolidayDimension!A$2:B$50, 2, FALSE), "No Key")</f>
        <v>No Key</v>
      </c>
      <c r="L354" s="7" t="str">
        <f t="shared" si="5"/>
        <v>Non-Holiday</v>
      </c>
      <c r="M354" s="7" t="str">
        <f>IF($I354 &gt;= 6, "Weekend", "Non-Weekend")</f>
        <v>Non-Weekend</v>
      </c>
    </row>
    <row r="355" spans="1:13" x14ac:dyDescent="0.25">
      <c r="A355" s="7">
        <v>354</v>
      </c>
      <c r="B355" s="8">
        <v>41277</v>
      </c>
      <c r="C355" s="7">
        <f>YEAR($B355)</f>
        <v>2013</v>
      </c>
      <c r="D355" s="7" t="str">
        <f>VLOOKUP(_xlfn.DAYS(DATE(YEAR($B355), MONTH($B356), DAY($B356)), DATE(YEAR($B356), 1, 1)), SeasonAux, 2, TRUE)</f>
        <v>Winter</v>
      </c>
      <c r="E355" s="7">
        <f>IF($F355 &lt;= 6, 1, 2)</f>
        <v>1</v>
      </c>
      <c r="F355" s="7">
        <f>MONTH($B355)</f>
        <v>1</v>
      </c>
      <c r="G355" s="7">
        <f>WEEKNUM($B355)</f>
        <v>1</v>
      </c>
      <c r="H355" s="7">
        <f>DAY($B355)</f>
        <v>3</v>
      </c>
      <c r="I355" s="7">
        <f>WEEKDAY($B355,2)</f>
        <v>4</v>
      </c>
      <c r="J355" s="7" t="str">
        <f>TEXT($B355, "DDDD")</f>
        <v>quinta-feira</v>
      </c>
      <c r="K355" s="15" t="str">
        <f>IFERROR(VLOOKUP(B355, HolidayDimension!A$2:B$50, 2, FALSE), "No Key")</f>
        <v>No Key</v>
      </c>
      <c r="L355" s="7" t="str">
        <f t="shared" si="5"/>
        <v>Non-Holiday</v>
      </c>
      <c r="M355" s="7" t="str">
        <f>IF($I355 &gt;= 6, "Weekend", "Non-Weekend")</f>
        <v>Non-Weekend</v>
      </c>
    </row>
    <row r="356" spans="1:13" x14ac:dyDescent="0.25">
      <c r="A356" s="7">
        <v>355</v>
      </c>
      <c r="B356" s="8">
        <v>41278</v>
      </c>
      <c r="C356" s="7">
        <f>YEAR($B356)</f>
        <v>2013</v>
      </c>
      <c r="D356" s="7" t="str">
        <f>VLOOKUP(_xlfn.DAYS(DATE(YEAR($B356), MONTH($B357), DAY($B357)), DATE(YEAR($B357), 1, 1)), SeasonAux, 2, TRUE)</f>
        <v>Winter</v>
      </c>
      <c r="E356" s="7">
        <f>IF($F356 &lt;= 6, 1, 2)</f>
        <v>1</v>
      </c>
      <c r="F356" s="7">
        <f>MONTH($B356)</f>
        <v>1</v>
      </c>
      <c r="G356" s="7">
        <f>WEEKNUM($B356)</f>
        <v>1</v>
      </c>
      <c r="H356" s="7">
        <f>DAY($B356)</f>
        <v>4</v>
      </c>
      <c r="I356" s="7">
        <f>WEEKDAY($B356,2)</f>
        <v>5</v>
      </c>
      <c r="J356" s="7" t="str">
        <f>TEXT($B356, "DDDD")</f>
        <v>sexta-feira</v>
      </c>
      <c r="K356" s="15" t="str">
        <f>IFERROR(VLOOKUP(B356, HolidayDimension!A$2:B$50, 2, FALSE), "No Key")</f>
        <v>No Key</v>
      </c>
      <c r="L356" s="7" t="str">
        <f t="shared" si="5"/>
        <v>Non-Holiday</v>
      </c>
      <c r="M356" s="7" t="str">
        <f>IF($I356 &gt;= 6, "Weekend", "Non-Weekend")</f>
        <v>Non-Weekend</v>
      </c>
    </row>
    <row r="357" spans="1:13" x14ac:dyDescent="0.25">
      <c r="A357" s="7">
        <v>356</v>
      </c>
      <c r="B357" s="9">
        <v>41279</v>
      </c>
      <c r="C357" s="7">
        <f>YEAR($B357)</f>
        <v>2013</v>
      </c>
      <c r="D357" s="7" t="str">
        <f>VLOOKUP(_xlfn.DAYS(DATE(YEAR($B357), MONTH($B358), DAY($B358)), DATE(YEAR($B358), 1, 1)), SeasonAux, 2, TRUE)</f>
        <v>Winter</v>
      </c>
      <c r="E357" s="7">
        <f>IF($F357 &lt;= 6, 1, 2)</f>
        <v>1</v>
      </c>
      <c r="F357" s="7">
        <f>MONTH($B357)</f>
        <v>1</v>
      </c>
      <c r="G357" s="7">
        <f>WEEKNUM($B357)</f>
        <v>1</v>
      </c>
      <c r="H357" s="7">
        <f>DAY($B357)</f>
        <v>5</v>
      </c>
      <c r="I357" s="7">
        <f>WEEKDAY($B357,2)</f>
        <v>6</v>
      </c>
      <c r="J357" s="7" t="str">
        <f>TEXT($B357, "DDDD")</f>
        <v>sábado</v>
      </c>
      <c r="K357" s="15" t="str">
        <f>IFERROR(VLOOKUP(B357, HolidayDimension!A$2:B$50, 2, FALSE), "No Key")</f>
        <v>No Key</v>
      </c>
      <c r="L357" s="7" t="str">
        <f t="shared" si="5"/>
        <v>Non-Holiday</v>
      </c>
      <c r="M357" s="7" t="str">
        <f>IF($I357 &gt;= 6, "Weekend", "Non-Weekend")</f>
        <v>Weekend</v>
      </c>
    </row>
    <row r="358" spans="1:13" x14ac:dyDescent="0.25">
      <c r="A358" s="7">
        <v>357</v>
      </c>
      <c r="B358" s="8">
        <v>41280</v>
      </c>
      <c r="C358" s="7">
        <f>YEAR($B358)</f>
        <v>2013</v>
      </c>
      <c r="D358" s="7" t="str">
        <f>VLOOKUP(_xlfn.DAYS(DATE(YEAR($B358), MONTH($B359), DAY($B359)), DATE(YEAR($B359), 1, 1)), SeasonAux, 2, TRUE)</f>
        <v>Winter</v>
      </c>
      <c r="E358" s="7">
        <f>IF($F358 &lt;= 6, 1, 2)</f>
        <v>1</v>
      </c>
      <c r="F358" s="7">
        <f>MONTH($B358)</f>
        <v>1</v>
      </c>
      <c r="G358" s="7">
        <f>WEEKNUM($B358)</f>
        <v>2</v>
      </c>
      <c r="H358" s="7">
        <f>DAY($B358)</f>
        <v>6</v>
      </c>
      <c r="I358" s="7">
        <f>WEEKDAY($B358,2)</f>
        <v>7</v>
      </c>
      <c r="J358" s="7" t="str">
        <f>TEXT($B358, "DDDD")</f>
        <v>domingo</v>
      </c>
      <c r="K358" s="15" t="str">
        <f>IFERROR(VLOOKUP(B358, HolidayDimension!A$2:B$50, 2, FALSE), "No Key")</f>
        <v>No Key</v>
      </c>
      <c r="L358" s="7" t="str">
        <f t="shared" si="5"/>
        <v>Non-Holiday</v>
      </c>
      <c r="M358" s="7" t="str">
        <f>IF($I358 &gt;= 6, "Weekend", "Non-Weekend")</f>
        <v>Weekend</v>
      </c>
    </row>
    <row r="359" spans="1:13" x14ac:dyDescent="0.25">
      <c r="A359" s="7">
        <v>358</v>
      </c>
      <c r="B359" s="9">
        <v>41281</v>
      </c>
      <c r="C359" s="7">
        <f>YEAR($B359)</f>
        <v>2013</v>
      </c>
      <c r="D359" s="7" t="str">
        <f>VLOOKUP(_xlfn.DAYS(DATE(YEAR($B359), MONTH($B360), DAY($B360)), DATE(YEAR($B360), 1, 1)), SeasonAux, 2, TRUE)</f>
        <v>Winter</v>
      </c>
      <c r="E359" s="7">
        <f>IF($F359 &lt;= 6, 1, 2)</f>
        <v>1</v>
      </c>
      <c r="F359" s="7">
        <f>MONTH($B359)</f>
        <v>1</v>
      </c>
      <c r="G359" s="7">
        <f>WEEKNUM($B359)</f>
        <v>2</v>
      </c>
      <c r="H359" s="7">
        <f>DAY($B359)</f>
        <v>7</v>
      </c>
      <c r="I359" s="7">
        <f>WEEKDAY($B359,2)</f>
        <v>1</v>
      </c>
      <c r="J359" s="7" t="str">
        <f>TEXT($B359, "DDDD")</f>
        <v>segunda-feira</v>
      </c>
      <c r="K359" s="15" t="str">
        <f>IFERROR(VLOOKUP(B359, HolidayDimension!A$2:B$50, 2, FALSE), "No Key")</f>
        <v>No Key</v>
      </c>
      <c r="L359" s="7" t="str">
        <f t="shared" si="5"/>
        <v>Non-Holiday</v>
      </c>
      <c r="M359" s="7" t="str">
        <f>IF($I359 &gt;= 6, "Weekend", "Non-Weekend")</f>
        <v>Non-Weekend</v>
      </c>
    </row>
    <row r="360" spans="1:13" x14ac:dyDescent="0.25">
      <c r="A360" s="7">
        <v>359</v>
      </c>
      <c r="B360" s="9">
        <v>41282</v>
      </c>
      <c r="C360" s="7">
        <f>YEAR($B360)</f>
        <v>2013</v>
      </c>
      <c r="D360" s="7" t="str">
        <f>VLOOKUP(_xlfn.DAYS(DATE(YEAR($B360), MONTH($B361), DAY($B361)), DATE(YEAR($B361), 1, 1)), SeasonAux, 2, TRUE)</f>
        <v>Winter</v>
      </c>
      <c r="E360" s="7">
        <f>IF($F360 &lt;= 6, 1, 2)</f>
        <v>1</v>
      </c>
      <c r="F360" s="7">
        <f>MONTH($B360)</f>
        <v>1</v>
      </c>
      <c r="G360" s="7">
        <f>WEEKNUM($B360)</f>
        <v>2</v>
      </c>
      <c r="H360" s="7">
        <f>DAY($B360)</f>
        <v>8</v>
      </c>
      <c r="I360" s="7">
        <f>WEEKDAY($B360,2)</f>
        <v>2</v>
      </c>
      <c r="J360" s="7" t="str">
        <f>TEXT($B360, "DDDD")</f>
        <v>terça-feira</v>
      </c>
      <c r="K360" s="15" t="str">
        <f>IFERROR(VLOOKUP(B360, HolidayDimension!A$2:B$50, 2, FALSE), "No Key")</f>
        <v>No Key</v>
      </c>
      <c r="L360" s="7" t="str">
        <f t="shared" si="5"/>
        <v>Non-Holiday</v>
      </c>
      <c r="M360" s="7" t="str">
        <f>IF($I360 &gt;= 6, "Weekend", "Non-Weekend")</f>
        <v>Non-Weekend</v>
      </c>
    </row>
    <row r="361" spans="1:13" x14ac:dyDescent="0.25">
      <c r="A361" s="7">
        <v>360</v>
      </c>
      <c r="B361" s="9">
        <v>41283</v>
      </c>
      <c r="C361" s="7">
        <f>YEAR($B361)</f>
        <v>2013</v>
      </c>
      <c r="D361" s="7" t="str">
        <f>VLOOKUP(_xlfn.DAYS(DATE(YEAR($B361), MONTH($B362), DAY($B362)), DATE(YEAR($B362), 1, 1)), SeasonAux, 2, TRUE)</f>
        <v>Winter</v>
      </c>
      <c r="E361" s="7">
        <f>IF($F361 &lt;= 6, 1, 2)</f>
        <v>1</v>
      </c>
      <c r="F361" s="7">
        <f>MONTH($B361)</f>
        <v>1</v>
      </c>
      <c r="G361" s="7">
        <f>WEEKNUM($B361)</f>
        <v>2</v>
      </c>
      <c r="H361" s="7">
        <f>DAY($B361)</f>
        <v>9</v>
      </c>
      <c r="I361" s="7">
        <f>WEEKDAY($B361,2)</f>
        <v>3</v>
      </c>
      <c r="J361" s="7" t="str">
        <f>TEXT($B361, "DDDD")</f>
        <v>quarta-feira</v>
      </c>
      <c r="K361" s="15" t="str">
        <f>IFERROR(VLOOKUP(B361, HolidayDimension!A$2:B$50, 2, FALSE), "No Key")</f>
        <v>No Key</v>
      </c>
      <c r="L361" s="7" t="str">
        <f t="shared" si="5"/>
        <v>Non-Holiday</v>
      </c>
      <c r="M361" s="7" t="str">
        <f>IF($I361 &gt;= 6, "Weekend", "Non-Weekend")</f>
        <v>Non-Weekend</v>
      </c>
    </row>
    <row r="362" spans="1:13" x14ac:dyDescent="0.25">
      <c r="A362" s="7">
        <v>361</v>
      </c>
      <c r="B362" s="9">
        <v>41284</v>
      </c>
      <c r="C362" s="7">
        <f>YEAR($B362)</f>
        <v>2013</v>
      </c>
      <c r="D362" s="7" t="str">
        <f>VLOOKUP(_xlfn.DAYS(DATE(YEAR($B362), MONTH($B363), DAY($B363)), DATE(YEAR($B363), 1, 1)), SeasonAux, 2, TRUE)</f>
        <v>Winter</v>
      </c>
      <c r="E362" s="7">
        <f>IF($F362 &lt;= 6, 1, 2)</f>
        <v>1</v>
      </c>
      <c r="F362" s="7">
        <f>MONTH($B362)</f>
        <v>1</v>
      </c>
      <c r="G362" s="7">
        <f>WEEKNUM($B362)</f>
        <v>2</v>
      </c>
      <c r="H362" s="7">
        <f>DAY($B362)</f>
        <v>10</v>
      </c>
      <c r="I362" s="7">
        <f>WEEKDAY($B362,2)</f>
        <v>4</v>
      </c>
      <c r="J362" s="7" t="str">
        <f>TEXT($B362, "DDDD")</f>
        <v>quinta-feira</v>
      </c>
      <c r="K362" s="15" t="str">
        <f>IFERROR(VLOOKUP(B362, HolidayDimension!A$2:B$50, 2, FALSE), "No Key")</f>
        <v>No Key</v>
      </c>
      <c r="L362" s="7" t="str">
        <f t="shared" si="5"/>
        <v>Non-Holiday</v>
      </c>
      <c r="M362" s="7" t="str">
        <f>IF($I362 &gt;= 6, "Weekend", "Non-Weekend")</f>
        <v>Non-Weekend</v>
      </c>
    </row>
    <row r="363" spans="1:13" x14ac:dyDescent="0.25">
      <c r="A363" s="7">
        <v>362</v>
      </c>
      <c r="B363" s="8">
        <v>41285</v>
      </c>
      <c r="C363" s="7">
        <f>YEAR($B363)</f>
        <v>2013</v>
      </c>
      <c r="D363" s="7" t="str">
        <f>VLOOKUP(_xlfn.DAYS(DATE(YEAR($B363), MONTH($B364), DAY($B364)), DATE(YEAR($B364), 1, 1)), SeasonAux, 2, TRUE)</f>
        <v>Winter</v>
      </c>
      <c r="E363" s="7">
        <f>IF($F363 &lt;= 6, 1, 2)</f>
        <v>1</v>
      </c>
      <c r="F363" s="7">
        <f>MONTH($B363)</f>
        <v>1</v>
      </c>
      <c r="G363" s="7">
        <f>WEEKNUM($B363)</f>
        <v>2</v>
      </c>
      <c r="H363" s="7">
        <f>DAY($B363)</f>
        <v>11</v>
      </c>
      <c r="I363" s="7">
        <f>WEEKDAY($B363,2)</f>
        <v>5</v>
      </c>
      <c r="J363" s="7" t="str">
        <f>TEXT($B363, "DDDD")</f>
        <v>sexta-feira</v>
      </c>
      <c r="K363" s="15" t="str">
        <f>IFERROR(VLOOKUP(B363, HolidayDimension!A$2:B$50, 2, FALSE), "No Key")</f>
        <v>No Key</v>
      </c>
      <c r="L363" s="7" t="str">
        <f t="shared" si="5"/>
        <v>Non-Holiday</v>
      </c>
      <c r="M363" s="7" t="str">
        <f>IF($I363 &gt;= 6, "Weekend", "Non-Weekend")</f>
        <v>Non-Weekend</v>
      </c>
    </row>
    <row r="364" spans="1:13" x14ac:dyDescent="0.25">
      <c r="A364" s="7">
        <v>363</v>
      </c>
      <c r="B364" s="9">
        <v>41286</v>
      </c>
      <c r="C364" s="7">
        <f>YEAR($B364)</f>
        <v>2013</v>
      </c>
      <c r="D364" s="7" t="str">
        <f>VLOOKUP(_xlfn.DAYS(DATE(YEAR($B364), MONTH($B365), DAY($B365)), DATE(YEAR($B365), 1, 1)), SeasonAux, 2, TRUE)</f>
        <v>Winter</v>
      </c>
      <c r="E364" s="7">
        <f>IF($F364 &lt;= 6, 1, 2)</f>
        <v>1</v>
      </c>
      <c r="F364" s="7">
        <f>MONTH($B364)</f>
        <v>1</v>
      </c>
      <c r="G364" s="7">
        <f>WEEKNUM($B364)</f>
        <v>2</v>
      </c>
      <c r="H364" s="7">
        <f>DAY($B364)</f>
        <v>12</v>
      </c>
      <c r="I364" s="7">
        <f>WEEKDAY($B364,2)</f>
        <v>6</v>
      </c>
      <c r="J364" s="7" t="str">
        <f>TEXT($B364, "DDDD")</f>
        <v>sábado</v>
      </c>
      <c r="K364" s="15" t="str">
        <f>IFERROR(VLOOKUP(B364, HolidayDimension!A$2:B$50, 2, FALSE), "No Key")</f>
        <v>No Key</v>
      </c>
      <c r="L364" s="7" t="str">
        <f t="shared" si="5"/>
        <v>Non-Holiday</v>
      </c>
      <c r="M364" s="7" t="str">
        <f>IF($I364 &gt;= 6, "Weekend", "Non-Weekend")</f>
        <v>Weekend</v>
      </c>
    </row>
    <row r="365" spans="1:13" x14ac:dyDescent="0.25">
      <c r="A365" s="7">
        <v>364</v>
      </c>
      <c r="B365" s="9">
        <v>41287</v>
      </c>
      <c r="C365" s="7">
        <f>YEAR($B365)</f>
        <v>2013</v>
      </c>
      <c r="D365" s="7" t="str">
        <f>VLOOKUP(_xlfn.DAYS(DATE(YEAR($B365), MONTH($B366), DAY($B366)), DATE(YEAR($B366), 1, 1)), SeasonAux, 2, TRUE)</f>
        <v>Winter</v>
      </c>
      <c r="E365" s="7">
        <f>IF($F365 &lt;= 6, 1, 2)</f>
        <v>1</v>
      </c>
      <c r="F365" s="7">
        <f>MONTH($B365)</f>
        <v>1</v>
      </c>
      <c r="G365" s="7">
        <f>WEEKNUM($B365)</f>
        <v>3</v>
      </c>
      <c r="H365" s="7">
        <f>DAY($B365)</f>
        <v>13</v>
      </c>
      <c r="I365" s="7">
        <f>WEEKDAY($B365,2)</f>
        <v>7</v>
      </c>
      <c r="J365" s="7" t="str">
        <f>TEXT($B365, "DDDD")</f>
        <v>domingo</v>
      </c>
      <c r="K365" s="15" t="str">
        <f>IFERROR(VLOOKUP(B365, HolidayDimension!A$2:B$50, 2, FALSE), "No Key")</f>
        <v>No Key</v>
      </c>
      <c r="L365" s="7" t="str">
        <f t="shared" si="5"/>
        <v>Non-Holiday</v>
      </c>
      <c r="M365" s="7" t="str">
        <f>IF($I365 &gt;= 6, "Weekend", "Non-Weekend")</f>
        <v>Weekend</v>
      </c>
    </row>
    <row r="366" spans="1:13" x14ac:dyDescent="0.25">
      <c r="A366" s="7">
        <v>365</v>
      </c>
      <c r="B366" s="9">
        <v>41289</v>
      </c>
      <c r="C366" s="7">
        <f>YEAR($B366)</f>
        <v>2013</v>
      </c>
      <c r="D366" s="7" t="str">
        <f>VLOOKUP(_xlfn.DAYS(DATE(YEAR($B366), MONTH($B367), DAY($B367)), DATE(YEAR($B367), 1, 1)), SeasonAux, 2, TRUE)</f>
        <v>Winter</v>
      </c>
      <c r="E366" s="7">
        <f>IF($F366 &lt;= 6, 1, 2)</f>
        <v>1</v>
      </c>
      <c r="F366" s="7">
        <f>MONTH($B366)</f>
        <v>1</v>
      </c>
      <c r="G366" s="7">
        <f>WEEKNUM($B366)</f>
        <v>3</v>
      </c>
      <c r="H366" s="7">
        <f>DAY($B366)</f>
        <v>15</v>
      </c>
      <c r="I366" s="7">
        <f>WEEKDAY($B366,2)</f>
        <v>2</v>
      </c>
      <c r="J366" s="7" t="str">
        <f>TEXT($B366, "DDDD")</f>
        <v>terça-feira</v>
      </c>
      <c r="K366" s="15" t="str">
        <f>IFERROR(VLOOKUP(B366, HolidayDimension!A$2:B$50, 2, FALSE), "No Key")</f>
        <v>No Key</v>
      </c>
      <c r="L366" s="7" t="str">
        <f t="shared" si="5"/>
        <v>Non-Holiday</v>
      </c>
      <c r="M366" s="7" t="str">
        <f>IF($I366 &gt;= 6, "Weekend", "Non-Weekend")</f>
        <v>Non-Weekend</v>
      </c>
    </row>
    <row r="367" spans="1:13" x14ac:dyDescent="0.25">
      <c r="A367" s="7">
        <v>366</v>
      </c>
      <c r="B367" s="8">
        <v>41290</v>
      </c>
      <c r="C367" s="7">
        <f>YEAR($B367)</f>
        <v>2013</v>
      </c>
      <c r="D367" s="7" t="str">
        <f>VLOOKUP(_xlfn.DAYS(DATE(YEAR($B367), MONTH($B368), DAY($B368)), DATE(YEAR($B368), 1, 1)), SeasonAux, 2, TRUE)</f>
        <v>Winter</v>
      </c>
      <c r="E367" s="7">
        <f>IF($F367 &lt;= 6, 1, 2)</f>
        <v>1</v>
      </c>
      <c r="F367" s="7">
        <f>MONTH($B367)</f>
        <v>1</v>
      </c>
      <c r="G367" s="7">
        <f>WEEKNUM($B367)</f>
        <v>3</v>
      </c>
      <c r="H367" s="7">
        <f>DAY($B367)</f>
        <v>16</v>
      </c>
      <c r="I367" s="7">
        <f>WEEKDAY($B367,2)</f>
        <v>3</v>
      </c>
      <c r="J367" s="7" t="str">
        <f>TEXT($B367, "DDDD")</f>
        <v>quarta-feira</v>
      </c>
      <c r="K367" s="15" t="str">
        <f>IFERROR(VLOOKUP(B367, HolidayDimension!A$2:B$50, 2, FALSE), "No Key")</f>
        <v>No Key</v>
      </c>
      <c r="L367" s="7" t="str">
        <f t="shared" si="5"/>
        <v>Non-Holiday</v>
      </c>
      <c r="M367" s="7" t="str">
        <f>IF($I367 &gt;= 6, "Weekend", "Non-Weekend")</f>
        <v>Non-Weekend</v>
      </c>
    </row>
    <row r="368" spans="1:13" x14ac:dyDescent="0.25">
      <c r="A368" s="7">
        <v>367</v>
      </c>
      <c r="B368" s="8">
        <v>41291</v>
      </c>
      <c r="C368" s="7">
        <f>YEAR($B368)</f>
        <v>2013</v>
      </c>
      <c r="D368" s="7" t="str">
        <f>VLOOKUP(_xlfn.DAYS(DATE(YEAR($B368), MONTH($B369), DAY($B369)), DATE(YEAR($B369), 1, 1)), SeasonAux, 2, TRUE)</f>
        <v>Winter</v>
      </c>
      <c r="E368" s="7">
        <f>IF($F368 &lt;= 6, 1, 2)</f>
        <v>1</v>
      </c>
      <c r="F368" s="7">
        <f>MONTH($B368)</f>
        <v>1</v>
      </c>
      <c r="G368" s="7">
        <f>WEEKNUM($B368)</f>
        <v>3</v>
      </c>
      <c r="H368" s="7">
        <f>DAY($B368)</f>
        <v>17</v>
      </c>
      <c r="I368" s="7">
        <f>WEEKDAY($B368,2)</f>
        <v>4</v>
      </c>
      <c r="J368" s="7" t="str">
        <f>TEXT($B368, "DDDD")</f>
        <v>quinta-feira</v>
      </c>
      <c r="K368" s="15" t="str">
        <f>IFERROR(VLOOKUP(B368, HolidayDimension!A$2:B$50, 2, FALSE), "No Key")</f>
        <v>No Key</v>
      </c>
      <c r="L368" s="7" t="str">
        <f t="shared" si="5"/>
        <v>Non-Holiday</v>
      </c>
      <c r="M368" s="7" t="str">
        <f>IF($I368 &gt;= 6, "Weekend", "Non-Weekend")</f>
        <v>Non-Weekend</v>
      </c>
    </row>
    <row r="369" spans="1:13" x14ac:dyDescent="0.25">
      <c r="A369" s="7">
        <v>368</v>
      </c>
      <c r="B369" s="9">
        <v>41292</v>
      </c>
      <c r="C369" s="7">
        <f>YEAR($B369)</f>
        <v>2013</v>
      </c>
      <c r="D369" s="7" t="str">
        <f>VLOOKUP(_xlfn.DAYS(DATE(YEAR($B369), MONTH($B370), DAY($B370)), DATE(YEAR($B370), 1, 1)), SeasonAux, 2, TRUE)</f>
        <v>Winter</v>
      </c>
      <c r="E369" s="7">
        <f>IF($F369 &lt;= 6, 1, 2)</f>
        <v>1</v>
      </c>
      <c r="F369" s="7">
        <f>MONTH($B369)</f>
        <v>1</v>
      </c>
      <c r="G369" s="7">
        <f>WEEKNUM($B369)</f>
        <v>3</v>
      </c>
      <c r="H369" s="7">
        <f>DAY($B369)</f>
        <v>18</v>
      </c>
      <c r="I369" s="7">
        <f>WEEKDAY($B369,2)</f>
        <v>5</v>
      </c>
      <c r="J369" s="7" t="str">
        <f>TEXT($B369, "DDDD")</f>
        <v>sexta-feira</v>
      </c>
      <c r="K369" s="15" t="str">
        <f>IFERROR(VLOOKUP(B369, HolidayDimension!A$2:B$50, 2, FALSE), "No Key")</f>
        <v>No Key</v>
      </c>
      <c r="L369" s="7" t="str">
        <f t="shared" si="5"/>
        <v>Non-Holiday</v>
      </c>
      <c r="M369" s="7" t="str">
        <f>IF($I369 &gt;= 6, "Weekend", "Non-Weekend")</f>
        <v>Non-Weekend</v>
      </c>
    </row>
    <row r="370" spans="1:13" x14ac:dyDescent="0.25">
      <c r="A370" s="7">
        <v>369</v>
      </c>
      <c r="B370" s="8">
        <v>41293</v>
      </c>
      <c r="C370" s="7">
        <f>YEAR($B370)</f>
        <v>2013</v>
      </c>
      <c r="D370" s="7" t="str">
        <f>VLOOKUP(_xlfn.DAYS(DATE(YEAR($B370), MONTH($B371), DAY($B371)), DATE(YEAR($B371), 1, 1)), SeasonAux, 2, TRUE)</f>
        <v>Winter</v>
      </c>
      <c r="E370" s="7">
        <f>IF($F370 &lt;= 6, 1, 2)</f>
        <v>1</v>
      </c>
      <c r="F370" s="7">
        <f>MONTH($B370)</f>
        <v>1</v>
      </c>
      <c r="G370" s="7">
        <f>WEEKNUM($B370)</f>
        <v>3</v>
      </c>
      <c r="H370" s="7">
        <f>DAY($B370)</f>
        <v>19</v>
      </c>
      <c r="I370" s="7">
        <f>WEEKDAY($B370,2)</f>
        <v>6</v>
      </c>
      <c r="J370" s="7" t="str">
        <f>TEXT($B370, "DDDD")</f>
        <v>sábado</v>
      </c>
      <c r="K370" s="15" t="str">
        <f>IFERROR(VLOOKUP(B370, HolidayDimension!A$2:B$50, 2, FALSE), "No Key")</f>
        <v>No Key</v>
      </c>
      <c r="L370" s="7" t="str">
        <f t="shared" si="5"/>
        <v>Non-Holiday</v>
      </c>
      <c r="M370" s="7" t="str">
        <f>IF($I370 &gt;= 6, "Weekend", "Non-Weekend")</f>
        <v>Weekend</v>
      </c>
    </row>
    <row r="371" spans="1:13" x14ac:dyDescent="0.25">
      <c r="A371" s="7">
        <v>370</v>
      </c>
      <c r="B371" s="9">
        <v>41294</v>
      </c>
      <c r="C371" s="7">
        <f>YEAR($B371)</f>
        <v>2013</v>
      </c>
      <c r="D371" s="7" t="str">
        <f>VLOOKUP(_xlfn.DAYS(DATE(YEAR($B371), MONTH($B372), DAY($B372)), DATE(YEAR($B372), 1, 1)), SeasonAux, 2, TRUE)</f>
        <v>Winter</v>
      </c>
      <c r="E371" s="7">
        <f>IF($F371 &lt;= 6, 1, 2)</f>
        <v>1</v>
      </c>
      <c r="F371" s="7">
        <f>MONTH($B371)</f>
        <v>1</v>
      </c>
      <c r="G371" s="7">
        <f>WEEKNUM($B371)</f>
        <v>4</v>
      </c>
      <c r="H371" s="7">
        <f>DAY($B371)</f>
        <v>20</v>
      </c>
      <c r="I371" s="7">
        <f>WEEKDAY($B371,2)</f>
        <v>7</v>
      </c>
      <c r="J371" s="7" t="str">
        <f>TEXT($B371, "DDDD")</f>
        <v>domingo</v>
      </c>
      <c r="K371" s="15" t="str">
        <f>IFERROR(VLOOKUP(B371, HolidayDimension!A$2:B$50, 2, FALSE), "No Key")</f>
        <v>No Key</v>
      </c>
      <c r="L371" s="7" t="str">
        <f t="shared" si="5"/>
        <v>Non-Holiday</v>
      </c>
      <c r="M371" s="7" t="str">
        <f>IF($I371 &gt;= 6, "Weekend", "Non-Weekend")</f>
        <v>Weekend</v>
      </c>
    </row>
    <row r="372" spans="1:13" x14ac:dyDescent="0.25">
      <c r="A372" s="7">
        <v>371</v>
      </c>
      <c r="B372" s="9">
        <v>41295</v>
      </c>
      <c r="C372" s="7">
        <f>YEAR($B372)</f>
        <v>2013</v>
      </c>
      <c r="D372" s="7" t="str">
        <f>VLOOKUP(_xlfn.DAYS(DATE(YEAR($B372), MONTH($B373), DAY($B373)), DATE(YEAR($B373), 1, 1)), SeasonAux, 2, TRUE)</f>
        <v>Winter</v>
      </c>
      <c r="E372" s="7">
        <f>IF($F372 &lt;= 6, 1, 2)</f>
        <v>1</v>
      </c>
      <c r="F372" s="7">
        <f>MONTH($B372)</f>
        <v>1</v>
      </c>
      <c r="G372" s="7">
        <f>WEEKNUM($B372)</f>
        <v>4</v>
      </c>
      <c r="H372" s="7">
        <f>DAY($B372)</f>
        <v>21</v>
      </c>
      <c r="I372" s="7">
        <f>WEEKDAY($B372,2)</f>
        <v>1</v>
      </c>
      <c r="J372" s="7" t="str">
        <f>TEXT($B372, "DDDD")</f>
        <v>segunda-feira</v>
      </c>
      <c r="K372" s="15">
        <f>IFERROR(VLOOKUP(B372, HolidayDimension!A$2:B$50, 2, FALSE), "No Key")</f>
        <v>29</v>
      </c>
      <c r="L372" s="7" t="str">
        <f t="shared" si="5"/>
        <v>Holiday</v>
      </c>
      <c r="M372" s="7" t="str">
        <f>IF($I372 &gt;= 6, "Weekend", "Non-Weekend")</f>
        <v>Non-Weekend</v>
      </c>
    </row>
    <row r="373" spans="1:13" x14ac:dyDescent="0.25">
      <c r="A373" s="7">
        <v>372</v>
      </c>
      <c r="B373" s="9">
        <v>41296</v>
      </c>
      <c r="C373" s="7">
        <f>YEAR($B373)</f>
        <v>2013</v>
      </c>
      <c r="D373" s="7" t="str">
        <f>VLOOKUP(_xlfn.DAYS(DATE(YEAR($B373), MONTH($B374), DAY($B374)), DATE(YEAR($B374), 1, 1)), SeasonAux, 2, TRUE)</f>
        <v>Winter</v>
      </c>
      <c r="E373" s="7">
        <f>IF($F373 &lt;= 6, 1, 2)</f>
        <v>1</v>
      </c>
      <c r="F373" s="7">
        <f>MONTH($B373)</f>
        <v>1</v>
      </c>
      <c r="G373" s="7">
        <f>WEEKNUM($B373)</f>
        <v>4</v>
      </c>
      <c r="H373" s="7">
        <f>DAY($B373)</f>
        <v>22</v>
      </c>
      <c r="I373" s="7">
        <f>WEEKDAY($B373,2)</f>
        <v>2</v>
      </c>
      <c r="J373" s="7" t="str">
        <f>TEXT($B373, "DDDD")</f>
        <v>terça-feira</v>
      </c>
      <c r="K373" s="15" t="str">
        <f>IFERROR(VLOOKUP(B373, HolidayDimension!A$2:B$50, 2, FALSE), "No Key")</f>
        <v>No Key</v>
      </c>
      <c r="L373" s="7" t="str">
        <f t="shared" si="5"/>
        <v>Non-Holiday</v>
      </c>
      <c r="M373" s="7" t="str">
        <f>IF($I373 &gt;= 6, "Weekend", "Non-Weekend")</f>
        <v>Non-Weekend</v>
      </c>
    </row>
    <row r="374" spans="1:13" x14ac:dyDescent="0.25">
      <c r="A374" s="7">
        <v>373</v>
      </c>
      <c r="B374" s="8">
        <v>41297</v>
      </c>
      <c r="C374" s="7">
        <f>YEAR($B374)</f>
        <v>2013</v>
      </c>
      <c r="D374" s="7" t="str">
        <f>VLOOKUP(_xlfn.DAYS(DATE(YEAR($B374), MONTH($B375), DAY($B375)), DATE(YEAR($B375), 1, 1)), SeasonAux, 2, TRUE)</f>
        <v>Winter</v>
      </c>
      <c r="E374" s="7">
        <f>IF($F374 &lt;= 6, 1, 2)</f>
        <v>1</v>
      </c>
      <c r="F374" s="7">
        <f>MONTH($B374)</f>
        <v>1</v>
      </c>
      <c r="G374" s="7">
        <f>WEEKNUM($B374)</f>
        <v>4</v>
      </c>
      <c r="H374" s="7">
        <f>DAY($B374)</f>
        <v>23</v>
      </c>
      <c r="I374" s="7">
        <f>WEEKDAY($B374,2)</f>
        <v>3</v>
      </c>
      <c r="J374" s="7" t="str">
        <f>TEXT($B374, "DDDD")</f>
        <v>quarta-feira</v>
      </c>
      <c r="K374" s="15" t="str">
        <f>IFERROR(VLOOKUP(B374, HolidayDimension!A$2:B$50, 2, FALSE), "No Key")</f>
        <v>No Key</v>
      </c>
      <c r="L374" s="7" t="str">
        <f t="shared" si="5"/>
        <v>Non-Holiday</v>
      </c>
      <c r="M374" s="7" t="str">
        <f>IF($I374 &gt;= 6, "Weekend", "Non-Weekend")</f>
        <v>Non-Weekend</v>
      </c>
    </row>
    <row r="375" spans="1:13" x14ac:dyDescent="0.25">
      <c r="A375" s="7">
        <v>374</v>
      </c>
      <c r="B375" s="8">
        <v>41298</v>
      </c>
      <c r="C375" s="7">
        <f>YEAR($B375)</f>
        <v>2013</v>
      </c>
      <c r="D375" s="7" t="str">
        <f>VLOOKUP(_xlfn.DAYS(DATE(YEAR($B375), MONTH($B376), DAY($B376)), DATE(YEAR($B376), 1, 1)), SeasonAux, 2, TRUE)</f>
        <v>Winter</v>
      </c>
      <c r="E375" s="7">
        <f>IF($F375 &lt;= 6, 1, 2)</f>
        <v>1</v>
      </c>
      <c r="F375" s="7">
        <f>MONTH($B375)</f>
        <v>1</v>
      </c>
      <c r="G375" s="7">
        <f>WEEKNUM($B375)</f>
        <v>4</v>
      </c>
      <c r="H375" s="7">
        <f>DAY($B375)</f>
        <v>24</v>
      </c>
      <c r="I375" s="7">
        <f>WEEKDAY($B375,2)</f>
        <v>4</v>
      </c>
      <c r="J375" s="7" t="str">
        <f>TEXT($B375, "DDDD")</f>
        <v>quinta-feira</v>
      </c>
      <c r="K375" s="15" t="str">
        <f>IFERROR(VLOOKUP(B375, HolidayDimension!A$2:B$50, 2, FALSE), "No Key")</f>
        <v>No Key</v>
      </c>
      <c r="L375" s="7" t="str">
        <f t="shared" si="5"/>
        <v>Non-Holiday</v>
      </c>
      <c r="M375" s="7" t="str">
        <f>IF($I375 &gt;= 6, "Weekend", "Non-Weekend")</f>
        <v>Non-Weekend</v>
      </c>
    </row>
    <row r="376" spans="1:13" x14ac:dyDescent="0.25">
      <c r="A376" s="7">
        <v>375</v>
      </c>
      <c r="B376" s="9">
        <v>41299</v>
      </c>
      <c r="C376" s="7">
        <f>YEAR($B376)</f>
        <v>2013</v>
      </c>
      <c r="D376" s="7" t="str">
        <f>VLOOKUP(_xlfn.DAYS(DATE(YEAR($B376), MONTH($B377), DAY($B377)), DATE(YEAR($B377), 1, 1)), SeasonAux, 2, TRUE)</f>
        <v>Winter</v>
      </c>
      <c r="E376" s="7">
        <f>IF($F376 &lt;= 6, 1, 2)</f>
        <v>1</v>
      </c>
      <c r="F376" s="7">
        <f>MONTH($B376)</f>
        <v>1</v>
      </c>
      <c r="G376" s="7">
        <f>WEEKNUM($B376)</f>
        <v>4</v>
      </c>
      <c r="H376" s="7">
        <f>DAY($B376)</f>
        <v>25</v>
      </c>
      <c r="I376" s="7">
        <f>WEEKDAY($B376,2)</f>
        <v>5</v>
      </c>
      <c r="J376" s="7" t="str">
        <f>TEXT($B376, "DDDD")</f>
        <v>sexta-feira</v>
      </c>
      <c r="K376" s="15" t="str">
        <f>IFERROR(VLOOKUP(B376, HolidayDimension!A$2:B$50, 2, FALSE), "No Key")</f>
        <v>No Key</v>
      </c>
      <c r="L376" s="7" t="str">
        <f t="shared" si="5"/>
        <v>Non-Holiday</v>
      </c>
      <c r="M376" s="7" t="str">
        <f>IF($I376 &gt;= 6, "Weekend", "Non-Weekend")</f>
        <v>Non-Weekend</v>
      </c>
    </row>
    <row r="377" spans="1:13" x14ac:dyDescent="0.25">
      <c r="A377" s="7">
        <v>376</v>
      </c>
      <c r="B377" s="9">
        <v>41300</v>
      </c>
      <c r="C377" s="7">
        <f>YEAR($B377)</f>
        <v>2013</v>
      </c>
      <c r="D377" s="7" t="str">
        <f>VLOOKUP(_xlfn.DAYS(DATE(YEAR($B377), MONTH($B378), DAY($B378)), DATE(YEAR($B378), 1, 1)), SeasonAux, 2, TRUE)</f>
        <v>Winter</v>
      </c>
      <c r="E377" s="7">
        <f>IF($F377 &lt;= 6, 1, 2)</f>
        <v>1</v>
      </c>
      <c r="F377" s="7">
        <f>MONTH($B377)</f>
        <v>1</v>
      </c>
      <c r="G377" s="7">
        <f>WEEKNUM($B377)</f>
        <v>4</v>
      </c>
      <c r="H377" s="7">
        <f>DAY($B377)</f>
        <v>26</v>
      </c>
      <c r="I377" s="7">
        <f>WEEKDAY($B377,2)</f>
        <v>6</v>
      </c>
      <c r="J377" s="7" t="str">
        <f>TEXT($B377, "DDDD")</f>
        <v>sábado</v>
      </c>
      <c r="K377" s="15" t="str">
        <f>IFERROR(VLOOKUP(B377, HolidayDimension!A$2:B$50, 2, FALSE), "No Key")</f>
        <v>No Key</v>
      </c>
      <c r="L377" s="7" t="str">
        <f t="shared" si="5"/>
        <v>Non-Holiday</v>
      </c>
      <c r="M377" s="7" t="str">
        <f>IF($I377 &gt;= 6, "Weekend", "Non-Weekend")</f>
        <v>Weekend</v>
      </c>
    </row>
    <row r="378" spans="1:13" x14ac:dyDescent="0.25">
      <c r="A378" s="7">
        <v>377</v>
      </c>
      <c r="B378" s="9">
        <v>41301</v>
      </c>
      <c r="C378" s="7">
        <f>YEAR($B378)</f>
        <v>2013</v>
      </c>
      <c r="D378" s="7" t="str">
        <f>VLOOKUP(_xlfn.DAYS(DATE(YEAR($B378), MONTH($B379), DAY($B379)), DATE(YEAR($B379), 1, 1)), SeasonAux, 2, TRUE)</f>
        <v>Winter</v>
      </c>
      <c r="E378" s="7">
        <f>IF($F378 &lt;= 6, 1, 2)</f>
        <v>1</v>
      </c>
      <c r="F378" s="7">
        <f>MONTH($B378)</f>
        <v>1</v>
      </c>
      <c r="G378" s="7">
        <f>WEEKNUM($B378)</f>
        <v>5</v>
      </c>
      <c r="H378" s="7">
        <f>DAY($B378)</f>
        <v>27</v>
      </c>
      <c r="I378" s="7">
        <f>WEEKDAY($B378,2)</f>
        <v>7</v>
      </c>
      <c r="J378" s="7" t="str">
        <f>TEXT($B378, "DDDD")</f>
        <v>domingo</v>
      </c>
      <c r="K378" s="15" t="str">
        <f>IFERROR(VLOOKUP(B378, HolidayDimension!A$2:B$50, 2, FALSE), "No Key")</f>
        <v>No Key</v>
      </c>
      <c r="L378" s="7" t="str">
        <f t="shared" si="5"/>
        <v>Non-Holiday</v>
      </c>
      <c r="M378" s="7" t="str">
        <f>IF($I378 &gt;= 6, "Weekend", "Non-Weekend")</f>
        <v>Weekend</v>
      </c>
    </row>
    <row r="379" spans="1:13" x14ac:dyDescent="0.25">
      <c r="A379" s="7">
        <v>378</v>
      </c>
      <c r="B379" s="8">
        <v>41302</v>
      </c>
      <c r="C379" s="7">
        <f>YEAR($B379)</f>
        <v>2013</v>
      </c>
      <c r="D379" s="7" t="str">
        <f>VLOOKUP(_xlfn.DAYS(DATE(YEAR($B379), MONTH($B380), DAY($B380)), DATE(YEAR($B380), 1, 1)), SeasonAux, 2, TRUE)</f>
        <v>Winter</v>
      </c>
      <c r="E379" s="7">
        <f>IF($F379 &lt;= 6, 1, 2)</f>
        <v>1</v>
      </c>
      <c r="F379" s="7">
        <f>MONTH($B379)</f>
        <v>1</v>
      </c>
      <c r="G379" s="7">
        <f>WEEKNUM($B379)</f>
        <v>5</v>
      </c>
      <c r="H379" s="7">
        <f>DAY($B379)</f>
        <v>28</v>
      </c>
      <c r="I379" s="7">
        <f>WEEKDAY($B379,2)</f>
        <v>1</v>
      </c>
      <c r="J379" s="7" t="str">
        <f>TEXT($B379, "DDDD")</f>
        <v>segunda-feira</v>
      </c>
      <c r="K379" s="15" t="str">
        <f>IFERROR(VLOOKUP(B379, HolidayDimension!A$2:B$50, 2, FALSE), "No Key")</f>
        <v>No Key</v>
      </c>
      <c r="L379" s="7" t="str">
        <f t="shared" si="5"/>
        <v>Non-Holiday</v>
      </c>
      <c r="M379" s="7" t="str">
        <f>IF($I379 &gt;= 6, "Weekend", "Non-Weekend")</f>
        <v>Non-Weekend</v>
      </c>
    </row>
    <row r="380" spans="1:13" x14ac:dyDescent="0.25">
      <c r="A380" s="7">
        <v>379</v>
      </c>
      <c r="B380" s="8">
        <v>41303</v>
      </c>
      <c r="C380" s="7">
        <f>YEAR($B380)</f>
        <v>2013</v>
      </c>
      <c r="D380" s="7" t="str">
        <f>VLOOKUP(_xlfn.DAYS(DATE(YEAR($B380), MONTH($B381), DAY($B381)), DATE(YEAR($B381), 1, 1)), SeasonAux, 2, TRUE)</f>
        <v>Winter</v>
      </c>
      <c r="E380" s="7">
        <f>IF($F380 &lt;= 6, 1, 2)</f>
        <v>1</v>
      </c>
      <c r="F380" s="7">
        <f>MONTH($B380)</f>
        <v>1</v>
      </c>
      <c r="G380" s="7">
        <f>WEEKNUM($B380)</f>
        <v>5</v>
      </c>
      <c r="H380" s="7">
        <f>DAY($B380)</f>
        <v>29</v>
      </c>
      <c r="I380" s="7">
        <f>WEEKDAY($B380,2)</f>
        <v>2</v>
      </c>
      <c r="J380" s="7" t="str">
        <f>TEXT($B380, "DDDD")</f>
        <v>terça-feira</v>
      </c>
      <c r="K380" s="15" t="str">
        <f>IFERROR(VLOOKUP(B380, HolidayDimension!A$2:B$50, 2, FALSE), "No Key")</f>
        <v>No Key</v>
      </c>
      <c r="L380" s="7" t="str">
        <f t="shared" si="5"/>
        <v>Non-Holiday</v>
      </c>
      <c r="M380" s="7" t="str">
        <f>IF($I380 &gt;= 6, "Weekend", "Non-Weekend")</f>
        <v>Non-Weekend</v>
      </c>
    </row>
    <row r="381" spans="1:13" x14ac:dyDescent="0.25">
      <c r="A381" s="7">
        <v>380</v>
      </c>
      <c r="B381" s="9">
        <v>41304</v>
      </c>
      <c r="C381" s="7">
        <f>YEAR($B381)</f>
        <v>2013</v>
      </c>
      <c r="D381" s="7" t="str">
        <f>VLOOKUP(_xlfn.DAYS(DATE(YEAR($B381), MONTH($B382), DAY($B382)), DATE(YEAR($B382), 1, 1)), SeasonAux, 2, TRUE)</f>
        <v>Winter</v>
      </c>
      <c r="E381" s="7">
        <f>IF($F381 &lt;= 6, 1, 2)</f>
        <v>1</v>
      </c>
      <c r="F381" s="7">
        <f>MONTH($B381)</f>
        <v>1</v>
      </c>
      <c r="G381" s="7">
        <f>WEEKNUM($B381)</f>
        <v>5</v>
      </c>
      <c r="H381" s="7">
        <f>DAY($B381)</f>
        <v>30</v>
      </c>
      <c r="I381" s="7">
        <f>WEEKDAY($B381,2)</f>
        <v>3</v>
      </c>
      <c r="J381" s="7" t="str">
        <f>TEXT($B381, "DDDD")</f>
        <v>quarta-feira</v>
      </c>
      <c r="K381" s="15" t="str">
        <f>IFERROR(VLOOKUP(B381, HolidayDimension!A$2:B$50, 2, FALSE), "No Key")</f>
        <v>No Key</v>
      </c>
      <c r="L381" s="7" t="str">
        <f t="shared" si="5"/>
        <v>Non-Holiday</v>
      </c>
      <c r="M381" s="7" t="str">
        <f>IF($I381 &gt;= 6, "Weekend", "Non-Weekend")</f>
        <v>Non-Weekend</v>
      </c>
    </row>
    <row r="382" spans="1:13" x14ac:dyDescent="0.25">
      <c r="A382" s="7">
        <v>381</v>
      </c>
      <c r="B382" s="9">
        <v>41305</v>
      </c>
      <c r="C382" s="7">
        <f>YEAR($B382)</f>
        <v>2013</v>
      </c>
      <c r="D382" s="7" t="str">
        <f>VLOOKUP(_xlfn.DAYS(DATE(YEAR($B382), MONTH($B383), DAY($B383)), DATE(YEAR($B383), 1, 1)), SeasonAux, 2, TRUE)</f>
        <v>Winter</v>
      </c>
      <c r="E382" s="7">
        <f>IF($F382 &lt;= 6, 1, 2)</f>
        <v>1</v>
      </c>
      <c r="F382" s="7">
        <f>MONTH($B382)</f>
        <v>1</v>
      </c>
      <c r="G382" s="7">
        <f>WEEKNUM($B382)</f>
        <v>5</v>
      </c>
      <c r="H382" s="7">
        <f>DAY($B382)</f>
        <v>31</v>
      </c>
      <c r="I382" s="7">
        <f>WEEKDAY($B382,2)</f>
        <v>4</v>
      </c>
      <c r="J382" s="7" t="str">
        <f>TEXT($B382, "DDDD")</f>
        <v>quinta-feira</v>
      </c>
      <c r="K382" s="15" t="str">
        <f>IFERROR(VLOOKUP(B382, HolidayDimension!A$2:B$50, 2, FALSE), "No Key")</f>
        <v>No Key</v>
      </c>
      <c r="L382" s="7" t="str">
        <f t="shared" si="5"/>
        <v>Non-Holiday</v>
      </c>
      <c r="M382" s="7" t="str">
        <f>IF($I382 &gt;= 6, "Weekend", "Non-Weekend")</f>
        <v>Non-Weekend</v>
      </c>
    </row>
    <row r="383" spans="1:13" x14ac:dyDescent="0.25">
      <c r="A383" s="7">
        <v>382</v>
      </c>
      <c r="B383" s="9">
        <v>41306</v>
      </c>
      <c r="C383" s="7">
        <f>YEAR($B383)</f>
        <v>2013</v>
      </c>
      <c r="D383" s="7" t="str">
        <f>VLOOKUP(_xlfn.DAYS(DATE(YEAR($B383), MONTH($B384), DAY($B384)), DATE(YEAR($B384), 1, 1)), SeasonAux, 2, TRUE)</f>
        <v>Winter</v>
      </c>
      <c r="E383" s="7">
        <f>IF($F383 &lt;= 6, 1, 2)</f>
        <v>1</v>
      </c>
      <c r="F383" s="7">
        <f>MONTH($B383)</f>
        <v>2</v>
      </c>
      <c r="G383" s="7">
        <f>WEEKNUM($B383)</f>
        <v>5</v>
      </c>
      <c r="H383" s="7">
        <f>DAY($B383)</f>
        <v>1</v>
      </c>
      <c r="I383" s="7">
        <f>WEEKDAY($B383,2)</f>
        <v>5</v>
      </c>
      <c r="J383" s="7" t="str">
        <f>TEXT($B383, "DDDD")</f>
        <v>sexta-feira</v>
      </c>
      <c r="K383" s="15" t="str">
        <f>IFERROR(VLOOKUP(B383, HolidayDimension!A$2:B$50, 2, FALSE), "No Key")</f>
        <v>No Key</v>
      </c>
      <c r="L383" s="7" t="str">
        <f t="shared" si="5"/>
        <v>Non-Holiday</v>
      </c>
      <c r="M383" s="7" t="str">
        <f>IF($I383 &gt;= 6, "Weekend", "Non-Weekend")</f>
        <v>Non-Weekend</v>
      </c>
    </row>
    <row r="384" spans="1:13" x14ac:dyDescent="0.25">
      <c r="A384" s="7">
        <v>383</v>
      </c>
      <c r="B384" s="9">
        <v>41307</v>
      </c>
      <c r="C384" s="7">
        <f>YEAR($B384)</f>
        <v>2013</v>
      </c>
      <c r="D384" s="7" t="str">
        <f>VLOOKUP(_xlfn.DAYS(DATE(YEAR($B384), MONTH($B385), DAY($B385)), DATE(YEAR($B385), 1, 1)), SeasonAux, 2, TRUE)</f>
        <v>Winter</v>
      </c>
      <c r="E384" s="7">
        <f>IF($F384 &lt;= 6, 1, 2)</f>
        <v>1</v>
      </c>
      <c r="F384" s="7">
        <f>MONTH($B384)</f>
        <v>2</v>
      </c>
      <c r="G384" s="7">
        <f>WEEKNUM($B384)</f>
        <v>5</v>
      </c>
      <c r="H384" s="7">
        <f>DAY($B384)</f>
        <v>2</v>
      </c>
      <c r="I384" s="7">
        <f>WEEKDAY($B384,2)</f>
        <v>6</v>
      </c>
      <c r="J384" s="7" t="str">
        <f>TEXT($B384, "DDDD")</f>
        <v>sábado</v>
      </c>
      <c r="K384" s="15" t="str">
        <f>IFERROR(VLOOKUP(B384, HolidayDimension!A$2:B$50, 2, FALSE), "No Key")</f>
        <v>No Key</v>
      </c>
      <c r="L384" s="7" t="str">
        <f t="shared" si="5"/>
        <v>Non-Holiday</v>
      </c>
      <c r="M384" s="7" t="str">
        <f>IF($I384 &gt;= 6, "Weekend", "Non-Weekend")</f>
        <v>Weekend</v>
      </c>
    </row>
    <row r="385" spans="1:13" x14ac:dyDescent="0.25">
      <c r="A385" s="7">
        <v>384</v>
      </c>
      <c r="B385" s="9">
        <v>41308</v>
      </c>
      <c r="C385" s="7">
        <f>YEAR($B385)</f>
        <v>2013</v>
      </c>
      <c r="D385" s="7" t="str">
        <f>VLOOKUP(_xlfn.DAYS(DATE(YEAR($B385), MONTH($B386), DAY($B386)), DATE(YEAR($B386), 1, 1)), SeasonAux, 2, TRUE)</f>
        <v>Winter</v>
      </c>
      <c r="E385" s="7">
        <f>IF($F385 &lt;= 6, 1, 2)</f>
        <v>1</v>
      </c>
      <c r="F385" s="7">
        <f>MONTH($B385)</f>
        <v>2</v>
      </c>
      <c r="G385" s="7">
        <f>WEEKNUM($B385)</f>
        <v>6</v>
      </c>
      <c r="H385" s="7">
        <f>DAY($B385)</f>
        <v>3</v>
      </c>
      <c r="I385" s="7">
        <f>WEEKDAY($B385,2)</f>
        <v>7</v>
      </c>
      <c r="J385" s="7" t="str">
        <f>TEXT($B385, "DDDD")</f>
        <v>domingo</v>
      </c>
      <c r="K385" s="15" t="str">
        <f>IFERROR(VLOOKUP(B385, HolidayDimension!A$2:B$50, 2, FALSE), "No Key")</f>
        <v>No Key</v>
      </c>
      <c r="L385" s="7" t="str">
        <f t="shared" si="5"/>
        <v>Non-Holiday</v>
      </c>
      <c r="M385" s="7" t="str">
        <f>IF($I385 &gt;= 6, "Weekend", "Non-Weekend")</f>
        <v>Weekend</v>
      </c>
    </row>
    <row r="386" spans="1:13" x14ac:dyDescent="0.25">
      <c r="A386" s="7">
        <v>385</v>
      </c>
      <c r="B386" s="8">
        <v>41309</v>
      </c>
      <c r="C386" s="7">
        <f>YEAR($B386)</f>
        <v>2013</v>
      </c>
      <c r="D386" s="7" t="str">
        <f>VLOOKUP(_xlfn.DAYS(DATE(YEAR($B386), MONTH($B387), DAY($B387)), DATE(YEAR($B387), 1, 1)), SeasonAux, 2, TRUE)</f>
        <v>Winter</v>
      </c>
      <c r="E386" s="7">
        <f>IF($F386 &lt;= 6, 1, 2)</f>
        <v>1</v>
      </c>
      <c r="F386" s="7">
        <f>MONTH($B386)</f>
        <v>2</v>
      </c>
      <c r="G386" s="7">
        <f>WEEKNUM($B386)</f>
        <v>6</v>
      </c>
      <c r="H386" s="7">
        <f>DAY($B386)</f>
        <v>4</v>
      </c>
      <c r="I386" s="7">
        <f>WEEKDAY($B386,2)</f>
        <v>1</v>
      </c>
      <c r="J386" s="7" t="str">
        <f>TEXT($B386, "DDDD")</f>
        <v>segunda-feira</v>
      </c>
      <c r="K386" s="15" t="str">
        <f>IFERROR(VLOOKUP(B386, HolidayDimension!A$2:B$50, 2, FALSE), "No Key")</f>
        <v>No Key</v>
      </c>
      <c r="L386" s="7" t="str">
        <f t="shared" si="5"/>
        <v>Non-Holiday</v>
      </c>
      <c r="M386" s="7" t="str">
        <f>IF($I386 &gt;= 6, "Weekend", "Non-Weekend")</f>
        <v>Non-Weekend</v>
      </c>
    </row>
    <row r="387" spans="1:13" x14ac:dyDescent="0.25">
      <c r="A387" s="7">
        <v>386</v>
      </c>
      <c r="B387" s="8">
        <v>41310</v>
      </c>
      <c r="C387" s="7">
        <f>YEAR($B387)</f>
        <v>2013</v>
      </c>
      <c r="D387" s="7" t="str">
        <f>VLOOKUP(_xlfn.DAYS(DATE(YEAR($B387), MONTH($B388), DAY($B388)), DATE(YEAR($B388), 1, 1)), SeasonAux, 2, TRUE)</f>
        <v>Winter</v>
      </c>
      <c r="E387" s="7">
        <f>IF($F387 &lt;= 6, 1, 2)</f>
        <v>1</v>
      </c>
      <c r="F387" s="7">
        <f>MONTH($B387)</f>
        <v>2</v>
      </c>
      <c r="G387" s="7">
        <f>WEEKNUM($B387)</f>
        <v>6</v>
      </c>
      <c r="H387" s="7">
        <f>DAY($B387)</f>
        <v>5</v>
      </c>
      <c r="I387" s="7">
        <f>WEEKDAY($B387,2)</f>
        <v>2</v>
      </c>
      <c r="J387" s="7" t="str">
        <f>TEXT($B387, "DDDD")</f>
        <v>terça-feira</v>
      </c>
      <c r="K387" s="15" t="str">
        <f>IFERROR(VLOOKUP(B387, HolidayDimension!A$2:B$50, 2, FALSE), "No Key")</f>
        <v>No Key</v>
      </c>
      <c r="L387" s="7" t="str">
        <f t="shared" ref="L387:L450" si="6">IF($K387 = "No Key", "Non-Holiday", "Holiday")</f>
        <v>Non-Holiday</v>
      </c>
      <c r="M387" s="7" t="str">
        <f>IF($I387 &gt;= 6, "Weekend", "Non-Weekend")</f>
        <v>Non-Weekend</v>
      </c>
    </row>
    <row r="388" spans="1:13" x14ac:dyDescent="0.25">
      <c r="A388" s="7">
        <v>387</v>
      </c>
      <c r="B388" s="8">
        <v>41311</v>
      </c>
      <c r="C388" s="7">
        <f>YEAR($B388)</f>
        <v>2013</v>
      </c>
      <c r="D388" s="7" t="str">
        <f>VLOOKUP(_xlfn.DAYS(DATE(YEAR($B388), MONTH($B389), DAY($B389)), DATE(YEAR($B389), 1, 1)), SeasonAux, 2, TRUE)</f>
        <v>Winter</v>
      </c>
      <c r="E388" s="7">
        <f>IF($F388 &lt;= 6, 1, 2)</f>
        <v>1</v>
      </c>
      <c r="F388" s="7">
        <f>MONTH($B388)</f>
        <v>2</v>
      </c>
      <c r="G388" s="7">
        <f>WEEKNUM($B388)</f>
        <v>6</v>
      </c>
      <c r="H388" s="7">
        <f>DAY($B388)</f>
        <v>6</v>
      </c>
      <c r="I388" s="7">
        <f>WEEKDAY($B388,2)</f>
        <v>3</v>
      </c>
      <c r="J388" s="7" t="str">
        <f>TEXT($B388, "DDDD")</f>
        <v>quarta-feira</v>
      </c>
      <c r="K388" s="15" t="str">
        <f>IFERROR(VLOOKUP(B388, HolidayDimension!A$2:B$50, 2, FALSE), "No Key")</f>
        <v>No Key</v>
      </c>
      <c r="L388" s="7" t="str">
        <f t="shared" si="6"/>
        <v>Non-Holiday</v>
      </c>
      <c r="M388" s="7" t="str">
        <f>IF($I388 &gt;= 6, "Weekend", "Non-Weekend")</f>
        <v>Non-Weekend</v>
      </c>
    </row>
    <row r="389" spans="1:13" x14ac:dyDescent="0.25">
      <c r="A389" s="7">
        <v>388</v>
      </c>
      <c r="B389" s="9">
        <v>41312</v>
      </c>
      <c r="C389" s="7">
        <f>YEAR($B389)</f>
        <v>2013</v>
      </c>
      <c r="D389" s="7" t="str">
        <f>VLOOKUP(_xlfn.DAYS(DATE(YEAR($B389), MONTH($B390), DAY($B390)), DATE(YEAR($B390), 1, 1)), SeasonAux, 2, TRUE)</f>
        <v>Winter</v>
      </c>
      <c r="E389" s="7">
        <f>IF($F389 &lt;= 6, 1, 2)</f>
        <v>1</v>
      </c>
      <c r="F389" s="7">
        <f>MONTH($B389)</f>
        <v>2</v>
      </c>
      <c r="G389" s="7">
        <f>WEEKNUM($B389)</f>
        <v>6</v>
      </c>
      <c r="H389" s="7">
        <f>DAY($B389)</f>
        <v>7</v>
      </c>
      <c r="I389" s="7">
        <f>WEEKDAY($B389,2)</f>
        <v>4</v>
      </c>
      <c r="J389" s="7" t="str">
        <f>TEXT($B389, "DDDD")</f>
        <v>quinta-feira</v>
      </c>
      <c r="K389" s="15" t="str">
        <f>IFERROR(VLOOKUP(B389, HolidayDimension!A$2:B$50, 2, FALSE), "No Key")</f>
        <v>No Key</v>
      </c>
      <c r="L389" s="7" t="str">
        <f t="shared" si="6"/>
        <v>Non-Holiday</v>
      </c>
      <c r="M389" s="7" t="str">
        <f>IF($I389 &gt;= 6, "Weekend", "Non-Weekend")</f>
        <v>Non-Weekend</v>
      </c>
    </row>
    <row r="390" spans="1:13" x14ac:dyDescent="0.25">
      <c r="A390" s="7">
        <v>389</v>
      </c>
      <c r="B390" s="8">
        <v>41313</v>
      </c>
      <c r="C390" s="7">
        <f>YEAR($B390)</f>
        <v>2013</v>
      </c>
      <c r="D390" s="7" t="str">
        <f>VLOOKUP(_xlfn.DAYS(DATE(YEAR($B390), MONTH($B391), DAY($B391)), DATE(YEAR($B391), 1, 1)), SeasonAux, 2, TRUE)</f>
        <v>Winter</v>
      </c>
      <c r="E390" s="7">
        <f>IF($F390 &lt;= 6, 1, 2)</f>
        <v>1</v>
      </c>
      <c r="F390" s="7">
        <f>MONTH($B390)</f>
        <v>2</v>
      </c>
      <c r="G390" s="7">
        <f>WEEKNUM($B390)</f>
        <v>6</v>
      </c>
      <c r="H390" s="7">
        <f>DAY($B390)</f>
        <v>8</v>
      </c>
      <c r="I390" s="7">
        <f>WEEKDAY($B390,2)</f>
        <v>5</v>
      </c>
      <c r="J390" s="7" t="str">
        <f>TEXT($B390, "DDDD")</f>
        <v>sexta-feira</v>
      </c>
      <c r="K390" s="15" t="str">
        <f>IFERROR(VLOOKUP(B390, HolidayDimension!A$2:B$50, 2, FALSE), "No Key")</f>
        <v>No Key</v>
      </c>
      <c r="L390" s="7" t="str">
        <f t="shared" si="6"/>
        <v>Non-Holiday</v>
      </c>
      <c r="M390" s="7" t="str">
        <f>IF($I390 &gt;= 6, "Weekend", "Non-Weekend")</f>
        <v>Non-Weekend</v>
      </c>
    </row>
    <row r="391" spans="1:13" x14ac:dyDescent="0.25">
      <c r="A391" s="7">
        <v>390</v>
      </c>
      <c r="B391" s="9">
        <v>41314</v>
      </c>
      <c r="C391" s="7">
        <f>YEAR($B391)</f>
        <v>2013</v>
      </c>
      <c r="D391" s="7" t="str">
        <f>VLOOKUP(_xlfn.DAYS(DATE(YEAR($B391), MONTH($B392), DAY($B392)), DATE(YEAR($B392), 1, 1)), SeasonAux, 2, TRUE)</f>
        <v>Winter</v>
      </c>
      <c r="E391" s="7">
        <f>IF($F391 &lt;= 6, 1, 2)</f>
        <v>1</v>
      </c>
      <c r="F391" s="7">
        <f>MONTH($B391)</f>
        <v>2</v>
      </c>
      <c r="G391" s="7">
        <f>WEEKNUM($B391)</f>
        <v>6</v>
      </c>
      <c r="H391" s="7">
        <f>DAY($B391)</f>
        <v>9</v>
      </c>
      <c r="I391" s="7">
        <f>WEEKDAY($B391,2)</f>
        <v>6</v>
      </c>
      <c r="J391" s="7" t="str">
        <f>TEXT($B391, "DDDD")</f>
        <v>sábado</v>
      </c>
      <c r="K391" s="15" t="str">
        <f>IFERROR(VLOOKUP(B391, HolidayDimension!A$2:B$50, 2, FALSE), "No Key")</f>
        <v>No Key</v>
      </c>
      <c r="L391" s="7" t="str">
        <f t="shared" si="6"/>
        <v>Non-Holiday</v>
      </c>
      <c r="M391" s="7" t="str">
        <f>IF($I391 &gt;= 6, "Weekend", "Non-Weekend")</f>
        <v>Weekend</v>
      </c>
    </row>
    <row r="392" spans="1:13" x14ac:dyDescent="0.25">
      <c r="A392" s="7">
        <v>391</v>
      </c>
      <c r="B392" s="8">
        <v>41315</v>
      </c>
      <c r="C392" s="7">
        <f>YEAR($B392)</f>
        <v>2013</v>
      </c>
      <c r="D392" s="7" t="str">
        <f>VLOOKUP(_xlfn.DAYS(DATE(YEAR($B392), MONTH($B393), DAY($B393)), DATE(YEAR($B393), 1, 1)), SeasonAux, 2, TRUE)</f>
        <v>Winter</v>
      </c>
      <c r="E392" s="7">
        <f>IF($F392 &lt;= 6, 1, 2)</f>
        <v>1</v>
      </c>
      <c r="F392" s="7">
        <f>MONTH($B392)</f>
        <v>2</v>
      </c>
      <c r="G392" s="7">
        <f>WEEKNUM($B392)</f>
        <v>7</v>
      </c>
      <c r="H392" s="7">
        <f>DAY($B392)</f>
        <v>10</v>
      </c>
      <c r="I392" s="7">
        <f>WEEKDAY($B392,2)</f>
        <v>7</v>
      </c>
      <c r="J392" s="7" t="str">
        <f>TEXT($B392, "DDDD")</f>
        <v>domingo</v>
      </c>
      <c r="K392" s="15" t="str">
        <f>IFERROR(VLOOKUP(B392, HolidayDimension!A$2:B$50, 2, FALSE), "No Key")</f>
        <v>No Key</v>
      </c>
      <c r="L392" s="7" t="str">
        <f t="shared" si="6"/>
        <v>Non-Holiday</v>
      </c>
      <c r="M392" s="7" t="str">
        <f>IF($I392 &gt;= 6, "Weekend", "Non-Weekend")</f>
        <v>Weekend</v>
      </c>
    </row>
    <row r="393" spans="1:13" x14ac:dyDescent="0.25">
      <c r="A393" s="7">
        <v>392</v>
      </c>
      <c r="B393" s="8">
        <v>41316</v>
      </c>
      <c r="C393" s="7">
        <f>YEAR($B393)</f>
        <v>2013</v>
      </c>
      <c r="D393" s="7" t="str">
        <f>VLOOKUP(_xlfn.DAYS(DATE(YEAR($B393), MONTH($B394), DAY($B394)), DATE(YEAR($B394), 1, 1)), SeasonAux, 2, TRUE)</f>
        <v>Winter</v>
      </c>
      <c r="E393" s="7">
        <f>IF($F393 &lt;= 6, 1, 2)</f>
        <v>1</v>
      </c>
      <c r="F393" s="7">
        <f>MONTH($B393)</f>
        <v>2</v>
      </c>
      <c r="G393" s="7">
        <f>WEEKNUM($B393)</f>
        <v>7</v>
      </c>
      <c r="H393" s="7">
        <f>DAY($B393)</f>
        <v>11</v>
      </c>
      <c r="I393" s="7">
        <f>WEEKDAY($B393,2)</f>
        <v>1</v>
      </c>
      <c r="J393" s="7" t="str">
        <f>TEXT($B393, "DDDD")</f>
        <v>segunda-feira</v>
      </c>
      <c r="K393" s="15" t="str">
        <f>IFERROR(VLOOKUP(B393, HolidayDimension!A$2:B$50, 2, FALSE), "No Key")</f>
        <v>No Key</v>
      </c>
      <c r="L393" s="7" t="str">
        <f t="shared" si="6"/>
        <v>Non-Holiday</v>
      </c>
      <c r="M393" s="7" t="str">
        <f>IF($I393 &gt;= 6, "Weekend", "Non-Weekend")</f>
        <v>Non-Weekend</v>
      </c>
    </row>
    <row r="394" spans="1:13" x14ac:dyDescent="0.25">
      <c r="A394" s="7">
        <v>393</v>
      </c>
      <c r="B394" s="8">
        <v>41317</v>
      </c>
      <c r="C394" s="7">
        <f>YEAR($B394)</f>
        <v>2013</v>
      </c>
      <c r="D394" s="7" t="str">
        <f>VLOOKUP(_xlfn.DAYS(DATE(YEAR($B394), MONTH($B395), DAY($B395)), DATE(YEAR($B395), 1, 1)), SeasonAux, 2, TRUE)</f>
        <v>Winter</v>
      </c>
      <c r="E394" s="7">
        <f>IF($F394 &lt;= 6, 1, 2)</f>
        <v>1</v>
      </c>
      <c r="F394" s="7">
        <f>MONTH($B394)</f>
        <v>2</v>
      </c>
      <c r="G394" s="7">
        <f>WEEKNUM($B394)</f>
        <v>7</v>
      </c>
      <c r="H394" s="7">
        <f>DAY($B394)</f>
        <v>12</v>
      </c>
      <c r="I394" s="7">
        <f>WEEKDAY($B394,2)</f>
        <v>2</v>
      </c>
      <c r="J394" s="7" t="str">
        <f>TEXT($B394, "DDDD")</f>
        <v>terça-feira</v>
      </c>
      <c r="K394" s="15" t="str">
        <f>IFERROR(VLOOKUP(B394, HolidayDimension!A$2:B$50, 2, FALSE), "No Key")</f>
        <v>No Key</v>
      </c>
      <c r="L394" s="7" t="str">
        <f t="shared" si="6"/>
        <v>Non-Holiday</v>
      </c>
      <c r="M394" s="7" t="str">
        <f>IF($I394 &gt;= 6, "Weekend", "Non-Weekend")</f>
        <v>Non-Weekend</v>
      </c>
    </row>
    <row r="395" spans="1:13" x14ac:dyDescent="0.25">
      <c r="A395" s="7">
        <v>394</v>
      </c>
      <c r="B395" s="9">
        <v>41318</v>
      </c>
      <c r="C395" s="7">
        <f>YEAR($B395)</f>
        <v>2013</v>
      </c>
      <c r="D395" s="7" t="str">
        <f>VLOOKUP(_xlfn.DAYS(DATE(YEAR($B395), MONTH($B396), DAY($B396)), DATE(YEAR($B396), 1, 1)), SeasonAux, 2, TRUE)</f>
        <v>Winter</v>
      </c>
      <c r="E395" s="7">
        <f>IF($F395 &lt;= 6, 1, 2)</f>
        <v>1</v>
      </c>
      <c r="F395" s="7">
        <f>MONTH($B395)</f>
        <v>2</v>
      </c>
      <c r="G395" s="7">
        <f>WEEKNUM($B395)</f>
        <v>7</v>
      </c>
      <c r="H395" s="7">
        <f>DAY($B395)</f>
        <v>13</v>
      </c>
      <c r="I395" s="7">
        <f>WEEKDAY($B395,2)</f>
        <v>3</v>
      </c>
      <c r="J395" s="7" t="str">
        <f>TEXT($B395, "DDDD")</f>
        <v>quarta-feira</v>
      </c>
      <c r="K395" s="15" t="str">
        <f>IFERROR(VLOOKUP(B395, HolidayDimension!A$2:B$50, 2, FALSE), "No Key")</f>
        <v>No Key</v>
      </c>
      <c r="L395" s="7" t="str">
        <f t="shared" si="6"/>
        <v>Non-Holiday</v>
      </c>
      <c r="M395" s="7" t="str">
        <f>IF($I395 &gt;= 6, "Weekend", "Non-Weekend")</f>
        <v>Non-Weekend</v>
      </c>
    </row>
    <row r="396" spans="1:13" x14ac:dyDescent="0.25">
      <c r="A396" s="7">
        <v>395</v>
      </c>
      <c r="B396" s="8">
        <v>41319</v>
      </c>
      <c r="C396" s="7">
        <f>YEAR($B396)</f>
        <v>2013</v>
      </c>
      <c r="D396" s="7" t="str">
        <f>VLOOKUP(_xlfn.DAYS(DATE(YEAR($B396), MONTH($B397), DAY($B397)), DATE(YEAR($B397), 1, 1)), SeasonAux, 2, TRUE)</f>
        <v>Winter</v>
      </c>
      <c r="E396" s="7">
        <f>IF($F396 &lt;= 6, 1, 2)</f>
        <v>1</v>
      </c>
      <c r="F396" s="7">
        <f>MONTH($B396)</f>
        <v>2</v>
      </c>
      <c r="G396" s="7">
        <f>WEEKNUM($B396)</f>
        <v>7</v>
      </c>
      <c r="H396" s="7">
        <f>DAY($B396)</f>
        <v>14</v>
      </c>
      <c r="I396" s="7">
        <f>WEEKDAY($B396,2)</f>
        <v>4</v>
      </c>
      <c r="J396" s="7" t="str">
        <f>TEXT($B396, "DDDD")</f>
        <v>quinta-feira</v>
      </c>
      <c r="K396" s="15">
        <f>IFERROR(VLOOKUP(B396, HolidayDimension!A$2:B$50, 2, FALSE), "No Key")</f>
        <v>35</v>
      </c>
      <c r="L396" s="7" t="str">
        <f t="shared" si="6"/>
        <v>Holiday</v>
      </c>
      <c r="M396" s="7" t="str">
        <f>IF($I396 &gt;= 6, "Weekend", "Non-Weekend")</f>
        <v>Non-Weekend</v>
      </c>
    </row>
    <row r="397" spans="1:13" x14ac:dyDescent="0.25">
      <c r="A397" s="7">
        <v>396</v>
      </c>
      <c r="B397" s="8">
        <v>41320</v>
      </c>
      <c r="C397" s="7">
        <f>YEAR($B397)</f>
        <v>2013</v>
      </c>
      <c r="D397" s="7" t="str">
        <f>VLOOKUP(_xlfn.DAYS(DATE(YEAR($B397), MONTH($B398), DAY($B398)), DATE(YEAR($B398), 1, 1)), SeasonAux, 2, TRUE)</f>
        <v>Winter</v>
      </c>
      <c r="E397" s="7">
        <f>IF($F397 &lt;= 6, 1, 2)</f>
        <v>1</v>
      </c>
      <c r="F397" s="7">
        <f>MONTH($B397)</f>
        <v>2</v>
      </c>
      <c r="G397" s="7">
        <f>WEEKNUM($B397)</f>
        <v>7</v>
      </c>
      <c r="H397" s="7">
        <f>DAY($B397)</f>
        <v>15</v>
      </c>
      <c r="I397" s="7">
        <f>WEEKDAY($B397,2)</f>
        <v>5</v>
      </c>
      <c r="J397" s="7" t="str">
        <f>TEXT($B397, "DDDD")</f>
        <v>sexta-feira</v>
      </c>
      <c r="K397" s="15" t="str">
        <f>IFERROR(VLOOKUP(B397, HolidayDimension!A$2:B$50, 2, FALSE), "No Key")</f>
        <v>No Key</v>
      </c>
      <c r="L397" s="7" t="str">
        <f t="shared" si="6"/>
        <v>Non-Holiday</v>
      </c>
      <c r="M397" s="7" t="str">
        <f>IF($I397 &gt;= 6, "Weekend", "Non-Weekend")</f>
        <v>Non-Weekend</v>
      </c>
    </row>
    <row r="398" spans="1:13" x14ac:dyDescent="0.25">
      <c r="A398" s="7">
        <v>397</v>
      </c>
      <c r="B398" s="9">
        <v>41321</v>
      </c>
      <c r="C398" s="7">
        <f>YEAR($B398)</f>
        <v>2013</v>
      </c>
      <c r="D398" s="7" t="str">
        <f>VLOOKUP(_xlfn.DAYS(DATE(YEAR($B398), MONTH($B399), DAY($B399)), DATE(YEAR($B399), 1, 1)), SeasonAux, 2, TRUE)</f>
        <v>Winter</v>
      </c>
      <c r="E398" s="7">
        <f>IF($F398 &lt;= 6, 1, 2)</f>
        <v>1</v>
      </c>
      <c r="F398" s="7">
        <f>MONTH($B398)</f>
        <v>2</v>
      </c>
      <c r="G398" s="7">
        <f>WEEKNUM($B398)</f>
        <v>7</v>
      </c>
      <c r="H398" s="7">
        <f>DAY($B398)</f>
        <v>16</v>
      </c>
      <c r="I398" s="7">
        <f>WEEKDAY($B398,2)</f>
        <v>6</v>
      </c>
      <c r="J398" s="7" t="str">
        <f>TEXT($B398, "DDDD")</f>
        <v>sábado</v>
      </c>
      <c r="K398" s="15" t="str">
        <f>IFERROR(VLOOKUP(B398, HolidayDimension!A$2:B$50, 2, FALSE), "No Key")</f>
        <v>No Key</v>
      </c>
      <c r="L398" s="7" t="str">
        <f t="shared" si="6"/>
        <v>Non-Holiday</v>
      </c>
      <c r="M398" s="7" t="str">
        <f>IF($I398 &gt;= 6, "Weekend", "Non-Weekend")</f>
        <v>Weekend</v>
      </c>
    </row>
    <row r="399" spans="1:13" x14ac:dyDescent="0.25">
      <c r="A399" s="7">
        <v>398</v>
      </c>
      <c r="B399" s="9">
        <v>41322</v>
      </c>
      <c r="C399" s="7">
        <f>YEAR($B399)</f>
        <v>2013</v>
      </c>
      <c r="D399" s="7" t="str">
        <f>VLOOKUP(_xlfn.DAYS(DATE(YEAR($B399), MONTH($B400), DAY($B400)), DATE(YEAR($B400), 1, 1)), SeasonAux, 2, TRUE)</f>
        <v>Winter</v>
      </c>
      <c r="E399" s="7">
        <f>IF($F399 &lt;= 6, 1, 2)</f>
        <v>1</v>
      </c>
      <c r="F399" s="7">
        <f>MONTH($B399)</f>
        <v>2</v>
      </c>
      <c r="G399" s="7">
        <f>WEEKNUM($B399)</f>
        <v>8</v>
      </c>
      <c r="H399" s="7">
        <f>DAY($B399)</f>
        <v>17</v>
      </c>
      <c r="I399" s="7">
        <f>WEEKDAY($B399,2)</f>
        <v>7</v>
      </c>
      <c r="J399" s="7" t="str">
        <f>TEXT($B399, "DDDD")</f>
        <v>domingo</v>
      </c>
      <c r="K399" s="15" t="str">
        <f>IFERROR(VLOOKUP(B399, HolidayDimension!A$2:B$50, 2, FALSE), "No Key")</f>
        <v>No Key</v>
      </c>
      <c r="L399" s="7" t="str">
        <f t="shared" si="6"/>
        <v>Non-Holiday</v>
      </c>
      <c r="M399" s="7" t="str">
        <f>IF($I399 &gt;= 6, "Weekend", "Non-Weekend")</f>
        <v>Weekend</v>
      </c>
    </row>
    <row r="400" spans="1:13" x14ac:dyDescent="0.25">
      <c r="A400" s="7">
        <v>399</v>
      </c>
      <c r="B400" s="9">
        <v>41323</v>
      </c>
      <c r="C400" s="7">
        <f>YEAR($B400)</f>
        <v>2013</v>
      </c>
      <c r="D400" s="7" t="str">
        <f>VLOOKUP(_xlfn.DAYS(DATE(YEAR($B400), MONTH($B401), DAY($B401)), DATE(YEAR($B401), 1, 1)), SeasonAux, 2, TRUE)</f>
        <v>Winter</v>
      </c>
      <c r="E400" s="7">
        <f>IF($F400 &lt;= 6, 1, 2)</f>
        <v>1</v>
      </c>
      <c r="F400" s="7">
        <f>MONTH($B400)</f>
        <v>2</v>
      </c>
      <c r="G400" s="7">
        <f>WEEKNUM($B400)</f>
        <v>8</v>
      </c>
      <c r="H400" s="7">
        <f>DAY($B400)</f>
        <v>18</v>
      </c>
      <c r="I400" s="7">
        <f>WEEKDAY($B400,2)</f>
        <v>1</v>
      </c>
      <c r="J400" s="7" t="str">
        <f>TEXT($B400, "DDDD")</f>
        <v>segunda-feira</v>
      </c>
      <c r="K400" s="15">
        <f>IFERROR(VLOOKUP(B400, HolidayDimension!A$2:B$50, 2, FALSE), "No Key")</f>
        <v>37</v>
      </c>
      <c r="L400" s="7" t="str">
        <f t="shared" si="6"/>
        <v>Holiday</v>
      </c>
      <c r="M400" s="7" t="str">
        <f>IF($I400 &gt;= 6, "Weekend", "Non-Weekend")</f>
        <v>Non-Weekend</v>
      </c>
    </row>
    <row r="401" spans="1:13" x14ac:dyDescent="0.25">
      <c r="A401" s="7">
        <v>400</v>
      </c>
      <c r="B401" s="8">
        <v>41324</v>
      </c>
      <c r="C401" s="7">
        <f>YEAR($B401)</f>
        <v>2013</v>
      </c>
      <c r="D401" s="7" t="str">
        <f>VLOOKUP(_xlfn.DAYS(DATE(YEAR($B401), MONTH($B402), DAY($B402)), DATE(YEAR($B402), 1, 1)), SeasonAux, 2, TRUE)</f>
        <v>Winter</v>
      </c>
      <c r="E401" s="7">
        <f>IF($F401 &lt;= 6, 1, 2)</f>
        <v>1</v>
      </c>
      <c r="F401" s="7">
        <f>MONTH($B401)</f>
        <v>2</v>
      </c>
      <c r="G401" s="7">
        <f>WEEKNUM($B401)</f>
        <v>8</v>
      </c>
      <c r="H401" s="7">
        <f>DAY($B401)</f>
        <v>19</v>
      </c>
      <c r="I401" s="7">
        <f>WEEKDAY($B401,2)</f>
        <v>2</v>
      </c>
      <c r="J401" s="7" t="str">
        <f>TEXT($B401, "DDDD")</f>
        <v>terça-feira</v>
      </c>
      <c r="K401" s="15" t="str">
        <f>IFERROR(VLOOKUP(B401, HolidayDimension!A$2:B$50, 2, FALSE), "No Key")</f>
        <v>No Key</v>
      </c>
      <c r="L401" s="7" t="str">
        <f t="shared" si="6"/>
        <v>Non-Holiday</v>
      </c>
      <c r="M401" s="7" t="str">
        <f>IF($I401 &gt;= 6, "Weekend", "Non-Weekend")</f>
        <v>Non-Weekend</v>
      </c>
    </row>
    <row r="402" spans="1:13" x14ac:dyDescent="0.25">
      <c r="A402" s="7">
        <v>401</v>
      </c>
      <c r="B402" s="8">
        <v>41325</v>
      </c>
      <c r="C402" s="7">
        <f>YEAR($B402)</f>
        <v>2013</v>
      </c>
      <c r="D402" s="7" t="str">
        <f>VLOOKUP(_xlfn.DAYS(DATE(YEAR($B402), MONTH($B403), DAY($B403)), DATE(YEAR($B403), 1, 1)), SeasonAux, 2, TRUE)</f>
        <v>Winter</v>
      </c>
      <c r="E402" s="7">
        <f>IF($F402 &lt;= 6, 1, 2)</f>
        <v>1</v>
      </c>
      <c r="F402" s="7">
        <f>MONTH($B402)</f>
        <v>2</v>
      </c>
      <c r="G402" s="7">
        <f>WEEKNUM($B402)</f>
        <v>8</v>
      </c>
      <c r="H402" s="7">
        <f>DAY($B402)</f>
        <v>20</v>
      </c>
      <c r="I402" s="7">
        <f>WEEKDAY($B402,2)</f>
        <v>3</v>
      </c>
      <c r="J402" s="7" t="str">
        <f>TEXT($B402, "DDDD")</f>
        <v>quarta-feira</v>
      </c>
      <c r="K402" s="15" t="str">
        <f>IFERROR(VLOOKUP(B402, HolidayDimension!A$2:B$50, 2, FALSE), "No Key")</f>
        <v>No Key</v>
      </c>
      <c r="L402" s="7" t="str">
        <f t="shared" si="6"/>
        <v>Non-Holiday</v>
      </c>
      <c r="M402" s="7" t="str">
        <f>IF($I402 &gt;= 6, "Weekend", "Non-Weekend")</f>
        <v>Non-Weekend</v>
      </c>
    </row>
    <row r="403" spans="1:13" x14ac:dyDescent="0.25">
      <c r="A403" s="7">
        <v>402</v>
      </c>
      <c r="B403" s="9">
        <v>41326</v>
      </c>
      <c r="C403" s="7">
        <f>YEAR($B403)</f>
        <v>2013</v>
      </c>
      <c r="D403" s="7" t="str">
        <f>VLOOKUP(_xlfn.DAYS(DATE(YEAR($B403), MONTH($B404), DAY($B404)), DATE(YEAR($B404), 1, 1)), SeasonAux, 2, TRUE)</f>
        <v>Winter</v>
      </c>
      <c r="E403" s="7">
        <f>IF($F403 &lt;= 6, 1, 2)</f>
        <v>1</v>
      </c>
      <c r="F403" s="7">
        <f>MONTH($B403)</f>
        <v>2</v>
      </c>
      <c r="G403" s="7">
        <f>WEEKNUM($B403)</f>
        <v>8</v>
      </c>
      <c r="H403" s="7">
        <f>DAY($B403)</f>
        <v>21</v>
      </c>
      <c r="I403" s="7">
        <f>WEEKDAY($B403,2)</f>
        <v>4</v>
      </c>
      <c r="J403" s="7" t="str">
        <f>TEXT($B403, "DDDD")</f>
        <v>quinta-feira</v>
      </c>
      <c r="K403" s="15" t="str">
        <f>IFERROR(VLOOKUP(B403, HolidayDimension!A$2:B$50, 2, FALSE), "No Key")</f>
        <v>No Key</v>
      </c>
      <c r="L403" s="7" t="str">
        <f t="shared" si="6"/>
        <v>Non-Holiday</v>
      </c>
      <c r="M403" s="7" t="str">
        <f>IF($I403 &gt;= 6, "Weekend", "Non-Weekend")</f>
        <v>Non-Weekend</v>
      </c>
    </row>
    <row r="404" spans="1:13" x14ac:dyDescent="0.25">
      <c r="A404" s="7">
        <v>403</v>
      </c>
      <c r="B404" s="8">
        <v>41327</v>
      </c>
      <c r="C404" s="7">
        <f>YEAR($B404)</f>
        <v>2013</v>
      </c>
      <c r="D404" s="7" t="str">
        <f>VLOOKUP(_xlfn.DAYS(DATE(YEAR($B404), MONTH($B405), DAY($B405)), DATE(YEAR($B405), 1, 1)), SeasonAux, 2, TRUE)</f>
        <v>Winter</v>
      </c>
      <c r="E404" s="7">
        <f>IF($F404 &lt;= 6, 1, 2)</f>
        <v>1</v>
      </c>
      <c r="F404" s="7">
        <f>MONTH($B404)</f>
        <v>2</v>
      </c>
      <c r="G404" s="7">
        <f>WEEKNUM($B404)</f>
        <v>8</v>
      </c>
      <c r="H404" s="7">
        <f>DAY($B404)</f>
        <v>22</v>
      </c>
      <c r="I404" s="7">
        <f>WEEKDAY($B404,2)</f>
        <v>5</v>
      </c>
      <c r="J404" s="7" t="str">
        <f>TEXT($B404, "DDDD")</f>
        <v>sexta-feira</v>
      </c>
      <c r="K404" s="15" t="str">
        <f>IFERROR(VLOOKUP(B404, HolidayDimension!A$2:B$50, 2, FALSE), "No Key")</f>
        <v>No Key</v>
      </c>
      <c r="L404" s="7" t="str">
        <f t="shared" si="6"/>
        <v>Non-Holiday</v>
      </c>
      <c r="M404" s="7" t="str">
        <f>IF($I404 &gt;= 6, "Weekend", "Non-Weekend")</f>
        <v>Non-Weekend</v>
      </c>
    </row>
    <row r="405" spans="1:13" x14ac:dyDescent="0.25">
      <c r="A405" s="7">
        <v>404</v>
      </c>
      <c r="B405" s="8">
        <v>41328</v>
      </c>
      <c r="C405" s="7">
        <f>YEAR($B405)</f>
        <v>2013</v>
      </c>
      <c r="D405" s="7" t="str">
        <f>VLOOKUP(_xlfn.DAYS(DATE(YEAR($B405), MONTH($B406), DAY($B406)), DATE(YEAR($B406), 1, 1)), SeasonAux, 2, TRUE)</f>
        <v>Winter</v>
      </c>
      <c r="E405" s="7">
        <f>IF($F405 &lt;= 6, 1, 2)</f>
        <v>1</v>
      </c>
      <c r="F405" s="7">
        <f>MONTH($B405)</f>
        <v>2</v>
      </c>
      <c r="G405" s="7">
        <f>WEEKNUM($B405)</f>
        <v>8</v>
      </c>
      <c r="H405" s="7">
        <f>DAY($B405)</f>
        <v>23</v>
      </c>
      <c r="I405" s="7">
        <f>WEEKDAY($B405,2)</f>
        <v>6</v>
      </c>
      <c r="J405" s="7" t="str">
        <f>TEXT($B405, "DDDD")</f>
        <v>sábado</v>
      </c>
      <c r="K405" s="15" t="str">
        <f>IFERROR(VLOOKUP(B405, HolidayDimension!A$2:B$50, 2, FALSE), "No Key")</f>
        <v>No Key</v>
      </c>
      <c r="L405" s="7" t="str">
        <f t="shared" si="6"/>
        <v>Non-Holiday</v>
      </c>
      <c r="M405" s="7" t="str">
        <f>IF($I405 &gt;= 6, "Weekend", "Non-Weekend")</f>
        <v>Weekend</v>
      </c>
    </row>
    <row r="406" spans="1:13" x14ac:dyDescent="0.25">
      <c r="A406" s="7">
        <v>405</v>
      </c>
      <c r="B406" s="9">
        <v>41329</v>
      </c>
      <c r="C406" s="7">
        <f>YEAR($B406)</f>
        <v>2013</v>
      </c>
      <c r="D406" s="7" t="str">
        <f>VLOOKUP(_xlfn.DAYS(DATE(YEAR($B406), MONTH($B407), DAY($B407)), DATE(YEAR($B407), 1, 1)), SeasonAux, 2, TRUE)</f>
        <v>Winter</v>
      </c>
      <c r="E406" s="7">
        <f>IF($F406 &lt;= 6, 1, 2)</f>
        <v>1</v>
      </c>
      <c r="F406" s="7">
        <f>MONTH($B406)</f>
        <v>2</v>
      </c>
      <c r="G406" s="7">
        <f>WEEKNUM($B406)</f>
        <v>9</v>
      </c>
      <c r="H406" s="7">
        <f>DAY($B406)</f>
        <v>24</v>
      </c>
      <c r="I406" s="7">
        <f>WEEKDAY($B406,2)</f>
        <v>7</v>
      </c>
      <c r="J406" s="7" t="str">
        <f>TEXT($B406, "DDDD")</f>
        <v>domingo</v>
      </c>
      <c r="K406" s="15" t="str">
        <f>IFERROR(VLOOKUP(B406, HolidayDimension!A$2:B$50, 2, FALSE), "No Key")</f>
        <v>No Key</v>
      </c>
      <c r="L406" s="7" t="str">
        <f t="shared" si="6"/>
        <v>Non-Holiday</v>
      </c>
      <c r="M406" s="7" t="str">
        <f>IF($I406 &gt;= 6, "Weekend", "Non-Weekend")</f>
        <v>Weekend</v>
      </c>
    </row>
    <row r="407" spans="1:13" x14ac:dyDescent="0.25">
      <c r="A407" s="7">
        <v>406</v>
      </c>
      <c r="B407" s="8">
        <v>41331</v>
      </c>
      <c r="C407" s="7">
        <f>YEAR($B407)</f>
        <v>2013</v>
      </c>
      <c r="D407" s="7" t="str">
        <f>VLOOKUP(_xlfn.DAYS(DATE(YEAR($B407), MONTH($B408), DAY($B408)), DATE(YEAR($B408), 1, 1)), SeasonAux, 2, TRUE)</f>
        <v>Winter</v>
      </c>
      <c r="E407" s="7">
        <f>IF($F407 &lt;= 6, 1, 2)</f>
        <v>1</v>
      </c>
      <c r="F407" s="7">
        <f>MONTH($B407)</f>
        <v>2</v>
      </c>
      <c r="G407" s="7">
        <f>WEEKNUM($B407)</f>
        <v>9</v>
      </c>
      <c r="H407" s="7">
        <f>DAY($B407)</f>
        <v>26</v>
      </c>
      <c r="I407" s="7">
        <f>WEEKDAY($B407,2)</f>
        <v>2</v>
      </c>
      <c r="J407" s="7" t="str">
        <f>TEXT($B407, "DDDD")</f>
        <v>terça-feira</v>
      </c>
      <c r="K407" s="15" t="str">
        <f>IFERROR(VLOOKUP(B407, HolidayDimension!A$2:B$50, 2, FALSE), "No Key")</f>
        <v>No Key</v>
      </c>
      <c r="L407" s="7" t="str">
        <f t="shared" si="6"/>
        <v>Non-Holiday</v>
      </c>
      <c r="M407" s="7" t="str">
        <f>IF($I407 &gt;= 6, "Weekend", "Non-Weekend")</f>
        <v>Non-Weekend</v>
      </c>
    </row>
    <row r="408" spans="1:13" x14ac:dyDescent="0.25">
      <c r="A408" s="7">
        <v>407</v>
      </c>
      <c r="B408" s="8">
        <v>41332</v>
      </c>
      <c r="C408" s="7">
        <f>YEAR($B408)</f>
        <v>2013</v>
      </c>
      <c r="D408" s="7" t="str">
        <f>VLOOKUP(_xlfn.DAYS(DATE(YEAR($B408), MONTH($B409), DAY($B409)), DATE(YEAR($B409), 1, 1)), SeasonAux, 2, TRUE)</f>
        <v>Winter</v>
      </c>
      <c r="E408" s="7">
        <f>IF($F408 &lt;= 6, 1, 2)</f>
        <v>1</v>
      </c>
      <c r="F408" s="7">
        <f>MONTH($B408)</f>
        <v>2</v>
      </c>
      <c r="G408" s="7">
        <f>WEEKNUM($B408)</f>
        <v>9</v>
      </c>
      <c r="H408" s="7">
        <f>DAY($B408)</f>
        <v>27</v>
      </c>
      <c r="I408" s="7">
        <f>WEEKDAY($B408,2)</f>
        <v>3</v>
      </c>
      <c r="J408" s="7" t="str">
        <f>TEXT($B408, "DDDD")</f>
        <v>quarta-feira</v>
      </c>
      <c r="K408" s="15" t="str">
        <f>IFERROR(VLOOKUP(B408, HolidayDimension!A$2:B$50, 2, FALSE), "No Key")</f>
        <v>No Key</v>
      </c>
      <c r="L408" s="7" t="str">
        <f t="shared" si="6"/>
        <v>Non-Holiday</v>
      </c>
      <c r="M408" s="7" t="str">
        <f>IF($I408 &gt;= 6, "Weekend", "Non-Weekend")</f>
        <v>Non-Weekend</v>
      </c>
    </row>
    <row r="409" spans="1:13" x14ac:dyDescent="0.25">
      <c r="A409" s="7">
        <v>408</v>
      </c>
      <c r="B409" s="9">
        <v>41333</v>
      </c>
      <c r="C409" s="7">
        <f>YEAR($B409)</f>
        <v>2013</v>
      </c>
      <c r="D409" s="7" t="str">
        <f>VLOOKUP(_xlfn.DAYS(DATE(YEAR($B409), MONTH($B410), DAY($B410)), DATE(YEAR($B410), 1, 1)), SeasonAux, 2, TRUE)</f>
        <v>Winter</v>
      </c>
      <c r="E409" s="7">
        <f>IF($F409 &lt;= 6, 1, 2)</f>
        <v>1</v>
      </c>
      <c r="F409" s="7">
        <f>MONTH($B409)</f>
        <v>2</v>
      </c>
      <c r="G409" s="7">
        <f>WEEKNUM($B409)</f>
        <v>9</v>
      </c>
      <c r="H409" s="7">
        <f>DAY($B409)</f>
        <v>28</v>
      </c>
      <c r="I409" s="7">
        <f>WEEKDAY($B409,2)</f>
        <v>4</v>
      </c>
      <c r="J409" s="7" t="str">
        <f>TEXT($B409, "DDDD")</f>
        <v>quinta-feira</v>
      </c>
      <c r="K409" s="15" t="str">
        <f>IFERROR(VLOOKUP(B409, HolidayDimension!A$2:B$50, 2, FALSE), "No Key")</f>
        <v>No Key</v>
      </c>
      <c r="L409" s="7" t="str">
        <f t="shared" si="6"/>
        <v>Non-Holiday</v>
      </c>
      <c r="M409" s="7" t="str">
        <f>IF($I409 &gt;= 6, "Weekend", "Non-Weekend")</f>
        <v>Non-Weekend</v>
      </c>
    </row>
    <row r="410" spans="1:13" x14ac:dyDescent="0.25">
      <c r="A410" s="7">
        <v>409</v>
      </c>
      <c r="B410" s="8">
        <v>41334</v>
      </c>
      <c r="C410" s="7">
        <f>YEAR($B410)</f>
        <v>2013</v>
      </c>
      <c r="D410" s="7" t="str">
        <f>VLOOKUP(_xlfn.DAYS(DATE(YEAR($B410), MONTH($B411), DAY($B411)), DATE(YEAR($B411), 1, 1)), SeasonAux, 2, TRUE)</f>
        <v>Winter</v>
      </c>
      <c r="E410" s="7">
        <f>IF($F410 &lt;= 6, 1, 2)</f>
        <v>1</v>
      </c>
      <c r="F410" s="7">
        <f>MONTH($B410)</f>
        <v>3</v>
      </c>
      <c r="G410" s="7">
        <f>WEEKNUM($B410)</f>
        <v>9</v>
      </c>
      <c r="H410" s="7">
        <f>DAY($B410)</f>
        <v>1</v>
      </c>
      <c r="I410" s="7">
        <f>WEEKDAY($B410,2)</f>
        <v>5</v>
      </c>
      <c r="J410" s="7" t="str">
        <f>TEXT($B410, "DDDD")</f>
        <v>sexta-feira</v>
      </c>
      <c r="K410" s="15" t="str">
        <f>IFERROR(VLOOKUP(B410, HolidayDimension!A$2:B$50, 2, FALSE), "No Key")</f>
        <v>No Key</v>
      </c>
      <c r="L410" s="7" t="str">
        <f t="shared" si="6"/>
        <v>Non-Holiday</v>
      </c>
      <c r="M410" s="7" t="str">
        <f>IF($I410 &gt;= 6, "Weekend", "Non-Weekend")</f>
        <v>Non-Weekend</v>
      </c>
    </row>
    <row r="411" spans="1:13" x14ac:dyDescent="0.25">
      <c r="A411" s="7">
        <v>410</v>
      </c>
      <c r="B411" s="9">
        <v>41335</v>
      </c>
      <c r="C411" s="7">
        <f>YEAR($B411)</f>
        <v>2013</v>
      </c>
      <c r="D411" s="7" t="str">
        <f>VLOOKUP(_xlfn.DAYS(DATE(YEAR($B411), MONTH($B412), DAY($B412)), DATE(YEAR($B412), 1, 1)), SeasonAux, 2, TRUE)</f>
        <v>Winter</v>
      </c>
      <c r="E411" s="7">
        <f>IF($F411 &lt;= 6, 1, 2)</f>
        <v>1</v>
      </c>
      <c r="F411" s="7">
        <f>MONTH($B411)</f>
        <v>3</v>
      </c>
      <c r="G411" s="7">
        <f>WEEKNUM($B411)</f>
        <v>9</v>
      </c>
      <c r="H411" s="7">
        <f>DAY($B411)</f>
        <v>2</v>
      </c>
      <c r="I411" s="7">
        <f>WEEKDAY($B411,2)</f>
        <v>6</v>
      </c>
      <c r="J411" s="7" t="str">
        <f>TEXT($B411, "DDDD")</f>
        <v>sábado</v>
      </c>
      <c r="K411" s="15" t="str">
        <f>IFERROR(VLOOKUP(B411, HolidayDimension!A$2:B$50, 2, FALSE), "No Key")</f>
        <v>No Key</v>
      </c>
      <c r="L411" s="7" t="str">
        <f t="shared" si="6"/>
        <v>Non-Holiday</v>
      </c>
      <c r="M411" s="7" t="str">
        <f>IF($I411 &gt;= 6, "Weekend", "Non-Weekend")</f>
        <v>Weekend</v>
      </c>
    </row>
    <row r="412" spans="1:13" x14ac:dyDescent="0.25">
      <c r="A412" s="7">
        <v>411</v>
      </c>
      <c r="B412" s="9">
        <v>41336</v>
      </c>
      <c r="C412" s="7">
        <f>YEAR($B412)</f>
        <v>2013</v>
      </c>
      <c r="D412" s="7" t="str">
        <f>VLOOKUP(_xlfn.DAYS(DATE(YEAR($B412), MONTH($B413), DAY($B413)), DATE(YEAR($B413), 1, 1)), SeasonAux, 2, TRUE)</f>
        <v>Winter</v>
      </c>
      <c r="E412" s="7">
        <f>IF($F412 &lt;= 6, 1, 2)</f>
        <v>1</v>
      </c>
      <c r="F412" s="7">
        <f>MONTH($B412)</f>
        <v>3</v>
      </c>
      <c r="G412" s="7">
        <f>WEEKNUM($B412)</f>
        <v>10</v>
      </c>
      <c r="H412" s="7">
        <f>DAY($B412)</f>
        <v>3</v>
      </c>
      <c r="I412" s="7">
        <f>WEEKDAY($B412,2)</f>
        <v>7</v>
      </c>
      <c r="J412" s="7" t="str">
        <f>TEXT($B412, "DDDD")</f>
        <v>domingo</v>
      </c>
      <c r="K412" s="15" t="str">
        <f>IFERROR(VLOOKUP(B412, HolidayDimension!A$2:B$50, 2, FALSE), "No Key")</f>
        <v>No Key</v>
      </c>
      <c r="L412" s="7" t="str">
        <f t="shared" si="6"/>
        <v>Non-Holiday</v>
      </c>
      <c r="M412" s="7" t="str">
        <f>IF($I412 &gt;= 6, "Weekend", "Non-Weekend")</f>
        <v>Weekend</v>
      </c>
    </row>
    <row r="413" spans="1:13" x14ac:dyDescent="0.25">
      <c r="A413" s="7">
        <v>412</v>
      </c>
      <c r="B413" s="9">
        <v>41338</v>
      </c>
      <c r="C413" s="7">
        <f>YEAR($B413)</f>
        <v>2013</v>
      </c>
      <c r="D413" s="7" t="str">
        <f>VLOOKUP(_xlfn.DAYS(DATE(YEAR($B413), MONTH($B414), DAY($B414)), DATE(YEAR($B414), 1, 1)), SeasonAux, 2, TRUE)</f>
        <v>Winter</v>
      </c>
      <c r="E413" s="7">
        <f>IF($F413 &lt;= 6, 1, 2)</f>
        <v>1</v>
      </c>
      <c r="F413" s="7">
        <f>MONTH($B413)</f>
        <v>3</v>
      </c>
      <c r="G413" s="7">
        <f>WEEKNUM($B413)</f>
        <v>10</v>
      </c>
      <c r="H413" s="7">
        <f>DAY($B413)</f>
        <v>5</v>
      </c>
      <c r="I413" s="7">
        <f>WEEKDAY($B413,2)</f>
        <v>2</v>
      </c>
      <c r="J413" s="7" t="str">
        <f>TEXT($B413, "DDDD")</f>
        <v>terça-feira</v>
      </c>
      <c r="K413" s="15" t="str">
        <f>IFERROR(VLOOKUP(B413, HolidayDimension!A$2:B$50, 2, FALSE), "No Key")</f>
        <v>No Key</v>
      </c>
      <c r="L413" s="7" t="str">
        <f t="shared" si="6"/>
        <v>Non-Holiday</v>
      </c>
      <c r="M413" s="7" t="str">
        <f>IF($I413 &gt;= 6, "Weekend", "Non-Weekend")</f>
        <v>Non-Weekend</v>
      </c>
    </row>
    <row r="414" spans="1:13" x14ac:dyDescent="0.25">
      <c r="A414" s="7">
        <v>413</v>
      </c>
      <c r="B414" s="8">
        <v>41339</v>
      </c>
      <c r="C414" s="7">
        <f>YEAR($B414)</f>
        <v>2013</v>
      </c>
      <c r="D414" s="7" t="str">
        <f>VLOOKUP(_xlfn.DAYS(DATE(YEAR($B414), MONTH($B415), DAY($B415)), DATE(YEAR($B415), 1, 1)), SeasonAux, 2, TRUE)</f>
        <v>Winter</v>
      </c>
      <c r="E414" s="7">
        <f>IF($F414 &lt;= 6, 1, 2)</f>
        <v>1</v>
      </c>
      <c r="F414" s="7">
        <f>MONTH($B414)</f>
        <v>3</v>
      </c>
      <c r="G414" s="7">
        <f>WEEKNUM($B414)</f>
        <v>10</v>
      </c>
      <c r="H414" s="7">
        <f>DAY($B414)</f>
        <v>6</v>
      </c>
      <c r="I414" s="7">
        <f>WEEKDAY($B414,2)</f>
        <v>3</v>
      </c>
      <c r="J414" s="7" t="str">
        <f>TEXT($B414, "DDDD")</f>
        <v>quarta-feira</v>
      </c>
      <c r="K414" s="15" t="str">
        <f>IFERROR(VLOOKUP(B414, HolidayDimension!A$2:B$50, 2, FALSE), "No Key")</f>
        <v>No Key</v>
      </c>
      <c r="L414" s="7" t="str">
        <f t="shared" si="6"/>
        <v>Non-Holiday</v>
      </c>
      <c r="M414" s="7" t="str">
        <f>IF($I414 &gt;= 6, "Weekend", "Non-Weekend")</f>
        <v>Non-Weekend</v>
      </c>
    </row>
    <row r="415" spans="1:13" x14ac:dyDescent="0.25">
      <c r="A415" s="7">
        <v>414</v>
      </c>
      <c r="B415" s="8">
        <v>41340</v>
      </c>
      <c r="C415" s="7">
        <f>YEAR($B415)</f>
        <v>2013</v>
      </c>
      <c r="D415" s="7" t="str">
        <f>VLOOKUP(_xlfn.DAYS(DATE(YEAR($B415), MONTH($B416), DAY($B416)), DATE(YEAR($B416), 1, 1)), SeasonAux, 2, TRUE)</f>
        <v>Winter</v>
      </c>
      <c r="E415" s="7">
        <f>IF($F415 &lt;= 6, 1, 2)</f>
        <v>1</v>
      </c>
      <c r="F415" s="7">
        <f>MONTH($B415)</f>
        <v>3</v>
      </c>
      <c r="G415" s="7">
        <f>WEEKNUM($B415)</f>
        <v>10</v>
      </c>
      <c r="H415" s="7">
        <f>DAY($B415)</f>
        <v>7</v>
      </c>
      <c r="I415" s="7">
        <f>WEEKDAY($B415,2)</f>
        <v>4</v>
      </c>
      <c r="J415" s="7" t="str">
        <f>TEXT($B415, "DDDD")</f>
        <v>quinta-feira</v>
      </c>
      <c r="K415" s="15" t="str">
        <f>IFERROR(VLOOKUP(B415, HolidayDimension!A$2:B$50, 2, FALSE), "No Key")</f>
        <v>No Key</v>
      </c>
      <c r="L415" s="7" t="str">
        <f t="shared" si="6"/>
        <v>Non-Holiday</v>
      </c>
      <c r="M415" s="7" t="str">
        <f>IF($I415 &gt;= 6, "Weekend", "Non-Weekend")</f>
        <v>Non-Weekend</v>
      </c>
    </row>
    <row r="416" spans="1:13" x14ac:dyDescent="0.25">
      <c r="A416" s="7">
        <v>415</v>
      </c>
      <c r="B416" s="8">
        <v>41341</v>
      </c>
      <c r="C416" s="7">
        <f>YEAR($B416)</f>
        <v>2013</v>
      </c>
      <c r="D416" s="7" t="str">
        <f>VLOOKUP(_xlfn.DAYS(DATE(YEAR($B416), MONTH($B417), DAY($B417)), DATE(YEAR($B417), 1, 1)), SeasonAux, 2, TRUE)</f>
        <v>Winter</v>
      </c>
      <c r="E416" s="7">
        <f>IF($F416 &lt;= 6, 1, 2)</f>
        <v>1</v>
      </c>
      <c r="F416" s="7">
        <f>MONTH($B416)</f>
        <v>3</v>
      </c>
      <c r="G416" s="7">
        <f>WEEKNUM($B416)</f>
        <v>10</v>
      </c>
      <c r="H416" s="7">
        <f>DAY($B416)</f>
        <v>8</v>
      </c>
      <c r="I416" s="7">
        <f>WEEKDAY($B416,2)</f>
        <v>5</v>
      </c>
      <c r="J416" s="7" t="str">
        <f>TEXT($B416, "DDDD")</f>
        <v>sexta-feira</v>
      </c>
      <c r="K416" s="15" t="str">
        <f>IFERROR(VLOOKUP(B416, HolidayDimension!A$2:B$50, 2, FALSE), "No Key")</f>
        <v>No Key</v>
      </c>
      <c r="L416" s="7" t="str">
        <f t="shared" si="6"/>
        <v>Non-Holiday</v>
      </c>
      <c r="M416" s="7" t="str">
        <f>IF($I416 &gt;= 6, "Weekend", "Non-Weekend")</f>
        <v>Non-Weekend</v>
      </c>
    </row>
    <row r="417" spans="1:13" x14ac:dyDescent="0.25">
      <c r="A417" s="7">
        <v>416</v>
      </c>
      <c r="B417" s="8">
        <v>41342</v>
      </c>
      <c r="C417" s="7">
        <f>YEAR($B417)</f>
        <v>2013</v>
      </c>
      <c r="D417" s="7" t="str">
        <f>VLOOKUP(_xlfn.DAYS(DATE(YEAR($B417), MONTH($B418), DAY($B418)), DATE(YEAR($B418), 1, 1)), SeasonAux, 2, TRUE)</f>
        <v>Winter</v>
      </c>
      <c r="E417" s="7">
        <f>IF($F417 &lt;= 6, 1, 2)</f>
        <v>1</v>
      </c>
      <c r="F417" s="7">
        <f>MONTH($B417)</f>
        <v>3</v>
      </c>
      <c r="G417" s="7">
        <f>WEEKNUM($B417)</f>
        <v>10</v>
      </c>
      <c r="H417" s="7">
        <f>DAY($B417)</f>
        <v>9</v>
      </c>
      <c r="I417" s="7">
        <f>WEEKDAY($B417,2)</f>
        <v>6</v>
      </c>
      <c r="J417" s="7" t="str">
        <f>TEXT($B417, "DDDD")</f>
        <v>sábado</v>
      </c>
      <c r="K417" s="15" t="str">
        <f>IFERROR(VLOOKUP(B417, HolidayDimension!A$2:B$50, 2, FALSE), "No Key")</f>
        <v>No Key</v>
      </c>
      <c r="L417" s="7" t="str">
        <f t="shared" si="6"/>
        <v>Non-Holiday</v>
      </c>
      <c r="M417" s="7" t="str">
        <f>IF($I417 &gt;= 6, "Weekend", "Non-Weekend")</f>
        <v>Weekend</v>
      </c>
    </row>
    <row r="418" spans="1:13" x14ac:dyDescent="0.25">
      <c r="A418" s="7">
        <v>417</v>
      </c>
      <c r="B418" s="8">
        <v>41343</v>
      </c>
      <c r="C418" s="7">
        <f>YEAR($B418)</f>
        <v>2013</v>
      </c>
      <c r="D418" s="7" t="str">
        <f>VLOOKUP(_xlfn.DAYS(DATE(YEAR($B418), MONTH($B419), DAY($B419)), DATE(YEAR($B419), 1, 1)), SeasonAux, 2, TRUE)</f>
        <v>Winter</v>
      </c>
      <c r="E418" s="7">
        <f>IF($F418 &lt;= 6, 1, 2)</f>
        <v>1</v>
      </c>
      <c r="F418" s="7">
        <f>MONTH($B418)</f>
        <v>3</v>
      </c>
      <c r="G418" s="7">
        <f>WEEKNUM($B418)</f>
        <v>11</v>
      </c>
      <c r="H418" s="7">
        <f>DAY($B418)</f>
        <v>10</v>
      </c>
      <c r="I418" s="7">
        <f>WEEKDAY($B418,2)</f>
        <v>7</v>
      </c>
      <c r="J418" s="7" t="str">
        <f>TEXT($B418, "DDDD")</f>
        <v>domingo</v>
      </c>
      <c r="K418" s="15" t="str">
        <f>IFERROR(VLOOKUP(B418, HolidayDimension!A$2:B$50, 2, FALSE), "No Key")</f>
        <v>No Key</v>
      </c>
      <c r="L418" s="7" t="str">
        <f t="shared" si="6"/>
        <v>Non-Holiday</v>
      </c>
      <c r="M418" s="7" t="str">
        <f>IF($I418 &gt;= 6, "Weekend", "Non-Weekend")</f>
        <v>Weekend</v>
      </c>
    </row>
    <row r="419" spans="1:13" x14ac:dyDescent="0.25">
      <c r="A419" s="7">
        <v>418</v>
      </c>
      <c r="B419" s="9">
        <v>41344</v>
      </c>
      <c r="C419" s="7">
        <f>YEAR($B419)</f>
        <v>2013</v>
      </c>
      <c r="D419" s="7" t="str">
        <f>VLOOKUP(_xlfn.DAYS(DATE(YEAR($B419), MONTH($B420), DAY($B420)), DATE(YEAR($B420), 1, 1)), SeasonAux, 2, TRUE)</f>
        <v>Winter</v>
      </c>
      <c r="E419" s="7">
        <f>IF($F419 &lt;= 6, 1, 2)</f>
        <v>1</v>
      </c>
      <c r="F419" s="7">
        <f>MONTH($B419)</f>
        <v>3</v>
      </c>
      <c r="G419" s="7">
        <f>WEEKNUM($B419)</f>
        <v>11</v>
      </c>
      <c r="H419" s="7">
        <f>DAY($B419)</f>
        <v>11</v>
      </c>
      <c r="I419" s="7">
        <f>WEEKDAY($B419,2)</f>
        <v>1</v>
      </c>
      <c r="J419" s="7" t="str">
        <f>TEXT($B419, "DDDD")</f>
        <v>segunda-feira</v>
      </c>
      <c r="K419" s="15" t="str">
        <f>IFERROR(VLOOKUP(B419, HolidayDimension!A$2:B$50, 2, FALSE), "No Key")</f>
        <v>No Key</v>
      </c>
      <c r="L419" s="7" t="str">
        <f t="shared" si="6"/>
        <v>Non-Holiday</v>
      </c>
      <c r="M419" s="7" t="str">
        <f>IF($I419 &gt;= 6, "Weekend", "Non-Weekend")</f>
        <v>Non-Weekend</v>
      </c>
    </row>
    <row r="420" spans="1:13" x14ac:dyDescent="0.25">
      <c r="A420" s="7">
        <v>419</v>
      </c>
      <c r="B420" s="8">
        <v>41345</v>
      </c>
      <c r="C420" s="7">
        <f>YEAR($B420)</f>
        <v>2013</v>
      </c>
      <c r="D420" s="7" t="str">
        <f>VLOOKUP(_xlfn.DAYS(DATE(YEAR($B420), MONTH($B421), DAY($B421)), DATE(YEAR($B421), 1, 1)), SeasonAux, 2, TRUE)</f>
        <v>Winter</v>
      </c>
      <c r="E420" s="7">
        <f>IF($F420 &lt;= 6, 1, 2)</f>
        <v>1</v>
      </c>
      <c r="F420" s="7">
        <f>MONTH($B420)</f>
        <v>3</v>
      </c>
      <c r="G420" s="7">
        <f>WEEKNUM($B420)</f>
        <v>11</v>
      </c>
      <c r="H420" s="7">
        <f>DAY($B420)</f>
        <v>12</v>
      </c>
      <c r="I420" s="7">
        <f>WEEKDAY($B420,2)</f>
        <v>2</v>
      </c>
      <c r="J420" s="7" t="str">
        <f>TEXT($B420, "DDDD")</f>
        <v>terça-feira</v>
      </c>
      <c r="K420" s="15" t="str">
        <f>IFERROR(VLOOKUP(B420, HolidayDimension!A$2:B$50, 2, FALSE), "No Key")</f>
        <v>No Key</v>
      </c>
      <c r="L420" s="7" t="str">
        <f t="shared" si="6"/>
        <v>Non-Holiday</v>
      </c>
      <c r="M420" s="7" t="str">
        <f>IF($I420 &gt;= 6, "Weekend", "Non-Weekend")</f>
        <v>Non-Weekend</v>
      </c>
    </row>
    <row r="421" spans="1:13" x14ac:dyDescent="0.25">
      <c r="A421" s="7">
        <v>420</v>
      </c>
      <c r="B421" s="8">
        <v>41346</v>
      </c>
      <c r="C421" s="7">
        <f>YEAR($B421)</f>
        <v>2013</v>
      </c>
      <c r="D421" s="7" t="str">
        <f>VLOOKUP(_xlfn.DAYS(DATE(YEAR($B421), MONTH($B422), DAY($B422)), DATE(YEAR($B422), 1, 1)), SeasonAux, 2, TRUE)</f>
        <v>Winter</v>
      </c>
      <c r="E421" s="7">
        <f>IF($F421 &lt;= 6, 1, 2)</f>
        <v>1</v>
      </c>
      <c r="F421" s="7">
        <f>MONTH($B421)</f>
        <v>3</v>
      </c>
      <c r="G421" s="7">
        <f>WEEKNUM($B421)</f>
        <v>11</v>
      </c>
      <c r="H421" s="7">
        <f>DAY($B421)</f>
        <v>13</v>
      </c>
      <c r="I421" s="7">
        <f>WEEKDAY($B421,2)</f>
        <v>3</v>
      </c>
      <c r="J421" s="7" t="str">
        <f>TEXT($B421, "DDDD")</f>
        <v>quarta-feira</v>
      </c>
      <c r="K421" s="15" t="str">
        <f>IFERROR(VLOOKUP(B421, HolidayDimension!A$2:B$50, 2, FALSE), "No Key")</f>
        <v>No Key</v>
      </c>
      <c r="L421" s="7" t="str">
        <f t="shared" si="6"/>
        <v>Non-Holiday</v>
      </c>
      <c r="M421" s="7" t="str">
        <f>IF($I421 &gt;= 6, "Weekend", "Non-Weekend")</f>
        <v>Non-Weekend</v>
      </c>
    </row>
    <row r="422" spans="1:13" x14ac:dyDescent="0.25">
      <c r="A422" s="7">
        <v>421</v>
      </c>
      <c r="B422" s="8">
        <v>41347</v>
      </c>
      <c r="C422" s="7">
        <f>YEAR($B422)</f>
        <v>2013</v>
      </c>
      <c r="D422" s="7" t="str">
        <f>VLOOKUP(_xlfn.DAYS(DATE(YEAR($B422), MONTH($B423), DAY($B423)), DATE(YEAR($B423), 1, 1)), SeasonAux, 2, TRUE)</f>
        <v>Winter</v>
      </c>
      <c r="E422" s="7">
        <f>IF($F422 &lt;= 6, 1, 2)</f>
        <v>1</v>
      </c>
      <c r="F422" s="7">
        <f>MONTH($B422)</f>
        <v>3</v>
      </c>
      <c r="G422" s="7">
        <f>WEEKNUM($B422)</f>
        <v>11</v>
      </c>
      <c r="H422" s="7">
        <f>DAY($B422)</f>
        <v>14</v>
      </c>
      <c r="I422" s="7">
        <f>WEEKDAY($B422,2)</f>
        <v>4</v>
      </c>
      <c r="J422" s="7" t="str">
        <f>TEXT($B422, "DDDD")</f>
        <v>quinta-feira</v>
      </c>
      <c r="K422" s="15" t="str">
        <f>IFERROR(VLOOKUP(B422, HolidayDimension!A$2:B$50, 2, FALSE), "No Key")</f>
        <v>No Key</v>
      </c>
      <c r="L422" s="7" t="str">
        <f t="shared" si="6"/>
        <v>Non-Holiday</v>
      </c>
      <c r="M422" s="7" t="str">
        <f>IF($I422 &gt;= 6, "Weekend", "Non-Weekend")</f>
        <v>Non-Weekend</v>
      </c>
    </row>
    <row r="423" spans="1:13" x14ac:dyDescent="0.25">
      <c r="A423" s="7">
        <v>422</v>
      </c>
      <c r="B423" s="8">
        <v>41348</v>
      </c>
      <c r="C423" s="7">
        <f>YEAR($B423)</f>
        <v>2013</v>
      </c>
      <c r="D423" s="7" t="str">
        <f>VLOOKUP(_xlfn.DAYS(DATE(YEAR($B423), MONTH($B424), DAY($B424)), DATE(YEAR($B424), 1, 1)), SeasonAux, 2, TRUE)</f>
        <v>Winter</v>
      </c>
      <c r="E423" s="7">
        <f>IF($F423 &lt;= 6, 1, 2)</f>
        <v>1</v>
      </c>
      <c r="F423" s="7">
        <f>MONTH($B423)</f>
        <v>3</v>
      </c>
      <c r="G423" s="7">
        <f>WEEKNUM($B423)</f>
        <v>11</v>
      </c>
      <c r="H423" s="7">
        <f>DAY($B423)</f>
        <v>15</v>
      </c>
      <c r="I423" s="7">
        <f>WEEKDAY($B423,2)</f>
        <v>5</v>
      </c>
      <c r="J423" s="7" t="str">
        <f>TEXT($B423, "DDDD")</f>
        <v>sexta-feira</v>
      </c>
      <c r="K423" s="15" t="str">
        <f>IFERROR(VLOOKUP(B423, HolidayDimension!A$2:B$50, 2, FALSE), "No Key")</f>
        <v>No Key</v>
      </c>
      <c r="L423" s="7" t="str">
        <f t="shared" si="6"/>
        <v>Non-Holiday</v>
      </c>
      <c r="M423" s="7" t="str">
        <f>IF($I423 &gt;= 6, "Weekend", "Non-Weekend")</f>
        <v>Non-Weekend</v>
      </c>
    </row>
    <row r="424" spans="1:13" x14ac:dyDescent="0.25">
      <c r="A424" s="7">
        <v>423</v>
      </c>
      <c r="B424" s="8">
        <v>41349</v>
      </c>
      <c r="C424" s="7">
        <f>YEAR($B424)</f>
        <v>2013</v>
      </c>
      <c r="D424" s="7" t="str">
        <f>VLOOKUP(_xlfn.DAYS(DATE(YEAR($B424), MONTH($B425), DAY($B425)), DATE(YEAR($B425), 1, 1)), SeasonAux, 2, TRUE)</f>
        <v>Winter</v>
      </c>
      <c r="E424" s="7">
        <f>IF($F424 &lt;= 6, 1, 2)</f>
        <v>1</v>
      </c>
      <c r="F424" s="7">
        <f>MONTH($B424)</f>
        <v>3</v>
      </c>
      <c r="G424" s="7">
        <f>WEEKNUM($B424)</f>
        <v>11</v>
      </c>
      <c r="H424" s="7">
        <f>DAY($B424)</f>
        <v>16</v>
      </c>
      <c r="I424" s="7">
        <f>WEEKDAY($B424,2)</f>
        <v>6</v>
      </c>
      <c r="J424" s="7" t="str">
        <f>TEXT($B424, "DDDD")</f>
        <v>sábado</v>
      </c>
      <c r="K424" s="15" t="str">
        <f>IFERROR(VLOOKUP(B424, HolidayDimension!A$2:B$50, 2, FALSE), "No Key")</f>
        <v>No Key</v>
      </c>
      <c r="L424" s="7" t="str">
        <f t="shared" si="6"/>
        <v>Non-Holiday</v>
      </c>
      <c r="M424" s="7" t="str">
        <f>IF($I424 &gt;= 6, "Weekend", "Non-Weekend")</f>
        <v>Weekend</v>
      </c>
    </row>
    <row r="425" spans="1:13" x14ac:dyDescent="0.25">
      <c r="A425" s="7">
        <v>424</v>
      </c>
      <c r="B425" s="9">
        <v>41350</v>
      </c>
      <c r="C425" s="7">
        <f>YEAR($B425)</f>
        <v>2013</v>
      </c>
      <c r="D425" s="7" t="str">
        <f>VLOOKUP(_xlfn.DAYS(DATE(YEAR($B425), MONTH($B426), DAY($B426)), DATE(YEAR($B426), 1, 1)), SeasonAux, 2, TRUE)</f>
        <v>Winter</v>
      </c>
      <c r="E425" s="7">
        <f>IF($F425 &lt;= 6, 1, 2)</f>
        <v>1</v>
      </c>
      <c r="F425" s="7">
        <f>MONTH($B425)</f>
        <v>3</v>
      </c>
      <c r="G425" s="7">
        <f>WEEKNUM($B425)</f>
        <v>12</v>
      </c>
      <c r="H425" s="7">
        <f>DAY($B425)</f>
        <v>17</v>
      </c>
      <c r="I425" s="7">
        <f>WEEKDAY($B425,2)</f>
        <v>7</v>
      </c>
      <c r="J425" s="7" t="str">
        <f>TEXT($B425, "DDDD")</f>
        <v>domingo</v>
      </c>
      <c r="K425" s="15" t="str">
        <f>IFERROR(VLOOKUP(B425, HolidayDimension!A$2:B$50, 2, FALSE), "No Key")</f>
        <v>No Key</v>
      </c>
      <c r="L425" s="7" t="str">
        <f t="shared" si="6"/>
        <v>Non-Holiday</v>
      </c>
      <c r="M425" s="7" t="str">
        <f>IF($I425 &gt;= 6, "Weekend", "Non-Weekend")</f>
        <v>Weekend</v>
      </c>
    </row>
    <row r="426" spans="1:13" x14ac:dyDescent="0.25">
      <c r="A426" s="7">
        <v>425</v>
      </c>
      <c r="B426" s="9">
        <v>41352</v>
      </c>
      <c r="C426" s="7">
        <f>YEAR($B426)</f>
        <v>2013</v>
      </c>
      <c r="D426" s="7" t="str">
        <f>VLOOKUP(_xlfn.DAYS(DATE(YEAR($B426), MONTH($B427), DAY($B427)), DATE(YEAR($B427), 1, 1)), SeasonAux, 2, TRUE)</f>
        <v>Winter</v>
      </c>
      <c r="E426" s="7">
        <f>IF($F426 &lt;= 6, 1, 2)</f>
        <v>1</v>
      </c>
      <c r="F426" s="7">
        <f>MONTH($B426)</f>
        <v>3</v>
      </c>
      <c r="G426" s="7">
        <f>WEEKNUM($B426)</f>
        <v>12</v>
      </c>
      <c r="H426" s="7">
        <f>DAY($B426)</f>
        <v>19</v>
      </c>
      <c r="I426" s="7">
        <f>WEEKDAY($B426,2)</f>
        <v>2</v>
      </c>
      <c r="J426" s="7" t="str">
        <f>TEXT($B426, "DDDD")</f>
        <v>terça-feira</v>
      </c>
      <c r="K426" s="15" t="str">
        <f>IFERROR(VLOOKUP(B426, HolidayDimension!A$2:B$50, 2, FALSE), "No Key")</f>
        <v>No Key</v>
      </c>
      <c r="L426" s="7" t="str">
        <f t="shared" si="6"/>
        <v>Non-Holiday</v>
      </c>
      <c r="M426" s="7" t="str">
        <f>IF($I426 &gt;= 6, "Weekend", "Non-Weekend")</f>
        <v>Non-Weekend</v>
      </c>
    </row>
    <row r="427" spans="1:13" x14ac:dyDescent="0.25">
      <c r="A427" s="7">
        <v>426</v>
      </c>
      <c r="B427" s="9">
        <v>41353</v>
      </c>
      <c r="C427" s="7">
        <f>YEAR($B427)</f>
        <v>2013</v>
      </c>
      <c r="D427" s="7" t="str">
        <f>VLOOKUP(_xlfn.DAYS(DATE(YEAR($B427), MONTH($B428), DAY($B428)), DATE(YEAR($B428), 1, 1)), SeasonAux, 2, TRUE)</f>
        <v>Winter</v>
      </c>
      <c r="E427" s="7">
        <f>IF($F427 &lt;= 6, 1, 2)</f>
        <v>1</v>
      </c>
      <c r="F427" s="7">
        <f>MONTH($B427)</f>
        <v>3</v>
      </c>
      <c r="G427" s="7">
        <f>WEEKNUM($B427)</f>
        <v>12</v>
      </c>
      <c r="H427" s="7">
        <f>DAY($B427)</f>
        <v>20</v>
      </c>
      <c r="I427" s="7">
        <f>WEEKDAY($B427,2)</f>
        <v>3</v>
      </c>
      <c r="J427" s="7" t="str">
        <f>TEXT($B427, "DDDD")</f>
        <v>quarta-feira</v>
      </c>
      <c r="K427" s="15" t="str">
        <f>IFERROR(VLOOKUP(B427, HolidayDimension!A$2:B$50, 2, FALSE), "No Key")</f>
        <v>No Key</v>
      </c>
      <c r="L427" s="7" t="str">
        <f t="shared" si="6"/>
        <v>Non-Holiday</v>
      </c>
      <c r="M427" s="7" t="str">
        <f>IF($I427 &gt;= 6, "Weekend", "Non-Weekend")</f>
        <v>Non-Weekend</v>
      </c>
    </row>
    <row r="428" spans="1:13" x14ac:dyDescent="0.25">
      <c r="A428" s="7">
        <v>427</v>
      </c>
      <c r="B428" s="8">
        <v>41354</v>
      </c>
      <c r="C428" s="7">
        <f>YEAR($B428)</f>
        <v>2013</v>
      </c>
      <c r="D428" s="7" t="str">
        <f>VLOOKUP(_xlfn.DAYS(DATE(YEAR($B428), MONTH($B429), DAY($B429)), DATE(YEAR($B429), 1, 1)), SeasonAux, 2, TRUE)</f>
        <v>Spring</v>
      </c>
      <c r="E428" s="7">
        <f>IF($F428 &lt;= 6, 1, 2)</f>
        <v>1</v>
      </c>
      <c r="F428" s="7">
        <f>MONTH($B428)</f>
        <v>3</v>
      </c>
      <c r="G428" s="7">
        <f>WEEKNUM($B428)</f>
        <v>12</v>
      </c>
      <c r="H428" s="7">
        <f>DAY($B428)</f>
        <v>21</v>
      </c>
      <c r="I428" s="7">
        <f>WEEKDAY($B428,2)</f>
        <v>4</v>
      </c>
      <c r="J428" s="7" t="str">
        <f>TEXT($B428, "DDDD")</f>
        <v>quinta-feira</v>
      </c>
      <c r="K428" s="15" t="str">
        <f>IFERROR(VLOOKUP(B428, HolidayDimension!A$2:B$50, 2, FALSE), "No Key")</f>
        <v>No Key</v>
      </c>
      <c r="L428" s="7" t="str">
        <f t="shared" si="6"/>
        <v>Non-Holiday</v>
      </c>
      <c r="M428" s="7" t="str">
        <f>IF($I428 &gt;= 6, "Weekend", "Non-Weekend")</f>
        <v>Non-Weekend</v>
      </c>
    </row>
    <row r="429" spans="1:13" x14ac:dyDescent="0.25">
      <c r="A429" s="7">
        <v>428</v>
      </c>
      <c r="B429" s="8">
        <v>41355</v>
      </c>
      <c r="C429" s="7">
        <f>YEAR($B429)</f>
        <v>2013</v>
      </c>
      <c r="D429" s="7" t="str">
        <f>VLOOKUP(_xlfn.DAYS(DATE(YEAR($B429), MONTH($B430), DAY($B430)), DATE(YEAR($B430), 1, 1)), SeasonAux, 2, TRUE)</f>
        <v>Spring</v>
      </c>
      <c r="E429" s="7">
        <f>IF($F429 &lt;= 6, 1, 2)</f>
        <v>1</v>
      </c>
      <c r="F429" s="7">
        <f>MONTH($B429)</f>
        <v>3</v>
      </c>
      <c r="G429" s="7">
        <f>WEEKNUM($B429)</f>
        <v>12</v>
      </c>
      <c r="H429" s="7">
        <f>DAY($B429)</f>
        <v>22</v>
      </c>
      <c r="I429" s="7">
        <f>WEEKDAY($B429,2)</f>
        <v>5</v>
      </c>
      <c r="J429" s="7" t="str">
        <f>TEXT($B429, "DDDD")</f>
        <v>sexta-feira</v>
      </c>
      <c r="K429" s="15" t="str">
        <f>IFERROR(VLOOKUP(B429, HolidayDimension!A$2:B$50, 2, FALSE), "No Key")</f>
        <v>No Key</v>
      </c>
      <c r="L429" s="7" t="str">
        <f t="shared" si="6"/>
        <v>Non-Holiday</v>
      </c>
      <c r="M429" s="7" t="str">
        <f>IF($I429 &gt;= 6, "Weekend", "Non-Weekend")</f>
        <v>Non-Weekend</v>
      </c>
    </row>
    <row r="430" spans="1:13" x14ac:dyDescent="0.25">
      <c r="A430" s="7">
        <v>429</v>
      </c>
      <c r="B430" s="9">
        <v>41356</v>
      </c>
      <c r="C430" s="7">
        <f>YEAR($B430)</f>
        <v>2013</v>
      </c>
      <c r="D430" s="7" t="str">
        <f>VLOOKUP(_xlfn.DAYS(DATE(YEAR($B430), MONTH($B431), DAY($B431)), DATE(YEAR($B431), 1, 1)), SeasonAux, 2, TRUE)</f>
        <v>Spring</v>
      </c>
      <c r="E430" s="7">
        <f>IF($F430 &lt;= 6, 1, 2)</f>
        <v>1</v>
      </c>
      <c r="F430" s="7">
        <f>MONTH($B430)</f>
        <v>3</v>
      </c>
      <c r="G430" s="7">
        <f>WEEKNUM($B430)</f>
        <v>12</v>
      </c>
      <c r="H430" s="7">
        <f>DAY($B430)</f>
        <v>23</v>
      </c>
      <c r="I430" s="7">
        <f>WEEKDAY($B430,2)</f>
        <v>6</v>
      </c>
      <c r="J430" s="7" t="str">
        <f>TEXT($B430, "DDDD")</f>
        <v>sábado</v>
      </c>
      <c r="K430" s="15" t="str">
        <f>IFERROR(VLOOKUP(B430, HolidayDimension!A$2:B$50, 2, FALSE), "No Key")</f>
        <v>No Key</v>
      </c>
      <c r="L430" s="7" t="str">
        <f t="shared" si="6"/>
        <v>Non-Holiday</v>
      </c>
      <c r="M430" s="7" t="str">
        <f>IF($I430 &gt;= 6, "Weekend", "Non-Weekend")</f>
        <v>Weekend</v>
      </c>
    </row>
    <row r="431" spans="1:13" x14ac:dyDescent="0.25">
      <c r="A431" s="7">
        <v>430</v>
      </c>
      <c r="B431" s="8">
        <v>41357</v>
      </c>
      <c r="C431" s="7">
        <f>YEAR($B431)</f>
        <v>2013</v>
      </c>
      <c r="D431" s="7" t="str">
        <f>VLOOKUP(_xlfn.DAYS(DATE(YEAR($B431), MONTH($B432), DAY($B432)), DATE(YEAR($B432), 1, 1)), SeasonAux, 2, TRUE)</f>
        <v>Spring</v>
      </c>
      <c r="E431" s="7">
        <f>IF($F431 &lt;= 6, 1, 2)</f>
        <v>1</v>
      </c>
      <c r="F431" s="7">
        <f>MONTH($B431)</f>
        <v>3</v>
      </c>
      <c r="G431" s="7">
        <f>WEEKNUM($B431)</f>
        <v>13</v>
      </c>
      <c r="H431" s="7">
        <f>DAY($B431)</f>
        <v>24</v>
      </c>
      <c r="I431" s="7">
        <f>WEEKDAY($B431,2)</f>
        <v>7</v>
      </c>
      <c r="J431" s="7" t="str">
        <f>TEXT($B431, "DDDD")</f>
        <v>domingo</v>
      </c>
      <c r="K431" s="15" t="str">
        <f>IFERROR(VLOOKUP(B431, HolidayDimension!A$2:B$50, 2, FALSE), "No Key")</f>
        <v>No Key</v>
      </c>
      <c r="L431" s="7" t="str">
        <f t="shared" si="6"/>
        <v>Non-Holiday</v>
      </c>
      <c r="M431" s="7" t="str">
        <f>IF($I431 &gt;= 6, "Weekend", "Non-Weekend")</f>
        <v>Weekend</v>
      </c>
    </row>
    <row r="432" spans="1:13" x14ac:dyDescent="0.25">
      <c r="A432" s="7">
        <v>431</v>
      </c>
      <c r="B432" s="8">
        <v>41359</v>
      </c>
      <c r="C432" s="7">
        <f>YEAR($B432)</f>
        <v>2013</v>
      </c>
      <c r="D432" s="7" t="str">
        <f>VLOOKUP(_xlfn.DAYS(DATE(YEAR($B432), MONTH($B433), DAY($B433)), DATE(YEAR($B433), 1, 1)), SeasonAux, 2, TRUE)</f>
        <v>Spring</v>
      </c>
      <c r="E432" s="7">
        <f>IF($F432 &lt;= 6, 1, 2)</f>
        <v>1</v>
      </c>
      <c r="F432" s="7">
        <f>MONTH($B432)</f>
        <v>3</v>
      </c>
      <c r="G432" s="7">
        <f>WEEKNUM($B432)</f>
        <v>13</v>
      </c>
      <c r="H432" s="7">
        <f>DAY($B432)</f>
        <v>26</v>
      </c>
      <c r="I432" s="7">
        <f>WEEKDAY($B432,2)</f>
        <v>2</v>
      </c>
      <c r="J432" s="7" t="str">
        <f>TEXT($B432, "DDDD")</f>
        <v>terça-feira</v>
      </c>
      <c r="K432" s="15" t="str">
        <f>IFERROR(VLOOKUP(B432, HolidayDimension!A$2:B$50, 2, FALSE), "No Key")</f>
        <v>No Key</v>
      </c>
      <c r="L432" s="7" t="str">
        <f t="shared" si="6"/>
        <v>Non-Holiday</v>
      </c>
      <c r="M432" s="7" t="str">
        <f>IF($I432 &gt;= 6, "Weekend", "Non-Weekend")</f>
        <v>Non-Weekend</v>
      </c>
    </row>
    <row r="433" spans="1:13" x14ac:dyDescent="0.25">
      <c r="A433" s="7">
        <v>432</v>
      </c>
      <c r="B433" s="9">
        <v>41360</v>
      </c>
      <c r="C433" s="7">
        <f>YEAR($B433)</f>
        <v>2013</v>
      </c>
      <c r="D433" s="7" t="str">
        <f>VLOOKUP(_xlfn.DAYS(DATE(YEAR($B433), MONTH($B434), DAY($B434)), DATE(YEAR($B434), 1, 1)), SeasonAux, 2, TRUE)</f>
        <v>Spring</v>
      </c>
      <c r="E433" s="7">
        <f>IF($F433 &lt;= 6, 1, 2)</f>
        <v>1</v>
      </c>
      <c r="F433" s="7">
        <f>MONTH($B433)</f>
        <v>3</v>
      </c>
      <c r="G433" s="7">
        <f>WEEKNUM($B433)</f>
        <v>13</v>
      </c>
      <c r="H433" s="7">
        <f>DAY($B433)</f>
        <v>27</v>
      </c>
      <c r="I433" s="7">
        <f>WEEKDAY($B433,2)</f>
        <v>3</v>
      </c>
      <c r="J433" s="7" t="str">
        <f>TEXT($B433, "DDDD")</f>
        <v>quarta-feira</v>
      </c>
      <c r="K433" s="15" t="str">
        <f>IFERROR(VLOOKUP(B433, HolidayDimension!A$2:B$50, 2, FALSE), "No Key")</f>
        <v>No Key</v>
      </c>
      <c r="L433" s="7" t="str">
        <f t="shared" si="6"/>
        <v>Non-Holiday</v>
      </c>
      <c r="M433" s="7" t="str">
        <f>IF($I433 &gt;= 6, "Weekend", "Non-Weekend")</f>
        <v>Non-Weekend</v>
      </c>
    </row>
    <row r="434" spans="1:13" x14ac:dyDescent="0.25">
      <c r="A434" s="7">
        <v>433</v>
      </c>
      <c r="B434" s="8">
        <v>41361</v>
      </c>
      <c r="C434" s="7">
        <f>YEAR($B434)</f>
        <v>2013</v>
      </c>
      <c r="D434" s="7" t="str">
        <f>VLOOKUP(_xlfn.DAYS(DATE(YEAR($B434), MONTH($B435), DAY($B435)), DATE(YEAR($B435), 1, 1)), SeasonAux, 2, TRUE)</f>
        <v>Spring</v>
      </c>
      <c r="E434" s="7">
        <f>IF($F434 &lt;= 6, 1, 2)</f>
        <v>1</v>
      </c>
      <c r="F434" s="7">
        <f>MONTH($B434)</f>
        <v>3</v>
      </c>
      <c r="G434" s="7">
        <f>WEEKNUM($B434)</f>
        <v>13</v>
      </c>
      <c r="H434" s="7">
        <f>DAY($B434)</f>
        <v>28</v>
      </c>
      <c r="I434" s="7">
        <f>WEEKDAY($B434,2)</f>
        <v>4</v>
      </c>
      <c r="J434" s="7" t="str">
        <f>TEXT($B434, "DDDD")</f>
        <v>quinta-feira</v>
      </c>
      <c r="K434" s="15" t="str">
        <f>IFERROR(VLOOKUP(B434, HolidayDimension!A$2:B$50, 2, FALSE), "No Key")</f>
        <v>No Key</v>
      </c>
      <c r="L434" s="7" t="str">
        <f t="shared" si="6"/>
        <v>Non-Holiday</v>
      </c>
      <c r="M434" s="7" t="str">
        <f>IF($I434 &gt;= 6, "Weekend", "Non-Weekend")</f>
        <v>Non-Weekend</v>
      </c>
    </row>
    <row r="435" spans="1:13" x14ac:dyDescent="0.25">
      <c r="A435" s="7">
        <v>434</v>
      </c>
      <c r="B435" s="8">
        <v>41362</v>
      </c>
      <c r="C435" s="7">
        <f>YEAR($B435)</f>
        <v>2013</v>
      </c>
      <c r="D435" s="7" t="str">
        <f>VLOOKUP(_xlfn.DAYS(DATE(YEAR($B435), MONTH($B436), DAY($B436)), DATE(YEAR($B436), 1, 1)), SeasonAux, 2, TRUE)</f>
        <v>Spring</v>
      </c>
      <c r="E435" s="7">
        <f>IF($F435 &lt;= 6, 1, 2)</f>
        <v>1</v>
      </c>
      <c r="F435" s="7">
        <f>MONTH($B435)</f>
        <v>3</v>
      </c>
      <c r="G435" s="7">
        <f>WEEKNUM($B435)</f>
        <v>13</v>
      </c>
      <c r="H435" s="7">
        <f>DAY($B435)</f>
        <v>29</v>
      </c>
      <c r="I435" s="7">
        <f>WEEKDAY($B435,2)</f>
        <v>5</v>
      </c>
      <c r="J435" s="7" t="str">
        <f>TEXT($B435, "DDDD")</f>
        <v>sexta-feira</v>
      </c>
      <c r="K435" s="15" t="str">
        <f>IFERROR(VLOOKUP(B435, HolidayDimension!A$2:B$50, 2, FALSE), "No Key")</f>
        <v>No Key</v>
      </c>
      <c r="L435" s="7" t="str">
        <f t="shared" si="6"/>
        <v>Non-Holiday</v>
      </c>
      <c r="M435" s="7" t="str">
        <f>IF($I435 &gt;= 6, "Weekend", "Non-Weekend")</f>
        <v>Non-Weekend</v>
      </c>
    </row>
    <row r="436" spans="1:13" x14ac:dyDescent="0.25">
      <c r="A436" s="7">
        <v>435</v>
      </c>
      <c r="B436" s="8">
        <v>41363</v>
      </c>
      <c r="C436" s="7">
        <f>YEAR($B436)</f>
        <v>2013</v>
      </c>
      <c r="D436" s="7" t="str">
        <f>VLOOKUP(_xlfn.DAYS(DATE(YEAR($B436), MONTH($B437), DAY($B437)), DATE(YEAR($B437), 1, 1)), SeasonAux, 2, TRUE)</f>
        <v>Spring</v>
      </c>
      <c r="E436" s="7">
        <f>IF($F436 &lt;= 6, 1, 2)</f>
        <v>1</v>
      </c>
      <c r="F436" s="7">
        <f>MONTH($B436)</f>
        <v>3</v>
      </c>
      <c r="G436" s="7">
        <f>WEEKNUM($B436)</f>
        <v>13</v>
      </c>
      <c r="H436" s="7">
        <f>DAY($B436)</f>
        <v>30</v>
      </c>
      <c r="I436" s="7">
        <f>WEEKDAY($B436,2)</f>
        <v>6</v>
      </c>
      <c r="J436" s="7" t="str">
        <f>TEXT($B436, "DDDD")</f>
        <v>sábado</v>
      </c>
      <c r="K436" s="15" t="str">
        <f>IFERROR(VLOOKUP(B436, HolidayDimension!A$2:B$50, 2, FALSE), "No Key")</f>
        <v>No Key</v>
      </c>
      <c r="L436" s="7" t="str">
        <f t="shared" si="6"/>
        <v>Non-Holiday</v>
      </c>
      <c r="M436" s="7" t="str">
        <f>IF($I436 &gt;= 6, "Weekend", "Non-Weekend")</f>
        <v>Weekend</v>
      </c>
    </row>
    <row r="437" spans="1:13" x14ac:dyDescent="0.25">
      <c r="A437" s="7">
        <v>436</v>
      </c>
      <c r="B437" s="9">
        <v>41364</v>
      </c>
      <c r="C437" s="7">
        <f>YEAR($B437)</f>
        <v>2013</v>
      </c>
      <c r="D437" s="7" t="str">
        <f>VLOOKUP(_xlfn.DAYS(DATE(YEAR($B437), MONTH($B438), DAY($B438)), DATE(YEAR($B438), 1, 1)), SeasonAux, 2, TRUE)</f>
        <v>Spring</v>
      </c>
      <c r="E437" s="7">
        <f>IF($F437 &lt;= 6, 1, 2)</f>
        <v>1</v>
      </c>
      <c r="F437" s="7">
        <f>MONTH($B437)</f>
        <v>3</v>
      </c>
      <c r="G437" s="7">
        <f>WEEKNUM($B437)</f>
        <v>14</v>
      </c>
      <c r="H437" s="7">
        <f>DAY($B437)</f>
        <v>31</v>
      </c>
      <c r="I437" s="7">
        <f>WEEKDAY($B437,2)</f>
        <v>7</v>
      </c>
      <c r="J437" s="7" t="str">
        <f>TEXT($B437, "DDDD")</f>
        <v>domingo</v>
      </c>
      <c r="K437" s="15">
        <f>IFERROR(VLOOKUP(B437, HolidayDimension!A$2:B$50, 2, FALSE), "No Key")</f>
        <v>38</v>
      </c>
      <c r="L437" s="7" t="str">
        <f t="shared" si="6"/>
        <v>Holiday</v>
      </c>
      <c r="M437" s="7" t="str">
        <f>IF($I437 &gt;= 6, "Weekend", "Non-Weekend")</f>
        <v>Weekend</v>
      </c>
    </row>
    <row r="438" spans="1:13" x14ac:dyDescent="0.25">
      <c r="A438" s="7">
        <v>437</v>
      </c>
      <c r="B438" s="9">
        <v>41365</v>
      </c>
      <c r="C438" s="7">
        <f>YEAR($B438)</f>
        <v>2013</v>
      </c>
      <c r="D438" s="7" t="str">
        <f>VLOOKUP(_xlfn.DAYS(DATE(YEAR($B438), MONTH($B439), DAY($B439)), DATE(YEAR($B439), 1, 1)), SeasonAux, 2, TRUE)</f>
        <v>Spring</v>
      </c>
      <c r="E438" s="7">
        <f>IF($F438 &lt;= 6, 1, 2)</f>
        <v>1</v>
      </c>
      <c r="F438" s="7">
        <f>MONTH($B438)</f>
        <v>4</v>
      </c>
      <c r="G438" s="7">
        <f>WEEKNUM($B438)</f>
        <v>14</v>
      </c>
      <c r="H438" s="7">
        <f>DAY($B438)</f>
        <v>1</v>
      </c>
      <c r="I438" s="7">
        <f>WEEKDAY($B438,2)</f>
        <v>1</v>
      </c>
      <c r="J438" s="7" t="str">
        <f>TEXT($B438, "DDDD")</f>
        <v>segunda-feira</v>
      </c>
      <c r="K438" s="15" t="str">
        <f>IFERROR(VLOOKUP(B438, HolidayDimension!A$2:B$50, 2, FALSE), "No Key")</f>
        <v>No Key</v>
      </c>
      <c r="L438" s="7" t="str">
        <f t="shared" si="6"/>
        <v>Non-Holiday</v>
      </c>
      <c r="M438" s="7" t="str">
        <f>IF($I438 &gt;= 6, "Weekend", "Non-Weekend")</f>
        <v>Non-Weekend</v>
      </c>
    </row>
    <row r="439" spans="1:13" x14ac:dyDescent="0.25">
      <c r="A439" s="7">
        <v>438</v>
      </c>
      <c r="B439" s="9">
        <v>41366</v>
      </c>
      <c r="C439" s="7">
        <f>YEAR($B439)</f>
        <v>2013</v>
      </c>
      <c r="D439" s="7" t="str">
        <f>VLOOKUP(_xlfn.DAYS(DATE(YEAR($B439), MONTH($B440), DAY($B440)), DATE(YEAR($B440), 1, 1)), SeasonAux, 2, TRUE)</f>
        <v>Spring</v>
      </c>
      <c r="E439" s="7">
        <f>IF($F439 &lt;= 6, 1, 2)</f>
        <v>1</v>
      </c>
      <c r="F439" s="7">
        <f>MONTH($B439)</f>
        <v>4</v>
      </c>
      <c r="G439" s="7">
        <f>WEEKNUM($B439)</f>
        <v>14</v>
      </c>
      <c r="H439" s="7">
        <f>DAY($B439)</f>
        <v>2</v>
      </c>
      <c r="I439" s="7">
        <f>WEEKDAY($B439,2)</f>
        <v>2</v>
      </c>
      <c r="J439" s="7" t="str">
        <f>TEXT($B439, "DDDD")</f>
        <v>terça-feira</v>
      </c>
      <c r="K439" s="15" t="str">
        <f>IFERROR(VLOOKUP(B439, HolidayDimension!A$2:B$50, 2, FALSE), "No Key")</f>
        <v>No Key</v>
      </c>
      <c r="L439" s="7" t="str">
        <f t="shared" si="6"/>
        <v>Non-Holiday</v>
      </c>
      <c r="M439" s="7" t="str">
        <f>IF($I439 &gt;= 6, "Weekend", "Non-Weekend")</f>
        <v>Non-Weekend</v>
      </c>
    </row>
    <row r="440" spans="1:13" x14ac:dyDescent="0.25">
      <c r="A440" s="7">
        <v>439</v>
      </c>
      <c r="B440" s="9">
        <v>41367</v>
      </c>
      <c r="C440" s="7">
        <f>YEAR($B440)</f>
        <v>2013</v>
      </c>
      <c r="D440" s="7" t="str">
        <f>VLOOKUP(_xlfn.DAYS(DATE(YEAR($B440), MONTH($B441), DAY($B441)), DATE(YEAR($B441), 1, 1)), SeasonAux, 2, TRUE)</f>
        <v>Spring</v>
      </c>
      <c r="E440" s="7">
        <f>IF($F440 &lt;= 6, 1, 2)</f>
        <v>1</v>
      </c>
      <c r="F440" s="7">
        <f>MONTH($B440)</f>
        <v>4</v>
      </c>
      <c r="G440" s="7">
        <f>WEEKNUM($B440)</f>
        <v>14</v>
      </c>
      <c r="H440" s="7">
        <f>DAY($B440)</f>
        <v>3</v>
      </c>
      <c r="I440" s="7">
        <f>WEEKDAY($B440,2)</f>
        <v>3</v>
      </c>
      <c r="J440" s="7" t="str">
        <f>TEXT($B440, "DDDD")</f>
        <v>quarta-feira</v>
      </c>
      <c r="K440" s="15" t="str">
        <f>IFERROR(VLOOKUP(B440, HolidayDimension!A$2:B$50, 2, FALSE), "No Key")</f>
        <v>No Key</v>
      </c>
      <c r="L440" s="7" t="str">
        <f t="shared" si="6"/>
        <v>Non-Holiday</v>
      </c>
      <c r="M440" s="7" t="str">
        <f>IF($I440 &gt;= 6, "Weekend", "Non-Weekend")</f>
        <v>Non-Weekend</v>
      </c>
    </row>
    <row r="441" spans="1:13" x14ac:dyDescent="0.25">
      <c r="A441" s="7">
        <v>440</v>
      </c>
      <c r="B441" s="8">
        <v>41368</v>
      </c>
      <c r="C441" s="7">
        <f>YEAR($B441)</f>
        <v>2013</v>
      </c>
      <c r="D441" s="7" t="str">
        <f>VLOOKUP(_xlfn.DAYS(DATE(YEAR($B441), MONTH($B442), DAY($B442)), DATE(YEAR($B442), 1, 1)), SeasonAux, 2, TRUE)</f>
        <v>Spring</v>
      </c>
      <c r="E441" s="7">
        <f>IF($F441 &lt;= 6, 1, 2)</f>
        <v>1</v>
      </c>
      <c r="F441" s="7">
        <f>MONTH($B441)</f>
        <v>4</v>
      </c>
      <c r="G441" s="7">
        <f>WEEKNUM($B441)</f>
        <v>14</v>
      </c>
      <c r="H441" s="7">
        <f>DAY($B441)</f>
        <v>4</v>
      </c>
      <c r="I441" s="7">
        <f>WEEKDAY($B441,2)</f>
        <v>4</v>
      </c>
      <c r="J441" s="7" t="str">
        <f>TEXT($B441, "DDDD")</f>
        <v>quinta-feira</v>
      </c>
      <c r="K441" s="15" t="str">
        <f>IFERROR(VLOOKUP(B441, HolidayDimension!A$2:B$50, 2, FALSE), "No Key")</f>
        <v>No Key</v>
      </c>
      <c r="L441" s="7" t="str">
        <f t="shared" si="6"/>
        <v>Non-Holiday</v>
      </c>
      <c r="M441" s="7" t="str">
        <f>IF($I441 &gt;= 6, "Weekend", "Non-Weekend")</f>
        <v>Non-Weekend</v>
      </c>
    </row>
    <row r="442" spans="1:13" x14ac:dyDescent="0.25">
      <c r="A442" s="7">
        <v>441</v>
      </c>
      <c r="B442" s="8">
        <v>41369</v>
      </c>
      <c r="C442" s="7">
        <f>YEAR($B442)</f>
        <v>2013</v>
      </c>
      <c r="D442" s="7" t="str">
        <f>VLOOKUP(_xlfn.DAYS(DATE(YEAR($B442), MONTH($B443), DAY($B443)), DATE(YEAR($B443), 1, 1)), SeasonAux, 2, TRUE)</f>
        <v>Spring</v>
      </c>
      <c r="E442" s="7">
        <f>IF($F442 &lt;= 6, 1, 2)</f>
        <v>1</v>
      </c>
      <c r="F442" s="7">
        <f>MONTH($B442)</f>
        <v>4</v>
      </c>
      <c r="G442" s="7">
        <f>WEEKNUM($B442)</f>
        <v>14</v>
      </c>
      <c r="H442" s="7">
        <f>DAY($B442)</f>
        <v>5</v>
      </c>
      <c r="I442" s="7">
        <f>WEEKDAY($B442,2)</f>
        <v>5</v>
      </c>
      <c r="J442" s="7" t="str">
        <f>TEXT($B442, "DDDD")</f>
        <v>sexta-feira</v>
      </c>
      <c r="K442" s="15" t="str">
        <f>IFERROR(VLOOKUP(B442, HolidayDimension!A$2:B$50, 2, FALSE), "No Key")</f>
        <v>No Key</v>
      </c>
      <c r="L442" s="7" t="str">
        <f t="shared" si="6"/>
        <v>Non-Holiday</v>
      </c>
      <c r="M442" s="7" t="str">
        <f>IF($I442 &gt;= 6, "Weekend", "Non-Weekend")</f>
        <v>Non-Weekend</v>
      </c>
    </row>
    <row r="443" spans="1:13" x14ac:dyDescent="0.25">
      <c r="A443" s="7">
        <v>442</v>
      </c>
      <c r="B443" s="8">
        <v>41370</v>
      </c>
      <c r="C443" s="7">
        <f>YEAR($B443)</f>
        <v>2013</v>
      </c>
      <c r="D443" s="7" t="str">
        <f>VLOOKUP(_xlfn.DAYS(DATE(YEAR($B443), MONTH($B444), DAY($B444)), DATE(YEAR($B444), 1, 1)), SeasonAux, 2, TRUE)</f>
        <v>Spring</v>
      </c>
      <c r="E443" s="7">
        <f>IF($F443 &lt;= 6, 1, 2)</f>
        <v>1</v>
      </c>
      <c r="F443" s="7">
        <f>MONTH($B443)</f>
        <v>4</v>
      </c>
      <c r="G443" s="7">
        <f>WEEKNUM($B443)</f>
        <v>14</v>
      </c>
      <c r="H443" s="7">
        <f>DAY($B443)</f>
        <v>6</v>
      </c>
      <c r="I443" s="7">
        <f>WEEKDAY($B443,2)</f>
        <v>6</v>
      </c>
      <c r="J443" s="7" t="str">
        <f>TEXT($B443, "DDDD")</f>
        <v>sábado</v>
      </c>
      <c r="K443" s="15" t="str">
        <f>IFERROR(VLOOKUP(B443, HolidayDimension!A$2:B$50, 2, FALSE), "No Key")</f>
        <v>No Key</v>
      </c>
      <c r="L443" s="7" t="str">
        <f t="shared" si="6"/>
        <v>Non-Holiday</v>
      </c>
      <c r="M443" s="7" t="str">
        <f>IF($I443 &gt;= 6, "Weekend", "Non-Weekend")</f>
        <v>Weekend</v>
      </c>
    </row>
    <row r="444" spans="1:13" x14ac:dyDescent="0.25">
      <c r="A444" s="7">
        <v>443</v>
      </c>
      <c r="B444" s="8">
        <v>41371</v>
      </c>
      <c r="C444" s="7">
        <f>YEAR($B444)</f>
        <v>2013</v>
      </c>
      <c r="D444" s="7" t="str">
        <f>VLOOKUP(_xlfn.DAYS(DATE(YEAR($B444), MONTH($B445), DAY($B445)), DATE(YEAR($B445), 1, 1)), SeasonAux, 2, TRUE)</f>
        <v>Spring</v>
      </c>
      <c r="E444" s="7">
        <f>IF($F444 &lt;= 6, 1, 2)</f>
        <v>1</v>
      </c>
      <c r="F444" s="7">
        <f>MONTH($B444)</f>
        <v>4</v>
      </c>
      <c r="G444" s="7">
        <f>WEEKNUM($B444)</f>
        <v>15</v>
      </c>
      <c r="H444" s="7">
        <f>DAY($B444)</f>
        <v>7</v>
      </c>
      <c r="I444" s="7">
        <f>WEEKDAY($B444,2)</f>
        <v>7</v>
      </c>
      <c r="J444" s="7" t="str">
        <f>TEXT($B444, "DDDD")</f>
        <v>domingo</v>
      </c>
      <c r="K444" s="15" t="str">
        <f>IFERROR(VLOOKUP(B444, HolidayDimension!A$2:B$50, 2, FALSE), "No Key")</f>
        <v>No Key</v>
      </c>
      <c r="L444" s="7" t="str">
        <f t="shared" si="6"/>
        <v>Non-Holiday</v>
      </c>
      <c r="M444" s="7" t="str">
        <f>IF($I444 &gt;= 6, "Weekend", "Non-Weekend")</f>
        <v>Weekend</v>
      </c>
    </row>
    <row r="445" spans="1:13" x14ac:dyDescent="0.25">
      <c r="A445" s="7">
        <v>444</v>
      </c>
      <c r="B445" s="9">
        <v>41373</v>
      </c>
      <c r="C445" s="7">
        <f>YEAR($B445)</f>
        <v>2013</v>
      </c>
      <c r="D445" s="7" t="str">
        <f>VLOOKUP(_xlfn.DAYS(DATE(YEAR($B445), MONTH($B446), DAY($B446)), DATE(YEAR($B446), 1, 1)), SeasonAux, 2, TRUE)</f>
        <v>Spring</v>
      </c>
      <c r="E445" s="7">
        <f>IF($F445 &lt;= 6, 1, 2)</f>
        <v>1</v>
      </c>
      <c r="F445" s="7">
        <f>MONTH($B445)</f>
        <v>4</v>
      </c>
      <c r="G445" s="7">
        <f>WEEKNUM($B445)</f>
        <v>15</v>
      </c>
      <c r="H445" s="7">
        <f>DAY($B445)</f>
        <v>9</v>
      </c>
      <c r="I445" s="7">
        <f>WEEKDAY($B445,2)</f>
        <v>2</v>
      </c>
      <c r="J445" s="7" t="str">
        <f>TEXT($B445, "DDDD")</f>
        <v>terça-feira</v>
      </c>
      <c r="K445" s="15" t="str">
        <f>IFERROR(VLOOKUP(B445, HolidayDimension!A$2:B$50, 2, FALSE), "No Key")</f>
        <v>No Key</v>
      </c>
      <c r="L445" s="7" t="str">
        <f t="shared" si="6"/>
        <v>Non-Holiday</v>
      </c>
      <c r="M445" s="7" t="str">
        <f>IF($I445 &gt;= 6, "Weekend", "Non-Weekend")</f>
        <v>Non-Weekend</v>
      </c>
    </row>
    <row r="446" spans="1:13" x14ac:dyDescent="0.25">
      <c r="A446" s="7">
        <v>445</v>
      </c>
      <c r="B446" s="9">
        <v>41374</v>
      </c>
      <c r="C446" s="7">
        <f>YEAR($B446)</f>
        <v>2013</v>
      </c>
      <c r="D446" s="7" t="str">
        <f>VLOOKUP(_xlfn.DAYS(DATE(YEAR($B446), MONTH($B447), DAY($B447)), DATE(YEAR($B447), 1, 1)), SeasonAux, 2, TRUE)</f>
        <v>Spring</v>
      </c>
      <c r="E446" s="7">
        <f>IF($F446 &lt;= 6, 1, 2)</f>
        <v>1</v>
      </c>
      <c r="F446" s="7">
        <f>MONTH($B446)</f>
        <v>4</v>
      </c>
      <c r="G446" s="7">
        <f>WEEKNUM($B446)</f>
        <v>15</v>
      </c>
      <c r="H446" s="7">
        <f>DAY($B446)</f>
        <v>10</v>
      </c>
      <c r="I446" s="7">
        <f>WEEKDAY($B446,2)</f>
        <v>3</v>
      </c>
      <c r="J446" s="7" t="str">
        <f>TEXT($B446, "DDDD")</f>
        <v>quarta-feira</v>
      </c>
      <c r="K446" s="15" t="str">
        <f>IFERROR(VLOOKUP(B446, HolidayDimension!A$2:B$50, 2, FALSE), "No Key")</f>
        <v>No Key</v>
      </c>
      <c r="L446" s="7" t="str">
        <f t="shared" si="6"/>
        <v>Non-Holiday</v>
      </c>
      <c r="M446" s="7" t="str">
        <f>IF($I446 &gt;= 6, "Weekend", "Non-Weekend")</f>
        <v>Non-Weekend</v>
      </c>
    </row>
    <row r="447" spans="1:13" x14ac:dyDescent="0.25">
      <c r="A447" s="7">
        <v>446</v>
      </c>
      <c r="B447" s="9">
        <v>41375</v>
      </c>
      <c r="C447" s="7">
        <f>YEAR($B447)</f>
        <v>2013</v>
      </c>
      <c r="D447" s="7" t="str">
        <f>VLOOKUP(_xlfn.DAYS(DATE(YEAR($B447), MONTH($B448), DAY($B448)), DATE(YEAR($B448), 1, 1)), SeasonAux, 2, TRUE)</f>
        <v>Spring</v>
      </c>
      <c r="E447" s="7">
        <f>IF($F447 &lt;= 6, 1, 2)</f>
        <v>1</v>
      </c>
      <c r="F447" s="7">
        <f>MONTH($B447)</f>
        <v>4</v>
      </c>
      <c r="G447" s="7">
        <f>WEEKNUM($B447)</f>
        <v>15</v>
      </c>
      <c r="H447" s="7">
        <f>DAY($B447)</f>
        <v>11</v>
      </c>
      <c r="I447" s="7">
        <f>WEEKDAY($B447,2)</f>
        <v>4</v>
      </c>
      <c r="J447" s="7" t="str">
        <f>TEXT($B447, "DDDD")</f>
        <v>quinta-feira</v>
      </c>
      <c r="K447" s="15" t="str">
        <f>IFERROR(VLOOKUP(B447, HolidayDimension!A$2:B$50, 2, FALSE), "No Key")</f>
        <v>No Key</v>
      </c>
      <c r="L447" s="7" t="str">
        <f t="shared" si="6"/>
        <v>Non-Holiday</v>
      </c>
      <c r="M447" s="7" t="str">
        <f>IF($I447 &gt;= 6, "Weekend", "Non-Weekend")</f>
        <v>Non-Weekend</v>
      </c>
    </row>
    <row r="448" spans="1:13" x14ac:dyDescent="0.25">
      <c r="A448" s="7">
        <v>447</v>
      </c>
      <c r="B448" s="8">
        <v>41376</v>
      </c>
      <c r="C448" s="7">
        <f>YEAR($B448)</f>
        <v>2013</v>
      </c>
      <c r="D448" s="7" t="str">
        <f>VLOOKUP(_xlfn.DAYS(DATE(YEAR($B448), MONTH($B449), DAY($B449)), DATE(YEAR($B449), 1, 1)), SeasonAux, 2, TRUE)</f>
        <v>Spring</v>
      </c>
      <c r="E448" s="7">
        <f>IF($F448 &lt;= 6, 1, 2)</f>
        <v>1</v>
      </c>
      <c r="F448" s="7">
        <f>MONTH($B448)</f>
        <v>4</v>
      </c>
      <c r="G448" s="7">
        <f>WEEKNUM($B448)</f>
        <v>15</v>
      </c>
      <c r="H448" s="7">
        <f>DAY($B448)</f>
        <v>12</v>
      </c>
      <c r="I448" s="7">
        <f>WEEKDAY($B448,2)</f>
        <v>5</v>
      </c>
      <c r="J448" s="7" t="str">
        <f>TEXT($B448, "DDDD")</f>
        <v>sexta-feira</v>
      </c>
      <c r="K448" s="15" t="str">
        <f>IFERROR(VLOOKUP(B448, HolidayDimension!A$2:B$50, 2, FALSE), "No Key")</f>
        <v>No Key</v>
      </c>
      <c r="L448" s="7" t="str">
        <f t="shared" si="6"/>
        <v>Non-Holiday</v>
      </c>
      <c r="M448" s="7" t="str">
        <f>IF($I448 &gt;= 6, "Weekend", "Non-Weekend")</f>
        <v>Non-Weekend</v>
      </c>
    </row>
    <row r="449" spans="1:13" x14ac:dyDescent="0.25">
      <c r="A449" s="7">
        <v>448</v>
      </c>
      <c r="B449" s="8">
        <v>41377</v>
      </c>
      <c r="C449" s="7">
        <f>YEAR($B449)</f>
        <v>2013</v>
      </c>
      <c r="D449" s="7" t="str">
        <f>VLOOKUP(_xlfn.DAYS(DATE(YEAR($B449), MONTH($B450), DAY($B450)), DATE(YEAR($B450), 1, 1)), SeasonAux, 2, TRUE)</f>
        <v>Spring</v>
      </c>
      <c r="E449" s="7">
        <f>IF($F449 &lt;= 6, 1, 2)</f>
        <v>1</v>
      </c>
      <c r="F449" s="7">
        <f>MONTH($B449)</f>
        <v>4</v>
      </c>
      <c r="G449" s="7">
        <f>WEEKNUM($B449)</f>
        <v>15</v>
      </c>
      <c r="H449" s="7">
        <f>DAY($B449)</f>
        <v>13</v>
      </c>
      <c r="I449" s="7">
        <f>WEEKDAY($B449,2)</f>
        <v>6</v>
      </c>
      <c r="J449" s="7" t="str">
        <f>TEXT($B449, "DDDD")</f>
        <v>sábado</v>
      </c>
      <c r="K449" s="15" t="str">
        <f>IFERROR(VLOOKUP(B449, HolidayDimension!A$2:B$50, 2, FALSE), "No Key")</f>
        <v>No Key</v>
      </c>
      <c r="L449" s="7" t="str">
        <f t="shared" si="6"/>
        <v>Non-Holiday</v>
      </c>
      <c r="M449" s="7" t="str">
        <f>IF($I449 &gt;= 6, "Weekend", "Non-Weekend")</f>
        <v>Weekend</v>
      </c>
    </row>
    <row r="450" spans="1:13" x14ac:dyDescent="0.25">
      <c r="A450" s="7">
        <v>449</v>
      </c>
      <c r="B450" s="9">
        <v>41378</v>
      </c>
      <c r="C450" s="7">
        <f>YEAR($B450)</f>
        <v>2013</v>
      </c>
      <c r="D450" s="7" t="str">
        <f>VLOOKUP(_xlfn.DAYS(DATE(YEAR($B450), MONTH($B451), DAY($B451)), DATE(YEAR($B451), 1, 1)), SeasonAux, 2, TRUE)</f>
        <v>Spring</v>
      </c>
      <c r="E450" s="7">
        <f>IF($F450 &lt;= 6, 1, 2)</f>
        <v>1</v>
      </c>
      <c r="F450" s="7">
        <f>MONTH($B450)</f>
        <v>4</v>
      </c>
      <c r="G450" s="7">
        <f>WEEKNUM($B450)</f>
        <v>16</v>
      </c>
      <c r="H450" s="7">
        <f>DAY($B450)</f>
        <v>14</v>
      </c>
      <c r="I450" s="7">
        <f>WEEKDAY($B450,2)</f>
        <v>7</v>
      </c>
      <c r="J450" s="7" t="str">
        <f>TEXT($B450, "DDDD")</f>
        <v>domingo</v>
      </c>
      <c r="K450" s="15" t="str">
        <f>IFERROR(VLOOKUP(B450, HolidayDimension!A$2:B$50, 2, FALSE), "No Key")</f>
        <v>No Key</v>
      </c>
      <c r="L450" s="7" t="str">
        <f t="shared" si="6"/>
        <v>Non-Holiday</v>
      </c>
      <c r="M450" s="7" t="str">
        <f>IF($I450 &gt;= 6, "Weekend", "Non-Weekend")</f>
        <v>Weekend</v>
      </c>
    </row>
    <row r="451" spans="1:13" x14ac:dyDescent="0.25">
      <c r="A451" s="7">
        <v>450</v>
      </c>
      <c r="B451" s="9">
        <v>41379</v>
      </c>
      <c r="C451" s="7">
        <f>YEAR($B451)</f>
        <v>2013</v>
      </c>
      <c r="D451" s="7" t="str">
        <f>VLOOKUP(_xlfn.DAYS(DATE(YEAR($B451), MONTH($B452), DAY($B452)), DATE(YEAR($B452), 1, 1)), SeasonAux, 2, TRUE)</f>
        <v>Spring</v>
      </c>
      <c r="E451" s="7">
        <f>IF($F451 &lt;= 6, 1, 2)</f>
        <v>1</v>
      </c>
      <c r="F451" s="7">
        <f>MONTH($B451)</f>
        <v>4</v>
      </c>
      <c r="G451" s="7">
        <f>WEEKNUM($B451)</f>
        <v>16</v>
      </c>
      <c r="H451" s="7">
        <f>DAY($B451)</f>
        <v>15</v>
      </c>
      <c r="I451" s="7">
        <f>WEEKDAY($B451,2)</f>
        <v>1</v>
      </c>
      <c r="J451" s="7" t="str">
        <f>TEXT($B451, "DDDD")</f>
        <v>segunda-feira</v>
      </c>
      <c r="K451" s="15" t="str">
        <f>IFERROR(VLOOKUP(B451, HolidayDimension!A$2:B$50, 2, FALSE), "No Key")</f>
        <v>No Key</v>
      </c>
      <c r="L451" s="7" t="str">
        <f t="shared" ref="L451:L514" si="7">IF($K451 = "No Key", "Non-Holiday", "Holiday")</f>
        <v>Non-Holiday</v>
      </c>
      <c r="M451" s="7" t="str">
        <f>IF($I451 &gt;= 6, "Weekend", "Non-Weekend")</f>
        <v>Non-Weekend</v>
      </c>
    </row>
    <row r="452" spans="1:13" x14ac:dyDescent="0.25">
      <c r="A452" s="7">
        <v>451</v>
      </c>
      <c r="B452" s="9">
        <v>41380</v>
      </c>
      <c r="C452" s="7">
        <f>YEAR($B452)</f>
        <v>2013</v>
      </c>
      <c r="D452" s="7" t="str">
        <f>VLOOKUP(_xlfn.DAYS(DATE(YEAR($B452), MONTH($B453), DAY($B453)), DATE(YEAR($B453), 1, 1)), SeasonAux, 2, TRUE)</f>
        <v>Spring</v>
      </c>
      <c r="E452" s="7">
        <f>IF($F452 &lt;= 6, 1, 2)</f>
        <v>1</v>
      </c>
      <c r="F452" s="7">
        <f>MONTH($B452)</f>
        <v>4</v>
      </c>
      <c r="G452" s="7">
        <f>WEEKNUM($B452)</f>
        <v>16</v>
      </c>
      <c r="H452" s="7">
        <f>DAY($B452)</f>
        <v>16</v>
      </c>
      <c r="I452" s="7">
        <f>WEEKDAY($B452,2)</f>
        <v>2</v>
      </c>
      <c r="J452" s="7" t="str">
        <f>TEXT($B452, "DDDD")</f>
        <v>terça-feira</v>
      </c>
      <c r="K452" s="15" t="str">
        <f>IFERROR(VLOOKUP(B452, HolidayDimension!A$2:B$50, 2, FALSE), "No Key")</f>
        <v>No Key</v>
      </c>
      <c r="L452" s="7" t="str">
        <f t="shared" si="7"/>
        <v>Non-Holiday</v>
      </c>
      <c r="M452" s="7" t="str">
        <f>IF($I452 &gt;= 6, "Weekend", "Non-Weekend")</f>
        <v>Non-Weekend</v>
      </c>
    </row>
    <row r="453" spans="1:13" x14ac:dyDescent="0.25">
      <c r="A453" s="7">
        <v>452</v>
      </c>
      <c r="B453" s="9">
        <v>41381</v>
      </c>
      <c r="C453" s="7">
        <f>YEAR($B453)</f>
        <v>2013</v>
      </c>
      <c r="D453" s="7" t="str">
        <f>VLOOKUP(_xlfn.DAYS(DATE(YEAR($B453), MONTH($B454), DAY($B454)), DATE(YEAR($B454), 1, 1)), SeasonAux, 2, TRUE)</f>
        <v>Spring</v>
      </c>
      <c r="E453" s="7">
        <f>IF($F453 &lt;= 6, 1, 2)</f>
        <v>1</v>
      </c>
      <c r="F453" s="7">
        <f>MONTH($B453)</f>
        <v>4</v>
      </c>
      <c r="G453" s="7">
        <f>WEEKNUM($B453)</f>
        <v>16</v>
      </c>
      <c r="H453" s="7">
        <f>DAY($B453)</f>
        <v>17</v>
      </c>
      <c r="I453" s="7">
        <f>WEEKDAY($B453,2)</f>
        <v>3</v>
      </c>
      <c r="J453" s="7" t="str">
        <f>TEXT($B453, "DDDD")</f>
        <v>quarta-feira</v>
      </c>
      <c r="K453" s="15" t="str">
        <f>IFERROR(VLOOKUP(B453, HolidayDimension!A$2:B$50, 2, FALSE), "No Key")</f>
        <v>No Key</v>
      </c>
      <c r="L453" s="7" t="str">
        <f t="shared" si="7"/>
        <v>Non-Holiday</v>
      </c>
      <c r="M453" s="7" t="str">
        <f>IF($I453 &gt;= 6, "Weekend", "Non-Weekend")</f>
        <v>Non-Weekend</v>
      </c>
    </row>
    <row r="454" spans="1:13" x14ac:dyDescent="0.25">
      <c r="A454" s="7">
        <v>453</v>
      </c>
      <c r="B454" s="9">
        <v>41382</v>
      </c>
      <c r="C454" s="7">
        <f>YEAR($B454)</f>
        <v>2013</v>
      </c>
      <c r="D454" s="7" t="str">
        <f>VLOOKUP(_xlfn.DAYS(DATE(YEAR($B454), MONTH($B455), DAY($B455)), DATE(YEAR($B455), 1, 1)), SeasonAux, 2, TRUE)</f>
        <v>Spring</v>
      </c>
      <c r="E454" s="7">
        <f>IF($F454 &lt;= 6, 1, 2)</f>
        <v>1</v>
      </c>
      <c r="F454" s="7">
        <f>MONTH($B454)</f>
        <v>4</v>
      </c>
      <c r="G454" s="7">
        <f>WEEKNUM($B454)</f>
        <v>16</v>
      </c>
      <c r="H454" s="7">
        <f>DAY($B454)</f>
        <v>18</v>
      </c>
      <c r="I454" s="7">
        <f>WEEKDAY($B454,2)</f>
        <v>4</v>
      </c>
      <c r="J454" s="7" t="str">
        <f>TEXT($B454, "DDDD")</f>
        <v>quinta-feira</v>
      </c>
      <c r="K454" s="15" t="str">
        <f>IFERROR(VLOOKUP(B454, HolidayDimension!A$2:B$50, 2, FALSE), "No Key")</f>
        <v>No Key</v>
      </c>
      <c r="L454" s="7" t="str">
        <f t="shared" si="7"/>
        <v>Non-Holiday</v>
      </c>
      <c r="M454" s="7" t="str">
        <f>IF($I454 &gt;= 6, "Weekend", "Non-Weekend")</f>
        <v>Non-Weekend</v>
      </c>
    </row>
    <row r="455" spans="1:13" x14ac:dyDescent="0.25">
      <c r="A455" s="7">
        <v>454</v>
      </c>
      <c r="B455" s="8">
        <v>41383</v>
      </c>
      <c r="C455" s="7">
        <f>YEAR($B455)</f>
        <v>2013</v>
      </c>
      <c r="D455" s="7" t="str">
        <f>VLOOKUP(_xlfn.DAYS(DATE(YEAR($B455), MONTH($B456), DAY($B456)), DATE(YEAR($B456), 1, 1)), SeasonAux, 2, TRUE)</f>
        <v>Spring</v>
      </c>
      <c r="E455" s="7">
        <f>IF($F455 &lt;= 6, 1, 2)</f>
        <v>1</v>
      </c>
      <c r="F455" s="7">
        <f>MONTH($B455)</f>
        <v>4</v>
      </c>
      <c r="G455" s="7">
        <f>WEEKNUM($B455)</f>
        <v>16</v>
      </c>
      <c r="H455" s="7">
        <f>DAY($B455)</f>
        <v>19</v>
      </c>
      <c r="I455" s="7">
        <f>WEEKDAY($B455,2)</f>
        <v>5</v>
      </c>
      <c r="J455" s="7" t="str">
        <f>TEXT($B455, "DDDD")</f>
        <v>sexta-feira</v>
      </c>
      <c r="K455" s="15" t="str">
        <f>IFERROR(VLOOKUP(B455, HolidayDimension!A$2:B$50, 2, FALSE), "No Key")</f>
        <v>No Key</v>
      </c>
      <c r="L455" s="7" t="str">
        <f t="shared" si="7"/>
        <v>Non-Holiday</v>
      </c>
      <c r="M455" s="7" t="str">
        <f>IF($I455 &gt;= 6, "Weekend", "Non-Weekend")</f>
        <v>Non-Weekend</v>
      </c>
    </row>
    <row r="456" spans="1:13" x14ac:dyDescent="0.25">
      <c r="A456" s="7">
        <v>455</v>
      </c>
      <c r="B456" s="9">
        <v>41384</v>
      </c>
      <c r="C456" s="7">
        <f>YEAR($B456)</f>
        <v>2013</v>
      </c>
      <c r="D456" s="7" t="str">
        <f>VLOOKUP(_xlfn.DAYS(DATE(YEAR($B456), MONTH($B457), DAY($B457)), DATE(YEAR($B457), 1, 1)), SeasonAux, 2, TRUE)</f>
        <v>Spring</v>
      </c>
      <c r="E456" s="7">
        <f>IF($F456 &lt;= 6, 1, 2)</f>
        <v>1</v>
      </c>
      <c r="F456" s="7">
        <f>MONTH($B456)</f>
        <v>4</v>
      </c>
      <c r="G456" s="7">
        <f>WEEKNUM($B456)</f>
        <v>16</v>
      </c>
      <c r="H456" s="7">
        <f>DAY($B456)</f>
        <v>20</v>
      </c>
      <c r="I456" s="7">
        <f>WEEKDAY($B456,2)</f>
        <v>6</v>
      </c>
      <c r="J456" s="7" t="str">
        <f>TEXT($B456, "DDDD")</f>
        <v>sábado</v>
      </c>
      <c r="K456" s="15" t="str">
        <f>IFERROR(VLOOKUP(B456, HolidayDimension!A$2:B$50, 2, FALSE), "No Key")</f>
        <v>No Key</v>
      </c>
      <c r="L456" s="7" t="str">
        <f t="shared" si="7"/>
        <v>Non-Holiday</v>
      </c>
      <c r="M456" s="7" t="str">
        <f>IF($I456 &gt;= 6, "Weekend", "Non-Weekend")</f>
        <v>Weekend</v>
      </c>
    </row>
    <row r="457" spans="1:13" x14ac:dyDescent="0.25">
      <c r="A457" s="7">
        <v>456</v>
      </c>
      <c r="B457" s="9">
        <v>41385</v>
      </c>
      <c r="C457" s="7">
        <f>YEAR($B457)</f>
        <v>2013</v>
      </c>
      <c r="D457" s="7" t="str">
        <f>VLOOKUP(_xlfn.DAYS(DATE(YEAR($B457), MONTH($B458), DAY($B458)), DATE(YEAR($B458), 1, 1)), SeasonAux, 2, TRUE)</f>
        <v>Spring</v>
      </c>
      <c r="E457" s="7">
        <f>IF($F457 &lt;= 6, 1, 2)</f>
        <v>1</v>
      </c>
      <c r="F457" s="7">
        <f>MONTH($B457)</f>
        <v>4</v>
      </c>
      <c r="G457" s="7">
        <f>WEEKNUM($B457)</f>
        <v>17</v>
      </c>
      <c r="H457" s="7">
        <f>DAY($B457)</f>
        <v>21</v>
      </c>
      <c r="I457" s="7">
        <f>WEEKDAY($B457,2)</f>
        <v>7</v>
      </c>
      <c r="J457" s="7" t="str">
        <f>TEXT($B457, "DDDD")</f>
        <v>domingo</v>
      </c>
      <c r="K457" s="15" t="str">
        <f>IFERROR(VLOOKUP(B457, HolidayDimension!A$2:B$50, 2, FALSE), "No Key")</f>
        <v>No Key</v>
      </c>
      <c r="L457" s="7" t="str">
        <f t="shared" si="7"/>
        <v>Non-Holiday</v>
      </c>
      <c r="M457" s="7" t="str">
        <f>IF($I457 &gt;= 6, "Weekend", "Non-Weekend")</f>
        <v>Weekend</v>
      </c>
    </row>
    <row r="458" spans="1:13" x14ac:dyDescent="0.25">
      <c r="A458" s="7">
        <v>457</v>
      </c>
      <c r="B458" s="9">
        <v>41386</v>
      </c>
      <c r="C458" s="7">
        <f>YEAR($B458)</f>
        <v>2013</v>
      </c>
      <c r="D458" s="7" t="str">
        <f>VLOOKUP(_xlfn.DAYS(DATE(YEAR($B458), MONTH($B459), DAY($B459)), DATE(YEAR($B459), 1, 1)), SeasonAux, 2, TRUE)</f>
        <v>Spring</v>
      </c>
      <c r="E458" s="7">
        <f>IF($F458 &lt;= 6, 1, 2)</f>
        <v>1</v>
      </c>
      <c r="F458" s="7">
        <f>MONTH($B458)</f>
        <v>4</v>
      </c>
      <c r="G458" s="7">
        <f>WEEKNUM($B458)</f>
        <v>17</v>
      </c>
      <c r="H458" s="7">
        <f>DAY($B458)</f>
        <v>22</v>
      </c>
      <c r="I458" s="7">
        <f>WEEKDAY($B458,2)</f>
        <v>1</v>
      </c>
      <c r="J458" s="7" t="str">
        <f>TEXT($B458, "DDDD")</f>
        <v>segunda-feira</v>
      </c>
      <c r="K458" s="15" t="str">
        <f>IFERROR(VLOOKUP(B458, HolidayDimension!A$2:B$50, 2, FALSE), "No Key")</f>
        <v>No Key</v>
      </c>
      <c r="L458" s="7" t="str">
        <f t="shared" si="7"/>
        <v>Non-Holiday</v>
      </c>
      <c r="M458" s="7" t="str">
        <f>IF($I458 &gt;= 6, "Weekend", "Non-Weekend")</f>
        <v>Non-Weekend</v>
      </c>
    </row>
    <row r="459" spans="1:13" x14ac:dyDescent="0.25">
      <c r="A459" s="7">
        <v>458</v>
      </c>
      <c r="B459" s="9">
        <v>41387</v>
      </c>
      <c r="C459" s="7">
        <f>YEAR($B459)</f>
        <v>2013</v>
      </c>
      <c r="D459" s="7" t="str">
        <f>VLOOKUP(_xlfn.DAYS(DATE(YEAR($B459), MONTH($B460), DAY($B460)), DATE(YEAR($B460), 1, 1)), SeasonAux, 2, TRUE)</f>
        <v>Spring</v>
      </c>
      <c r="E459" s="7">
        <f>IF($F459 &lt;= 6, 1, 2)</f>
        <v>1</v>
      </c>
      <c r="F459" s="7">
        <f>MONTH($B459)</f>
        <v>4</v>
      </c>
      <c r="G459" s="7">
        <f>WEEKNUM($B459)</f>
        <v>17</v>
      </c>
      <c r="H459" s="7">
        <f>DAY($B459)</f>
        <v>23</v>
      </c>
      <c r="I459" s="7">
        <f>WEEKDAY($B459,2)</f>
        <v>2</v>
      </c>
      <c r="J459" s="7" t="str">
        <f>TEXT($B459, "DDDD")</f>
        <v>terça-feira</v>
      </c>
      <c r="K459" s="15" t="str">
        <f>IFERROR(VLOOKUP(B459, HolidayDimension!A$2:B$50, 2, FALSE), "No Key")</f>
        <v>No Key</v>
      </c>
      <c r="L459" s="7" t="str">
        <f t="shared" si="7"/>
        <v>Non-Holiday</v>
      </c>
      <c r="M459" s="7" t="str">
        <f>IF($I459 &gt;= 6, "Weekend", "Non-Weekend")</f>
        <v>Non-Weekend</v>
      </c>
    </row>
    <row r="460" spans="1:13" x14ac:dyDescent="0.25">
      <c r="A460" s="7">
        <v>459</v>
      </c>
      <c r="B460" s="8">
        <v>41388</v>
      </c>
      <c r="C460" s="7">
        <f>YEAR($B460)</f>
        <v>2013</v>
      </c>
      <c r="D460" s="7" t="str">
        <f>VLOOKUP(_xlfn.DAYS(DATE(YEAR($B460), MONTH($B461), DAY($B461)), DATE(YEAR($B461), 1, 1)), SeasonAux, 2, TRUE)</f>
        <v>Spring</v>
      </c>
      <c r="E460" s="7">
        <f>IF($F460 &lt;= 6, 1, 2)</f>
        <v>1</v>
      </c>
      <c r="F460" s="7">
        <f>MONTH($B460)</f>
        <v>4</v>
      </c>
      <c r="G460" s="7">
        <f>WEEKNUM($B460)</f>
        <v>17</v>
      </c>
      <c r="H460" s="7">
        <f>DAY($B460)</f>
        <v>24</v>
      </c>
      <c r="I460" s="7">
        <f>WEEKDAY($B460,2)</f>
        <v>3</v>
      </c>
      <c r="J460" s="7" t="str">
        <f>TEXT($B460, "DDDD")</f>
        <v>quarta-feira</v>
      </c>
      <c r="K460" s="15" t="str">
        <f>IFERROR(VLOOKUP(B460, HolidayDimension!A$2:B$50, 2, FALSE), "No Key")</f>
        <v>No Key</v>
      </c>
      <c r="L460" s="7" t="str">
        <f t="shared" si="7"/>
        <v>Non-Holiday</v>
      </c>
      <c r="M460" s="7" t="str">
        <f>IF($I460 &gt;= 6, "Weekend", "Non-Weekend")</f>
        <v>Non-Weekend</v>
      </c>
    </row>
    <row r="461" spans="1:13" x14ac:dyDescent="0.25">
      <c r="A461" s="7">
        <v>460</v>
      </c>
      <c r="B461" s="8">
        <v>41389</v>
      </c>
      <c r="C461" s="7">
        <f>YEAR($B461)</f>
        <v>2013</v>
      </c>
      <c r="D461" s="7" t="str">
        <f>VLOOKUP(_xlfn.DAYS(DATE(YEAR($B461), MONTH($B462), DAY($B462)), DATE(YEAR($B462), 1, 1)), SeasonAux, 2, TRUE)</f>
        <v>Spring</v>
      </c>
      <c r="E461" s="7">
        <f>IF($F461 &lt;= 6, 1, 2)</f>
        <v>1</v>
      </c>
      <c r="F461" s="7">
        <f>MONTH($B461)</f>
        <v>4</v>
      </c>
      <c r="G461" s="7">
        <f>WEEKNUM($B461)</f>
        <v>17</v>
      </c>
      <c r="H461" s="7">
        <f>DAY($B461)</f>
        <v>25</v>
      </c>
      <c r="I461" s="7">
        <f>WEEKDAY($B461,2)</f>
        <v>4</v>
      </c>
      <c r="J461" s="7" t="str">
        <f>TEXT($B461, "DDDD")</f>
        <v>quinta-feira</v>
      </c>
      <c r="K461" s="15" t="str">
        <f>IFERROR(VLOOKUP(B461, HolidayDimension!A$2:B$50, 2, FALSE), "No Key")</f>
        <v>No Key</v>
      </c>
      <c r="L461" s="7" t="str">
        <f t="shared" si="7"/>
        <v>Non-Holiday</v>
      </c>
      <c r="M461" s="7" t="str">
        <f>IF($I461 &gt;= 6, "Weekend", "Non-Weekend")</f>
        <v>Non-Weekend</v>
      </c>
    </row>
    <row r="462" spans="1:13" x14ac:dyDescent="0.25">
      <c r="A462" s="7">
        <v>461</v>
      </c>
      <c r="B462" s="8">
        <v>41390</v>
      </c>
      <c r="C462" s="7">
        <f>YEAR($B462)</f>
        <v>2013</v>
      </c>
      <c r="D462" s="7" t="str">
        <f>VLOOKUP(_xlfn.DAYS(DATE(YEAR($B462), MONTH($B463), DAY($B463)), DATE(YEAR($B463), 1, 1)), SeasonAux, 2, TRUE)</f>
        <v>Spring</v>
      </c>
      <c r="E462" s="7">
        <f>IF($F462 &lt;= 6, 1, 2)</f>
        <v>1</v>
      </c>
      <c r="F462" s="7">
        <f>MONTH($B462)</f>
        <v>4</v>
      </c>
      <c r="G462" s="7">
        <f>WEEKNUM($B462)</f>
        <v>17</v>
      </c>
      <c r="H462" s="7">
        <f>DAY($B462)</f>
        <v>26</v>
      </c>
      <c r="I462" s="7">
        <f>WEEKDAY($B462,2)</f>
        <v>5</v>
      </c>
      <c r="J462" s="7" t="str">
        <f>TEXT($B462, "DDDD")</f>
        <v>sexta-feira</v>
      </c>
      <c r="K462" s="15" t="str">
        <f>IFERROR(VLOOKUP(B462, HolidayDimension!A$2:B$50, 2, FALSE), "No Key")</f>
        <v>No Key</v>
      </c>
      <c r="L462" s="7" t="str">
        <f t="shared" si="7"/>
        <v>Non-Holiday</v>
      </c>
      <c r="M462" s="7" t="str">
        <f>IF($I462 &gt;= 6, "Weekend", "Non-Weekend")</f>
        <v>Non-Weekend</v>
      </c>
    </row>
    <row r="463" spans="1:13" x14ac:dyDescent="0.25">
      <c r="A463" s="7">
        <v>462</v>
      </c>
      <c r="B463" s="9">
        <v>41391</v>
      </c>
      <c r="C463" s="7">
        <f>YEAR($B463)</f>
        <v>2013</v>
      </c>
      <c r="D463" s="7" t="str">
        <f>VLOOKUP(_xlfn.DAYS(DATE(YEAR($B463), MONTH($B464), DAY($B464)), DATE(YEAR($B464), 1, 1)), SeasonAux, 2, TRUE)</f>
        <v>Spring</v>
      </c>
      <c r="E463" s="7">
        <f>IF($F463 &lt;= 6, 1, 2)</f>
        <v>1</v>
      </c>
      <c r="F463" s="7">
        <f>MONTH($B463)</f>
        <v>4</v>
      </c>
      <c r="G463" s="7">
        <f>WEEKNUM($B463)</f>
        <v>17</v>
      </c>
      <c r="H463" s="7">
        <f>DAY($B463)</f>
        <v>27</v>
      </c>
      <c r="I463" s="7">
        <f>WEEKDAY($B463,2)</f>
        <v>6</v>
      </c>
      <c r="J463" s="7" t="str">
        <f>TEXT($B463, "DDDD")</f>
        <v>sábado</v>
      </c>
      <c r="K463" s="15" t="str">
        <f>IFERROR(VLOOKUP(B463, HolidayDimension!A$2:B$50, 2, FALSE), "No Key")</f>
        <v>No Key</v>
      </c>
      <c r="L463" s="7" t="str">
        <f t="shared" si="7"/>
        <v>Non-Holiday</v>
      </c>
      <c r="M463" s="7" t="str">
        <f>IF($I463 &gt;= 6, "Weekend", "Non-Weekend")</f>
        <v>Weekend</v>
      </c>
    </row>
    <row r="464" spans="1:13" x14ac:dyDescent="0.25">
      <c r="A464" s="7">
        <v>463</v>
      </c>
      <c r="B464" s="8">
        <v>41392</v>
      </c>
      <c r="C464" s="7">
        <f>YEAR($B464)</f>
        <v>2013</v>
      </c>
      <c r="D464" s="7" t="str">
        <f>VLOOKUP(_xlfn.DAYS(DATE(YEAR($B464), MONTH($B465), DAY($B465)), DATE(YEAR($B465), 1, 1)), SeasonAux, 2, TRUE)</f>
        <v>Spring</v>
      </c>
      <c r="E464" s="7">
        <f>IF($F464 &lt;= 6, 1, 2)</f>
        <v>1</v>
      </c>
      <c r="F464" s="7">
        <f>MONTH($B464)</f>
        <v>4</v>
      </c>
      <c r="G464" s="7">
        <f>WEEKNUM($B464)</f>
        <v>18</v>
      </c>
      <c r="H464" s="7">
        <f>DAY($B464)</f>
        <v>28</v>
      </c>
      <c r="I464" s="7">
        <f>WEEKDAY($B464,2)</f>
        <v>7</v>
      </c>
      <c r="J464" s="7" t="str">
        <f>TEXT($B464, "DDDD")</f>
        <v>domingo</v>
      </c>
      <c r="K464" s="15" t="str">
        <f>IFERROR(VLOOKUP(B464, HolidayDimension!A$2:B$50, 2, FALSE), "No Key")</f>
        <v>No Key</v>
      </c>
      <c r="L464" s="7" t="str">
        <f t="shared" si="7"/>
        <v>Non-Holiday</v>
      </c>
      <c r="M464" s="7" t="str">
        <f>IF($I464 &gt;= 6, "Weekend", "Non-Weekend")</f>
        <v>Weekend</v>
      </c>
    </row>
    <row r="465" spans="1:13" x14ac:dyDescent="0.25">
      <c r="A465" s="7">
        <v>464</v>
      </c>
      <c r="B465" s="8">
        <v>41393</v>
      </c>
      <c r="C465" s="7">
        <f>YEAR($B465)</f>
        <v>2013</v>
      </c>
      <c r="D465" s="7" t="str">
        <f>VLOOKUP(_xlfn.DAYS(DATE(YEAR($B465), MONTH($B466), DAY($B466)), DATE(YEAR($B466), 1, 1)), SeasonAux, 2, TRUE)</f>
        <v>Spring</v>
      </c>
      <c r="E465" s="7">
        <f>IF($F465 &lt;= 6, 1, 2)</f>
        <v>1</v>
      </c>
      <c r="F465" s="7">
        <f>MONTH($B465)</f>
        <v>4</v>
      </c>
      <c r="G465" s="7">
        <f>WEEKNUM($B465)</f>
        <v>18</v>
      </c>
      <c r="H465" s="7">
        <f>DAY($B465)</f>
        <v>29</v>
      </c>
      <c r="I465" s="7">
        <f>WEEKDAY($B465,2)</f>
        <v>1</v>
      </c>
      <c r="J465" s="7" t="str">
        <f>TEXT($B465, "DDDD")</f>
        <v>segunda-feira</v>
      </c>
      <c r="K465" s="15" t="str">
        <f>IFERROR(VLOOKUP(B465, HolidayDimension!A$2:B$50, 2, FALSE), "No Key")</f>
        <v>No Key</v>
      </c>
      <c r="L465" s="7" t="str">
        <f t="shared" si="7"/>
        <v>Non-Holiday</v>
      </c>
      <c r="M465" s="7" t="str">
        <f>IF($I465 &gt;= 6, "Weekend", "Non-Weekend")</f>
        <v>Non-Weekend</v>
      </c>
    </row>
    <row r="466" spans="1:13" x14ac:dyDescent="0.25">
      <c r="A466" s="7">
        <v>465</v>
      </c>
      <c r="B466" s="9">
        <v>41394</v>
      </c>
      <c r="C466" s="7">
        <f>YEAR($B466)</f>
        <v>2013</v>
      </c>
      <c r="D466" s="7" t="str">
        <f>VLOOKUP(_xlfn.DAYS(DATE(YEAR($B466), MONTH($B467), DAY($B467)), DATE(YEAR($B467), 1, 1)), SeasonAux, 2, TRUE)</f>
        <v>Spring</v>
      </c>
      <c r="E466" s="7">
        <f>IF($F466 &lt;= 6, 1, 2)</f>
        <v>1</v>
      </c>
      <c r="F466" s="7">
        <f>MONTH($B466)</f>
        <v>4</v>
      </c>
      <c r="G466" s="7">
        <f>WEEKNUM($B466)</f>
        <v>18</v>
      </c>
      <c r="H466" s="7">
        <f>DAY($B466)</f>
        <v>30</v>
      </c>
      <c r="I466" s="7">
        <f>WEEKDAY($B466,2)</f>
        <v>2</v>
      </c>
      <c r="J466" s="7" t="str">
        <f>TEXT($B466, "DDDD")</f>
        <v>terça-feira</v>
      </c>
      <c r="K466" s="15" t="str">
        <f>IFERROR(VLOOKUP(B466, HolidayDimension!A$2:B$50, 2, FALSE), "No Key")</f>
        <v>No Key</v>
      </c>
      <c r="L466" s="7" t="str">
        <f t="shared" si="7"/>
        <v>Non-Holiday</v>
      </c>
      <c r="M466" s="7" t="str">
        <f>IF($I466 &gt;= 6, "Weekend", "Non-Weekend")</f>
        <v>Non-Weekend</v>
      </c>
    </row>
    <row r="467" spans="1:13" x14ac:dyDescent="0.25">
      <c r="A467" s="7">
        <v>466</v>
      </c>
      <c r="B467" s="8">
        <v>41395</v>
      </c>
      <c r="C467" s="7">
        <f>YEAR($B467)</f>
        <v>2013</v>
      </c>
      <c r="D467" s="7" t="str">
        <f>VLOOKUP(_xlfn.DAYS(DATE(YEAR($B467), MONTH($B468), DAY($B468)), DATE(YEAR($B468), 1, 1)), SeasonAux, 2, TRUE)</f>
        <v>Spring</v>
      </c>
      <c r="E467" s="7">
        <f>IF($F467 &lt;= 6, 1, 2)</f>
        <v>1</v>
      </c>
      <c r="F467" s="7">
        <f>MONTH($B467)</f>
        <v>5</v>
      </c>
      <c r="G467" s="7">
        <f>WEEKNUM($B467)</f>
        <v>18</v>
      </c>
      <c r="H467" s="7">
        <f>DAY($B467)</f>
        <v>1</v>
      </c>
      <c r="I467" s="7">
        <f>WEEKDAY($B467,2)</f>
        <v>3</v>
      </c>
      <c r="J467" s="7" t="str">
        <f>TEXT($B467, "DDDD")</f>
        <v>quarta-feira</v>
      </c>
      <c r="K467" s="15" t="str">
        <f>IFERROR(VLOOKUP(B467, HolidayDimension!A$2:B$50, 2, FALSE), "No Key")</f>
        <v>No Key</v>
      </c>
      <c r="L467" s="7" t="str">
        <f t="shared" si="7"/>
        <v>Non-Holiday</v>
      </c>
      <c r="M467" s="7" t="str">
        <f>IF($I467 &gt;= 6, "Weekend", "Non-Weekend")</f>
        <v>Non-Weekend</v>
      </c>
    </row>
    <row r="468" spans="1:13" x14ac:dyDescent="0.25">
      <c r="A468" s="7">
        <v>467</v>
      </c>
      <c r="B468" s="8">
        <v>41396</v>
      </c>
      <c r="C468" s="7">
        <f>YEAR($B468)</f>
        <v>2013</v>
      </c>
      <c r="D468" s="7" t="str">
        <f>VLOOKUP(_xlfn.DAYS(DATE(YEAR($B468), MONTH($B469), DAY($B469)), DATE(YEAR($B469), 1, 1)), SeasonAux, 2, TRUE)</f>
        <v>Spring</v>
      </c>
      <c r="E468" s="7">
        <f>IF($F468 &lt;= 6, 1, 2)</f>
        <v>1</v>
      </c>
      <c r="F468" s="7">
        <f>MONTH($B468)</f>
        <v>5</v>
      </c>
      <c r="G468" s="7">
        <f>WEEKNUM($B468)</f>
        <v>18</v>
      </c>
      <c r="H468" s="7">
        <f>DAY($B468)</f>
        <v>2</v>
      </c>
      <c r="I468" s="7">
        <f>WEEKDAY($B468,2)</f>
        <v>4</v>
      </c>
      <c r="J468" s="7" t="str">
        <f>TEXT($B468, "DDDD")</f>
        <v>quinta-feira</v>
      </c>
      <c r="K468" s="15" t="str">
        <f>IFERROR(VLOOKUP(B468, HolidayDimension!A$2:B$50, 2, FALSE), "No Key")</f>
        <v>No Key</v>
      </c>
      <c r="L468" s="7" t="str">
        <f t="shared" si="7"/>
        <v>Non-Holiday</v>
      </c>
      <c r="M468" s="7" t="str">
        <f>IF($I468 &gt;= 6, "Weekend", "Non-Weekend")</f>
        <v>Non-Weekend</v>
      </c>
    </row>
    <row r="469" spans="1:13" x14ac:dyDescent="0.25">
      <c r="A469" s="7">
        <v>468</v>
      </c>
      <c r="B469" s="8">
        <v>41397</v>
      </c>
      <c r="C469" s="7">
        <f>YEAR($B469)</f>
        <v>2013</v>
      </c>
      <c r="D469" s="7" t="str">
        <f>VLOOKUP(_xlfn.DAYS(DATE(YEAR($B469), MONTH($B470), DAY($B470)), DATE(YEAR($B470), 1, 1)), SeasonAux, 2, TRUE)</f>
        <v>Spring</v>
      </c>
      <c r="E469" s="7">
        <f>IF($F469 &lt;= 6, 1, 2)</f>
        <v>1</v>
      </c>
      <c r="F469" s="7">
        <f>MONTH($B469)</f>
        <v>5</v>
      </c>
      <c r="G469" s="7">
        <f>WEEKNUM($B469)</f>
        <v>18</v>
      </c>
      <c r="H469" s="7">
        <f>DAY($B469)</f>
        <v>3</v>
      </c>
      <c r="I469" s="7">
        <f>WEEKDAY($B469,2)</f>
        <v>5</v>
      </c>
      <c r="J469" s="7" t="str">
        <f>TEXT($B469, "DDDD")</f>
        <v>sexta-feira</v>
      </c>
      <c r="K469" s="15" t="str">
        <f>IFERROR(VLOOKUP(B469, HolidayDimension!A$2:B$50, 2, FALSE), "No Key")</f>
        <v>No Key</v>
      </c>
      <c r="L469" s="7" t="str">
        <f t="shared" si="7"/>
        <v>Non-Holiday</v>
      </c>
      <c r="M469" s="7" t="str">
        <f>IF($I469 &gt;= 6, "Weekend", "Non-Weekend")</f>
        <v>Non-Weekend</v>
      </c>
    </row>
    <row r="470" spans="1:13" x14ac:dyDescent="0.25">
      <c r="A470" s="7">
        <v>469</v>
      </c>
      <c r="B470" s="9">
        <v>41398</v>
      </c>
      <c r="C470" s="7">
        <f>YEAR($B470)</f>
        <v>2013</v>
      </c>
      <c r="D470" s="7" t="str">
        <f>VLOOKUP(_xlfn.DAYS(DATE(YEAR($B470), MONTH($B471), DAY($B471)), DATE(YEAR($B471), 1, 1)), SeasonAux, 2, TRUE)</f>
        <v>Spring</v>
      </c>
      <c r="E470" s="7">
        <f>IF($F470 &lt;= 6, 1, 2)</f>
        <v>1</v>
      </c>
      <c r="F470" s="7">
        <f>MONTH($B470)</f>
        <v>5</v>
      </c>
      <c r="G470" s="7">
        <f>WEEKNUM($B470)</f>
        <v>18</v>
      </c>
      <c r="H470" s="7">
        <f>DAY($B470)</f>
        <v>4</v>
      </c>
      <c r="I470" s="7">
        <f>WEEKDAY($B470,2)</f>
        <v>6</v>
      </c>
      <c r="J470" s="7" t="str">
        <f>TEXT($B470, "DDDD")</f>
        <v>sábado</v>
      </c>
      <c r="K470" s="15" t="str">
        <f>IFERROR(VLOOKUP(B470, HolidayDimension!A$2:B$50, 2, FALSE), "No Key")</f>
        <v>No Key</v>
      </c>
      <c r="L470" s="7" t="str">
        <f t="shared" si="7"/>
        <v>Non-Holiday</v>
      </c>
      <c r="M470" s="7" t="str">
        <f>IF($I470 &gt;= 6, "Weekend", "Non-Weekend")</f>
        <v>Weekend</v>
      </c>
    </row>
    <row r="471" spans="1:13" x14ac:dyDescent="0.25">
      <c r="A471" s="7">
        <v>470</v>
      </c>
      <c r="B471" s="8">
        <v>41399</v>
      </c>
      <c r="C471" s="7">
        <f>YEAR($B471)</f>
        <v>2013</v>
      </c>
      <c r="D471" s="7" t="str">
        <f>VLOOKUP(_xlfn.DAYS(DATE(YEAR($B471), MONTH($B472), DAY($B472)), DATE(YEAR($B472), 1, 1)), SeasonAux, 2, TRUE)</f>
        <v>Spring</v>
      </c>
      <c r="E471" s="7">
        <f>IF($F471 &lt;= 6, 1, 2)</f>
        <v>1</v>
      </c>
      <c r="F471" s="7">
        <f>MONTH($B471)</f>
        <v>5</v>
      </c>
      <c r="G471" s="7">
        <f>WEEKNUM($B471)</f>
        <v>19</v>
      </c>
      <c r="H471" s="7">
        <f>DAY($B471)</f>
        <v>5</v>
      </c>
      <c r="I471" s="7">
        <f>WEEKDAY($B471,2)</f>
        <v>7</v>
      </c>
      <c r="J471" s="7" t="str">
        <f>TEXT($B471, "DDDD")</f>
        <v>domingo</v>
      </c>
      <c r="K471" s="15">
        <f>IFERROR(VLOOKUP(B471, HolidayDimension!A$2:B$50, 2, FALSE), "No Key")</f>
        <v>24</v>
      </c>
      <c r="L471" s="7" t="str">
        <f t="shared" si="7"/>
        <v>Holiday</v>
      </c>
      <c r="M471" s="7" t="str">
        <f>IF($I471 &gt;= 6, "Weekend", "Non-Weekend")</f>
        <v>Weekend</v>
      </c>
    </row>
    <row r="472" spans="1:13" x14ac:dyDescent="0.25">
      <c r="A472" s="7">
        <v>471</v>
      </c>
      <c r="B472" s="9">
        <v>41400</v>
      </c>
      <c r="C472" s="7">
        <f>YEAR($B472)</f>
        <v>2013</v>
      </c>
      <c r="D472" s="7" t="str">
        <f>VLOOKUP(_xlfn.DAYS(DATE(YEAR($B472), MONTH($B473), DAY($B473)), DATE(YEAR($B473), 1, 1)), SeasonAux, 2, TRUE)</f>
        <v>Spring</v>
      </c>
      <c r="E472" s="7">
        <f>IF($F472 &lt;= 6, 1, 2)</f>
        <v>1</v>
      </c>
      <c r="F472" s="7">
        <f>MONTH($B472)</f>
        <v>5</v>
      </c>
      <c r="G472" s="7">
        <f>WEEKNUM($B472)</f>
        <v>19</v>
      </c>
      <c r="H472" s="7">
        <f>DAY($B472)</f>
        <v>6</v>
      </c>
      <c r="I472" s="7">
        <f>WEEKDAY($B472,2)</f>
        <v>1</v>
      </c>
      <c r="J472" s="7" t="str">
        <f>TEXT($B472, "DDDD")</f>
        <v>segunda-feira</v>
      </c>
      <c r="K472" s="15" t="str">
        <f>IFERROR(VLOOKUP(B472, HolidayDimension!A$2:B$50, 2, FALSE), "No Key")</f>
        <v>No Key</v>
      </c>
      <c r="L472" s="7" t="str">
        <f t="shared" si="7"/>
        <v>Non-Holiday</v>
      </c>
      <c r="M472" s="7" t="str">
        <f>IF($I472 &gt;= 6, "Weekend", "Non-Weekend")</f>
        <v>Non-Weekend</v>
      </c>
    </row>
    <row r="473" spans="1:13" x14ac:dyDescent="0.25">
      <c r="A473" s="7">
        <v>472</v>
      </c>
      <c r="B473" s="8">
        <v>41401</v>
      </c>
      <c r="C473" s="7">
        <f>YEAR($B473)</f>
        <v>2013</v>
      </c>
      <c r="D473" s="7" t="str">
        <f>VLOOKUP(_xlfn.DAYS(DATE(YEAR($B473), MONTH($B474), DAY($B474)), DATE(YEAR($B474), 1, 1)), SeasonAux, 2, TRUE)</f>
        <v>Spring</v>
      </c>
      <c r="E473" s="7">
        <f>IF($F473 &lt;= 6, 1, 2)</f>
        <v>1</v>
      </c>
      <c r="F473" s="7">
        <f>MONTH($B473)</f>
        <v>5</v>
      </c>
      <c r="G473" s="7">
        <f>WEEKNUM($B473)</f>
        <v>19</v>
      </c>
      <c r="H473" s="7">
        <f>DAY($B473)</f>
        <v>7</v>
      </c>
      <c r="I473" s="7">
        <f>WEEKDAY($B473,2)</f>
        <v>2</v>
      </c>
      <c r="J473" s="7" t="str">
        <f>TEXT($B473, "DDDD")</f>
        <v>terça-feira</v>
      </c>
      <c r="K473" s="15" t="str">
        <f>IFERROR(VLOOKUP(B473, HolidayDimension!A$2:B$50, 2, FALSE), "No Key")</f>
        <v>No Key</v>
      </c>
      <c r="L473" s="7" t="str">
        <f t="shared" si="7"/>
        <v>Non-Holiday</v>
      </c>
      <c r="M473" s="7" t="str">
        <f>IF($I473 &gt;= 6, "Weekend", "Non-Weekend")</f>
        <v>Non-Weekend</v>
      </c>
    </row>
    <row r="474" spans="1:13" x14ac:dyDescent="0.25">
      <c r="A474" s="7">
        <v>473</v>
      </c>
      <c r="B474" s="9">
        <v>41402</v>
      </c>
      <c r="C474" s="7">
        <f>YEAR($B474)</f>
        <v>2013</v>
      </c>
      <c r="D474" s="7" t="str">
        <f>VLOOKUP(_xlfn.DAYS(DATE(YEAR($B474), MONTH($B475), DAY($B475)), DATE(YEAR($B475), 1, 1)), SeasonAux, 2, TRUE)</f>
        <v>Spring</v>
      </c>
      <c r="E474" s="7">
        <f>IF($F474 &lt;= 6, 1, 2)</f>
        <v>1</v>
      </c>
      <c r="F474" s="7">
        <f>MONTH($B474)</f>
        <v>5</v>
      </c>
      <c r="G474" s="7">
        <f>WEEKNUM($B474)</f>
        <v>19</v>
      </c>
      <c r="H474" s="7">
        <f>DAY($B474)</f>
        <v>8</v>
      </c>
      <c r="I474" s="7">
        <f>WEEKDAY($B474,2)</f>
        <v>3</v>
      </c>
      <c r="J474" s="7" t="str">
        <f>TEXT($B474, "DDDD")</f>
        <v>quarta-feira</v>
      </c>
      <c r="K474" s="15" t="str">
        <f>IFERROR(VLOOKUP(B474, HolidayDimension!A$2:B$50, 2, FALSE), "No Key")</f>
        <v>No Key</v>
      </c>
      <c r="L474" s="7" t="str">
        <f t="shared" si="7"/>
        <v>Non-Holiday</v>
      </c>
      <c r="M474" s="7" t="str">
        <f>IF($I474 &gt;= 6, "Weekend", "Non-Weekend")</f>
        <v>Non-Weekend</v>
      </c>
    </row>
    <row r="475" spans="1:13" x14ac:dyDescent="0.25">
      <c r="A475" s="7">
        <v>474</v>
      </c>
      <c r="B475" s="8">
        <v>41403</v>
      </c>
      <c r="C475" s="7">
        <f>YEAR($B475)</f>
        <v>2013</v>
      </c>
      <c r="D475" s="7" t="str">
        <f>VLOOKUP(_xlfn.DAYS(DATE(YEAR($B475), MONTH($B476), DAY($B476)), DATE(YEAR($B476), 1, 1)), SeasonAux, 2, TRUE)</f>
        <v>Spring</v>
      </c>
      <c r="E475" s="7">
        <f>IF($F475 &lt;= 6, 1, 2)</f>
        <v>1</v>
      </c>
      <c r="F475" s="7">
        <f>MONTH($B475)</f>
        <v>5</v>
      </c>
      <c r="G475" s="7">
        <f>WEEKNUM($B475)</f>
        <v>19</v>
      </c>
      <c r="H475" s="7">
        <f>DAY($B475)</f>
        <v>9</v>
      </c>
      <c r="I475" s="7">
        <f>WEEKDAY($B475,2)</f>
        <v>4</v>
      </c>
      <c r="J475" s="7" t="str">
        <f>TEXT($B475, "DDDD")</f>
        <v>quinta-feira</v>
      </c>
      <c r="K475" s="15" t="str">
        <f>IFERROR(VLOOKUP(B475, HolidayDimension!A$2:B$50, 2, FALSE), "No Key")</f>
        <v>No Key</v>
      </c>
      <c r="L475" s="7" t="str">
        <f t="shared" si="7"/>
        <v>Non-Holiday</v>
      </c>
      <c r="M475" s="7" t="str">
        <f>IF($I475 &gt;= 6, "Weekend", "Non-Weekend")</f>
        <v>Non-Weekend</v>
      </c>
    </row>
    <row r="476" spans="1:13" x14ac:dyDescent="0.25">
      <c r="A476" s="7">
        <v>475</v>
      </c>
      <c r="B476" s="8">
        <v>41404</v>
      </c>
      <c r="C476" s="7">
        <f>YEAR($B476)</f>
        <v>2013</v>
      </c>
      <c r="D476" s="7" t="str">
        <f>VLOOKUP(_xlfn.DAYS(DATE(YEAR($B476), MONTH($B477), DAY($B477)), DATE(YEAR($B477), 1, 1)), SeasonAux, 2, TRUE)</f>
        <v>Spring</v>
      </c>
      <c r="E476" s="7">
        <f>IF($F476 &lt;= 6, 1, 2)</f>
        <v>1</v>
      </c>
      <c r="F476" s="7">
        <f>MONTH($B476)</f>
        <v>5</v>
      </c>
      <c r="G476" s="7">
        <f>WEEKNUM($B476)</f>
        <v>19</v>
      </c>
      <c r="H476" s="7">
        <f>DAY($B476)</f>
        <v>10</v>
      </c>
      <c r="I476" s="7">
        <f>WEEKDAY($B476,2)</f>
        <v>5</v>
      </c>
      <c r="J476" s="7" t="str">
        <f>TEXT($B476, "DDDD")</f>
        <v>sexta-feira</v>
      </c>
      <c r="K476" s="15" t="str">
        <f>IFERROR(VLOOKUP(B476, HolidayDimension!A$2:B$50, 2, FALSE), "No Key")</f>
        <v>No Key</v>
      </c>
      <c r="L476" s="7" t="str">
        <f t="shared" si="7"/>
        <v>Non-Holiday</v>
      </c>
      <c r="M476" s="7" t="str">
        <f>IF($I476 &gt;= 6, "Weekend", "Non-Weekend")</f>
        <v>Non-Weekend</v>
      </c>
    </row>
    <row r="477" spans="1:13" x14ac:dyDescent="0.25">
      <c r="A477" s="7">
        <v>476</v>
      </c>
      <c r="B477" s="8">
        <v>41405</v>
      </c>
      <c r="C477" s="7">
        <f>YEAR($B477)</f>
        <v>2013</v>
      </c>
      <c r="D477" s="7" t="str">
        <f>VLOOKUP(_xlfn.DAYS(DATE(YEAR($B477), MONTH($B478), DAY($B478)), DATE(YEAR($B478), 1, 1)), SeasonAux, 2, TRUE)</f>
        <v>Spring</v>
      </c>
      <c r="E477" s="7">
        <f>IF($F477 &lt;= 6, 1, 2)</f>
        <v>1</v>
      </c>
      <c r="F477" s="7">
        <f>MONTH($B477)</f>
        <v>5</v>
      </c>
      <c r="G477" s="7">
        <f>WEEKNUM($B477)</f>
        <v>19</v>
      </c>
      <c r="H477" s="7">
        <f>DAY($B477)</f>
        <v>11</v>
      </c>
      <c r="I477" s="7">
        <f>WEEKDAY($B477,2)</f>
        <v>6</v>
      </c>
      <c r="J477" s="7" t="str">
        <f>TEXT($B477, "DDDD")</f>
        <v>sábado</v>
      </c>
      <c r="K477" s="15" t="str">
        <f>IFERROR(VLOOKUP(B477, HolidayDimension!A$2:B$50, 2, FALSE), "No Key")</f>
        <v>No Key</v>
      </c>
      <c r="L477" s="7" t="str">
        <f t="shared" si="7"/>
        <v>Non-Holiday</v>
      </c>
      <c r="M477" s="7" t="str">
        <f>IF($I477 &gt;= 6, "Weekend", "Non-Weekend")</f>
        <v>Weekend</v>
      </c>
    </row>
    <row r="478" spans="1:13" x14ac:dyDescent="0.25">
      <c r="A478" s="7">
        <v>477</v>
      </c>
      <c r="B478" s="9">
        <v>41406</v>
      </c>
      <c r="C478" s="7">
        <f>YEAR($B478)</f>
        <v>2013</v>
      </c>
      <c r="D478" s="7" t="str">
        <f>VLOOKUP(_xlfn.DAYS(DATE(YEAR($B478), MONTH($B479), DAY($B479)), DATE(YEAR($B479), 1, 1)), SeasonAux, 2, TRUE)</f>
        <v>Spring</v>
      </c>
      <c r="E478" s="7">
        <f>IF($F478 &lt;= 6, 1, 2)</f>
        <v>1</v>
      </c>
      <c r="F478" s="7">
        <f>MONTH($B478)</f>
        <v>5</v>
      </c>
      <c r="G478" s="7">
        <f>WEEKNUM($B478)</f>
        <v>20</v>
      </c>
      <c r="H478" s="7">
        <f>DAY($B478)</f>
        <v>12</v>
      </c>
      <c r="I478" s="7">
        <f>WEEKDAY($B478,2)</f>
        <v>7</v>
      </c>
      <c r="J478" s="7" t="str">
        <f>TEXT($B478, "DDDD")</f>
        <v>domingo</v>
      </c>
      <c r="K478" s="15" t="str">
        <f>IFERROR(VLOOKUP(B478, HolidayDimension!A$2:B$50, 2, FALSE), "No Key")</f>
        <v>No Key</v>
      </c>
      <c r="L478" s="7" t="str">
        <f t="shared" si="7"/>
        <v>Non-Holiday</v>
      </c>
      <c r="M478" s="7" t="str">
        <f>IF($I478 &gt;= 6, "Weekend", "Non-Weekend")</f>
        <v>Weekend</v>
      </c>
    </row>
    <row r="479" spans="1:13" x14ac:dyDescent="0.25">
      <c r="A479" s="7">
        <v>478</v>
      </c>
      <c r="B479" s="9">
        <v>41407</v>
      </c>
      <c r="C479" s="7">
        <f>YEAR($B479)</f>
        <v>2013</v>
      </c>
      <c r="D479" s="7" t="str">
        <f>VLOOKUP(_xlfn.DAYS(DATE(YEAR($B479), MONTH($B480), DAY($B480)), DATE(YEAR($B480), 1, 1)), SeasonAux, 2, TRUE)</f>
        <v>Spring</v>
      </c>
      <c r="E479" s="7">
        <f>IF($F479 &lt;= 6, 1, 2)</f>
        <v>1</v>
      </c>
      <c r="F479" s="7">
        <f>MONTH($B479)</f>
        <v>5</v>
      </c>
      <c r="G479" s="7">
        <f>WEEKNUM($B479)</f>
        <v>20</v>
      </c>
      <c r="H479" s="7">
        <f>DAY($B479)</f>
        <v>13</v>
      </c>
      <c r="I479" s="7">
        <f>WEEKDAY($B479,2)</f>
        <v>1</v>
      </c>
      <c r="J479" s="7" t="str">
        <f>TEXT($B479, "DDDD")</f>
        <v>segunda-feira</v>
      </c>
      <c r="K479" s="15" t="str">
        <f>IFERROR(VLOOKUP(B479, HolidayDimension!A$2:B$50, 2, FALSE), "No Key")</f>
        <v>No Key</v>
      </c>
      <c r="L479" s="7" t="str">
        <f t="shared" si="7"/>
        <v>Non-Holiday</v>
      </c>
      <c r="M479" s="7" t="str">
        <f>IF($I479 &gt;= 6, "Weekend", "Non-Weekend")</f>
        <v>Non-Weekend</v>
      </c>
    </row>
    <row r="480" spans="1:13" x14ac:dyDescent="0.25">
      <c r="A480" s="7">
        <v>479</v>
      </c>
      <c r="B480" s="8">
        <v>41408</v>
      </c>
      <c r="C480" s="7">
        <f>YEAR($B480)</f>
        <v>2013</v>
      </c>
      <c r="D480" s="7" t="str">
        <f>VLOOKUP(_xlfn.DAYS(DATE(YEAR($B480), MONTH($B481), DAY($B481)), DATE(YEAR($B481), 1, 1)), SeasonAux, 2, TRUE)</f>
        <v>Spring</v>
      </c>
      <c r="E480" s="7">
        <f>IF($F480 &lt;= 6, 1, 2)</f>
        <v>1</v>
      </c>
      <c r="F480" s="7">
        <f>MONTH($B480)</f>
        <v>5</v>
      </c>
      <c r="G480" s="7">
        <f>WEEKNUM($B480)</f>
        <v>20</v>
      </c>
      <c r="H480" s="7">
        <f>DAY($B480)</f>
        <v>14</v>
      </c>
      <c r="I480" s="7">
        <f>WEEKDAY($B480,2)</f>
        <v>2</v>
      </c>
      <c r="J480" s="7" t="str">
        <f>TEXT($B480, "DDDD")</f>
        <v>terça-feira</v>
      </c>
      <c r="K480" s="15" t="str">
        <f>IFERROR(VLOOKUP(B480, HolidayDimension!A$2:B$50, 2, FALSE), "No Key")</f>
        <v>No Key</v>
      </c>
      <c r="L480" s="7" t="str">
        <f t="shared" si="7"/>
        <v>Non-Holiday</v>
      </c>
      <c r="M480" s="7" t="str">
        <f>IF($I480 &gt;= 6, "Weekend", "Non-Weekend")</f>
        <v>Non-Weekend</v>
      </c>
    </row>
    <row r="481" spans="1:13" x14ac:dyDescent="0.25">
      <c r="A481" s="7">
        <v>480</v>
      </c>
      <c r="B481" s="8">
        <v>41409</v>
      </c>
      <c r="C481" s="7">
        <f>YEAR($B481)</f>
        <v>2013</v>
      </c>
      <c r="D481" s="7" t="str">
        <f>VLOOKUP(_xlfn.DAYS(DATE(YEAR($B481), MONTH($B482), DAY($B482)), DATE(YEAR($B482), 1, 1)), SeasonAux, 2, TRUE)</f>
        <v>Spring</v>
      </c>
      <c r="E481" s="7">
        <f>IF($F481 &lt;= 6, 1, 2)</f>
        <v>1</v>
      </c>
      <c r="F481" s="7">
        <f>MONTH($B481)</f>
        <v>5</v>
      </c>
      <c r="G481" s="7">
        <f>WEEKNUM($B481)</f>
        <v>20</v>
      </c>
      <c r="H481" s="7">
        <f>DAY($B481)</f>
        <v>15</v>
      </c>
      <c r="I481" s="7">
        <f>WEEKDAY($B481,2)</f>
        <v>3</v>
      </c>
      <c r="J481" s="7" t="str">
        <f>TEXT($B481, "DDDD")</f>
        <v>quarta-feira</v>
      </c>
      <c r="K481" s="15" t="str">
        <f>IFERROR(VLOOKUP(B481, HolidayDimension!A$2:B$50, 2, FALSE), "No Key")</f>
        <v>No Key</v>
      </c>
      <c r="L481" s="7" t="str">
        <f t="shared" si="7"/>
        <v>Non-Holiday</v>
      </c>
      <c r="M481" s="7" t="str">
        <f>IF($I481 &gt;= 6, "Weekend", "Non-Weekend")</f>
        <v>Non-Weekend</v>
      </c>
    </row>
    <row r="482" spans="1:13" x14ac:dyDescent="0.25">
      <c r="A482" s="7">
        <v>481</v>
      </c>
      <c r="B482" s="8">
        <v>41410</v>
      </c>
      <c r="C482" s="7">
        <f>YEAR($B482)</f>
        <v>2013</v>
      </c>
      <c r="D482" s="7" t="str">
        <f>VLOOKUP(_xlfn.DAYS(DATE(YEAR($B482), MONTH($B483), DAY($B483)), DATE(YEAR($B483), 1, 1)), SeasonAux, 2, TRUE)</f>
        <v>Spring</v>
      </c>
      <c r="E482" s="7">
        <f>IF($F482 &lt;= 6, 1, 2)</f>
        <v>1</v>
      </c>
      <c r="F482" s="7">
        <f>MONTH($B482)</f>
        <v>5</v>
      </c>
      <c r="G482" s="7">
        <f>WEEKNUM($B482)</f>
        <v>20</v>
      </c>
      <c r="H482" s="7">
        <f>DAY($B482)</f>
        <v>16</v>
      </c>
      <c r="I482" s="7">
        <f>WEEKDAY($B482,2)</f>
        <v>4</v>
      </c>
      <c r="J482" s="7" t="str">
        <f>TEXT($B482, "DDDD")</f>
        <v>quinta-feira</v>
      </c>
      <c r="K482" s="15" t="str">
        <f>IFERROR(VLOOKUP(B482, HolidayDimension!A$2:B$50, 2, FALSE), "No Key")</f>
        <v>No Key</v>
      </c>
      <c r="L482" s="7" t="str">
        <f t="shared" si="7"/>
        <v>Non-Holiday</v>
      </c>
      <c r="M482" s="7" t="str">
        <f>IF($I482 &gt;= 6, "Weekend", "Non-Weekend")</f>
        <v>Non-Weekend</v>
      </c>
    </row>
    <row r="483" spans="1:13" x14ac:dyDescent="0.25">
      <c r="A483" s="7">
        <v>482</v>
      </c>
      <c r="B483" s="9">
        <v>41411</v>
      </c>
      <c r="C483" s="7">
        <f>YEAR($B483)</f>
        <v>2013</v>
      </c>
      <c r="D483" s="7" t="str">
        <f>VLOOKUP(_xlfn.DAYS(DATE(YEAR($B483), MONTH($B484), DAY($B484)), DATE(YEAR($B484), 1, 1)), SeasonAux, 2, TRUE)</f>
        <v>Spring</v>
      </c>
      <c r="E483" s="7">
        <f>IF($F483 &lt;= 6, 1, 2)</f>
        <v>1</v>
      </c>
      <c r="F483" s="7">
        <f>MONTH($B483)</f>
        <v>5</v>
      </c>
      <c r="G483" s="7">
        <f>WEEKNUM($B483)</f>
        <v>20</v>
      </c>
      <c r="H483" s="7">
        <f>DAY($B483)</f>
        <v>17</v>
      </c>
      <c r="I483" s="7">
        <f>WEEKDAY($B483,2)</f>
        <v>5</v>
      </c>
      <c r="J483" s="7" t="str">
        <f>TEXT($B483, "DDDD")</f>
        <v>sexta-feira</v>
      </c>
      <c r="K483" s="15" t="str">
        <f>IFERROR(VLOOKUP(B483, HolidayDimension!A$2:B$50, 2, FALSE), "No Key")</f>
        <v>No Key</v>
      </c>
      <c r="L483" s="7" t="str">
        <f t="shared" si="7"/>
        <v>Non-Holiday</v>
      </c>
      <c r="M483" s="7" t="str">
        <f>IF($I483 &gt;= 6, "Weekend", "Non-Weekend")</f>
        <v>Non-Weekend</v>
      </c>
    </row>
    <row r="484" spans="1:13" x14ac:dyDescent="0.25">
      <c r="A484" s="7">
        <v>483</v>
      </c>
      <c r="B484" s="8">
        <v>41412</v>
      </c>
      <c r="C484" s="7">
        <f>YEAR($B484)</f>
        <v>2013</v>
      </c>
      <c r="D484" s="7" t="str">
        <f>VLOOKUP(_xlfn.DAYS(DATE(YEAR($B484), MONTH($B485), DAY($B485)), DATE(YEAR($B485), 1, 1)), SeasonAux, 2, TRUE)</f>
        <v>Spring</v>
      </c>
      <c r="E484" s="7">
        <f>IF($F484 &lt;= 6, 1, 2)</f>
        <v>1</v>
      </c>
      <c r="F484" s="7">
        <f>MONTH($B484)</f>
        <v>5</v>
      </c>
      <c r="G484" s="7">
        <f>WEEKNUM($B484)</f>
        <v>20</v>
      </c>
      <c r="H484" s="7">
        <f>DAY($B484)</f>
        <v>18</v>
      </c>
      <c r="I484" s="7">
        <f>WEEKDAY($B484,2)</f>
        <v>6</v>
      </c>
      <c r="J484" s="7" t="str">
        <f>TEXT($B484, "DDDD")</f>
        <v>sábado</v>
      </c>
      <c r="K484" s="15" t="str">
        <f>IFERROR(VLOOKUP(B484, HolidayDimension!A$2:B$50, 2, FALSE), "No Key")</f>
        <v>No Key</v>
      </c>
      <c r="L484" s="7" t="str">
        <f t="shared" si="7"/>
        <v>Non-Holiday</v>
      </c>
      <c r="M484" s="7" t="str">
        <f>IF($I484 &gt;= 6, "Weekend", "Non-Weekend")</f>
        <v>Weekend</v>
      </c>
    </row>
    <row r="485" spans="1:13" x14ac:dyDescent="0.25">
      <c r="A485" s="7">
        <v>484</v>
      </c>
      <c r="B485" s="8">
        <v>41413</v>
      </c>
      <c r="C485" s="7">
        <f>YEAR($B485)</f>
        <v>2013</v>
      </c>
      <c r="D485" s="7" t="str">
        <f>VLOOKUP(_xlfn.DAYS(DATE(YEAR($B485), MONTH($B486), DAY($B486)), DATE(YEAR($B486), 1, 1)), SeasonAux, 2, TRUE)</f>
        <v>Spring</v>
      </c>
      <c r="E485" s="7">
        <f>IF($F485 &lt;= 6, 1, 2)</f>
        <v>1</v>
      </c>
      <c r="F485" s="7">
        <f>MONTH($B485)</f>
        <v>5</v>
      </c>
      <c r="G485" s="7">
        <f>WEEKNUM($B485)</f>
        <v>21</v>
      </c>
      <c r="H485" s="7">
        <f>DAY($B485)</f>
        <v>19</v>
      </c>
      <c r="I485" s="7">
        <f>WEEKDAY($B485,2)</f>
        <v>7</v>
      </c>
      <c r="J485" s="7" t="str">
        <f>TEXT($B485, "DDDD")</f>
        <v>domingo</v>
      </c>
      <c r="K485" s="15" t="str">
        <f>IFERROR(VLOOKUP(B485, HolidayDimension!A$2:B$50, 2, FALSE), "No Key")</f>
        <v>No Key</v>
      </c>
      <c r="L485" s="7" t="str">
        <f t="shared" si="7"/>
        <v>Non-Holiday</v>
      </c>
      <c r="M485" s="7" t="str">
        <f>IF($I485 &gt;= 6, "Weekend", "Non-Weekend")</f>
        <v>Weekend</v>
      </c>
    </row>
    <row r="486" spans="1:13" x14ac:dyDescent="0.25">
      <c r="A486" s="7">
        <v>485</v>
      </c>
      <c r="B486" s="8">
        <v>41414</v>
      </c>
      <c r="C486" s="7">
        <f>YEAR($B486)</f>
        <v>2013</v>
      </c>
      <c r="D486" s="7" t="str">
        <f>VLOOKUP(_xlfn.DAYS(DATE(YEAR($B486), MONTH($B487), DAY($B487)), DATE(YEAR($B487), 1, 1)), SeasonAux, 2, TRUE)</f>
        <v>Spring</v>
      </c>
      <c r="E486" s="7">
        <f>IF($F486 &lt;= 6, 1, 2)</f>
        <v>1</v>
      </c>
      <c r="F486" s="7">
        <f>MONTH($B486)</f>
        <v>5</v>
      </c>
      <c r="G486" s="7">
        <f>WEEKNUM($B486)</f>
        <v>21</v>
      </c>
      <c r="H486" s="7">
        <f>DAY($B486)</f>
        <v>20</v>
      </c>
      <c r="I486" s="7">
        <f>WEEKDAY($B486,2)</f>
        <v>1</v>
      </c>
      <c r="J486" s="7" t="str">
        <f>TEXT($B486, "DDDD")</f>
        <v>segunda-feira</v>
      </c>
      <c r="K486" s="15" t="str">
        <f>IFERROR(VLOOKUP(B486, HolidayDimension!A$2:B$50, 2, FALSE), "No Key")</f>
        <v>No Key</v>
      </c>
      <c r="L486" s="7" t="str">
        <f t="shared" si="7"/>
        <v>Non-Holiday</v>
      </c>
      <c r="M486" s="7" t="str">
        <f>IF($I486 &gt;= 6, "Weekend", "Non-Weekend")</f>
        <v>Non-Weekend</v>
      </c>
    </row>
    <row r="487" spans="1:13" x14ac:dyDescent="0.25">
      <c r="A487" s="7">
        <v>486</v>
      </c>
      <c r="B487" s="9">
        <v>41415</v>
      </c>
      <c r="C487" s="7">
        <f>YEAR($B487)</f>
        <v>2013</v>
      </c>
      <c r="D487" s="7" t="str">
        <f>VLOOKUP(_xlfn.DAYS(DATE(YEAR($B487), MONTH($B488), DAY($B488)), DATE(YEAR($B488), 1, 1)), SeasonAux, 2, TRUE)</f>
        <v>Spring</v>
      </c>
      <c r="E487" s="7">
        <f>IF($F487 &lt;= 6, 1, 2)</f>
        <v>1</v>
      </c>
      <c r="F487" s="7">
        <f>MONTH($B487)</f>
        <v>5</v>
      </c>
      <c r="G487" s="7">
        <f>WEEKNUM($B487)</f>
        <v>21</v>
      </c>
      <c r="H487" s="7">
        <f>DAY($B487)</f>
        <v>21</v>
      </c>
      <c r="I487" s="7">
        <f>WEEKDAY($B487,2)</f>
        <v>2</v>
      </c>
      <c r="J487" s="7" t="str">
        <f>TEXT($B487, "DDDD")</f>
        <v>terça-feira</v>
      </c>
      <c r="K487" s="15" t="str">
        <f>IFERROR(VLOOKUP(B487, HolidayDimension!A$2:B$50, 2, FALSE), "No Key")</f>
        <v>No Key</v>
      </c>
      <c r="L487" s="7" t="str">
        <f t="shared" si="7"/>
        <v>Non-Holiday</v>
      </c>
      <c r="M487" s="7" t="str">
        <f>IF($I487 &gt;= 6, "Weekend", "Non-Weekend")</f>
        <v>Non-Weekend</v>
      </c>
    </row>
    <row r="488" spans="1:13" x14ac:dyDescent="0.25">
      <c r="A488" s="7">
        <v>487</v>
      </c>
      <c r="B488" s="9">
        <v>41416</v>
      </c>
      <c r="C488" s="7">
        <f>YEAR($B488)</f>
        <v>2013</v>
      </c>
      <c r="D488" s="7" t="str">
        <f>VLOOKUP(_xlfn.DAYS(DATE(YEAR($B488), MONTH($B489), DAY($B489)), DATE(YEAR($B489), 1, 1)), SeasonAux, 2, TRUE)</f>
        <v>Spring</v>
      </c>
      <c r="E488" s="7">
        <f>IF($F488 &lt;= 6, 1, 2)</f>
        <v>1</v>
      </c>
      <c r="F488" s="7">
        <f>MONTH($B488)</f>
        <v>5</v>
      </c>
      <c r="G488" s="7">
        <f>WEEKNUM($B488)</f>
        <v>21</v>
      </c>
      <c r="H488" s="7">
        <f>DAY($B488)</f>
        <v>22</v>
      </c>
      <c r="I488" s="7">
        <f>WEEKDAY($B488,2)</f>
        <v>3</v>
      </c>
      <c r="J488" s="7" t="str">
        <f>TEXT($B488, "DDDD")</f>
        <v>quarta-feira</v>
      </c>
      <c r="K488" s="15" t="str">
        <f>IFERROR(VLOOKUP(B488, HolidayDimension!A$2:B$50, 2, FALSE), "No Key")</f>
        <v>No Key</v>
      </c>
      <c r="L488" s="7" t="str">
        <f t="shared" si="7"/>
        <v>Non-Holiday</v>
      </c>
      <c r="M488" s="7" t="str">
        <f>IF($I488 &gt;= 6, "Weekend", "Non-Weekend")</f>
        <v>Non-Weekend</v>
      </c>
    </row>
    <row r="489" spans="1:13" x14ac:dyDescent="0.25">
      <c r="A489" s="7">
        <v>488</v>
      </c>
      <c r="B489" s="9">
        <v>41417</v>
      </c>
      <c r="C489" s="7">
        <f>YEAR($B489)</f>
        <v>2013</v>
      </c>
      <c r="D489" s="7" t="str">
        <f>VLOOKUP(_xlfn.DAYS(DATE(YEAR($B489), MONTH($B490), DAY($B490)), DATE(YEAR($B490), 1, 1)), SeasonAux, 2, TRUE)</f>
        <v>Spring</v>
      </c>
      <c r="E489" s="7">
        <f>IF($F489 &lt;= 6, 1, 2)</f>
        <v>1</v>
      </c>
      <c r="F489" s="7">
        <f>MONTH($B489)</f>
        <v>5</v>
      </c>
      <c r="G489" s="7">
        <f>WEEKNUM($B489)</f>
        <v>21</v>
      </c>
      <c r="H489" s="7">
        <f>DAY($B489)</f>
        <v>23</v>
      </c>
      <c r="I489" s="7">
        <f>WEEKDAY($B489,2)</f>
        <v>4</v>
      </c>
      <c r="J489" s="7" t="str">
        <f>TEXT($B489, "DDDD")</f>
        <v>quinta-feira</v>
      </c>
      <c r="K489" s="15" t="str">
        <f>IFERROR(VLOOKUP(B489, HolidayDimension!A$2:B$50, 2, FALSE), "No Key")</f>
        <v>No Key</v>
      </c>
      <c r="L489" s="7" t="str">
        <f t="shared" si="7"/>
        <v>Non-Holiday</v>
      </c>
      <c r="M489" s="7" t="str">
        <f>IF($I489 &gt;= 6, "Weekend", "Non-Weekend")</f>
        <v>Non-Weekend</v>
      </c>
    </row>
    <row r="490" spans="1:13" x14ac:dyDescent="0.25">
      <c r="A490" s="7">
        <v>489</v>
      </c>
      <c r="B490" s="8">
        <v>41418</v>
      </c>
      <c r="C490" s="7">
        <f>YEAR($B490)</f>
        <v>2013</v>
      </c>
      <c r="D490" s="7" t="str">
        <f>VLOOKUP(_xlfn.DAYS(DATE(YEAR($B490), MONTH($B491), DAY($B491)), DATE(YEAR($B491), 1, 1)), SeasonAux, 2, TRUE)</f>
        <v>Spring</v>
      </c>
      <c r="E490" s="7">
        <f>IF($F490 &lt;= 6, 1, 2)</f>
        <v>1</v>
      </c>
      <c r="F490" s="7">
        <f>MONTH($B490)</f>
        <v>5</v>
      </c>
      <c r="G490" s="7">
        <f>WEEKNUM($B490)</f>
        <v>21</v>
      </c>
      <c r="H490" s="7">
        <f>DAY($B490)</f>
        <v>24</v>
      </c>
      <c r="I490" s="7">
        <f>WEEKDAY($B490,2)</f>
        <v>5</v>
      </c>
      <c r="J490" s="7" t="str">
        <f>TEXT($B490, "DDDD")</f>
        <v>sexta-feira</v>
      </c>
      <c r="K490" s="15" t="str">
        <f>IFERROR(VLOOKUP(B490, HolidayDimension!A$2:B$50, 2, FALSE), "No Key")</f>
        <v>No Key</v>
      </c>
      <c r="L490" s="7" t="str">
        <f t="shared" si="7"/>
        <v>Non-Holiday</v>
      </c>
      <c r="M490" s="7" t="str">
        <f>IF($I490 &gt;= 6, "Weekend", "Non-Weekend")</f>
        <v>Non-Weekend</v>
      </c>
    </row>
    <row r="491" spans="1:13" x14ac:dyDescent="0.25">
      <c r="A491" s="7">
        <v>490</v>
      </c>
      <c r="B491" s="9">
        <v>41419</v>
      </c>
      <c r="C491" s="7">
        <f>YEAR($B491)</f>
        <v>2013</v>
      </c>
      <c r="D491" s="7" t="str">
        <f>VLOOKUP(_xlfn.DAYS(DATE(YEAR($B491), MONTH($B492), DAY($B492)), DATE(YEAR($B492), 1, 1)), SeasonAux, 2, TRUE)</f>
        <v>Spring</v>
      </c>
      <c r="E491" s="7">
        <f>IF($F491 &lt;= 6, 1, 2)</f>
        <v>1</v>
      </c>
      <c r="F491" s="7">
        <f>MONTH($B491)</f>
        <v>5</v>
      </c>
      <c r="G491" s="7">
        <f>WEEKNUM($B491)</f>
        <v>21</v>
      </c>
      <c r="H491" s="7">
        <f>DAY($B491)</f>
        <v>25</v>
      </c>
      <c r="I491" s="7">
        <f>WEEKDAY($B491,2)</f>
        <v>6</v>
      </c>
      <c r="J491" s="7" t="str">
        <f>TEXT($B491, "DDDD")</f>
        <v>sábado</v>
      </c>
      <c r="K491" s="15" t="str">
        <f>IFERROR(VLOOKUP(B491, HolidayDimension!A$2:B$50, 2, FALSE), "No Key")</f>
        <v>No Key</v>
      </c>
      <c r="L491" s="7" t="str">
        <f t="shared" si="7"/>
        <v>Non-Holiday</v>
      </c>
      <c r="M491" s="7" t="str">
        <f>IF($I491 &gt;= 6, "Weekend", "Non-Weekend")</f>
        <v>Weekend</v>
      </c>
    </row>
    <row r="492" spans="1:13" x14ac:dyDescent="0.25">
      <c r="A492" s="7">
        <v>491</v>
      </c>
      <c r="B492" s="9">
        <v>41420</v>
      </c>
      <c r="C492" s="7">
        <f>YEAR($B492)</f>
        <v>2013</v>
      </c>
      <c r="D492" s="7" t="str">
        <f>VLOOKUP(_xlfn.DAYS(DATE(YEAR($B492), MONTH($B493), DAY($B493)), DATE(YEAR($B493), 1, 1)), SeasonAux, 2, TRUE)</f>
        <v>Spring</v>
      </c>
      <c r="E492" s="7">
        <f>IF($F492 &lt;= 6, 1, 2)</f>
        <v>1</v>
      </c>
      <c r="F492" s="7">
        <f>MONTH($B492)</f>
        <v>5</v>
      </c>
      <c r="G492" s="7">
        <f>WEEKNUM($B492)</f>
        <v>22</v>
      </c>
      <c r="H492" s="7">
        <f>DAY($B492)</f>
        <v>26</v>
      </c>
      <c r="I492" s="7">
        <f>WEEKDAY($B492,2)</f>
        <v>7</v>
      </c>
      <c r="J492" s="7" t="str">
        <f>TEXT($B492, "DDDD")</f>
        <v>domingo</v>
      </c>
      <c r="K492" s="15" t="str">
        <f>IFERROR(VLOOKUP(B492, HolidayDimension!A$2:B$50, 2, FALSE), "No Key")</f>
        <v>No Key</v>
      </c>
      <c r="L492" s="7" t="str">
        <f t="shared" si="7"/>
        <v>Non-Holiday</v>
      </c>
      <c r="M492" s="7" t="str">
        <f>IF($I492 &gt;= 6, "Weekend", "Non-Weekend")</f>
        <v>Weekend</v>
      </c>
    </row>
    <row r="493" spans="1:13" x14ac:dyDescent="0.25">
      <c r="A493" s="7">
        <v>492</v>
      </c>
      <c r="B493" s="9">
        <v>41421</v>
      </c>
      <c r="C493" s="7">
        <f>YEAR($B493)</f>
        <v>2013</v>
      </c>
      <c r="D493" s="7" t="str">
        <f>VLOOKUP(_xlfn.DAYS(DATE(YEAR($B493), MONTH($B494), DAY($B494)), DATE(YEAR($B494), 1, 1)), SeasonAux, 2, TRUE)</f>
        <v>Spring</v>
      </c>
      <c r="E493" s="7">
        <f>IF($F493 &lt;= 6, 1, 2)</f>
        <v>1</v>
      </c>
      <c r="F493" s="7">
        <f>MONTH($B493)</f>
        <v>5</v>
      </c>
      <c r="G493" s="7">
        <f>WEEKNUM($B493)</f>
        <v>22</v>
      </c>
      <c r="H493" s="7">
        <f>DAY($B493)</f>
        <v>27</v>
      </c>
      <c r="I493" s="7">
        <f>WEEKDAY($B493,2)</f>
        <v>1</v>
      </c>
      <c r="J493" s="7" t="str">
        <f>TEXT($B493, "DDDD")</f>
        <v>segunda-feira</v>
      </c>
      <c r="K493" s="15">
        <f>IFERROR(VLOOKUP(B493, HolidayDimension!A$2:B$50, 2, FALSE), "No Key")</f>
        <v>30</v>
      </c>
      <c r="L493" s="7" t="str">
        <f t="shared" si="7"/>
        <v>Holiday</v>
      </c>
      <c r="M493" s="7" t="str">
        <f>IF($I493 &gt;= 6, "Weekend", "Non-Weekend")</f>
        <v>Non-Weekend</v>
      </c>
    </row>
    <row r="494" spans="1:13" x14ac:dyDescent="0.25">
      <c r="A494" s="7">
        <v>493</v>
      </c>
      <c r="B494" s="9">
        <v>41422</v>
      </c>
      <c r="C494" s="7">
        <f>YEAR($B494)</f>
        <v>2013</v>
      </c>
      <c r="D494" s="7" t="str">
        <f>VLOOKUP(_xlfn.DAYS(DATE(YEAR($B494), MONTH($B495), DAY($B495)), DATE(YEAR($B495), 1, 1)), SeasonAux, 2, TRUE)</f>
        <v>Spring</v>
      </c>
      <c r="E494" s="7">
        <f>IF($F494 &lt;= 6, 1, 2)</f>
        <v>1</v>
      </c>
      <c r="F494" s="7">
        <f>MONTH($B494)</f>
        <v>5</v>
      </c>
      <c r="G494" s="7">
        <f>WEEKNUM($B494)</f>
        <v>22</v>
      </c>
      <c r="H494" s="7">
        <f>DAY($B494)</f>
        <v>28</v>
      </c>
      <c r="I494" s="7">
        <f>WEEKDAY($B494,2)</f>
        <v>2</v>
      </c>
      <c r="J494" s="7" t="str">
        <f>TEXT($B494, "DDDD")</f>
        <v>terça-feira</v>
      </c>
      <c r="K494" s="15" t="str">
        <f>IFERROR(VLOOKUP(B494, HolidayDimension!A$2:B$50, 2, FALSE), "No Key")</f>
        <v>No Key</v>
      </c>
      <c r="L494" s="7" t="str">
        <f t="shared" si="7"/>
        <v>Non-Holiday</v>
      </c>
      <c r="M494" s="7" t="str">
        <f>IF($I494 &gt;= 6, "Weekend", "Non-Weekend")</f>
        <v>Non-Weekend</v>
      </c>
    </row>
    <row r="495" spans="1:13" x14ac:dyDescent="0.25">
      <c r="A495" s="7">
        <v>494</v>
      </c>
      <c r="B495" s="8">
        <v>41423</v>
      </c>
      <c r="C495" s="7">
        <f>YEAR($B495)</f>
        <v>2013</v>
      </c>
      <c r="D495" s="7" t="str">
        <f>VLOOKUP(_xlfn.DAYS(DATE(YEAR($B495), MONTH($B496), DAY($B496)), DATE(YEAR($B496), 1, 1)), SeasonAux, 2, TRUE)</f>
        <v>Spring</v>
      </c>
      <c r="E495" s="7">
        <f>IF($F495 &lt;= 6, 1, 2)</f>
        <v>1</v>
      </c>
      <c r="F495" s="7">
        <f>MONTH($B495)</f>
        <v>5</v>
      </c>
      <c r="G495" s="7">
        <f>WEEKNUM($B495)</f>
        <v>22</v>
      </c>
      <c r="H495" s="7">
        <f>DAY($B495)</f>
        <v>29</v>
      </c>
      <c r="I495" s="7">
        <f>WEEKDAY($B495,2)</f>
        <v>3</v>
      </c>
      <c r="J495" s="7" t="str">
        <f>TEXT($B495, "DDDD")</f>
        <v>quarta-feira</v>
      </c>
      <c r="K495" s="15" t="str">
        <f>IFERROR(VLOOKUP(B495, HolidayDimension!A$2:B$50, 2, FALSE), "No Key")</f>
        <v>No Key</v>
      </c>
      <c r="L495" s="7" t="str">
        <f t="shared" si="7"/>
        <v>Non-Holiday</v>
      </c>
      <c r="M495" s="7" t="str">
        <f>IF($I495 &gt;= 6, "Weekend", "Non-Weekend")</f>
        <v>Non-Weekend</v>
      </c>
    </row>
    <row r="496" spans="1:13" x14ac:dyDescent="0.25">
      <c r="A496" s="7">
        <v>495</v>
      </c>
      <c r="B496" s="9">
        <v>41424</v>
      </c>
      <c r="C496" s="7">
        <f>YEAR($B496)</f>
        <v>2013</v>
      </c>
      <c r="D496" s="7" t="str">
        <f>VLOOKUP(_xlfn.DAYS(DATE(YEAR($B496), MONTH($B497), DAY($B497)), DATE(YEAR($B497), 1, 1)), SeasonAux, 2, TRUE)</f>
        <v>Spring</v>
      </c>
      <c r="E496" s="7">
        <f>IF($F496 &lt;= 6, 1, 2)</f>
        <v>1</v>
      </c>
      <c r="F496" s="7">
        <f>MONTH($B496)</f>
        <v>5</v>
      </c>
      <c r="G496" s="7">
        <f>WEEKNUM($B496)</f>
        <v>22</v>
      </c>
      <c r="H496" s="7">
        <f>DAY($B496)</f>
        <v>30</v>
      </c>
      <c r="I496" s="7">
        <f>WEEKDAY($B496,2)</f>
        <v>4</v>
      </c>
      <c r="J496" s="7" t="str">
        <f>TEXT($B496, "DDDD")</f>
        <v>quinta-feira</v>
      </c>
      <c r="K496" s="15" t="str">
        <f>IFERROR(VLOOKUP(B496, HolidayDimension!A$2:B$50, 2, FALSE), "No Key")</f>
        <v>No Key</v>
      </c>
      <c r="L496" s="7" t="str">
        <f t="shared" si="7"/>
        <v>Non-Holiday</v>
      </c>
      <c r="M496" s="7" t="str">
        <f>IF($I496 &gt;= 6, "Weekend", "Non-Weekend")</f>
        <v>Non-Weekend</v>
      </c>
    </row>
    <row r="497" spans="1:13" x14ac:dyDescent="0.25">
      <c r="A497" s="7">
        <v>496</v>
      </c>
      <c r="B497" s="9">
        <v>41425</v>
      </c>
      <c r="C497" s="7">
        <f>YEAR($B497)</f>
        <v>2013</v>
      </c>
      <c r="D497" s="7" t="str">
        <f>VLOOKUP(_xlfn.DAYS(DATE(YEAR($B497), MONTH($B498), DAY($B498)), DATE(YEAR($B498), 1, 1)), SeasonAux, 2, TRUE)</f>
        <v>Spring</v>
      </c>
      <c r="E497" s="7">
        <f>IF($F497 &lt;= 6, 1, 2)</f>
        <v>1</v>
      </c>
      <c r="F497" s="7">
        <f>MONTH($B497)</f>
        <v>5</v>
      </c>
      <c r="G497" s="7">
        <f>WEEKNUM($B497)</f>
        <v>22</v>
      </c>
      <c r="H497" s="7">
        <f>DAY($B497)</f>
        <v>31</v>
      </c>
      <c r="I497" s="7">
        <f>WEEKDAY($B497,2)</f>
        <v>5</v>
      </c>
      <c r="J497" s="7" t="str">
        <f>TEXT($B497, "DDDD")</f>
        <v>sexta-feira</v>
      </c>
      <c r="K497" s="15" t="str">
        <f>IFERROR(VLOOKUP(B497, HolidayDimension!A$2:B$50, 2, FALSE), "No Key")</f>
        <v>No Key</v>
      </c>
      <c r="L497" s="7" t="str">
        <f t="shared" si="7"/>
        <v>Non-Holiday</v>
      </c>
      <c r="M497" s="7" t="str">
        <f>IF($I497 &gt;= 6, "Weekend", "Non-Weekend")</f>
        <v>Non-Weekend</v>
      </c>
    </row>
    <row r="498" spans="1:13" x14ac:dyDescent="0.25">
      <c r="A498" s="7">
        <v>497</v>
      </c>
      <c r="B498" s="9">
        <v>41426</v>
      </c>
      <c r="C498" s="7">
        <f>YEAR($B498)</f>
        <v>2013</v>
      </c>
      <c r="D498" s="7" t="str">
        <f>VLOOKUP(_xlfn.DAYS(DATE(YEAR($B498), MONTH($B499), DAY($B499)), DATE(YEAR($B499), 1, 1)), SeasonAux, 2, TRUE)</f>
        <v>Spring</v>
      </c>
      <c r="E498" s="7">
        <f>IF($F498 &lt;= 6, 1, 2)</f>
        <v>1</v>
      </c>
      <c r="F498" s="7">
        <f>MONTH($B498)</f>
        <v>6</v>
      </c>
      <c r="G498" s="7">
        <f>WEEKNUM($B498)</f>
        <v>22</v>
      </c>
      <c r="H498" s="7">
        <f>DAY($B498)</f>
        <v>1</v>
      </c>
      <c r="I498" s="7">
        <f>WEEKDAY($B498,2)</f>
        <v>6</v>
      </c>
      <c r="J498" s="7" t="str">
        <f>TEXT($B498, "DDDD")</f>
        <v>sábado</v>
      </c>
      <c r="K498" s="15" t="str">
        <f>IFERROR(VLOOKUP(B498, HolidayDimension!A$2:B$50, 2, FALSE), "No Key")</f>
        <v>No Key</v>
      </c>
      <c r="L498" s="7" t="str">
        <f t="shared" si="7"/>
        <v>Non-Holiday</v>
      </c>
      <c r="M498" s="7" t="str">
        <f>IF($I498 &gt;= 6, "Weekend", "Non-Weekend")</f>
        <v>Weekend</v>
      </c>
    </row>
    <row r="499" spans="1:13" x14ac:dyDescent="0.25">
      <c r="A499" s="7">
        <v>498</v>
      </c>
      <c r="B499" s="8">
        <v>41427</v>
      </c>
      <c r="C499" s="7">
        <f>YEAR($B499)</f>
        <v>2013</v>
      </c>
      <c r="D499" s="7" t="str">
        <f>VLOOKUP(_xlfn.DAYS(DATE(YEAR($B499), MONTH($B500), DAY($B500)), DATE(YEAR($B500), 1, 1)), SeasonAux, 2, TRUE)</f>
        <v>Spring</v>
      </c>
      <c r="E499" s="7">
        <f>IF($F499 &lt;= 6, 1, 2)</f>
        <v>1</v>
      </c>
      <c r="F499" s="7">
        <f>MONTH($B499)</f>
        <v>6</v>
      </c>
      <c r="G499" s="7">
        <f>WEEKNUM($B499)</f>
        <v>23</v>
      </c>
      <c r="H499" s="7">
        <f>DAY($B499)</f>
        <v>2</v>
      </c>
      <c r="I499" s="7">
        <f>WEEKDAY($B499,2)</f>
        <v>7</v>
      </c>
      <c r="J499" s="7" t="str">
        <f>TEXT($B499, "DDDD")</f>
        <v>domingo</v>
      </c>
      <c r="K499" s="15" t="str">
        <f>IFERROR(VLOOKUP(B499, HolidayDimension!A$2:B$50, 2, FALSE), "No Key")</f>
        <v>No Key</v>
      </c>
      <c r="L499" s="7" t="str">
        <f t="shared" si="7"/>
        <v>Non-Holiday</v>
      </c>
      <c r="M499" s="7" t="str">
        <f>IF($I499 &gt;= 6, "Weekend", "Non-Weekend")</f>
        <v>Weekend</v>
      </c>
    </row>
    <row r="500" spans="1:13" x14ac:dyDescent="0.25">
      <c r="A500" s="7">
        <v>499</v>
      </c>
      <c r="B500" s="8">
        <v>41428</v>
      </c>
      <c r="C500" s="7">
        <f>YEAR($B500)</f>
        <v>2013</v>
      </c>
      <c r="D500" s="7" t="str">
        <f>VLOOKUP(_xlfn.DAYS(DATE(YEAR($B500), MONTH($B501), DAY($B501)), DATE(YEAR($B501), 1, 1)), SeasonAux, 2, TRUE)</f>
        <v>Spring</v>
      </c>
      <c r="E500" s="7">
        <f>IF($F500 &lt;= 6, 1, 2)</f>
        <v>1</v>
      </c>
      <c r="F500" s="7">
        <f>MONTH($B500)</f>
        <v>6</v>
      </c>
      <c r="G500" s="7">
        <f>WEEKNUM($B500)</f>
        <v>23</v>
      </c>
      <c r="H500" s="7">
        <f>DAY($B500)</f>
        <v>3</v>
      </c>
      <c r="I500" s="7">
        <f>WEEKDAY($B500,2)</f>
        <v>1</v>
      </c>
      <c r="J500" s="7" t="str">
        <f>TEXT($B500, "DDDD")</f>
        <v>segunda-feira</v>
      </c>
      <c r="K500" s="15" t="str">
        <f>IFERROR(VLOOKUP(B500, HolidayDimension!A$2:B$50, 2, FALSE), "No Key")</f>
        <v>No Key</v>
      </c>
      <c r="L500" s="7" t="str">
        <f t="shared" si="7"/>
        <v>Non-Holiday</v>
      </c>
      <c r="M500" s="7" t="str">
        <f>IF($I500 &gt;= 6, "Weekend", "Non-Weekend")</f>
        <v>Non-Weekend</v>
      </c>
    </row>
    <row r="501" spans="1:13" x14ac:dyDescent="0.25">
      <c r="A501" s="7">
        <v>500</v>
      </c>
      <c r="B501" s="9">
        <v>41429</v>
      </c>
      <c r="C501" s="7">
        <f>YEAR($B501)</f>
        <v>2013</v>
      </c>
      <c r="D501" s="7" t="str">
        <f>VLOOKUP(_xlfn.DAYS(DATE(YEAR($B501), MONTH($B502), DAY($B502)), DATE(YEAR($B502), 1, 1)), SeasonAux, 2, TRUE)</f>
        <v>Spring</v>
      </c>
      <c r="E501" s="7">
        <f>IF($F501 &lt;= 6, 1, 2)</f>
        <v>1</v>
      </c>
      <c r="F501" s="7">
        <f>MONTH($B501)</f>
        <v>6</v>
      </c>
      <c r="G501" s="7">
        <f>WEEKNUM($B501)</f>
        <v>23</v>
      </c>
      <c r="H501" s="7">
        <f>DAY($B501)</f>
        <v>4</v>
      </c>
      <c r="I501" s="7">
        <f>WEEKDAY($B501,2)</f>
        <v>2</v>
      </c>
      <c r="J501" s="7" t="str">
        <f>TEXT($B501, "DDDD")</f>
        <v>terça-feira</v>
      </c>
      <c r="K501" s="15" t="str">
        <f>IFERROR(VLOOKUP(B501, HolidayDimension!A$2:B$50, 2, FALSE), "No Key")</f>
        <v>No Key</v>
      </c>
      <c r="L501" s="7" t="str">
        <f t="shared" si="7"/>
        <v>Non-Holiday</v>
      </c>
      <c r="M501" s="7" t="str">
        <f>IF($I501 &gt;= 6, "Weekend", "Non-Weekend")</f>
        <v>Non-Weekend</v>
      </c>
    </row>
    <row r="502" spans="1:13" x14ac:dyDescent="0.25">
      <c r="A502" s="7">
        <v>501</v>
      </c>
      <c r="B502" s="9">
        <v>41430</v>
      </c>
      <c r="C502" s="7">
        <f>YEAR($B502)</f>
        <v>2013</v>
      </c>
      <c r="D502" s="7" t="str">
        <f>VLOOKUP(_xlfn.DAYS(DATE(YEAR($B502), MONTH($B503), DAY($B503)), DATE(YEAR($B503), 1, 1)), SeasonAux, 2, TRUE)</f>
        <v>Spring</v>
      </c>
      <c r="E502" s="7">
        <f>IF($F502 &lt;= 6, 1, 2)</f>
        <v>1</v>
      </c>
      <c r="F502" s="7">
        <f>MONTH($B502)</f>
        <v>6</v>
      </c>
      <c r="G502" s="7">
        <f>WEEKNUM($B502)</f>
        <v>23</v>
      </c>
      <c r="H502" s="7">
        <f>DAY($B502)</f>
        <v>5</v>
      </c>
      <c r="I502" s="7">
        <f>WEEKDAY($B502,2)</f>
        <v>3</v>
      </c>
      <c r="J502" s="7" t="str">
        <f>TEXT($B502, "DDDD")</f>
        <v>quarta-feira</v>
      </c>
      <c r="K502" s="15" t="str">
        <f>IFERROR(VLOOKUP(B502, HolidayDimension!A$2:B$50, 2, FALSE), "No Key")</f>
        <v>No Key</v>
      </c>
      <c r="L502" s="7" t="str">
        <f t="shared" si="7"/>
        <v>Non-Holiday</v>
      </c>
      <c r="M502" s="7" t="str">
        <f>IF($I502 &gt;= 6, "Weekend", "Non-Weekend")</f>
        <v>Non-Weekend</v>
      </c>
    </row>
    <row r="503" spans="1:13" x14ac:dyDescent="0.25">
      <c r="A503" s="7">
        <v>502</v>
      </c>
      <c r="B503" s="9">
        <v>41431</v>
      </c>
      <c r="C503" s="7">
        <f>YEAR($B503)</f>
        <v>2013</v>
      </c>
      <c r="D503" s="7" t="str">
        <f>VLOOKUP(_xlfn.DAYS(DATE(YEAR($B503), MONTH($B504), DAY($B504)), DATE(YEAR($B504), 1, 1)), SeasonAux, 2, TRUE)</f>
        <v>Spring</v>
      </c>
      <c r="E503" s="7">
        <f>IF($F503 &lt;= 6, 1, 2)</f>
        <v>1</v>
      </c>
      <c r="F503" s="7">
        <f>MONTH($B503)</f>
        <v>6</v>
      </c>
      <c r="G503" s="7">
        <f>WEEKNUM($B503)</f>
        <v>23</v>
      </c>
      <c r="H503" s="7">
        <f>DAY($B503)</f>
        <v>6</v>
      </c>
      <c r="I503" s="7">
        <f>WEEKDAY($B503,2)</f>
        <v>4</v>
      </c>
      <c r="J503" s="7" t="str">
        <f>TEXT($B503, "DDDD")</f>
        <v>quinta-feira</v>
      </c>
      <c r="K503" s="15" t="str">
        <f>IFERROR(VLOOKUP(B503, HolidayDimension!A$2:B$50, 2, FALSE), "No Key")</f>
        <v>No Key</v>
      </c>
      <c r="L503" s="7" t="str">
        <f t="shared" si="7"/>
        <v>Non-Holiday</v>
      </c>
      <c r="M503" s="7" t="str">
        <f>IF($I503 &gt;= 6, "Weekend", "Non-Weekend")</f>
        <v>Non-Weekend</v>
      </c>
    </row>
    <row r="504" spans="1:13" x14ac:dyDescent="0.25">
      <c r="A504" s="7">
        <v>503</v>
      </c>
      <c r="B504" s="9">
        <v>41432</v>
      </c>
      <c r="C504" s="7">
        <f>YEAR($B504)</f>
        <v>2013</v>
      </c>
      <c r="D504" s="7" t="str">
        <f>VLOOKUP(_xlfn.DAYS(DATE(YEAR($B504), MONTH($B505), DAY($B505)), DATE(YEAR($B505), 1, 1)), SeasonAux, 2, TRUE)</f>
        <v>Spring</v>
      </c>
      <c r="E504" s="7">
        <f>IF($F504 &lt;= 6, 1, 2)</f>
        <v>1</v>
      </c>
      <c r="F504" s="7">
        <f>MONTH($B504)</f>
        <v>6</v>
      </c>
      <c r="G504" s="7">
        <f>WEEKNUM($B504)</f>
        <v>23</v>
      </c>
      <c r="H504" s="7">
        <f>DAY($B504)</f>
        <v>7</v>
      </c>
      <c r="I504" s="7">
        <f>WEEKDAY($B504,2)</f>
        <v>5</v>
      </c>
      <c r="J504" s="7" t="str">
        <f>TEXT($B504, "DDDD")</f>
        <v>sexta-feira</v>
      </c>
      <c r="K504" s="15" t="str">
        <f>IFERROR(VLOOKUP(B504, HolidayDimension!A$2:B$50, 2, FALSE), "No Key")</f>
        <v>No Key</v>
      </c>
      <c r="L504" s="7" t="str">
        <f t="shared" si="7"/>
        <v>Non-Holiday</v>
      </c>
      <c r="M504" s="7" t="str">
        <f>IF($I504 &gt;= 6, "Weekend", "Non-Weekend")</f>
        <v>Non-Weekend</v>
      </c>
    </row>
    <row r="505" spans="1:13" x14ac:dyDescent="0.25">
      <c r="A505" s="7">
        <v>504</v>
      </c>
      <c r="B505" s="9">
        <v>41433</v>
      </c>
      <c r="C505" s="7">
        <f>YEAR($B505)</f>
        <v>2013</v>
      </c>
      <c r="D505" s="7" t="str">
        <f>VLOOKUP(_xlfn.DAYS(DATE(YEAR($B505), MONTH($B506), DAY($B506)), DATE(YEAR($B506), 1, 1)), SeasonAux, 2, TRUE)</f>
        <v>Spring</v>
      </c>
      <c r="E505" s="7">
        <f>IF($F505 &lt;= 6, 1, 2)</f>
        <v>1</v>
      </c>
      <c r="F505" s="7">
        <f>MONTH($B505)</f>
        <v>6</v>
      </c>
      <c r="G505" s="7">
        <f>WEEKNUM($B505)</f>
        <v>23</v>
      </c>
      <c r="H505" s="7">
        <f>DAY($B505)</f>
        <v>8</v>
      </c>
      <c r="I505" s="7">
        <f>WEEKDAY($B505,2)</f>
        <v>6</v>
      </c>
      <c r="J505" s="7" t="str">
        <f>TEXT($B505, "DDDD")</f>
        <v>sábado</v>
      </c>
      <c r="K505" s="15" t="str">
        <f>IFERROR(VLOOKUP(B505, HolidayDimension!A$2:B$50, 2, FALSE), "No Key")</f>
        <v>No Key</v>
      </c>
      <c r="L505" s="7" t="str">
        <f t="shared" si="7"/>
        <v>Non-Holiday</v>
      </c>
      <c r="M505" s="7" t="str">
        <f>IF($I505 &gt;= 6, "Weekend", "Non-Weekend")</f>
        <v>Weekend</v>
      </c>
    </row>
    <row r="506" spans="1:13" x14ac:dyDescent="0.25">
      <c r="A506" s="7">
        <v>505</v>
      </c>
      <c r="B506" s="8">
        <v>41434</v>
      </c>
      <c r="C506" s="7">
        <f>YEAR($B506)</f>
        <v>2013</v>
      </c>
      <c r="D506" s="7" t="str">
        <f>VLOOKUP(_xlfn.DAYS(DATE(YEAR($B506), MONTH($B507), DAY($B507)), DATE(YEAR($B507), 1, 1)), SeasonAux, 2, TRUE)</f>
        <v>Spring</v>
      </c>
      <c r="E506" s="7">
        <f>IF($F506 &lt;= 6, 1, 2)</f>
        <v>1</v>
      </c>
      <c r="F506" s="7">
        <f>MONTH($B506)</f>
        <v>6</v>
      </c>
      <c r="G506" s="7">
        <f>WEEKNUM($B506)</f>
        <v>24</v>
      </c>
      <c r="H506" s="7">
        <f>DAY($B506)</f>
        <v>9</v>
      </c>
      <c r="I506" s="7">
        <f>WEEKDAY($B506,2)</f>
        <v>7</v>
      </c>
      <c r="J506" s="7" t="str">
        <f>TEXT($B506, "DDDD")</f>
        <v>domingo</v>
      </c>
      <c r="K506" s="15" t="str">
        <f>IFERROR(VLOOKUP(B506, HolidayDimension!A$2:B$50, 2, FALSE), "No Key")</f>
        <v>No Key</v>
      </c>
      <c r="L506" s="7" t="str">
        <f t="shared" si="7"/>
        <v>Non-Holiday</v>
      </c>
      <c r="M506" s="7" t="str">
        <f>IF($I506 &gt;= 6, "Weekend", "Non-Weekend")</f>
        <v>Weekend</v>
      </c>
    </row>
    <row r="507" spans="1:13" x14ac:dyDescent="0.25">
      <c r="A507" s="7">
        <v>506</v>
      </c>
      <c r="B507" s="8">
        <v>41435</v>
      </c>
      <c r="C507" s="7">
        <f>YEAR($B507)</f>
        <v>2013</v>
      </c>
      <c r="D507" s="7" t="str">
        <f>VLOOKUP(_xlfn.DAYS(DATE(YEAR($B507), MONTH($B508), DAY($B508)), DATE(YEAR($B508), 1, 1)), SeasonAux, 2, TRUE)</f>
        <v>Spring</v>
      </c>
      <c r="E507" s="7">
        <f>IF($F507 &lt;= 6, 1, 2)</f>
        <v>1</v>
      </c>
      <c r="F507" s="7">
        <f>MONTH($B507)</f>
        <v>6</v>
      </c>
      <c r="G507" s="7">
        <f>WEEKNUM($B507)</f>
        <v>24</v>
      </c>
      <c r="H507" s="7">
        <f>DAY($B507)</f>
        <v>10</v>
      </c>
      <c r="I507" s="7">
        <f>WEEKDAY($B507,2)</f>
        <v>1</v>
      </c>
      <c r="J507" s="7" t="str">
        <f>TEXT($B507, "DDDD")</f>
        <v>segunda-feira</v>
      </c>
      <c r="K507" s="15" t="str">
        <f>IFERROR(VLOOKUP(B507, HolidayDimension!A$2:B$50, 2, FALSE), "No Key")</f>
        <v>No Key</v>
      </c>
      <c r="L507" s="7" t="str">
        <f t="shared" si="7"/>
        <v>Non-Holiday</v>
      </c>
      <c r="M507" s="7" t="str">
        <f>IF($I507 &gt;= 6, "Weekend", "Non-Weekend")</f>
        <v>Non-Weekend</v>
      </c>
    </row>
    <row r="508" spans="1:13" x14ac:dyDescent="0.25">
      <c r="A508" s="7">
        <v>507</v>
      </c>
      <c r="B508" s="9">
        <v>41436</v>
      </c>
      <c r="C508" s="7">
        <f>YEAR($B508)</f>
        <v>2013</v>
      </c>
      <c r="D508" s="7" t="str">
        <f>VLOOKUP(_xlfn.DAYS(DATE(YEAR($B508), MONTH($B509), DAY($B509)), DATE(YEAR($B509), 1, 1)), SeasonAux, 2, TRUE)</f>
        <v>Spring</v>
      </c>
      <c r="E508" s="7">
        <f>IF($F508 &lt;= 6, 1, 2)</f>
        <v>1</v>
      </c>
      <c r="F508" s="7">
        <f>MONTH($B508)</f>
        <v>6</v>
      </c>
      <c r="G508" s="7">
        <f>WEEKNUM($B508)</f>
        <v>24</v>
      </c>
      <c r="H508" s="7">
        <f>DAY($B508)</f>
        <v>11</v>
      </c>
      <c r="I508" s="7">
        <f>WEEKDAY($B508,2)</f>
        <v>2</v>
      </c>
      <c r="J508" s="7" t="str">
        <f>TEXT($B508, "DDDD")</f>
        <v>terça-feira</v>
      </c>
      <c r="K508" s="15" t="str">
        <f>IFERROR(VLOOKUP(B508, HolidayDimension!A$2:B$50, 2, FALSE), "No Key")</f>
        <v>No Key</v>
      </c>
      <c r="L508" s="7" t="str">
        <f t="shared" si="7"/>
        <v>Non-Holiday</v>
      </c>
      <c r="M508" s="7" t="str">
        <f>IF($I508 &gt;= 6, "Weekend", "Non-Weekend")</f>
        <v>Non-Weekend</v>
      </c>
    </row>
    <row r="509" spans="1:13" x14ac:dyDescent="0.25">
      <c r="A509" s="7">
        <v>508</v>
      </c>
      <c r="B509" s="9">
        <v>41437</v>
      </c>
      <c r="C509" s="7">
        <f>YEAR($B509)</f>
        <v>2013</v>
      </c>
      <c r="D509" s="7" t="str">
        <f>VLOOKUP(_xlfn.DAYS(DATE(YEAR($B509), MONTH($B510), DAY($B510)), DATE(YEAR($B510), 1, 1)), SeasonAux, 2, TRUE)</f>
        <v>Spring</v>
      </c>
      <c r="E509" s="7">
        <f>IF($F509 &lt;= 6, 1, 2)</f>
        <v>1</v>
      </c>
      <c r="F509" s="7">
        <f>MONTH($B509)</f>
        <v>6</v>
      </c>
      <c r="G509" s="7">
        <f>WEEKNUM($B509)</f>
        <v>24</v>
      </c>
      <c r="H509" s="7">
        <f>DAY($B509)</f>
        <v>12</v>
      </c>
      <c r="I509" s="7">
        <f>WEEKDAY($B509,2)</f>
        <v>3</v>
      </c>
      <c r="J509" s="7" t="str">
        <f>TEXT($B509, "DDDD")</f>
        <v>quarta-feira</v>
      </c>
      <c r="K509" s="15" t="str">
        <f>IFERROR(VLOOKUP(B509, HolidayDimension!A$2:B$50, 2, FALSE), "No Key")</f>
        <v>No Key</v>
      </c>
      <c r="L509" s="7" t="str">
        <f t="shared" si="7"/>
        <v>Non-Holiday</v>
      </c>
      <c r="M509" s="7" t="str">
        <f>IF($I509 &gt;= 6, "Weekend", "Non-Weekend")</f>
        <v>Non-Weekend</v>
      </c>
    </row>
    <row r="510" spans="1:13" x14ac:dyDescent="0.25">
      <c r="A510" s="7">
        <v>509</v>
      </c>
      <c r="B510" s="8">
        <v>41438</v>
      </c>
      <c r="C510" s="7">
        <f>YEAR($B510)</f>
        <v>2013</v>
      </c>
      <c r="D510" s="7" t="str">
        <f>VLOOKUP(_xlfn.DAYS(DATE(YEAR($B510), MONTH($B511), DAY($B511)), DATE(YEAR($B511), 1, 1)), SeasonAux, 2, TRUE)</f>
        <v>Spring</v>
      </c>
      <c r="E510" s="7">
        <f>IF($F510 &lt;= 6, 1, 2)</f>
        <v>1</v>
      </c>
      <c r="F510" s="7">
        <f>MONTH($B510)</f>
        <v>6</v>
      </c>
      <c r="G510" s="7">
        <f>WEEKNUM($B510)</f>
        <v>24</v>
      </c>
      <c r="H510" s="7">
        <f>DAY($B510)</f>
        <v>13</v>
      </c>
      <c r="I510" s="7">
        <f>WEEKDAY($B510,2)</f>
        <v>4</v>
      </c>
      <c r="J510" s="7" t="str">
        <f>TEXT($B510, "DDDD")</f>
        <v>quinta-feira</v>
      </c>
      <c r="K510" s="15" t="str">
        <f>IFERROR(VLOOKUP(B510, HolidayDimension!A$2:B$50, 2, FALSE), "No Key")</f>
        <v>No Key</v>
      </c>
      <c r="L510" s="7" t="str">
        <f t="shared" si="7"/>
        <v>Non-Holiday</v>
      </c>
      <c r="M510" s="7" t="str">
        <f>IF($I510 &gt;= 6, "Weekend", "Non-Weekend")</f>
        <v>Non-Weekend</v>
      </c>
    </row>
    <row r="511" spans="1:13" x14ac:dyDescent="0.25">
      <c r="A511" s="7">
        <v>510</v>
      </c>
      <c r="B511" s="9">
        <v>41439</v>
      </c>
      <c r="C511" s="7">
        <f>YEAR($B511)</f>
        <v>2013</v>
      </c>
      <c r="D511" s="7" t="str">
        <f>VLOOKUP(_xlfn.DAYS(DATE(YEAR($B511), MONTH($B512), DAY($B512)), DATE(YEAR($B512), 1, 1)), SeasonAux, 2, TRUE)</f>
        <v>Spring</v>
      </c>
      <c r="E511" s="7">
        <f>IF($F511 &lt;= 6, 1, 2)</f>
        <v>1</v>
      </c>
      <c r="F511" s="7">
        <f>MONTH($B511)</f>
        <v>6</v>
      </c>
      <c r="G511" s="7">
        <f>WEEKNUM($B511)</f>
        <v>24</v>
      </c>
      <c r="H511" s="7">
        <f>DAY($B511)</f>
        <v>14</v>
      </c>
      <c r="I511" s="7">
        <f>WEEKDAY($B511,2)</f>
        <v>5</v>
      </c>
      <c r="J511" s="7" t="str">
        <f>TEXT($B511, "DDDD")</f>
        <v>sexta-feira</v>
      </c>
      <c r="K511" s="15" t="str">
        <f>IFERROR(VLOOKUP(B511, HolidayDimension!A$2:B$50, 2, FALSE), "No Key")</f>
        <v>No Key</v>
      </c>
      <c r="L511" s="7" t="str">
        <f t="shared" si="7"/>
        <v>Non-Holiday</v>
      </c>
      <c r="M511" s="7" t="str">
        <f>IF($I511 &gt;= 6, "Weekend", "Non-Weekend")</f>
        <v>Non-Weekend</v>
      </c>
    </row>
    <row r="512" spans="1:13" x14ac:dyDescent="0.25">
      <c r="A512" s="7">
        <v>511</v>
      </c>
      <c r="B512" s="9">
        <v>41440</v>
      </c>
      <c r="C512" s="7">
        <f>YEAR($B512)</f>
        <v>2013</v>
      </c>
      <c r="D512" s="7" t="str">
        <f>VLOOKUP(_xlfn.DAYS(DATE(YEAR($B512), MONTH($B513), DAY($B513)), DATE(YEAR($B513), 1, 1)), SeasonAux, 2, TRUE)</f>
        <v>Spring</v>
      </c>
      <c r="E512" s="7">
        <f>IF($F512 &lt;= 6, 1, 2)</f>
        <v>1</v>
      </c>
      <c r="F512" s="7">
        <f>MONTH($B512)</f>
        <v>6</v>
      </c>
      <c r="G512" s="7">
        <f>WEEKNUM($B512)</f>
        <v>24</v>
      </c>
      <c r="H512" s="7">
        <f>DAY($B512)</f>
        <v>15</v>
      </c>
      <c r="I512" s="7">
        <f>WEEKDAY($B512,2)</f>
        <v>6</v>
      </c>
      <c r="J512" s="7" t="str">
        <f>TEXT($B512, "DDDD")</f>
        <v>sábado</v>
      </c>
      <c r="K512" s="15" t="str">
        <f>IFERROR(VLOOKUP(B512, HolidayDimension!A$2:B$50, 2, FALSE), "No Key")</f>
        <v>No Key</v>
      </c>
      <c r="L512" s="7" t="str">
        <f t="shared" si="7"/>
        <v>Non-Holiday</v>
      </c>
      <c r="M512" s="7" t="str">
        <f>IF($I512 &gt;= 6, "Weekend", "Non-Weekend")</f>
        <v>Weekend</v>
      </c>
    </row>
    <row r="513" spans="1:13" x14ac:dyDescent="0.25">
      <c r="A513" s="7">
        <v>512</v>
      </c>
      <c r="B513" s="9">
        <v>41441</v>
      </c>
      <c r="C513" s="7">
        <f>YEAR($B513)</f>
        <v>2013</v>
      </c>
      <c r="D513" s="7" t="str">
        <f>VLOOKUP(_xlfn.DAYS(DATE(YEAR($B513), MONTH($B514), DAY($B514)), DATE(YEAR($B514), 1, 1)), SeasonAux, 2, TRUE)</f>
        <v>Spring</v>
      </c>
      <c r="E513" s="7">
        <f>IF($F513 &lt;= 6, 1, 2)</f>
        <v>1</v>
      </c>
      <c r="F513" s="7">
        <f>MONTH($B513)</f>
        <v>6</v>
      </c>
      <c r="G513" s="7">
        <f>WEEKNUM($B513)</f>
        <v>25</v>
      </c>
      <c r="H513" s="7">
        <f>DAY($B513)</f>
        <v>16</v>
      </c>
      <c r="I513" s="7">
        <f>WEEKDAY($B513,2)</f>
        <v>7</v>
      </c>
      <c r="J513" s="7" t="str">
        <f>TEXT($B513, "DDDD")</f>
        <v>domingo</v>
      </c>
      <c r="K513" s="15" t="str">
        <f>IFERROR(VLOOKUP(B513, HolidayDimension!A$2:B$50, 2, FALSE), "No Key")</f>
        <v>No Key</v>
      </c>
      <c r="L513" s="7" t="str">
        <f t="shared" si="7"/>
        <v>Non-Holiday</v>
      </c>
      <c r="M513" s="7" t="str">
        <f>IF($I513 &gt;= 6, "Weekend", "Non-Weekend")</f>
        <v>Weekend</v>
      </c>
    </row>
    <row r="514" spans="1:13" x14ac:dyDescent="0.25">
      <c r="A514" s="7">
        <v>513</v>
      </c>
      <c r="B514" s="8">
        <v>41442</v>
      </c>
      <c r="C514" s="7">
        <f>YEAR($B514)</f>
        <v>2013</v>
      </c>
      <c r="D514" s="7" t="str">
        <f>VLOOKUP(_xlfn.DAYS(DATE(YEAR($B514), MONTH($B515), DAY($B515)), DATE(YEAR($B515), 1, 1)), SeasonAux, 2, TRUE)</f>
        <v>Spring</v>
      </c>
      <c r="E514" s="7">
        <f>IF($F514 &lt;= 6, 1, 2)</f>
        <v>1</v>
      </c>
      <c r="F514" s="7">
        <f>MONTH($B514)</f>
        <v>6</v>
      </c>
      <c r="G514" s="7">
        <f>WEEKNUM($B514)</f>
        <v>25</v>
      </c>
      <c r="H514" s="7">
        <f>DAY($B514)</f>
        <v>17</v>
      </c>
      <c r="I514" s="7">
        <f>WEEKDAY($B514,2)</f>
        <v>1</v>
      </c>
      <c r="J514" s="7" t="str">
        <f>TEXT($B514, "DDDD")</f>
        <v>segunda-feira</v>
      </c>
      <c r="K514" s="15" t="str">
        <f>IFERROR(VLOOKUP(B514, HolidayDimension!A$2:B$50, 2, FALSE), "No Key")</f>
        <v>No Key</v>
      </c>
      <c r="L514" s="7" t="str">
        <f t="shared" si="7"/>
        <v>Non-Holiday</v>
      </c>
      <c r="M514" s="7" t="str">
        <f>IF($I514 &gt;= 6, "Weekend", "Non-Weekend")</f>
        <v>Non-Weekend</v>
      </c>
    </row>
    <row r="515" spans="1:13" x14ac:dyDescent="0.25">
      <c r="A515" s="7">
        <v>514</v>
      </c>
      <c r="B515" s="9">
        <v>41443</v>
      </c>
      <c r="C515" s="7">
        <f>YEAR($B515)</f>
        <v>2013</v>
      </c>
      <c r="D515" s="7" t="str">
        <f>VLOOKUP(_xlfn.DAYS(DATE(YEAR($B515), MONTH($B516), DAY($B516)), DATE(YEAR($B516), 1, 1)), SeasonAux, 2, TRUE)</f>
        <v>Spring</v>
      </c>
      <c r="E515" s="7">
        <f>IF($F515 &lt;= 6, 1, 2)</f>
        <v>1</v>
      </c>
      <c r="F515" s="7">
        <f>MONTH($B515)</f>
        <v>6</v>
      </c>
      <c r="G515" s="7">
        <f>WEEKNUM($B515)</f>
        <v>25</v>
      </c>
      <c r="H515" s="7">
        <f>DAY($B515)</f>
        <v>18</v>
      </c>
      <c r="I515" s="7">
        <f>WEEKDAY($B515,2)</f>
        <v>2</v>
      </c>
      <c r="J515" s="7" t="str">
        <f>TEXT($B515, "DDDD")</f>
        <v>terça-feira</v>
      </c>
      <c r="K515" s="15" t="str">
        <f>IFERROR(VLOOKUP(B515, HolidayDimension!A$2:B$50, 2, FALSE), "No Key")</f>
        <v>No Key</v>
      </c>
      <c r="L515" s="7" t="str">
        <f t="shared" ref="L515:L578" si="8">IF($K515 = "No Key", "Non-Holiday", "Holiday")</f>
        <v>Non-Holiday</v>
      </c>
      <c r="M515" s="7" t="str">
        <f>IF($I515 &gt;= 6, "Weekend", "Non-Weekend")</f>
        <v>Non-Weekend</v>
      </c>
    </row>
    <row r="516" spans="1:13" x14ac:dyDescent="0.25">
      <c r="A516" s="7">
        <v>515</v>
      </c>
      <c r="B516" s="9">
        <v>41444</v>
      </c>
      <c r="C516" s="7">
        <f>YEAR($B516)</f>
        <v>2013</v>
      </c>
      <c r="D516" s="7" t="str">
        <f>VLOOKUP(_xlfn.DAYS(DATE(YEAR($B516), MONTH($B517), DAY($B517)), DATE(YEAR($B517), 1, 1)), SeasonAux, 2, TRUE)</f>
        <v>Spring</v>
      </c>
      <c r="E516" s="7">
        <f>IF($F516 &lt;= 6, 1, 2)</f>
        <v>1</v>
      </c>
      <c r="F516" s="7">
        <f>MONTH($B516)</f>
        <v>6</v>
      </c>
      <c r="G516" s="7">
        <f>WEEKNUM($B516)</f>
        <v>25</v>
      </c>
      <c r="H516" s="7">
        <f>DAY($B516)</f>
        <v>19</v>
      </c>
      <c r="I516" s="7">
        <f>WEEKDAY($B516,2)</f>
        <v>3</v>
      </c>
      <c r="J516" s="7" t="str">
        <f>TEXT($B516, "DDDD")</f>
        <v>quarta-feira</v>
      </c>
      <c r="K516" s="15">
        <f>IFERROR(VLOOKUP(B516, HolidayDimension!A$2:B$50, 2, FALSE), "No Key")</f>
        <v>25</v>
      </c>
      <c r="L516" s="7" t="str">
        <f t="shared" si="8"/>
        <v>Holiday</v>
      </c>
      <c r="M516" s="7" t="str">
        <f>IF($I516 &gt;= 6, "Weekend", "Non-Weekend")</f>
        <v>Non-Weekend</v>
      </c>
    </row>
    <row r="517" spans="1:13" x14ac:dyDescent="0.25">
      <c r="A517" s="7">
        <v>516</v>
      </c>
      <c r="B517" s="9">
        <v>41445</v>
      </c>
      <c r="C517" s="7">
        <f>YEAR($B517)</f>
        <v>2013</v>
      </c>
      <c r="D517" s="7" t="str">
        <f>VLOOKUP(_xlfn.DAYS(DATE(YEAR($B517), MONTH($B518), DAY($B518)), DATE(YEAR($B518), 1, 1)), SeasonAux, 2, TRUE)</f>
        <v>Spring</v>
      </c>
      <c r="E517" s="7">
        <f>IF($F517 &lt;= 6, 1, 2)</f>
        <v>1</v>
      </c>
      <c r="F517" s="7">
        <f>MONTH($B517)</f>
        <v>6</v>
      </c>
      <c r="G517" s="7">
        <f>WEEKNUM($B517)</f>
        <v>25</v>
      </c>
      <c r="H517" s="7">
        <f>DAY($B517)</f>
        <v>20</v>
      </c>
      <c r="I517" s="7">
        <f>WEEKDAY($B517,2)</f>
        <v>4</v>
      </c>
      <c r="J517" s="7" t="str">
        <f>TEXT($B517, "DDDD")</f>
        <v>quinta-feira</v>
      </c>
      <c r="K517" s="15" t="str">
        <f>IFERROR(VLOOKUP(B517, HolidayDimension!A$2:B$50, 2, FALSE), "No Key")</f>
        <v>No Key</v>
      </c>
      <c r="L517" s="7" t="str">
        <f t="shared" si="8"/>
        <v>Non-Holiday</v>
      </c>
      <c r="M517" s="7" t="str">
        <f>IF($I517 &gt;= 6, "Weekend", "Non-Weekend")</f>
        <v>Non-Weekend</v>
      </c>
    </row>
    <row r="518" spans="1:13" x14ac:dyDescent="0.25">
      <c r="A518" s="7">
        <v>517</v>
      </c>
      <c r="B518" s="9">
        <v>41446</v>
      </c>
      <c r="C518" s="7">
        <f>YEAR($B518)</f>
        <v>2013</v>
      </c>
      <c r="D518" s="7" t="str">
        <f>VLOOKUP(_xlfn.DAYS(DATE(YEAR($B518), MONTH($B519), DAY($B519)), DATE(YEAR($B519), 1, 1)), SeasonAux, 2, TRUE)</f>
        <v>Summer</v>
      </c>
      <c r="E518" s="7">
        <f>IF($F518 &lt;= 6, 1, 2)</f>
        <v>1</v>
      </c>
      <c r="F518" s="7">
        <f>MONTH($B518)</f>
        <v>6</v>
      </c>
      <c r="G518" s="7">
        <f>WEEKNUM($B518)</f>
        <v>25</v>
      </c>
      <c r="H518" s="7">
        <f>DAY($B518)</f>
        <v>21</v>
      </c>
      <c r="I518" s="7">
        <f>WEEKDAY($B518,2)</f>
        <v>5</v>
      </c>
      <c r="J518" s="7" t="str">
        <f>TEXT($B518, "DDDD")</f>
        <v>sexta-feira</v>
      </c>
      <c r="K518" s="15" t="str">
        <f>IFERROR(VLOOKUP(B518, HolidayDimension!A$2:B$50, 2, FALSE), "No Key")</f>
        <v>No Key</v>
      </c>
      <c r="L518" s="7" t="str">
        <f t="shared" si="8"/>
        <v>Non-Holiday</v>
      </c>
      <c r="M518" s="7" t="str">
        <f>IF($I518 &gt;= 6, "Weekend", "Non-Weekend")</f>
        <v>Non-Weekend</v>
      </c>
    </row>
    <row r="519" spans="1:13" x14ac:dyDescent="0.25">
      <c r="A519" s="7">
        <v>518</v>
      </c>
      <c r="B519" s="9">
        <v>41447</v>
      </c>
      <c r="C519" s="7">
        <f>YEAR($B519)</f>
        <v>2013</v>
      </c>
      <c r="D519" s="7" t="str">
        <f>VLOOKUP(_xlfn.DAYS(DATE(YEAR($B519), MONTH($B520), DAY($B520)), DATE(YEAR($B520), 1, 1)), SeasonAux, 2, TRUE)</f>
        <v>Summer</v>
      </c>
      <c r="E519" s="7">
        <f>IF($F519 &lt;= 6, 1, 2)</f>
        <v>1</v>
      </c>
      <c r="F519" s="7">
        <f>MONTH($B519)</f>
        <v>6</v>
      </c>
      <c r="G519" s="7">
        <f>WEEKNUM($B519)</f>
        <v>25</v>
      </c>
      <c r="H519" s="7">
        <f>DAY($B519)</f>
        <v>22</v>
      </c>
      <c r="I519" s="7">
        <f>WEEKDAY($B519,2)</f>
        <v>6</v>
      </c>
      <c r="J519" s="7" t="str">
        <f>TEXT($B519, "DDDD")</f>
        <v>sábado</v>
      </c>
      <c r="K519" s="15" t="str">
        <f>IFERROR(VLOOKUP(B519, HolidayDimension!A$2:B$50, 2, FALSE), "No Key")</f>
        <v>No Key</v>
      </c>
      <c r="L519" s="7" t="str">
        <f t="shared" si="8"/>
        <v>Non-Holiday</v>
      </c>
      <c r="M519" s="7" t="str">
        <f>IF($I519 &gt;= 6, "Weekend", "Non-Weekend")</f>
        <v>Weekend</v>
      </c>
    </row>
    <row r="520" spans="1:13" x14ac:dyDescent="0.25">
      <c r="A520" s="7">
        <v>519</v>
      </c>
      <c r="B520" s="9">
        <v>41448</v>
      </c>
      <c r="C520" s="7">
        <f>YEAR($B520)</f>
        <v>2013</v>
      </c>
      <c r="D520" s="7" t="str">
        <f>VLOOKUP(_xlfn.DAYS(DATE(YEAR($B520), MONTH($B521), DAY($B521)), DATE(YEAR($B521), 1, 1)), SeasonAux, 2, TRUE)</f>
        <v>Summer</v>
      </c>
      <c r="E520" s="7">
        <f>IF($F520 &lt;= 6, 1, 2)</f>
        <v>1</v>
      </c>
      <c r="F520" s="7">
        <f>MONTH($B520)</f>
        <v>6</v>
      </c>
      <c r="G520" s="7">
        <f>WEEKNUM($B520)</f>
        <v>26</v>
      </c>
      <c r="H520" s="7">
        <f>DAY($B520)</f>
        <v>23</v>
      </c>
      <c r="I520" s="7">
        <f>WEEKDAY($B520,2)</f>
        <v>7</v>
      </c>
      <c r="J520" s="7" t="str">
        <f>TEXT($B520, "DDDD")</f>
        <v>domingo</v>
      </c>
      <c r="K520" s="15" t="str">
        <f>IFERROR(VLOOKUP(B520, HolidayDimension!A$2:B$50, 2, FALSE), "No Key")</f>
        <v>No Key</v>
      </c>
      <c r="L520" s="7" t="str">
        <f t="shared" si="8"/>
        <v>Non-Holiday</v>
      </c>
      <c r="M520" s="7" t="str">
        <f>IF($I520 &gt;= 6, "Weekend", "Non-Weekend")</f>
        <v>Weekend</v>
      </c>
    </row>
    <row r="521" spans="1:13" x14ac:dyDescent="0.25">
      <c r="A521" s="7">
        <v>520</v>
      </c>
      <c r="B521" s="9">
        <v>41449</v>
      </c>
      <c r="C521" s="7">
        <f>YEAR($B521)</f>
        <v>2013</v>
      </c>
      <c r="D521" s="7" t="str">
        <f>VLOOKUP(_xlfn.DAYS(DATE(YEAR($B521), MONTH($B522), DAY($B522)), DATE(YEAR($B522), 1, 1)), SeasonAux, 2, TRUE)</f>
        <v>Summer</v>
      </c>
      <c r="E521" s="7">
        <f>IF($F521 &lt;= 6, 1, 2)</f>
        <v>1</v>
      </c>
      <c r="F521" s="7">
        <f>MONTH($B521)</f>
        <v>6</v>
      </c>
      <c r="G521" s="7">
        <f>WEEKNUM($B521)</f>
        <v>26</v>
      </c>
      <c r="H521" s="7">
        <f>DAY($B521)</f>
        <v>24</v>
      </c>
      <c r="I521" s="7">
        <f>WEEKDAY($B521,2)</f>
        <v>1</v>
      </c>
      <c r="J521" s="7" t="str">
        <f>TEXT($B521, "DDDD")</f>
        <v>segunda-feira</v>
      </c>
      <c r="K521" s="15" t="str">
        <f>IFERROR(VLOOKUP(B521, HolidayDimension!A$2:B$50, 2, FALSE), "No Key")</f>
        <v>No Key</v>
      </c>
      <c r="L521" s="7" t="str">
        <f t="shared" si="8"/>
        <v>Non-Holiday</v>
      </c>
      <c r="M521" s="7" t="str">
        <f>IF($I521 &gt;= 6, "Weekend", "Non-Weekend")</f>
        <v>Non-Weekend</v>
      </c>
    </row>
    <row r="522" spans="1:13" x14ac:dyDescent="0.25">
      <c r="A522" s="7">
        <v>521</v>
      </c>
      <c r="B522" s="9">
        <v>41450</v>
      </c>
      <c r="C522" s="7">
        <f>YEAR($B522)</f>
        <v>2013</v>
      </c>
      <c r="D522" s="7" t="str">
        <f>VLOOKUP(_xlfn.DAYS(DATE(YEAR($B522), MONTH($B523), DAY($B523)), DATE(YEAR($B523), 1, 1)), SeasonAux, 2, TRUE)</f>
        <v>Summer</v>
      </c>
      <c r="E522" s="7">
        <f>IF($F522 &lt;= 6, 1, 2)</f>
        <v>1</v>
      </c>
      <c r="F522" s="7">
        <f>MONTH($B522)</f>
        <v>6</v>
      </c>
      <c r="G522" s="7">
        <f>WEEKNUM($B522)</f>
        <v>26</v>
      </c>
      <c r="H522" s="7">
        <f>DAY($B522)</f>
        <v>25</v>
      </c>
      <c r="I522" s="7">
        <f>WEEKDAY($B522,2)</f>
        <v>2</v>
      </c>
      <c r="J522" s="7" t="str">
        <f>TEXT($B522, "DDDD")</f>
        <v>terça-feira</v>
      </c>
      <c r="K522" s="15" t="str">
        <f>IFERROR(VLOOKUP(B522, HolidayDimension!A$2:B$50, 2, FALSE), "No Key")</f>
        <v>No Key</v>
      </c>
      <c r="L522" s="7" t="str">
        <f t="shared" si="8"/>
        <v>Non-Holiday</v>
      </c>
      <c r="M522" s="7" t="str">
        <f>IF($I522 &gt;= 6, "Weekend", "Non-Weekend")</f>
        <v>Non-Weekend</v>
      </c>
    </row>
    <row r="523" spans="1:13" x14ac:dyDescent="0.25">
      <c r="A523" s="7">
        <v>522</v>
      </c>
      <c r="B523" s="8">
        <v>41451</v>
      </c>
      <c r="C523" s="7">
        <f>YEAR($B523)</f>
        <v>2013</v>
      </c>
      <c r="D523" s="7" t="str">
        <f>VLOOKUP(_xlfn.DAYS(DATE(YEAR($B523), MONTH($B524), DAY($B524)), DATE(YEAR($B524), 1, 1)), SeasonAux, 2, TRUE)</f>
        <v>Summer</v>
      </c>
      <c r="E523" s="7">
        <f>IF($F523 &lt;= 6, 1, 2)</f>
        <v>1</v>
      </c>
      <c r="F523" s="7">
        <f>MONTH($B523)</f>
        <v>6</v>
      </c>
      <c r="G523" s="7">
        <f>WEEKNUM($B523)</f>
        <v>26</v>
      </c>
      <c r="H523" s="7">
        <f>DAY($B523)</f>
        <v>26</v>
      </c>
      <c r="I523" s="7">
        <f>WEEKDAY($B523,2)</f>
        <v>3</v>
      </c>
      <c r="J523" s="7" t="str">
        <f>TEXT($B523, "DDDD")</f>
        <v>quarta-feira</v>
      </c>
      <c r="K523" s="15" t="str">
        <f>IFERROR(VLOOKUP(B523, HolidayDimension!A$2:B$50, 2, FALSE), "No Key")</f>
        <v>No Key</v>
      </c>
      <c r="L523" s="7" t="str">
        <f t="shared" si="8"/>
        <v>Non-Holiday</v>
      </c>
      <c r="M523" s="7" t="str">
        <f>IF($I523 &gt;= 6, "Weekend", "Non-Weekend")</f>
        <v>Non-Weekend</v>
      </c>
    </row>
    <row r="524" spans="1:13" x14ac:dyDescent="0.25">
      <c r="A524" s="7">
        <v>523</v>
      </c>
      <c r="B524" s="8">
        <v>41452</v>
      </c>
      <c r="C524" s="7">
        <f>YEAR($B524)</f>
        <v>2013</v>
      </c>
      <c r="D524" s="7" t="str">
        <f>VLOOKUP(_xlfn.DAYS(DATE(YEAR($B524), MONTH($B525), DAY($B525)), DATE(YEAR($B525), 1, 1)), SeasonAux, 2, TRUE)</f>
        <v>Summer</v>
      </c>
      <c r="E524" s="7">
        <f>IF($F524 &lt;= 6, 1, 2)</f>
        <v>1</v>
      </c>
      <c r="F524" s="7">
        <f>MONTH($B524)</f>
        <v>6</v>
      </c>
      <c r="G524" s="7">
        <f>WEEKNUM($B524)</f>
        <v>26</v>
      </c>
      <c r="H524" s="7">
        <f>DAY($B524)</f>
        <v>27</v>
      </c>
      <c r="I524" s="7">
        <f>WEEKDAY($B524,2)</f>
        <v>4</v>
      </c>
      <c r="J524" s="7" t="str">
        <f>TEXT($B524, "DDDD")</f>
        <v>quinta-feira</v>
      </c>
      <c r="K524" s="15" t="str">
        <f>IFERROR(VLOOKUP(B524, HolidayDimension!A$2:B$50, 2, FALSE), "No Key")</f>
        <v>No Key</v>
      </c>
      <c r="L524" s="7" t="str">
        <f t="shared" si="8"/>
        <v>Non-Holiday</v>
      </c>
      <c r="M524" s="7" t="str">
        <f>IF($I524 &gt;= 6, "Weekend", "Non-Weekend")</f>
        <v>Non-Weekend</v>
      </c>
    </row>
    <row r="525" spans="1:13" x14ac:dyDescent="0.25">
      <c r="A525" s="7">
        <v>524</v>
      </c>
      <c r="B525" s="8">
        <v>41453</v>
      </c>
      <c r="C525" s="7">
        <f>YEAR($B525)</f>
        <v>2013</v>
      </c>
      <c r="D525" s="7" t="str">
        <f>VLOOKUP(_xlfn.DAYS(DATE(YEAR($B525), MONTH($B526), DAY($B526)), DATE(YEAR($B526), 1, 1)), SeasonAux, 2, TRUE)</f>
        <v>Summer</v>
      </c>
      <c r="E525" s="7">
        <f>IF($F525 &lt;= 6, 1, 2)</f>
        <v>1</v>
      </c>
      <c r="F525" s="7">
        <f>MONTH($B525)</f>
        <v>6</v>
      </c>
      <c r="G525" s="7">
        <f>WEEKNUM($B525)</f>
        <v>26</v>
      </c>
      <c r="H525" s="7">
        <f>DAY($B525)</f>
        <v>28</v>
      </c>
      <c r="I525" s="7">
        <f>WEEKDAY($B525,2)</f>
        <v>5</v>
      </c>
      <c r="J525" s="7" t="str">
        <f>TEXT($B525, "DDDD")</f>
        <v>sexta-feira</v>
      </c>
      <c r="K525" s="15" t="str">
        <f>IFERROR(VLOOKUP(B525, HolidayDimension!A$2:B$50, 2, FALSE), "No Key")</f>
        <v>No Key</v>
      </c>
      <c r="L525" s="7" t="str">
        <f t="shared" si="8"/>
        <v>Non-Holiday</v>
      </c>
      <c r="M525" s="7" t="str">
        <f>IF($I525 &gt;= 6, "Weekend", "Non-Weekend")</f>
        <v>Non-Weekend</v>
      </c>
    </row>
    <row r="526" spans="1:13" x14ac:dyDescent="0.25">
      <c r="A526" s="7">
        <v>525</v>
      </c>
      <c r="B526" s="8">
        <v>41454</v>
      </c>
      <c r="C526" s="7">
        <f>YEAR($B526)</f>
        <v>2013</v>
      </c>
      <c r="D526" s="7" t="str">
        <f>VLOOKUP(_xlfn.DAYS(DATE(YEAR($B526), MONTH($B527), DAY($B527)), DATE(YEAR($B527), 1, 1)), SeasonAux, 2, TRUE)</f>
        <v>Summer</v>
      </c>
      <c r="E526" s="7">
        <f>IF($F526 &lt;= 6, 1, 2)</f>
        <v>1</v>
      </c>
      <c r="F526" s="7">
        <f>MONTH($B526)</f>
        <v>6</v>
      </c>
      <c r="G526" s="7">
        <f>WEEKNUM($B526)</f>
        <v>26</v>
      </c>
      <c r="H526" s="7">
        <f>DAY($B526)</f>
        <v>29</v>
      </c>
      <c r="I526" s="7">
        <f>WEEKDAY($B526,2)</f>
        <v>6</v>
      </c>
      <c r="J526" s="7" t="str">
        <f>TEXT($B526, "DDDD")</f>
        <v>sábado</v>
      </c>
      <c r="K526" s="15" t="str">
        <f>IFERROR(VLOOKUP(B526, HolidayDimension!A$2:B$50, 2, FALSE), "No Key")</f>
        <v>No Key</v>
      </c>
      <c r="L526" s="7" t="str">
        <f t="shared" si="8"/>
        <v>Non-Holiday</v>
      </c>
      <c r="M526" s="7" t="str">
        <f>IF($I526 &gt;= 6, "Weekend", "Non-Weekend")</f>
        <v>Weekend</v>
      </c>
    </row>
    <row r="527" spans="1:13" x14ac:dyDescent="0.25">
      <c r="A527" s="7">
        <v>526</v>
      </c>
      <c r="B527" s="8">
        <v>41455</v>
      </c>
      <c r="C527" s="7">
        <f>YEAR($B527)</f>
        <v>2013</v>
      </c>
      <c r="D527" s="7" t="str">
        <f>VLOOKUP(_xlfn.DAYS(DATE(YEAR($B527), MONTH($B528), DAY($B528)), DATE(YEAR($B528), 1, 1)), SeasonAux, 2, TRUE)</f>
        <v>Summer</v>
      </c>
      <c r="E527" s="7">
        <f>IF($F527 &lt;= 6, 1, 2)</f>
        <v>1</v>
      </c>
      <c r="F527" s="7">
        <f>MONTH($B527)</f>
        <v>6</v>
      </c>
      <c r="G527" s="7">
        <f>WEEKNUM($B527)</f>
        <v>27</v>
      </c>
      <c r="H527" s="7">
        <f>DAY($B527)</f>
        <v>30</v>
      </c>
      <c r="I527" s="7">
        <f>WEEKDAY($B527,2)</f>
        <v>7</v>
      </c>
      <c r="J527" s="7" t="str">
        <f>TEXT($B527, "DDDD")</f>
        <v>domingo</v>
      </c>
      <c r="K527" s="15" t="str">
        <f>IFERROR(VLOOKUP(B527, HolidayDimension!A$2:B$50, 2, FALSE), "No Key")</f>
        <v>No Key</v>
      </c>
      <c r="L527" s="7" t="str">
        <f t="shared" si="8"/>
        <v>Non-Holiday</v>
      </c>
      <c r="M527" s="7" t="str">
        <f>IF($I527 &gt;= 6, "Weekend", "Non-Weekend")</f>
        <v>Weekend</v>
      </c>
    </row>
    <row r="528" spans="1:13" x14ac:dyDescent="0.25">
      <c r="A528" s="7">
        <v>527</v>
      </c>
      <c r="B528" s="9">
        <v>41456</v>
      </c>
      <c r="C528" s="7">
        <f>YEAR($B528)</f>
        <v>2013</v>
      </c>
      <c r="D528" s="7" t="str">
        <f>VLOOKUP(_xlfn.DAYS(DATE(YEAR($B528), MONTH($B529), DAY($B529)), DATE(YEAR($B529), 1, 1)), SeasonAux, 2, TRUE)</f>
        <v>Summer</v>
      </c>
      <c r="E528" s="7">
        <f>IF($F528 &lt;= 6, 1, 2)</f>
        <v>2</v>
      </c>
      <c r="F528" s="7">
        <f>MONTH($B528)</f>
        <v>7</v>
      </c>
      <c r="G528" s="7">
        <f>WEEKNUM($B528)</f>
        <v>27</v>
      </c>
      <c r="H528" s="7">
        <f>DAY($B528)</f>
        <v>1</v>
      </c>
      <c r="I528" s="7">
        <f>WEEKDAY($B528,2)</f>
        <v>1</v>
      </c>
      <c r="J528" s="7" t="str">
        <f>TEXT($B528, "DDDD")</f>
        <v>segunda-feira</v>
      </c>
      <c r="K528" s="15" t="str">
        <f>IFERROR(VLOOKUP(B528, HolidayDimension!A$2:B$50, 2, FALSE), "No Key")</f>
        <v>No Key</v>
      </c>
      <c r="L528" s="7" t="str">
        <f t="shared" si="8"/>
        <v>Non-Holiday</v>
      </c>
      <c r="M528" s="7" t="str">
        <f>IF($I528 &gt;= 6, "Weekend", "Non-Weekend")</f>
        <v>Non-Weekend</v>
      </c>
    </row>
    <row r="529" spans="1:13" x14ac:dyDescent="0.25">
      <c r="A529" s="7">
        <v>528</v>
      </c>
      <c r="B529" s="8">
        <v>41457</v>
      </c>
      <c r="C529" s="7">
        <f>YEAR($B529)</f>
        <v>2013</v>
      </c>
      <c r="D529" s="7" t="str">
        <f>VLOOKUP(_xlfn.DAYS(DATE(YEAR($B529), MONTH($B530), DAY($B530)), DATE(YEAR($B530), 1, 1)), SeasonAux, 2, TRUE)</f>
        <v>Summer</v>
      </c>
      <c r="E529" s="7">
        <f>IF($F529 &lt;= 6, 1, 2)</f>
        <v>2</v>
      </c>
      <c r="F529" s="7">
        <f>MONTH($B529)</f>
        <v>7</v>
      </c>
      <c r="G529" s="7">
        <f>WEEKNUM($B529)</f>
        <v>27</v>
      </c>
      <c r="H529" s="7">
        <f>DAY($B529)</f>
        <v>2</v>
      </c>
      <c r="I529" s="7">
        <f>WEEKDAY($B529,2)</f>
        <v>2</v>
      </c>
      <c r="J529" s="7" t="str">
        <f>TEXT($B529, "DDDD")</f>
        <v>terça-feira</v>
      </c>
      <c r="K529" s="15" t="str">
        <f>IFERROR(VLOOKUP(B529, HolidayDimension!A$2:B$50, 2, FALSE), "No Key")</f>
        <v>No Key</v>
      </c>
      <c r="L529" s="7" t="str">
        <f t="shared" si="8"/>
        <v>Non-Holiday</v>
      </c>
      <c r="M529" s="7" t="str">
        <f>IF($I529 &gt;= 6, "Weekend", "Non-Weekend")</f>
        <v>Non-Weekend</v>
      </c>
    </row>
    <row r="530" spans="1:13" x14ac:dyDescent="0.25">
      <c r="A530" s="7">
        <v>529</v>
      </c>
      <c r="B530" s="8">
        <v>41458</v>
      </c>
      <c r="C530" s="7">
        <f>YEAR($B530)</f>
        <v>2013</v>
      </c>
      <c r="D530" s="7" t="str">
        <f>VLOOKUP(_xlfn.DAYS(DATE(YEAR($B530), MONTH($B531), DAY($B531)), DATE(YEAR($B531), 1, 1)), SeasonAux, 2, TRUE)</f>
        <v>Summer</v>
      </c>
      <c r="E530" s="7">
        <f>IF($F530 &lt;= 6, 1, 2)</f>
        <v>2</v>
      </c>
      <c r="F530" s="7">
        <f>MONTH($B530)</f>
        <v>7</v>
      </c>
      <c r="G530" s="7">
        <f>WEEKNUM($B530)</f>
        <v>27</v>
      </c>
      <c r="H530" s="7">
        <f>DAY($B530)</f>
        <v>3</v>
      </c>
      <c r="I530" s="7">
        <f>WEEKDAY($B530,2)</f>
        <v>3</v>
      </c>
      <c r="J530" s="7" t="str">
        <f>TEXT($B530, "DDDD")</f>
        <v>quarta-feira</v>
      </c>
      <c r="K530" s="15" t="str">
        <f>IFERROR(VLOOKUP(B530, HolidayDimension!A$2:B$50, 2, FALSE), "No Key")</f>
        <v>No Key</v>
      </c>
      <c r="L530" s="7" t="str">
        <f t="shared" si="8"/>
        <v>Non-Holiday</v>
      </c>
      <c r="M530" s="7" t="str">
        <f>IF($I530 &gt;= 6, "Weekend", "Non-Weekend")</f>
        <v>Non-Weekend</v>
      </c>
    </row>
    <row r="531" spans="1:13" x14ac:dyDescent="0.25">
      <c r="A531" s="7">
        <v>530</v>
      </c>
      <c r="B531" s="8">
        <v>41459</v>
      </c>
      <c r="C531" s="7">
        <f>YEAR($B531)</f>
        <v>2013</v>
      </c>
      <c r="D531" s="7" t="str">
        <f>VLOOKUP(_xlfn.DAYS(DATE(YEAR($B531), MONTH($B532), DAY($B532)), DATE(YEAR($B532), 1, 1)), SeasonAux, 2, TRUE)</f>
        <v>Summer</v>
      </c>
      <c r="E531" s="7">
        <f>IF($F531 &lt;= 6, 1, 2)</f>
        <v>2</v>
      </c>
      <c r="F531" s="7">
        <f>MONTH($B531)</f>
        <v>7</v>
      </c>
      <c r="G531" s="7">
        <f>WEEKNUM($B531)</f>
        <v>27</v>
      </c>
      <c r="H531" s="7">
        <f>DAY($B531)</f>
        <v>4</v>
      </c>
      <c r="I531" s="7">
        <f>WEEKDAY($B531,2)</f>
        <v>4</v>
      </c>
      <c r="J531" s="7" t="str">
        <f>TEXT($B531, "DDDD")</f>
        <v>quinta-feira</v>
      </c>
      <c r="K531" s="15">
        <f>IFERROR(VLOOKUP(B531, HolidayDimension!A$2:B$50, 2, FALSE), "No Key")</f>
        <v>20</v>
      </c>
      <c r="L531" s="7" t="str">
        <f t="shared" si="8"/>
        <v>Holiday</v>
      </c>
      <c r="M531" s="7" t="str">
        <f>IF($I531 &gt;= 6, "Weekend", "Non-Weekend")</f>
        <v>Non-Weekend</v>
      </c>
    </row>
    <row r="532" spans="1:13" x14ac:dyDescent="0.25">
      <c r="A532" s="7">
        <v>531</v>
      </c>
      <c r="B532" s="9">
        <v>41460</v>
      </c>
      <c r="C532" s="7">
        <f>YEAR($B532)</f>
        <v>2013</v>
      </c>
      <c r="D532" s="7" t="str">
        <f>VLOOKUP(_xlfn.DAYS(DATE(YEAR($B532), MONTH($B533), DAY($B533)), DATE(YEAR($B533), 1, 1)), SeasonAux, 2, TRUE)</f>
        <v>Summer</v>
      </c>
      <c r="E532" s="7">
        <f>IF($F532 &lt;= 6, 1, 2)</f>
        <v>2</v>
      </c>
      <c r="F532" s="7">
        <f>MONTH($B532)</f>
        <v>7</v>
      </c>
      <c r="G532" s="7">
        <f>WEEKNUM($B532)</f>
        <v>27</v>
      </c>
      <c r="H532" s="7">
        <f>DAY($B532)</f>
        <v>5</v>
      </c>
      <c r="I532" s="7">
        <f>WEEKDAY($B532,2)</f>
        <v>5</v>
      </c>
      <c r="J532" s="7" t="str">
        <f>TEXT($B532, "DDDD")</f>
        <v>sexta-feira</v>
      </c>
      <c r="K532" s="15" t="str">
        <f>IFERROR(VLOOKUP(B532, HolidayDimension!A$2:B$50, 2, FALSE), "No Key")</f>
        <v>No Key</v>
      </c>
      <c r="L532" s="7" t="str">
        <f t="shared" si="8"/>
        <v>Non-Holiday</v>
      </c>
      <c r="M532" s="7" t="str">
        <f>IF($I532 &gt;= 6, "Weekend", "Non-Weekend")</f>
        <v>Non-Weekend</v>
      </c>
    </row>
    <row r="533" spans="1:13" x14ac:dyDescent="0.25">
      <c r="A533" s="7">
        <v>532</v>
      </c>
      <c r="B533" s="9">
        <v>41461</v>
      </c>
      <c r="C533" s="7">
        <f>YEAR($B533)</f>
        <v>2013</v>
      </c>
      <c r="D533" s="7" t="str">
        <f>VLOOKUP(_xlfn.DAYS(DATE(YEAR($B533), MONTH($B534), DAY($B534)), DATE(YEAR($B534), 1, 1)), SeasonAux, 2, TRUE)</f>
        <v>Summer</v>
      </c>
      <c r="E533" s="7">
        <f>IF($F533 &lt;= 6, 1, 2)</f>
        <v>2</v>
      </c>
      <c r="F533" s="7">
        <f>MONTH($B533)</f>
        <v>7</v>
      </c>
      <c r="G533" s="7">
        <f>WEEKNUM($B533)</f>
        <v>27</v>
      </c>
      <c r="H533" s="7">
        <f>DAY($B533)</f>
        <v>6</v>
      </c>
      <c r="I533" s="7">
        <f>WEEKDAY($B533,2)</f>
        <v>6</v>
      </c>
      <c r="J533" s="7" t="str">
        <f>TEXT($B533, "DDDD")</f>
        <v>sábado</v>
      </c>
      <c r="K533" s="15" t="str">
        <f>IFERROR(VLOOKUP(B533, HolidayDimension!A$2:B$50, 2, FALSE), "No Key")</f>
        <v>No Key</v>
      </c>
      <c r="L533" s="7" t="str">
        <f t="shared" si="8"/>
        <v>Non-Holiday</v>
      </c>
      <c r="M533" s="7" t="str">
        <f>IF($I533 &gt;= 6, "Weekend", "Non-Weekend")</f>
        <v>Weekend</v>
      </c>
    </row>
    <row r="534" spans="1:13" x14ac:dyDescent="0.25">
      <c r="A534" s="7">
        <v>533</v>
      </c>
      <c r="B534" s="9">
        <v>41462</v>
      </c>
      <c r="C534" s="7">
        <f>YEAR($B534)</f>
        <v>2013</v>
      </c>
      <c r="D534" s="7" t="str">
        <f>VLOOKUP(_xlfn.DAYS(DATE(YEAR($B534), MONTH($B535), DAY($B535)), DATE(YEAR($B535), 1, 1)), SeasonAux, 2, TRUE)</f>
        <v>Summer</v>
      </c>
      <c r="E534" s="7">
        <f>IF($F534 &lt;= 6, 1, 2)</f>
        <v>2</v>
      </c>
      <c r="F534" s="7">
        <f>MONTH($B534)</f>
        <v>7</v>
      </c>
      <c r="G534" s="7">
        <f>WEEKNUM($B534)</f>
        <v>28</v>
      </c>
      <c r="H534" s="7">
        <f>DAY($B534)</f>
        <v>7</v>
      </c>
      <c r="I534" s="7">
        <f>WEEKDAY($B534,2)</f>
        <v>7</v>
      </c>
      <c r="J534" s="7" t="str">
        <f>TEXT($B534, "DDDD")</f>
        <v>domingo</v>
      </c>
      <c r="K534" s="15" t="str">
        <f>IFERROR(VLOOKUP(B534, HolidayDimension!A$2:B$50, 2, FALSE), "No Key")</f>
        <v>No Key</v>
      </c>
      <c r="L534" s="7" t="str">
        <f t="shared" si="8"/>
        <v>Non-Holiday</v>
      </c>
      <c r="M534" s="7" t="str">
        <f>IF($I534 &gt;= 6, "Weekend", "Non-Weekend")</f>
        <v>Weekend</v>
      </c>
    </row>
    <row r="535" spans="1:13" x14ac:dyDescent="0.25">
      <c r="A535" s="7">
        <v>534</v>
      </c>
      <c r="B535" s="8">
        <v>41463</v>
      </c>
      <c r="C535" s="7">
        <f>YEAR($B535)</f>
        <v>2013</v>
      </c>
      <c r="D535" s="7" t="str">
        <f>VLOOKUP(_xlfn.DAYS(DATE(YEAR($B535), MONTH($B536), DAY($B536)), DATE(YEAR($B536), 1, 1)), SeasonAux, 2, TRUE)</f>
        <v>Summer</v>
      </c>
      <c r="E535" s="7">
        <f>IF($F535 &lt;= 6, 1, 2)</f>
        <v>2</v>
      </c>
      <c r="F535" s="7">
        <f>MONTH($B535)</f>
        <v>7</v>
      </c>
      <c r="G535" s="7">
        <f>WEEKNUM($B535)</f>
        <v>28</v>
      </c>
      <c r="H535" s="7">
        <f>DAY($B535)</f>
        <v>8</v>
      </c>
      <c r="I535" s="7">
        <f>WEEKDAY($B535,2)</f>
        <v>1</v>
      </c>
      <c r="J535" s="7" t="str">
        <f>TEXT($B535, "DDDD")</f>
        <v>segunda-feira</v>
      </c>
      <c r="K535" s="15" t="str">
        <f>IFERROR(VLOOKUP(B535, HolidayDimension!A$2:B$50, 2, FALSE), "No Key")</f>
        <v>No Key</v>
      </c>
      <c r="L535" s="7" t="str">
        <f t="shared" si="8"/>
        <v>Non-Holiday</v>
      </c>
      <c r="M535" s="7" t="str">
        <f>IF($I535 &gt;= 6, "Weekend", "Non-Weekend")</f>
        <v>Non-Weekend</v>
      </c>
    </row>
    <row r="536" spans="1:13" x14ac:dyDescent="0.25">
      <c r="A536" s="7">
        <v>535</v>
      </c>
      <c r="B536" s="8">
        <v>41464</v>
      </c>
      <c r="C536" s="7">
        <f>YEAR($B536)</f>
        <v>2013</v>
      </c>
      <c r="D536" s="7" t="str">
        <f>VLOOKUP(_xlfn.DAYS(DATE(YEAR($B536), MONTH($B537), DAY($B537)), DATE(YEAR($B537), 1, 1)), SeasonAux, 2, TRUE)</f>
        <v>Summer</v>
      </c>
      <c r="E536" s="7">
        <f>IF($F536 &lt;= 6, 1, 2)</f>
        <v>2</v>
      </c>
      <c r="F536" s="7">
        <f>MONTH($B536)</f>
        <v>7</v>
      </c>
      <c r="G536" s="7">
        <f>WEEKNUM($B536)</f>
        <v>28</v>
      </c>
      <c r="H536" s="7">
        <f>DAY($B536)</f>
        <v>9</v>
      </c>
      <c r="I536" s="7">
        <f>WEEKDAY($B536,2)</f>
        <v>2</v>
      </c>
      <c r="J536" s="7" t="str">
        <f>TEXT($B536, "DDDD")</f>
        <v>terça-feira</v>
      </c>
      <c r="K536" s="15" t="str">
        <f>IFERROR(VLOOKUP(B536, HolidayDimension!A$2:B$50, 2, FALSE), "No Key")</f>
        <v>No Key</v>
      </c>
      <c r="L536" s="7" t="str">
        <f t="shared" si="8"/>
        <v>Non-Holiday</v>
      </c>
      <c r="M536" s="7" t="str">
        <f>IF($I536 &gt;= 6, "Weekend", "Non-Weekend")</f>
        <v>Non-Weekend</v>
      </c>
    </row>
    <row r="537" spans="1:13" x14ac:dyDescent="0.25">
      <c r="A537" s="7">
        <v>536</v>
      </c>
      <c r="B537" s="8">
        <v>41465</v>
      </c>
      <c r="C537" s="7">
        <f>YEAR($B537)</f>
        <v>2013</v>
      </c>
      <c r="D537" s="7" t="str">
        <f>VLOOKUP(_xlfn.DAYS(DATE(YEAR($B537), MONTH($B538), DAY($B538)), DATE(YEAR($B538), 1, 1)), SeasonAux, 2, TRUE)</f>
        <v>Summer</v>
      </c>
      <c r="E537" s="7">
        <f>IF($F537 &lt;= 6, 1, 2)</f>
        <v>2</v>
      </c>
      <c r="F537" s="7">
        <f>MONTH($B537)</f>
        <v>7</v>
      </c>
      <c r="G537" s="7">
        <f>WEEKNUM($B537)</f>
        <v>28</v>
      </c>
      <c r="H537" s="7">
        <f>DAY($B537)</f>
        <v>10</v>
      </c>
      <c r="I537" s="7">
        <f>WEEKDAY($B537,2)</f>
        <v>3</v>
      </c>
      <c r="J537" s="7" t="str">
        <f>TEXT($B537, "DDDD")</f>
        <v>quarta-feira</v>
      </c>
      <c r="K537" s="15" t="str">
        <f>IFERROR(VLOOKUP(B537, HolidayDimension!A$2:B$50, 2, FALSE), "No Key")</f>
        <v>No Key</v>
      </c>
      <c r="L537" s="7" t="str">
        <f t="shared" si="8"/>
        <v>Non-Holiday</v>
      </c>
      <c r="M537" s="7" t="str">
        <f>IF($I537 &gt;= 6, "Weekend", "Non-Weekend")</f>
        <v>Non-Weekend</v>
      </c>
    </row>
    <row r="538" spans="1:13" x14ac:dyDescent="0.25">
      <c r="A538" s="7">
        <v>537</v>
      </c>
      <c r="B538" s="9">
        <v>41466</v>
      </c>
      <c r="C538" s="7">
        <f>YEAR($B538)</f>
        <v>2013</v>
      </c>
      <c r="D538" s="7" t="str">
        <f>VLOOKUP(_xlfn.DAYS(DATE(YEAR($B538), MONTH($B539), DAY($B539)), DATE(YEAR($B539), 1, 1)), SeasonAux, 2, TRUE)</f>
        <v>Summer</v>
      </c>
      <c r="E538" s="7">
        <f>IF($F538 &lt;= 6, 1, 2)</f>
        <v>2</v>
      </c>
      <c r="F538" s="7">
        <f>MONTH($B538)</f>
        <v>7</v>
      </c>
      <c r="G538" s="7">
        <f>WEEKNUM($B538)</f>
        <v>28</v>
      </c>
      <c r="H538" s="7">
        <f>DAY($B538)</f>
        <v>11</v>
      </c>
      <c r="I538" s="7">
        <f>WEEKDAY($B538,2)</f>
        <v>4</v>
      </c>
      <c r="J538" s="7" t="str">
        <f>TEXT($B538, "DDDD")</f>
        <v>quinta-feira</v>
      </c>
      <c r="K538" s="15" t="str">
        <f>IFERROR(VLOOKUP(B538, HolidayDimension!A$2:B$50, 2, FALSE), "No Key")</f>
        <v>No Key</v>
      </c>
      <c r="L538" s="7" t="str">
        <f t="shared" si="8"/>
        <v>Non-Holiday</v>
      </c>
      <c r="M538" s="7" t="str">
        <f>IF($I538 &gt;= 6, "Weekend", "Non-Weekend")</f>
        <v>Non-Weekend</v>
      </c>
    </row>
    <row r="539" spans="1:13" x14ac:dyDescent="0.25">
      <c r="A539" s="7">
        <v>538</v>
      </c>
      <c r="B539" s="9">
        <v>41467</v>
      </c>
      <c r="C539" s="7">
        <f>YEAR($B539)</f>
        <v>2013</v>
      </c>
      <c r="D539" s="7" t="str">
        <f>VLOOKUP(_xlfn.DAYS(DATE(YEAR($B539), MONTH($B540), DAY($B540)), DATE(YEAR($B540), 1, 1)), SeasonAux, 2, TRUE)</f>
        <v>Summer</v>
      </c>
      <c r="E539" s="7">
        <f>IF($F539 &lt;= 6, 1, 2)</f>
        <v>2</v>
      </c>
      <c r="F539" s="7">
        <f>MONTH($B539)</f>
        <v>7</v>
      </c>
      <c r="G539" s="7">
        <f>WEEKNUM($B539)</f>
        <v>28</v>
      </c>
      <c r="H539" s="7">
        <f>DAY($B539)</f>
        <v>12</v>
      </c>
      <c r="I539" s="7">
        <f>WEEKDAY($B539,2)</f>
        <v>5</v>
      </c>
      <c r="J539" s="7" t="str">
        <f>TEXT($B539, "DDDD")</f>
        <v>sexta-feira</v>
      </c>
      <c r="K539" s="15" t="str">
        <f>IFERROR(VLOOKUP(B539, HolidayDimension!A$2:B$50, 2, FALSE), "No Key")</f>
        <v>No Key</v>
      </c>
      <c r="L539" s="7" t="str">
        <f t="shared" si="8"/>
        <v>Non-Holiday</v>
      </c>
      <c r="M539" s="7" t="str">
        <f>IF($I539 &gt;= 6, "Weekend", "Non-Weekend")</f>
        <v>Non-Weekend</v>
      </c>
    </row>
    <row r="540" spans="1:13" x14ac:dyDescent="0.25">
      <c r="A540" s="7">
        <v>539</v>
      </c>
      <c r="B540" s="8">
        <v>41468</v>
      </c>
      <c r="C540" s="7">
        <f>YEAR($B540)</f>
        <v>2013</v>
      </c>
      <c r="D540" s="7" t="str">
        <f>VLOOKUP(_xlfn.DAYS(DATE(YEAR($B540), MONTH($B541), DAY($B541)), DATE(YEAR($B541), 1, 1)), SeasonAux, 2, TRUE)</f>
        <v>Summer</v>
      </c>
      <c r="E540" s="7">
        <f>IF($F540 &lt;= 6, 1, 2)</f>
        <v>2</v>
      </c>
      <c r="F540" s="7">
        <f>MONTH($B540)</f>
        <v>7</v>
      </c>
      <c r="G540" s="7">
        <f>WEEKNUM($B540)</f>
        <v>28</v>
      </c>
      <c r="H540" s="7">
        <f>DAY($B540)</f>
        <v>13</v>
      </c>
      <c r="I540" s="7">
        <f>WEEKDAY($B540,2)</f>
        <v>6</v>
      </c>
      <c r="J540" s="7" t="str">
        <f>TEXT($B540, "DDDD")</f>
        <v>sábado</v>
      </c>
      <c r="K540" s="15" t="str">
        <f>IFERROR(VLOOKUP(B540, HolidayDimension!A$2:B$50, 2, FALSE), "No Key")</f>
        <v>No Key</v>
      </c>
      <c r="L540" s="7" t="str">
        <f t="shared" si="8"/>
        <v>Non-Holiday</v>
      </c>
      <c r="M540" s="7" t="str">
        <f>IF($I540 &gt;= 6, "Weekend", "Non-Weekend")</f>
        <v>Weekend</v>
      </c>
    </row>
    <row r="541" spans="1:13" x14ac:dyDescent="0.25">
      <c r="A541" s="7">
        <v>540</v>
      </c>
      <c r="B541" s="8">
        <v>41469</v>
      </c>
      <c r="C541" s="7">
        <f>YEAR($B541)</f>
        <v>2013</v>
      </c>
      <c r="D541" s="7" t="str">
        <f>VLOOKUP(_xlfn.DAYS(DATE(YEAR($B541), MONTH($B542), DAY($B542)), DATE(YEAR($B542), 1, 1)), SeasonAux, 2, TRUE)</f>
        <v>Summer</v>
      </c>
      <c r="E541" s="7">
        <f>IF($F541 &lt;= 6, 1, 2)</f>
        <v>2</v>
      </c>
      <c r="F541" s="7">
        <f>MONTH($B541)</f>
        <v>7</v>
      </c>
      <c r="G541" s="7">
        <f>WEEKNUM($B541)</f>
        <v>29</v>
      </c>
      <c r="H541" s="7">
        <f>DAY($B541)</f>
        <v>14</v>
      </c>
      <c r="I541" s="7">
        <f>WEEKDAY($B541,2)</f>
        <v>7</v>
      </c>
      <c r="J541" s="7" t="str">
        <f>TEXT($B541, "DDDD")</f>
        <v>domingo</v>
      </c>
      <c r="K541" s="15" t="str">
        <f>IFERROR(VLOOKUP(B541, HolidayDimension!A$2:B$50, 2, FALSE), "No Key")</f>
        <v>No Key</v>
      </c>
      <c r="L541" s="7" t="str">
        <f t="shared" si="8"/>
        <v>Non-Holiday</v>
      </c>
      <c r="M541" s="7" t="str">
        <f>IF($I541 &gt;= 6, "Weekend", "Non-Weekend")</f>
        <v>Weekend</v>
      </c>
    </row>
    <row r="542" spans="1:13" x14ac:dyDescent="0.25">
      <c r="A542" s="7">
        <v>541</v>
      </c>
      <c r="B542" s="8">
        <v>41470</v>
      </c>
      <c r="C542" s="7">
        <f>YEAR($B542)</f>
        <v>2013</v>
      </c>
      <c r="D542" s="7" t="str">
        <f>VLOOKUP(_xlfn.DAYS(DATE(YEAR($B542), MONTH($B543), DAY($B543)), DATE(YEAR($B543), 1, 1)), SeasonAux, 2, TRUE)</f>
        <v>Summer</v>
      </c>
      <c r="E542" s="7">
        <f>IF($F542 &lt;= 6, 1, 2)</f>
        <v>2</v>
      </c>
      <c r="F542" s="7">
        <f>MONTH($B542)</f>
        <v>7</v>
      </c>
      <c r="G542" s="7">
        <f>WEEKNUM($B542)</f>
        <v>29</v>
      </c>
      <c r="H542" s="7">
        <f>DAY($B542)</f>
        <v>15</v>
      </c>
      <c r="I542" s="7">
        <f>WEEKDAY($B542,2)</f>
        <v>1</v>
      </c>
      <c r="J542" s="7" t="str">
        <f>TEXT($B542, "DDDD")</f>
        <v>segunda-feira</v>
      </c>
      <c r="K542" s="15" t="str">
        <f>IFERROR(VLOOKUP(B542, HolidayDimension!A$2:B$50, 2, FALSE), "No Key")</f>
        <v>No Key</v>
      </c>
      <c r="L542" s="7" t="str">
        <f t="shared" si="8"/>
        <v>Non-Holiday</v>
      </c>
      <c r="M542" s="7" t="str">
        <f>IF($I542 &gt;= 6, "Weekend", "Non-Weekend")</f>
        <v>Non-Weekend</v>
      </c>
    </row>
    <row r="543" spans="1:13" x14ac:dyDescent="0.25">
      <c r="A543" s="7">
        <v>542</v>
      </c>
      <c r="B543" s="8">
        <v>41471</v>
      </c>
      <c r="C543" s="7">
        <f>YEAR($B543)</f>
        <v>2013</v>
      </c>
      <c r="D543" s="7" t="str">
        <f>VLOOKUP(_xlfn.DAYS(DATE(YEAR($B543), MONTH($B544), DAY($B544)), DATE(YEAR($B544), 1, 1)), SeasonAux, 2, TRUE)</f>
        <v>Summer</v>
      </c>
      <c r="E543" s="7">
        <f>IF($F543 &lt;= 6, 1, 2)</f>
        <v>2</v>
      </c>
      <c r="F543" s="7">
        <f>MONTH($B543)</f>
        <v>7</v>
      </c>
      <c r="G543" s="7">
        <f>WEEKNUM($B543)</f>
        <v>29</v>
      </c>
      <c r="H543" s="7">
        <f>DAY($B543)</f>
        <v>16</v>
      </c>
      <c r="I543" s="7">
        <f>WEEKDAY($B543,2)</f>
        <v>2</v>
      </c>
      <c r="J543" s="7" t="str">
        <f>TEXT($B543, "DDDD")</f>
        <v>terça-feira</v>
      </c>
      <c r="K543" s="15" t="str">
        <f>IFERROR(VLOOKUP(B543, HolidayDimension!A$2:B$50, 2, FALSE), "No Key")</f>
        <v>No Key</v>
      </c>
      <c r="L543" s="7" t="str">
        <f t="shared" si="8"/>
        <v>Non-Holiday</v>
      </c>
      <c r="M543" s="7" t="str">
        <f>IF($I543 &gt;= 6, "Weekend", "Non-Weekend")</f>
        <v>Non-Weekend</v>
      </c>
    </row>
    <row r="544" spans="1:13" x14ac:dyDescent="0.25">
      <c r="A544" s="7">
        <v>543</v>
      </c>
      <c r="B544" s="9">
        <v>41472</v>
      </c>
      <c r="C544" s="7">
        <f>YEAR($B544)</f>
        <v>2013</v>
      </c>
      <c r="D544" s="7" t="str">
        <f>VLOOKUP(_xlfn.DAYS(DATE(YEAR($B544), MONTH($B545), DAY($B545)), DATE(YEAR($B545), 1, 1)), SeasonAux, 2, TRUE)</f>
        <v>Summer</v>
      </c>
      <c r="E544" s="7">
        <f>IF($F544 &lt;= 6, 1, 2)</f>
        <v>2</v>
      </c>
      <c r="F544" s="7">
        <f>MONTH($B544)</f>
        <v>7</v>
      </c>
      <c r="G544" s="7">
        <f>WEEKNUM($B544)</f>
        <v>29</v>
      </c>
      <c r="H544" s="7">
        <f>DAY($B544)</f>
        <v>17</v>
      </c>
      <c r="I544" s="7">
        <f>WEEKDAY($B544,2)</f>
        <v>3</v>
      </c>
      <c r="J544" s="7" t="str">
        <f>TEXT($B544, "DDDD")</f>
        <v>quarta-feira</v>
      </c>
      <c r="K544" s="15" t="str">
        <f>IFERROR(VLOOKUP(B544, HolidayDimension!A$2:B$50, 2, FALSE), "No Key")</f>
        <v>No Key</v>
      </c>
      <c r="L544" s="7" t="str">
        <f t="shared" si="8"/>
        <v>Non-Holiday</v>
      </c>
      <c r="M544" s="7" t="str">
        <f>IF($I544 &gt;= 6, "Weekend", "Non-Weekend")</f>
        <v>Non-Weekend</v>
      </c>
    </row>
    <row r="545" spans="1:13" x14ac:dyDescent="0.25">
      <c r="A545" s="7">
        <v>544</v>
      </c>
      <c r="B545" s="8">
        <v>41473</v>
      </c>
      <c r="C545" s="7">
        <f>YEAR($B545)</f>
        <v>2013</v>
      </c>
      <c r="D545" s="7" t="str">
        <f>VLOOKUP(_xlfn.DAYS(DATE(YEAR($B545), MONTH($B546), DAY($B546)), DATE(YEAR($B546), 1, 1)), SeasonAux, 2, TRUE)</f>
        <v>Summer</v>
      </c>
      <c r="E545" s="7">
        <f>IF($F545 &lt;= 6, 1, 2)</f>
        <v>2</v>
      </c>
      <c r="F545" s="7">
        <f>MONTH($B545)</f>
        <v>7</v>
      </c>
      <c r="G545" s="7">
        <f>WEEKNUM($B545)</f>
        <v>29</v>
      </c>
      <c r="H545" s="7">
        <f>DAY($B545)</f>
        <v>18</v>
      </c>
      <c r="I545" s="7">
        <f>WEEKDAY($B545,2)</f>
        <v>4</v>
      </c>
      <c r="J545" s="7" t="str">
        <f>TEXT($B545, "DDDD")</f>
        <v>quinta-feira</v>
      </c>
      <c r="K545" s="15" t="str">
        <f>IFERROR(VLOOKUP(B545, HolidayDimension!A$2:B$50, 2, FALSE), "No Key")</f>
        <v>No Key</v>
      </c>
      <c r="L545" s="7" t="str">
        <f t="shared" si="8"/>
        <v>Non-Holiday</v>
      </c>
      <c r="M545" s="7" t="str">
        <f>IF($I545 &gt;= 6, "Weekend", "Non-Weekend")</f>
        <v>Non-Weekend</v>
      </c>
    </row>
    <row r="546" spans="1:13" x14ac:dyDescent="0.25">
      <c r="A546" s="7">
        <v>545</v>
      </c>
      <c r="B546" s="9">
        <v>41474</v>
      </c>
      <c r="C546" s="7">
        <f>YEAR($B546)</f>
        <v>2013</v>
      </c>
      <c r="D546" s="7" t="str">
        <f>VLOOKUP(_xlfn.DAYS(DATE(YEAR($B546), MONTH($B547), DAY($B547)), DATE(YEAR($B547), 1, 1)), SeasonAux, 2, TRUE)</f>
        <v>Summer</v>
      </c>
      <c r="E546" s="7">
        <f>IF($F546 &lt;= 6, 1, 2)</f>
        <v>2</v>
      </c>
      <c r="F546" s="7">
        <f>MONTH($B546)</f>
        <v>7</v>
      </c>
      <c r="G546" s="7">
        <f>WEEKNUM($B546)</f>
        <v>29</v>
      </c>
      <c r="H546" s="7">
        <f>DAY($B546)</f>
        <v>19</v>
      </c>
      <c r="I546" s="7">
        <f>WEEKDAY($B546,2)</f>
        <v>5</v>
      </c>
      <c r="J546" s="7" t="str">
        <f>TEXT($B546, "DDDD")</f>
        <v>sexta-feira</v>
      </c>
      <c r="K546" s="15" t="str">
        <f>IFERROR(VLOOKUP(B546, HolidayDimension!A$2:B$50, 2, FALSE), "No Key")</f>
        <v>No Key</v>
      </c>
      <c r="L546" s="7" t="str">
        <f t="shared" si="8"/>
        <v>Non-Holiday</v>
      </c>
      <c r="M546" s="7" t="str">
        <f>IF($I546 &gt;= 6, "Weekend", "Non-Weekend")</f>
        <v>Non-Weekend</v>
      </c>
    </row>
    <row r="547" spans="1:13" x14ac:dyDescent="0.25">
      <c r="A547" s="7">
        <v>546</v>
      </c>
      <c r="B547" s="9">
        <v>41475</v>
      </c>
      <c r="C547" s="7">
        <f>YEAR($B547)</f>
        <v>2013</v>
      </c>
      <c r="D547" s="7" t="str">
        <f>VLOOKUP(_xlfn.DAYS(DATE(YEAR($B547), MONTH($B548), DAY($B548)), DATE(YEAR($B548), 1, 1)), SeasonAux, 2, TRUE)</f>
        <v>Summer</v>
      </c>
      <c r="E547" s="7">
        <f>IF($F547 &lt;= 6, 1, 2)</f>
        <v>2</v>
      </c>
      <c r="F547" s="7">
        <f>MONTH($B547)</f>
        <v>7</v>
      </c>
      <c r="G547" s="7">
        <f>WEEKNUM($B547)</f>
        <v>29</v>
      </c>
      <c r="H547" s="7">
        <f>DAY($B547)</f>
        <v>20</v>
      </c>
      <c r="I547" s="7">
        <f>WEEKDAY($B547,2)</f>
        <v>6</v>
      </c>
      <c r="J547" s="7" t="str">
        <f>TEXT($B547, "DDDD")</f>
        <v>sábado</v>
      </c>
      <c r="K547" s="15" t="str">
        <f>IFERROR(VLOOKUP(B547, HolidayDimension!A$2:B$50, 2, FALSE), "No Key")</f>
        <v>No Key</v>
      </c>
      <c r="L547" s="7" t="str">
        <f t="shared" si="8"/>
        <v>Non-Holiday</v>
      </c>
      <c r="M547" s="7" t="str">
        <f>IF($I547 &gt;= 6, "Weekend", "Non-Weekend")</f>
        <v>Weekend</v>
      </c>
    </row>
    <row r="548" spans="1:13" x14ac:dyDescent="0.25">
      <c r="A548" s="7">
        <v>547</v>
      </c>
      <c r="B548" s="9">
        <v>41476</v>
      </c>
      <c r="C548" s="7">
        <f>YEAR($B548)</f>
        <v>2013</v>
      </c>
      <c r="D548" s="7" t="str">
        <f>VLOOKUP(_xlfn.DAYS(DATE(YEAR($B548), MONTH($B549), DAY($B549)), DATE(YEAR($B549), 1, 1)), SeasonAux, 2, TRUE)</f>
        <v>Summer</v>
      </c>
      <c r="E548" s="7">
        <f>IF($F548 &lt;= 6, 1, 2)</f>
        <v>2</v>
      </c>
      <c r="F548" s="7">
        <f>MONTH($B548)</f>
        <v>7</v>
      </c>
      <c r="G548" s="7">
        <f>WEEKNUM($B548)</f>
        <v>30</v>
      </c>
      <c r="H548" s="7">
        <f>DAY($B548)</f>
        <v>21</v>
      </c>
      <c r="I548" s="7">
        <f>WEEKDAY($B548,2)</f>
        <v>7</v>
      </c>
      <c r="J548" s="7" t="str">
        <f>TEXT($B548, "DDDD")</f>
        <v>domingo</v>
      </c>
      <c r="K548" s="15" t="str">
        <f>IFERROR(VLOOKUP(B548, HolidayDimension!A$2:B$50, 2, FALSE), "No Key")</f>
        <v>No Key</v>
      </c>
      <c r="L548" s="7" t="str">
        <f t="shared" si="8"/>
        <v>Non-Holiday</v>
      </c>
      <c r="M548" s="7" t="str">
        <f>IF($I548 &gt;= 6, "Weekend", "Non-Weekend")</f>
        <v>Weekend</v>
      </c>
    </row>
    <row r="549" spans="1:13" x14ac:dyDescent="0.25">
      <c r="A549" s="7">
        <v>548</v>
      </c>
      <c r="B549" s="9">
        <v>41478</v>
      </c>
      <c r="C549" s="7">
        <f>YEAR($B549)</f>
        <v>2013</v>
      </c>
      <c r="D549" s="7" t="str">
        <f>VLOOKUP(_xlfn.DAYS(DATE(YEAR($B549), MONTH($B550), DAY($B550)), DATE(YEAR($B550), 1, 1)), SeasonAux, 2, TRUE)</f>
        <v>Summer</v>
      </c>
      <c r="E549" s="7">
        <f>IF($F549 &lt;= 6, 1, 2)</f>
        <v>2</v>
      </c>
      <c r="F549" s="7">
        <f>MONTH($B549)</f>
        <v>7</v>
      </c>
      <c r="G549" s="7">
        <f>WEEKNUM($B549)</f>
        <v>30</v>
      </c>
      <c r="H549" s="7">
        <f>DAY($B549)</f>
        <v>23</v>
      </c>
      <c r="I549" s="7">
        <f>WEEKDAY($B549,2)</f>
        <v>2</v>
      </c>
      <c r="J549" s="7" t="str">
        <f>TEXT($B549, "DDDD")</f>
        <v>terça-feira</v>
      </c>
      <c r="K549" s="15" t="str">
        <f>IFERROR(VLOOKUP(B549, HolidayDimension!A$2:B$50, 2, FALSE), "No Key")</f>
        <v>No Key</v>
      </c>
      <c r="L549" s="7" t="str">
        <f t="shared" si="8"/>
        <v>Non-Holiday</v>
      </c>
      <c r="M549" s="7" t="str">
        <f>IF($I549 &gt;= 6, "Weekend", "Non-Weekend")</f>
        <v>Non-Weekend</v>
      </c>
    </row>
    <row r="550" spans="1:13" x14ac:dyDescent="0.25">
      <c r="A550" s="7">
        <v>549</v>
      </c>
      <c r="B550" s="8">
        <v>41479</v>
      </c>
      <c r="C550" s="7">
        <f>YEAR($B550)</f>
        <v>2013</v>
      </c>
      <c r="D550" s="7" t="str">
        <f>VLOOKUP(_xlfn.DAYS(DATE(YEAR($B550), MONTH($B551), DAY($B551)), DATE(YEAR($B551), 1, 1)), SeasonAux, 2, TRUE)</f>
        <v>Summer</v>
      </c>
      <c r="E550" s="7">
        <f>IF($F550 &lt;= 6, 1, 2)</f>
        <v>2</v>
      </c>
      <c r="F550" s="7">
        <f>MONTH($B550)</f>
        <v>7</v>
      </c>
      <c r="G550" s="7">
        <f>WEEKNUM($B550)</f>
        <v>30</v>
      </c>
      <c r="H550" s="7">
        <f>DAY($B550)</f>
        <v>24</v>
      </c>
      <c r="I550" s="7">
        <f>WEEKDAY($B550,2)</f>
        <v>3</v>
      </c>
      <c r="J550" s="7" t="str">
        <f>TEXT($B550, "DDDD")</f>
        <v>quarta-feira</v>
      </c>
      <c r="K550" s="15" t="str">
        <f>IFERROR(VLOOKUP(B550, HolidayDimension!A$2:B$50, 2, FALSE), "No Key")</f>
        <v>No Key</v>
      </c>
      <c r="L550" s="7" t="str">
        <f t="shared" si="8"/>
        <v>Non-Holiday</v>
      </c>
      <c r="M550" s="7" t="str">
        <f>IF($I550 &gt;= 6, "Weekend", "Non-Weekend")</f>
        <v>Non-Weekend</v>
      </c>
    </row>
    <row r="551" spans="1:13" x14ac:dyDescent="0.25">
      <c r="A551" s="7">
        <v>550</v>
      </c>
      <c r="B551" s="8">
        <v>41480</v>
      </c>
      <c r="C551" s="7">
        <f>YEAR($B551)</f>
        <v>2013</v>
      </c>
      <c r="D551" s="7" t="str">
        <f>VLOOKUP(_xlfn.DAYS(DATE(YEAR($B551), MONTH($B552), DAY($B552)), DATE(YEAR($B552), 1, 1)), SeasonAux, 2, TRUE)</f>
        <v>Summer</v>
      </c>
      <c r="E551" s="7">
        <f>IF($F551 &lt;= 6, 1, 2)</f>
        <v>2</v>
      </c>
      <c r="F551" s="7">
        <f>MONTH($B551)</f>
        <v>7</v>
      </c>
      <c r="G551" s="7">
        <f>WEEKNUM($B551)</f>
        <v>30</v>
      </c>
      <c r="H551" s="7">
        <f>DAY($B551)</f>
        <v>25</v>
      </c>
      <c r="I551" s="7">
        <f>WEEKDAY($B551,2)</f>
        <v>4</v>
      </c>
      <c r="J551" s="7" t="str">
        <f>TEXT($B551, "DDDD")</f>
        <v>quinta-feira</v>
      </c>
      <c r="K551" s="15" t="str">
        <f>IFERROR(VLOOKUP(B551, HolidayDimension!A$2:B$50, 2, FALSE), "No Key")</f>
        <v>No Key</v>
      </c>
      <c r="L551" s="7" t="str">
        <f t="shared" si="8"/>
        <v>Non-Holiday</v>
      </c>
      <c r="M551" s="7" t="str">
        <f>IF($I551 &gt;= 6, "Weekend", "Non-Weekend")</f>
        <v>Non-Weekend</v>
      </c>
    </row>
    <row r="552" spans="1:13" x14ac:dyDescent="0.25">
      <c r="A552" s="7">
        <v>551</v>
      </c>
      <c r="B552" s="9">
        <v>41481</v>
      </c>
      <c r="C552" s="7">
        <f>YEAR($B552)</f>
        <v>2013</v>
      </c>
      <c r="D552" s="7" t="str">
        <f>VLOOKUP(_xlfn.DAYS(DATE(YEAR($B552), MONTH($B553), DAY($B553)), DATE(YEAR($B553), 1, 1)), SeasonAux, 2, TRUE)</f>
        <v>Summer</v>
      </c>
      <c r="E552" s="7">
        <f>IF($F552 &lt;= 6, 1, 2)</f>
        <v>2</v>
      </c>
      <c r="F552" s="7">
        <f>MONTH($B552)</f>
        <v>7</v>
      </c>
      <c r="G552" s="7">
        <f>WEEKNUM($B552)</f>
        <v>30</v>
      </c>
      <c r="H552" s="7">
        <f>DAY($B552)</f>
        <v>26</v>
      </c>
      <c r="I552" s="7">
        <f>WEEKDAY($B552,2)</f>
        <v>5</v>
      </c>
      <c r="J552" s="7" t="str">
        <f>TEXT($B552, "DDDD")</f>
        <v>sexta-feira</v>
      </c>
      <c r="K552" s="15" t="str">
        <f>IFERROR(VLOOKUP(B552, HolidayDimension!A$2:B$50, 2, FALSE), "No Key")</f>
        <v>No Key</v>
      </c>
      <c r="L552" s="7" t="str">
        <f t="shared" si="8"/>
        <v>Non-Holiday</v>
      </c>
      <c r="M552" s="7" t="str">
        <f>IF($I552 &gt;= 6, "Weekend", "Non-Weekend")</f>
        <v>Non-Weekend</v>
      </c>
    </row>
    <row r="553" spans="1:13" x14ac:dyDescent="0.25">
      <c r="A553" s="7">
        <v>552</v>
      </c>
      <c r="B553" s="9">
        <v>41482</v>
      </c>
      <c r="C553" s="7">
        <f>YEAR($B553)</f>
        <v>2013</v>
      </c>
      <c r="D553" s="7" t="str">
        <f>VLOOKUP(_xlfn.DAYS(DATE(YEAR($B553), MONTH($B554), DAY($B554)), DATE(YEAR($B554), 1, 1)), SeasonAux, 2, TRUE)</f>
        <v>Summer</v>
      </c>
      <c r="E553" s="7">
        <f>IF($F553 &lt;= 6, 1, 2)</f>
        <v>2</v>
      </c>
      <c r="F553" s="7">
        <f>MONTH($B553)</f>
        <v>7</v>
      </c>
      <c r="G553" s="7">
        <f>WEEKNUM($B553)</f>
        <v>30</v>
      </c>
      <c r="H553" s="7">
        <f>DAY($B553)</f>
        <v>27</v>
      </c>
      <c r="I553" s="7">
        <f>WEEKDAY($B553,2)</f>
        <v>6</v>
      </c>
      <c r="J553" s="7" t="str">
        <f>TEXT($B553, "DDDD")</f>
        <v>sábado</v>
      </c>
      <c r="K553" s="15" t="str">
        <f>IFERROR(VLOOKUP(B553, HolidayDimension!A$2:B$50, 2, FALSE), "No Key")</f>
        <v>No Key</v>
      </c>
      <c r="L553" s="7" t="str">
        <f t="shared" si="8"/>
        <v>Non-Holiday</v>
      </c>
      <c r="M553" s="7" t="str">
        <f>IF($I553 &gt;= 6, "Weekend", "Non-Weekend")</f>
        <v>Weekend</v>
      </c>
    </row>
    <row r="554" spans="1:13" x14ac:dyDescent="0.25">
      <c r="A554" s="7">
        <v>553</v>
      </c>
      <c r="B554" s="9">
        <v>41483</v>
      </c>
      <c r="C554" s="7">
        <f>YEAR($B554)</f>
        <v>2013</v>
      </c>
      <c r="D554" s="7" t="str">
        <f>VLOOKUP(_xlfn.DAYS(DATE(YEAR($B554), MONTH($B555), DAY($B555)), DATE(YEAR($B555), 1, 1)), SeasonAux, 2, TRUE)</f>
        <v>Summer</v>
      </c>
      <c r="E554" s="7">
        <f>IF($F554 &lt;= 6, 1, 2)</f>
        <v>2</v>
      </c>
      <c r="F554" s="7">
        <f>MONTH($B554)</f>
        <v>7</v>
      </c>
      <c r="G554" s="7">
        <f>WEEKNUM($B554)</f>
        <v>31</v>
      </c>
      <c r="H554" s="7">
        <f>DAY($B554)</f>
        <v>28</v>
      </c>
      <c r="I554" s="7">
        <f>WEEKDAY($B554,2)</f>
        <v>7</v>
      </c>
      <c r="J554" s="7" t="str">
        <f>TEXT($B554, "DDDD")</f>
        <v>domingo</v>
      </c>
      <c r="K554" s="15" t="str">
        <f>IFERROR(VLOOKUP(B554, HolidayDimension!A$2:B$50, 2, FALSE), "No Key")</f>
        <v>No Key</v>
      </c>
      <c r="L554" s="7" t="str">
        <f t="shared" si="8"/>
        <v>Non-Holiday</v>
      </c>
      <c r="M554" s="7" t="str">
        <f>IF($I554 &gt;= 6, "Weekend", "Non-Weekend")</f>
        <v>Weekend</v>
      </c>
    </row>
    <row r="555" spans="1:13" x14ac:dyDescent="0.25">
      <c r="A555" s="7">
        <v>554</v>
      </c>
      <c r="B555" s="9">
        <v>41484</v>
      </c>
      <c r="C555" s="7">
        <f>YEAR($B555)</f>
        <v>2013</v>
      </c>
      <c r="D555" s="7" t="str">
        <f>VLOOKUP(_xlfn.DAYS(DATE(YEAR($B555), MONTH($B556), DAY($B556)), DATE(YEAR($B556), 1, 1)), SeasonAux, 2, TRUE)</f>
        <v>Summer</v>
      </c>
      <c r="E555" s="7">
        <f>IF($F555 &lt;= 6, 1, 2)</f>
        <v>2</v>
      </c>
      <c r="F555" s="7">
        <f>MONTH($B555)</f>
        <v>7</v>
      </c>
      <c r="G555" s="7">
        <f>WEEKNUM($B555)</f>
        <v>31</v>
      </c>
      <c r="H555" s="7">
        <f>DAY($B555)</f>
        <v>29</v>
      </c>
      <c r="I555" s="7">
        <f>WEEKDAY($B555,2)</f>
        <v>1</v>
      </c>
      <c r="J555" s="7" t="str">
        <f>TEXT($B555, "DDDD")</f>
        <v>segunda-feira</v>
      </c>
      <c r="K555" s="15" t="str">
        <f>IFERROR(VLOOKUP(B555, HolidayDimension!A$2:B$50, 2, FALSE), "No Key")</f>
        <v>No Key</v>
      </c>
      <c r="L555" s="7" t="str">
        <f t="shared" si="8"/>
        <v>Non-Holiday</v>
      </c>
      <c r="M555" s="7" t="str">
        <f>IF($I555 &gt;= 6, "Weekend", "Non-Weekend")</f>
        <v>Non-Weekend</v>
      </c>
    </row>
    <row r="556" spans="1:13" x14ac:dyDescent="0.25">
      <c r="A556" s="7">
        <v>555</v>
      </c>
      <c r="B556" s="8">
        <v>41485</v>
      </c>
      <c r="C556" s="7">
        <f>YEAR($B556)</f>
        <v>2013</v>
      </c>
      <c r="D556" s="7" t="str">
        <f>VLOOKUP(_xlfn.DAYS(DATE(YEAR($B556), MONTH($B557), DAY($B557)), DATE(YEAR($B557), 1, 1)), SeasonAux, 2, TRUE)</f>
        <v>Summer</v>
      </c>
      <c r="E556" s="7">
        <f>IF($F556 &lt;= 6, 1, 2)</f>
        <v>2</v>
      </c>
      <c r="F556" s="7">
        <f>MONTH($B556)</f>
        <v>7</v>
      </c>
      <c r="G556" s="7">
        <f>WEEKNUM($B556)</f>
        <v>31</v>
      </c>
      <c r="H556" s="7">
        <f>DAY($B556)</f>
        <v>30</v>
      </c>
      <c r="I556" s="7">
        <f>WEEKDAY($B556,2)</f>
        <v>2</v>
      </c>
      <c r="J556" s="7" t="str">
        <f>TEXT($B556, "DDDD")</f>
        <v>terça-feira</v>
      </c>
      <c r="K556" s="15" t="str">
        <f>IFERROR(VLOOKUP(B556, HolidayDimension!A$2:B$50, 2, FALSE), "No Key")</f>
        <v>No Key</v>
      </c>
      <c r="L556" s="7" t="str">
        <f t="shared" si="8"/>
        <v>Non-Holiday</v>
      </c>
      <c r="M556" s="7" t="str">
        <f>IF($I556 &gt;= 6, "Weekend", "Non-Weekend")</f>
        <v>Non-Weekend</v>
      </c>
    </row>
    <row r="557" spans="1:13" x14ac:dyDescent="0.25">
      <c r="A557" s="7">
        <v>556</v>
      </c>
      <c r="B557" s="8">
        <v>41486</v>
      </c>
      <c r="C557" s="7">
        <f>YEAR($B557)</f>
        <v>2013</v>
      </c>
      <c r="D557" s="7" t="str">
        <f>VLOOKUP(_xlfn.DAYS(DATE(YEAR($B557), MONTH($B558), DAY($B558)), DATE(YEAR($B558), 1, 1)), SeasonAux, 2, TRUE)</f>
        <v>Summer</v>
      </c>
      <c r="E557" s="7">
        <f>IF($F557 &lt;= 6, 1, 2)</f>
        <v>2</v>
      </c>
      <c r="F557" s="7">
        <f>MONTH($B557)</f>
        <v>7</v>
      </c>
      <c r="G557" s="7">
        <f>WEEKNUM($B557)</f>
        <v>31</v>
      </c>
      <c r="H557" s="7">
        <f>DAY($B557)</f>
        <v>31</v>
      </c>
      <c r="I557" s="7">
        <f>WEEKDAY($B557,2)</f>
        <v>3</v>
      </c>
      <c r="J557" s="7" t="str">
        <f>TEXT($B557, "DDDD")</f>
        <v>quarta-feira</v>
      </c>
      <c r="K557" s="15" t="str">
        <f>IFERROR(VLOOKUP(B557, HolidayDimension!A$2:B$50, 2, FALSE), "No Key")</f>
        <v>No Key</v>
      </c>
      <c r="L557" s="7" t="str">
        <f t="shared" si="8"/>
        <v>Non-Holiday</v>
      </c>
      <c r="M557" s="7" t="str">
        <f>IF($I557 &gt;= 6, "Weekend", "Non-Weekend")</f>
        <v>Non-Weekend</v>
      </c>
    </row>
    <row r="558" spans="1:13" x14ac:dyDescent="0.25">
      <c r="A558" s="7">
        <v>557</v>
      </c>
      <c r="B558" s="8">
        <v>41487</v>
      </c>
      <c r="C558" s="7">
        <f>YEAR($B558)</f>
        <v>2013</v>
      </c>
      <c r="D558" s="7" t="str">
        <f>VLOOKUP(_xlfn.DAYS(DATE(YEAR($B558), MONTH($B559), DAY($B559)), DATE(YEAR($B559), 1, 1)), SeasonAux, 2, TRUE)</f>
        <v>Summer</v>
      </c>
      <c r="E558" s="7">
        <f>IF($F558 &lt;= 6, 1, 2)</f>
        <v>2</v>
      </c>
      <c r="F558" s="7">
        <f>MONTH($B558)</f>
        <v>8</v>
      </c>
      <c r="G558" s="7">
        <f>WEEKNUM($B558)</f>
        <v>31</v>
      </c>
      <c r="H558" s="7">
        <f>DAY($B558)</f>
        <v>1</v>
      </c>
      <c r="I558" s="7">
        <f>WEEKDAY($B558,2)</f>
        <v>4</v>
      </c>
      <c r="J558" s="7" t="str">
        <f>TEXT($B558, "DDDD")</f>
        <v>quinta-feira</v>
      </c>
      <c r="K558" s="15" t="str">
        <f>IFERROR(VLOOKUP(B558, HolidayDimension!A$2:B$50, 2, FALSE), "No Key")</f>
        <v>No Key</v>
      </c>
      <c r="L558" s="7" t="str">
        <f t="shared" si="8"/>
        <v>Non-Holiday</v>
      </c>
      <c r="M558" s="7" t="str">
        <f>IF($I558 &gt;= 6, "Weekend", "Non-Weekend")</f>
        <v>Non-Weekend</v>
      </c>
    </row>
    <row r="559" spans="1:13" x14ac:dyDescent="0.25">
      <c r="A559" s="7">
        <v>558</v>
      </c>
      <c r="B559" s="8">
        <v>41488</v>
      </c>
      <c r="C559" s="7">
        <f>YEAR($B559)</f>
        <v>2013</v>
      </c>
      <c r="D559" s="7" t="str">
        <f>VLOOKUP(_xlfn.DAYS(DATE(YEAR($B559), MONTH($B560), DAY($B560)), DATE(YEAR($B560), 1, 1)), SeasonAux, 2, TRUE)</f>
        <v>Summer</v>
      </c>
      <c r="E559" s="7">
        <f>IF($F559 &lt;= 6, 1, 2)</f>
        <v>2</v>
      </c>
      <c r="F559" s="7">
        <f>MONTH($B559)</f>
        <v>8</v>
      </c>
      <c r="G559" s="7">
        <f>WEEKNUM($B559)</f>
        <v>31</v>
      </c>
      <c r="H559" s="7">
        <f>DAY($B559)</f>
        <v>2</v>
      </c>
      <c r="I559" s="7">
        <f>WEEKDAY($B559,2)</f>
        <v>5</v>
      </c>
      <c r="J559" s="7" t="str">
        <f>TEXT($B559, "DDDD")</f>
        <v>sexta-feira</v>
      </c>
      <c r="K559" s="15" t="str">
        <f>IFERROR(VLOOKUP(B559, HolidayDimension!A$2:B$50, 2, FALSE), "No Key")</f>
        <v>No Key</v>
      </c>
      <c r="L559" s="7" t="str">
        <f t="shared" si="8"/>
        <v>Non-Holiday</v>
      </c>
      <c r="M559" s="7" t="str">
        <f>IF($I559 &gt;= 6, "Weekend", "Non-Weekend")</f>
        <v>Non-Weekend</v>
      </c>
    </row>
    <row r="560" spans="1:13" x14ac:dyDescent="0.25">
      <c r="A560" s="7">
        <v>559</v>
      </c>
      <c r="B560" s="8">
        <v>41489</v>
      </c>
      <c r="C560" s="7">
        <f>YEAR($B560)</f>
        <v>2013</v>
      </c>
      <c r="D560" s="7" t="str">
        <f>VLOOKUP(_xlfn.DAYS(DATE(YEAR($B560), MONTH($B561), DAY($B561)), DATE(YEAR($B561), 1, 1)), SeasonAux, 2, TRUE)</f>
        <v>Summer</v>
      </c>
      <c r="E560" s="7">
        <f>IF($F560 &lt;= 6, 1, 2)</f>
        <v>2</v>
      </c>
      <c r="F560" s="7">
        <f>MONTH($B560)</f>
        <v>8</v>
      </c>
      <c r="G560" s="7">
        <f>WEEKNUM($B560)</f>
        <v>31</v>
      </c>
      <c r="H560" s="7">
        <f>DAY($B560)</f>
        <v>3</v>
      </c>
      <c r="I560" s="7">
        <f>WEEKDAY($B560,2)</f>
        <v>6</v>
      </c>
      <c r="J560" s="7" t="str">
        <f>TEXT($B560, "DDDD")</f>
        <v>sábado</v>
      </c>
      <c r="K560" s="15" t="str">
        <f>IFERROR(VLOOKUP(B560, HolidayDimension!A$2:B$50, 2, FALSE), "No Key")</f>
        <v>No Key</v>
      </c>
      <c r="L560" s="7" t="str">
        <f t="shared" si="8"/>
        <v>Non-Holiday</v>
      </c>
      <c r="M560" s="7" t="str">
        <f>IF($I560 &gt;= 6, "Weekend", "Non-Weekend")</f>
        <v>Weekend</v>
      </c>
    </row>
    <row r="561" spans="1:13" x14ac:dyDescent="0.25">
      <c r="A561" s="7">
        <v>560</v>
      </c>
      <c r="B561" s="9">
        <v>41490</v>
      </c>
      <c r="C561" s="7">
        <f>YEAR($B561)</f>
        <v>2013</v>
      </c>
      <c r="D561" s="7" t="str">
        <f>VLOOKUP(_xlfn.DAYS(DATE(YEAR($B561), MONTH($B562), DAY($B562)), DATE(YEAR($B562), 1, 1)), SeasonAux, 2, TRUE)</f>
        <v>Summer</v>
      </c>
      <c r="E561" s="7">
        <f>IF($F561 &lt;= 6, 1, 2)</f>
        <v>2</v>
      </c>
      <c r="F561" s="7">
        <f>MONTH($B561)</f>
        <v>8</v>
      </c>
      <c r="G561" s="7">
        <f>WEEKNUM($B561)</f>
        <v>32</v>
      </c>
      <c r="H561" s="7">
        <f>DAY($B561)</f>
        <v>4</v>
      </c>
      <c r="I561" s="7">
        <f>WEEKDAY($B561,2)</f>
        <v>7</v>
      </c>
      <c r="J561" s="7" t="str">
        <f>TEXT($B561, "DDDD")</f>
        <v>domingo</v>
      </c>
      <c r="K561" s="15" t="str">
        <f>IFERROR(VLOOKUP(B561, HolidayDimension!A$2:B$50, 2, FALSE), "No Key")</f>
        <v>No Key</v>
      </c>
      <c r="L561" s="7" t="str">
        <f t="shared" si="8"/>
        <v>Non-Holiday</v>
      </c>
      <c r="M561" s="7" t="str">
        <f>IF($I561 &gt;= 6, "Weekend", "Non-Weekend")</f>
        <v>Weekend</v>
      </c>
    </row>
    <row r="562" spans="1:13" x14ac:dyDescent="0.25">
      <c r="A562" s="7">
        <v>561</v>
      </c>
      <c r="B562" s="9">
        <v>41491</v>
      </c>
      <c r="C562" s="7">
        <f>YEAR($B562)</f>
        <v>2013</v>
      </c>
      <c r="D562" s="7" t="str">
        <f>VLOOKUP(_xlfn.DAYS(DATE(YEAR($B562), MONTH($B563), DAY($B563)), DATE(YEAR($B563), 1, 1)), SeasonAux, 2, TRUE)</f>
        <v>Summer</v>
      </c>
      <c r="E562" s="7">
        <f>IF($F562 &lt;= 6, 1, 2)</f>
        <v>2</v>
      </c>
      <c r="F562" s="7">
        <f>MONTH($B562)</f>
        <v>8</v>
      </c>
      <c r="G562" s="7">
        <f>WEEKNUM($B562)</f>
        <v>32</v>
      </c>
      <c r="H562" s="7">
        <f>DAY($B562)</f>
        <v>5</v>
      </c>
      <c r="I562" s="7">
        <f>WEEKDAY($B562,2)</f>
        <v>1</v>
      </c>
      <c r="J562" s="7" t="str">
        <f>TEXT($B562, "DDDD")</f>
        <v>segunda-feira</v>
      </c>
      <c r="K562" s="15" t="str">
        <f>IFERROR(VLOOKUP(B562, HolidayDimension!A$2:B$50, 2, FALSE), "No Key")</f>
        <v>No Key</v>
      </c>
      <c r="L562" s="7" t="str">
        <f t="shared" si="8"/>
        <v>Non-Holiday</v>
      </c>
      <c r="M562" s="7" t="str">
        <f>IF($I562 &gt;= 6, "Weekend", "Non-Weekend")</f>
        <v>Non-Weekend</v>
      </c>
    </row>
    <row r="563" spans="1:13" x14ac:dyDescent="0.25">
      <c r="A563" s="7">
        <v>562</v>
      </c>
      <c r="B563" s="9">
        <v>41492</v>
      </c>
      <c r="C563" s="7">
        <f>YEAR($B563)</f>
        <v>2013</v>
      </c>
      <c r="D563" s="7" t="str">
        <f>VLOOKUP(_xlfn.DAYS(DATE(YEAR($B563), MONTH($B564), DAY($B564)), DATE(YEAR($B564), 1, 1)), SeasonAux, 2, TRUE)</f>
        <v>Summer</v>
      </c>
      <c r="E563" s="7">
        <f>IF($F563 &lt;= 6, 1, 2)</f>
        <v>2</v>
      </c>
      <c r="F563" s="7">
        <f>MONTH($B563)</f>
        <v>8</v>
      </c>
      <c r="G563" s="7">
        <f>WEEKNUM($B563)</f>
        <v>32</v>
      </c>
      <c r="H563" s="7">
        <f>DAY($B563)</f>
        <v>6</v>
      </c>
      <c r="I563" s="7">
        <f>WEEKDAY($B563,2)</f>
        <v>2</v>
      </c>
      <c r="J563" s="7" t="str">
        <f>TEXT($B563, "DDDD")</f>
        <v>terça-feira</v>
      </c>
      <c r="K563" s="15" t="str">
        <f>IFERROR(VLOOKUP(B563, HolidayDimension!A$2:B$50, 2, FALSE), "No Key")</f>
        <v>No Key</v>
      </c>
      <c r="L563" s="7" t="str">
        <f t="shared" si="8"/>
        <v>Non-Holiday</v>
      </c>
      <c r="M563" s="7" t="str">
        <f>IF($I563 &gt;= 6, "Weekend", "Non-Weekend")</f>
        <v>Non-Weekend</v>
      </c>
    </row>
    <row r="564" spans="1:13" x14ac:dyDescent="0.25">
      <c r="A564" s="7">
        <v>563</v>
      </c>
      <c r="B564" s="8">
        <v>41493</v>
      </c>
      <c r="C564" s="7">
        <f>YEAR($B564)</f>
        <v>2013</v>
      </c>
      <c r="D564" s="7" t="str">
        <f>VLOOKUP(_xlfn.DAYS(DATE(YEAR($B564), MONTH($B565), DAY($B565)), DATE(YEAR($B565), 1, 1)), SeasonAux, 2, TRUE)</f>
        <v>Summer</v>
      </c>
      <c r="E564" s="7">
        <f>IF($F564 &lt;= 6, 1, 2)</f>
        <v>2</v>
      </c>
      <c r="F564" s="7">
        <f>MONTH($B564)</f>
        <v>8</v>
      </c>
      <c r="G564" s="7">
        <f>WEEKNUM($B564)</f>
        <v>32</v>
      </c>
      <c r="H564" s="7">
        <f>DAY($B564)</f>
        <v>7</v>
      </c>
      <c r="I564" s="7">
        <f>WEEKDAY($B564,2)</f>
        <v>3</v>
      </c>
      <c r="J564" s="7" t="str">
        <f>TEXT($B564, "DDDD")</f>
        <v>quarta-feira</v>
      </c>
      <c r="K564" s="15" t="str">
        <f>IFERROR(VLOOKUP(B564, HolidayDimension!A$2:B$50, 2, FALSE), "No Key")</f>
        <v>No Key</v>
      </c>
      <c r="L564" s="7" t="str">
        <f t="shared" si="8"/>
        <v>Non-Holiday</v>
      </c>
      <c r="M564" s="7" t="str">
        <f>IF($I564 &gt;= 6, "Weekend", "Non-Weekend")</f>
        <v>Non-Weekend</v>
      </c>
    </row>
    <row r="565" spans="1:13" x14ac:dyDescent="0.25">
      <c r="A565" s="7">
        <v>564</v>
      </c>
      <c r="B565" s="9">
        <v>41494</v>
      </c>
      <c r="C565" s="7">
        <f>YEAR($B565)</f>
        <v>2013</v>
      </c>
      <c r="D565" s="7" t="str">
        <f>VLOOKUP(_xlfn.DAYS(DATE(YEAR($B565), MONTH($B566), DAY($B566)), DATE(YEAR($B566), 1, 1)), SeasonAux, 2, TRUE)</f>
        <v>Summer</v>
      </c>
      <c r="E565" s="7">
        <f>IF($F565 &lt;= 6, 1, 2)</f>
        <v>2</v>
      </c>
      <c r="F565" s="7">
        <f>MONTH($B565)</f>
        <v>8</v>
      </c>
      <c r="G565" s="7">
        <f>WEEKNUM($B565)</f>
        <v>32</v>
      </c>
      <c r="H565" s="7">
        <f>DAY($B565)</f>
        <v>8</v>
      </c>
      <c r="I565" s="7">
        <f>WEEKDAY($B565,2)</f>
        <v>4</v>
      </c>
      <c r="J565" s="7" t="str">
        <f>TEXT($B565, "DDDD")</f>
        <v>quinta-feira</v>
      </c>
      <c r="K565" s="15" t="str">
        <f>IFERROR(VLOOKUP(B565, HolidayDimension!A$2:B$50, 2, FALSE), "No Key")</f>
        <v>No Key</v>
      </c>
      <c r="L565" s="7" t="str">
        <f t="shared" si="8"/>
        <v>Non-Holiday</v>
      </c>
      <c r="M565" s="7" t="str">
        <f>IF($I565 &gt;= 6, "Weekend", "Non-Weekend")</f>
        <v>Non-Weekend</v>
      </c>
    </row>
    <row r="566" spans="1:13" x14ac:dyDescent="0.25">
      <c r="A566" s="7">
        <v>565</v>
      </c>
      <c r="B566" s="8">
        <v>41495</v>
      </c>
      <c r="C566" s="7">
        <f>YEAR($B566)</f>
        <v>2013</v>
      </c>
      <c r="D566" s="7" t="str">
        <f>VLOOKUP(_xlfn.DAYS(DATE(YEAR($B566), MONTH($B567), DAY($B567)), DATE(YEAR($B567), 1, 1)), SeasonAux, 2, TRUE)</f>
        <v>Summer</v>
      </c>
      <c r="E566" s="7">
        <f>IF($F566 &lt;= 6, 1, 2)</f>
        <v>2</v>
      </c>
      <c r="F566" s="7">
        <f>MONTH($B566)</f>
        <v>8</v>
      </c>
      <c r="G566" s="7">
        <f>WEEKNUM($B566)</f>
        <v>32</v>
      </c>
      <c r="H566" s="7">
        <f>DAY($B566)</f>
        <v>9</v>
      </c>
      <c r="I566" s="7">
        <f>WEEKDAY($B566,2)</f>
        <v>5</v>
      </c>
      <c r="J566" s="7" t="str">
        <f>TEXT($B566, "DDDD")</f>
        <v>sexta-feira</v>
      </c>
      <c r="K566" s="15" t="str">
        <f>IFERROR(VLOOKUP(B566, HolidayDimension!A$2:B$50, 2, FALSE), "No Key")</f>
        <v>No Key</v>
      </c>
      <c r="L566" s="7" t="str">
        <f t="shared" si="8"/>
        <v>Non-Holiday</v>
      </c>
      <c r="M566" s="7" t="str">
        <f>IF($I566 &gt;= 6, "Weekend", "Non-Weekend")</f>
        <v>Non-Weekend</v>
      </c>
    </row>
    <row r="567" spans="1:13" x14ac:dyDescent="0.25">
      <c r="A567" s="7">
        <v>566</v>
      </c>
      <c r="B567" s="8">
        <v>41496</v>
      </c>
      <c r="C567" s="7">
        <f>YEAR($B567)</f>
        <v>2013</v>
      </c>
      <c r="D567" s="7" t="str">
        <f>VLOOKUP(_xlfn.DAYS(DATE(YEAR($B567), MONTH($B568), DAY($B568)), DATE(YEAR($B568), 1, 1)), SeasonAux, 2, TRUE)</f>
        <v>Summer</v>
      </c>
      <c r="E567" s="7">
        <f>IF($F567 &lt;= 6, 1, 2)</f>
        <v>2</v>
      </c>
      <c r="F567" s="7">
        <f>MONTH($B567)</f>
        <v>8</v>
      </c>
      <c r="G567" s="7">
        <f>WEEKNUM($B567)</f>
        <v>32</v>
      </c>
      <c r="H567" s="7">
        <f>DAY($B567)</f>
        <v>10</v>
      </c>
      <c r="I567" s="7">
        <f>WEEKDAY($B567,2)</f>
        <v>6</v>
      </c>
      <c r="J567" s="7" t="str">
        <f>TEXT($B567, "DDDD")</f>
        <v>sábado</v>
      </c>
      <c r="K567" s="15" t="str">
        <f>IFERROR(VLOOKUP(B567, HolidayDimension!A$2:B$50, 2, FALSE), "No Key")</f>
        <v>No Key</v>
      </c>
      <c r="L567" s="7" t="str">
        <f t="shared" si="8"/>
        <v>Non-Holiday</v>
      </c>
      <c r="M567" s="7" t="str">
        <f>IF($I567 &gt;= 6, "Weekend", "Non-Weekend")</f>
        <v>Weekend</v>
      </c>
    </row>
    <row r="568" spans="1:13" x14ac:dyDescent="0.25">
      <c r="A568" s="7">
        <v>567</v>
      </c>
      <c r="B568" s="8">
        <v>41497</v>
      </c>
      <c r="C568" s="7">
        <f>YEAR($B568)</f>
        <v>2013</v>
      </c>
      <c r="D568" s="7" t="str">
        <f>VLOOKUP(_xlfn.DAYS(DATE(YEAR($B568), MONTH($B569), DAY($B569)), DATE(YEAR($B569), 1, 1)), SeasonAux, 2, TRUE)</f>
        <v>Summer</v>
      </c>
      <c r="E568" s="7">
        <f>IF($F568 &lt;= 6, 1, 2)</f>
        <v>2</v>
      </c>
      <c r="F568" s="7">
        <f>MONTH($B568)</f>
        <v>8</v>
      </c>
      <c r="G568" s="7">
        <f>WEEKNUM($B568)</f>
        <v>33</v>
      </c>
      <c r="H568" s="7">
        <f>DAY($B568)</f>
        <v>11</v>
      </c>
      <c r="I568" s="7">
        <f>WEEKDAY($B568,2)</f>
        <v>7</v>
      </c>
      <c r="J568" s="7" t="str">
        <f>TEXT($B568, "DDDD")</f>
        <v>domingo</v>
      </c>
      <c r="K568" s="15" t="str">
        <f>IFERROR(VLOOKUP(B568, HolidayDimension!A$2:B$50, 2, FALSE), "No Key")</f>
        <v>No Key</v>
      </c>
      <c r="L568" s="7" t="str">
        <f t="shared" si="8"/>
        <v>Non-Holiday</v>
      </c>
      <c r="M568" s="7" t="str">
        <f>IF($I568 &gt;= 6, "Weekend", "Non-Weekend")</f>
        <v>Weekend</v>
      </c>
    </row>
    <row r="569" spans="1:13" x14ac:dyDescent="0.25">
      <c r="A569" s="7">
        <v>568</v>
      </c>
      <c r="B569" s="9">
        <v>41498</v>
      </c>
      <c r="C569" s="7">
        <f>YEAR($B569)</f>
        <v>2013</v>
      </c>
      <c r="D569" s="7" t="str">
        <f>VLOOKUP(_xlfn.DAYS(DATE(YEAR($B569), MONTH($B570), DAY($B570)), DATE(YEAR($B570), 1, 1)), SeasonAux, 2, TRUE)</f>
        <v>Summer</v>
      </c>
      <c r="E569" s="7">
        <f>IF($F569 &lt;= 6, 1, 2)</f>
        <v>2</v>
      </c>
      <c r="F569" s="7">
        <f>MONTH($B569)</f>
        <v>8</v>
      </c>
      <c r="G569" s="7">
        <f>WEEKNUM($B569)</f>
        <v>33</v>
      </c>
      <c r="H569" s="7">
        <f>DAY($B569)</f>
        <v>12</v>
      </c>
      <c r="I569" s="7">
        <f>WEEKDAY($B569,2)</f>
        <v>1</v>
      </c>
      <c r="J569" s="7" t="str">
        <f>TEXT($B569, "DDDD")</f>
        <v>segunda-feira</v>
      </c>
      <c r="K569" s="15" t="str">
        <f>IFERROR(VLOOKUP(B569, HolidayDimension!A$2:B$50, 2, FALSE), "No Key")</f>
        <v>No Key</v>
      </c>
      <c r="L569" s="7" t="str">
        <f t="shared" si="8"/>
        <v>Non-Holiday</v>
      </c>
      <c r="M569" s="7" t="str">
        <f>IF($I569 &gt;= 6, "Weekend", "Non-Weekend")</f>
        <v>Non-Weekend</v>
      </c>
    </row>
    <row r="570" spans="1:13" x14ac:dyDescent="0.25">
      <c r="A570" s="7">
        <v>569</v>
      </c>
      <c r="B570" s="9">
        <v>41499</v>
      </c>
      <c r="C570" s="7">
        <f>YEAR($B570)</f>
        <v>2013</v>
      </c>
      <c r="D570" s="7" t="str">
        <f>VLOOKUP(_xlfn.DAYS(DATE(YEAR($B570), MONTH($B571), DAY($B571)), DATE(YEAR($B571), 1, 1)), SeasonAux, 2, TRUE)</f>
        <v>Summer</v>
      </c>
      <c r="E570" s="7">
        <f>IF($F570 &lt;= 6, 1, 2)</f>
        <v>2</v>
      </c>
      <c r="F570" s="7">
        <f>MONTH($B570)</f>
        <v>8</v>
      </c>
      <c r="G570" s="7">
        <f>WEEKNUM($B570)</f>
        <v>33</v>
      </c>
      <c r="H570" s="7">
        <f>DAY($B570)</f>
        <v>13</v>
      </c>
      <c r="I570" s="7">
        <f>WEEKDAY($B570,2)</f>
        <v>2</v>
      </c>
      <c r="J570" s="7" t="str">
        <f>TEXT($B570, "DDDD")</f>
        <v>terça-feira</v>
      </c>
      <c r="K570" s="15" t="str">
        <f>IFERROR(VLOOKUP(B570, HolidayDimension!A$2:B$50, 2, FALSE), "No Key")</f>
        <v>No Key</v>
      </c>
      <c r="L570" s="7" t="str">
        <f t="shared" si="8"/>
        <v>Non-Holiday</v>
      </c>
      <c r="M570" s="7" t="str">
        <f>IF($I570 &gt;= 6, "Weekend", "Non-Weekend")</f>
        <v>Non-Weekend</v>
      </c>
    </row>
    <row r="571" spans="1:13" x14ac:dyDescent="0.25">
      <c r="A571" s="7">
        <v>570</v>
      </c>
      <c r="B571" s="9">
        <v>41500</v>
      </c>
      <c r="C571" s="7">
        <f>YEAR($B571)</f>
        <v>2013</v>
      </c>
      <c r="D571" s="7" t="str">
        <f>VLOOKUP(_xlfn.DAYS(DATE(YEAR($B571), MONTH($B572), DAY($B572)), DATE(YEAR($B572), 1, 1)), SeasonAux, 2, TRUE)</f>
        <v>Summer</v>
      </c>
      <c r="E571" s="7">
        <f>IF($F571 &lt;= 6, 1, 2)</f>
        <v>2</v>
      </c>
      <c r="F571" s="7">
        <f>MONTH($B571)</f>
        <v>8</v>
      </c>
      <c r="G571" s="7">
        <f>WEEKNUM($B571)</f>
        <v>33</v>
      </c>
      <c r="H571" s="7">
        <f>DAY($B571)</f>
        <v>14</v>
      </c>
      <c r="I571" s="7">
        <f>WEEKDAY($B571,2)</f>
        <v>3</v>
      </c>
      <c r="J571" s="7" t="str">
        <f>TEXT($B571, "DDDD")</f>
        <v>quarta-feira</v>
      </c>
      <c r="K571" s="15" t="str">
        <f>IFERROR(VLOOKUP(B571, HolidayDimension!A$2:B$50, 2, FALSE), "No Key")</f>
        <v>No Key</v>
      </c>
      <c r="L571" s="7" t="str">
        <f t="shared" si="8"/>
        <v>Non-Holiday</v>
      </c>
      <c r="M571" s="7" t="str">
        <f>IF($I571 &gt;= 6, "Weekend", "Non-Weekend")</f>
        <v>Non-Weekend</v>
      </c>
    </row>
    <row r="572" spans="1:13" x14ac:dyDescent="0.25">
      <c r="A572" s="7">
        <v>571</v>
      </c>
      <c r="B572" s="8">
        <v>41501</v>
      </c>
      <c r="C572" s="7">
        <f>YEAR($B572)</f>
        <v>2013</v>
      </c>
      <c r="D572" s="7" t="str">
        <f>VLOOKUP(_xlfn.DAYS(DATE(YEAR($B572), MONTH($B573), DAY($B573)), DATE(YEAR($B573), 1, 1)), SeasonAux, 2, TRUE)</f>
        <v>Summer</v>
      </c>
      <c r="E572" s="7">
        <f>IF($F572 &lt;= 6, 1, 2)</f>
        <v>2</v>
      </c>
      <c r="F572" s="7">
        <f>MONTH($B572)</f>
        <v>8</v>
      </c>
      <c r="G572" s="7">
        <f>WEEKNUM($B572)</f>
        <v>33</v>
      </c>
      <c r="H572" s="7">
        <f>DAY($B572)</f>
        <v>15</v>
      </c>
      <c r="I572" s="7">
        <f>WEEKDAY($B572,2)</f>
        <v>4</v>
      </c>
      <c r="J572" s="7" t="str">
        <f>TEXT($B572, "DDDD")</f>
        <v>quinta-feira</v>
      </c>
      <c r="K572" s="15" t="str">
        <f>IFERROR(VLOOKUP(B572, HolidayDimension!A$2:B$50, 2, FALSE), "No Key")</f>
        <v>No Key</v>
      </c>
      <c r="L572" s="7" t="str">
        <f t="shared" si="8"/>
        <v>Non-Holiday</v>
      </c>
      <c r="M572" s="7" t="str">
        <f>IF($I572 &gt;= 6, "Weekend", "Non-Weekend")</f>
        <v>Non-Weekend</v>
      </c>
    </row>
    <row r="573" spans="1:13" x14ac:dyDescent="0.25">
      <c r="A573" s="7">
        <v>572</v>
      </c>
      <c r="B573" s="9">
        <v>41502</v>
      </c>
      <c r="C573" s="7">
        <f>YEAR($B573)</f>
        <v>2013</v>
      </c>
      <c r="D573" s="7" t="str">
        <f>VLOOKUP(_xlfn.DAYS(DATE(YEAR($B573), MONTH($B574), DAY($B574)), DATE(YEAR($B574), 1, 1)), SeasonAux, 2, TRUE)</f>
        <v>Summer</v>
      </c>
      <c r="E573" s="7">
        <f>IF($F573 &lt;= 6, 1, 2)</f>
        <v>2</v>
      </c>
      <c r="F573" s="7">
        <f>MONTH($B573)</f>
        <v>8</v>
      </c>
      <c r="G573" s="7">
        <f>WEEKNUM($B573)</f>
        <v>33</v>
      </c>
      <c r="H573" s="7">
        <f>DAY($B573)</f>
        <v>16</v>
      </c>
      <c r="I573" s="7">
        <f>WEEKDAY($B573,2)</f>
        <v>5</v>
      </c>
      <c r="J573" s="7" t="str">
        <f>TEXT($B573, "DDDD")</f>
        <v>sexta-feira</v>
      </c>
      <c r="K573" s="15" t="str">
        <f>IFERROR(VLOOKUP(B573, HolidayDimension!A$2:B$50, 2, FALSE), "No Key")</f>
        <v>No Key</v>
      </c>
      <c r="L573" s="7" t="str">
        <f t="shared" si="8"/>
        <v>Non-Holiday</v>
      </c>
      <c r="M573" s="7" t="str">
        <f>IF($I573 &gt;= 6, "Weekend", "Non-Weekend")</f>
        <v>Non-Weekend</v>
      </c>
    </row>
    <row r="574" spans="1:13" x14ac:dyDescent="0.25">
      <c r="A574" s="7">
        <v>573</v>
      </c>
      <c r="B574" s="9">
        <v>41503</v>
      </c>
      <c r="C574" s="7">
        <f>YEAR($B574)</f>
        <v>2013</v>
      </c>
      <c r="D574" s="7" t="str">
        <f>VLOOKUP(_xlfn.DAYS(DATE(YEAR($B574), MONTH($B575), DAY($B575)), DATE(YEAR($B575), 1, 1)), SeasonAux, 2, TRUE)</f>
        <v>Summer</v>
      </c>
      <c r="E574" s="7">
        <f>IF($F574 &lt;= 6, 1, 2)</f>
        <v>2</v>
      </c>
      <c r="F574" s="7">
        <f>MONTH($B574)</f>
        <v>8</v>
      </c>
      <c r="G574" s="7">
        <f>WEEKNUM($B574)</f>
        <v>33</v>
      </c>
      <c r="H574" s="7">
        <f>DAY($B574)</f>
        <v>17</v>
      </c>
      <c r="I574" s="7">
        <f>WEEKDAY($B574,2)</f>
        <v>6</v>
      </c>
      <c r="J574" s="7" t="str">
        <f>TEXT($B574, "DDDD")</f>
        <v>sábado</v>
      </c>
      <c r="K574" s="15" t="str">
        <f>IFERROR(VLOOKUP(B574, HolidayDimension!A$2:B$50, 2, FALSE), "No Key")</f>
        <v>No Key</v>
      </c>
      <c r="L574" s="7" t="str">
        <f t="shared" si="8"/>
        <v>Non-Holiday</v>
      </c>
      <c r="M574" s="7" t="str">
        <f>IF($I574 &gt;= 6, "Weekend", "Non-Weekend")</f>
        <v>Weekend</v>
      </c>
    </row>
    <row r="575" spans="1:13" x14ac:dyDescent="0.25">
      <c r="A575" s="7">
        <v>574</v>
      </c>
      <c r="B575" s="9">
        <v>41504</v>
      </c>
      <c r="C575" s="7">
        <f>YEAR($B575)</f>
        <v>2013</v>
      </c>
      <c r="D575" s="7" t="str">
        <f>VLOOKUP(_xlfn.DAYS(DATE(YEAR($B575), MONTH($B576), DAY($B576)), DATE(YEAR($B576), 1, 1)), SeasonAux, 2, TRUE)</f>
        <v>Summer</v>
      </c>
      <c r="E575" s="7">
        <f>IF($F575 &lt;= 6, 1, 2)</f>
        <v>2</v>
      </c>
      <c r="F575" s="7">
        <f>MONTH($B575)</f>
        <v>8</v>
      </c>
      <c r="G575" s="7">
        <f>WEEKNUM($B575)</f>
        <v>34</v>
      </c>
      <c r="H575" s="7">
        <f>DAY($B575)</f>
        <v>18</v>
      </c>
      <c r="I575" s="7">
        <f>WEEKDAY($B575,2)</f>
        <v>7</v>
      </c>
      <c r="J575" s="7" t="str">
        <f>TEXT($B575, "DDDD")</f>
        <v>domingo</v>
      </c>
      <c r="K575" s="15" t="str">
        <f>IFERROR(VLOOKUP(B575, HolidayDimension!A$2:B$50, 2, FALSE), "No Key")</f>
        <v>No Key</v>
      </c>
      <c r="L575" s="7" t="str">
        <f t="shared" si="8"/>
        <v>Non-Holiday</v>
      </c>
      <c r="M575" s="7" t="str">
        <f>IF($I575 &gt;= 6, "Weekend", "Non-Weekend")</f>
        <v>Weekend</v>
      </c>
    </row>
    <row r="576" spans="1:13" x14ac:dyDescent="0.25">
      <c r="A576" s="7">
        <v>575</v>
      </c>
      <c r="B576" s="9">
        <v>41505</v>
      </c>
      <c r="C576" s="7">
        <f>YEAR($B576)</f>
        <v>2013</v>
      </c>
      <c r="D576" s="7" t="str">
        <f>VLOOKUP(_xlfn.DAYS(DATE(YEAR($B576), MONTH($B577), DAY($B577)), DATE(YEAR($B577), 1, 1)), SeasonAux, 2, TRUE)</f>
        <v>Summer</v>
      </c>
      <c r="E576" s="7">
        <f>IF($F576 &lt;= 6, 1, 2)</f>
        <v>2</v>
      </c>
      <c r="F576" s="7">
        <f>MONTH($B576)</f>
        <v>8</v>
      </c>
      <c r="G576" s="7">
        <f>WEEKNUM($B576)</f>
        <v>34</v>
      </c>
      <c r="H576" s="7">
        <f>DAY($B576)</f>
        <v>19</v>
      </c>
      <c r="I576" s="7">
        <f>WEEKDAY($B576,2)</f>
        <v>1</v>
      </c>
      <c r="J576" s="7" t="str">
        <f>TEXT($B576, "DDDD")</f>
        <v>segunda-feira</v>
      </c>
      <c r="K576" s="15" t="str">
        <f>IFERROR(VLOOKUP(B576, HolidayDimension!A$2:B$50, 2, FALSE), "No Key")</f>
        <v>No Key</v>
      </c>
      <c r="L576" s="7" t="str">
        <f t="shared" si="8"/>
        <v>Non-Holiday</v>
      </c>
      <c r="M576" s="7" t="str">
        <f>IF($I576 &gt;= 6, "Weekend", "Non-Weekend")</f>
        <v>Non-Weekend</v>
      </c>
    </row>
    <row r="577" spans="1:13" x14ac:dyDescent="0.25">
      <c r="A577" s="7">
        <v>576</v>
      </c>
      <c r="B577" s="9">
        <v>41506</v>
      </c>
      <c r="C577" s="7">
        <f>YEAR($B577)</f>
        <v>2013</v>
      </c>
      <c r="D577" s="7" t="str">
        <f>VLOOKUP(_xlfn.DAYS(DATE(YEAR($B577), MONTH($B578), DAY($B578)), DATE(YEAR($B578), 1, 1)), SeasonAux, 2, TRUE)</f>
        <v>Summer</v>
      </c>
      <c r="E577" s="7">
        <f>IF($F577 &lt;= 6, 1, 2)</f>
        <v>2</v>
      </c>
      <c r="F577" s="7">
        <f>MONTH($B577)</f>
        <v>8</v>
      </c>
      <c r="G577" s="7">
        <f>WEEKNUM($B577)</f>
        <v>34</v>
      </c>
      <c r="H577" s="7">
        <f>DAY($B577)</f>
        <v>20</v>
      </c>
      <c r="I577" s="7">
        <f>WEEKDAY($B577,2)</f>
        <v>2</v>
      </c>
      <c r="J577" s="7" t="str">
        <f>TEXT($B577, "DDDD")</f>
        <v>terça-feira</v>
      </c>
      <c r="K577" s="15" t="str">
        <f>IFERROR(VLOOKUP(B577, HolidayDimension!A$2:B$50, 2, FALSE), "No Key")</f>
        <v>No Key</v>
      </c>
      <c r="L577" s="7" t="str">
        <f t="shared" si="8"/>
        <v>Non-Holiday</v>
      </c>
      <c r="M577" s="7" t="str">
        <f>IF($I577 &gt;= 6, "Weekend", "Non-Weekend")</f>
        <v>Non-Weekend</v>
      </c>
    </row>
    <row r="578" spans="1:13" x14ac:dyDescent="0.25">
      <c r="A578" s="7">
        <v>577</v>
      </c>
      <c r="B578" s="8">
        <v>41507</v>
      </c>
      <c r="C578" s="7">
        <f>YEAR($B578)</f>
        <v>2013</v>
      </c>
      <c r="D578" s="7" t="str">
        <f>VLOOKUP(_xlfn.DAYS(DATE(YEAR($B578), MONTH($B579), DAY($B579)), DATE(YEAR($B579), 1, 1)), SeasonAux, 2, TRUE)</f>
        <v>Summer</v>
      </c>
      <c r="E578" s="7">
        <f>IF($F578 &lt;= 6, 1, 2)</f>
        <v>2</v>
      </c>
      <c r="F578" s="7">
        <f>MONTH($B578)</f>
        <v>8</v>
      </c>
      <c r="G578" s="7">
        <f>WEEKNUM($B578)</f>
        <v>34</v>
      </c>
      <c r="H578" s="7">
        <f>DAY($B578)</f>
        <v>21</v>
      </c>
      <c r="I578" s="7">
        <f>WEEKDAY($B578,2)</f>
        <v>3</v>
      </c>
      <c r="J578" s="7" t="str">
        <f>TEXT($B578, "DDDD")</f>
        <v>quarta-feira</v>
      </c>
      <c r="K578" s="15" t="str">
        <f>IFERROR(VLOOKUP(B578, HolidayDimension!A$2:B$50, 2, FALSE), "No Key")</f>
        <v>No Key</v>
      </c>
      <c r="L578" s="7" t="str">
        <f t="shared" si="8"/>
        <v>Non-Holiday</v>
      </c>
      <c r="M578" s="7" t="str">
        <f>IF($I578 &gt;= 6, "Weekend", "Non-Weekend")</f>
        <v>Non-Weekend</v>
      </c>
    </row>
    <row r="579" spans="1:13" x14ac:dyDescent="0.25">
      <c r="A579" s="7">
        <v>578</v>
      </c>
      <c r="B579" s="9">
        <v>41508</v>
      </c>
      <c r="C579" s="7">
        <f>YEAR($B579)</f>
        <v>2013</v>
      </c>
      <c r="D579" s="7" t="str">
        <f>VLOOKUP(_xlfn.DAYS(DATE(YEAR($B579), MONTH($B580), DAY($B580)), DATE(YEAR($B580), 1, 1)), SeasonAux, 2, TRUE)</f>
        <v>Summer</v>
      </c>
      <c r="E579" s="7">
        <f>IF($F579 &lt;= 6, 1, 2)</f>
        <v>2</v>
      </c>
      <c r="F579" s="7">
        <f>MONTH($B579)</f>
        <v>8</v>
      </c>
      <c r="G579" s="7">
        <f>WEEKNUM($B579)</f>
        <v>34</v>
      </c>
      <c r="H579" s="7">
        <f>DAY($B579)</f>
        <v>22</v>
      </c>
      <c r="I579" s="7">
        <f>WEEKDAY($B579,2)</f>
        <v>4</v>
      </c>
      <c r="J579" s="7" t="str">
        <f>TEXT($B579, "DDDD")</f>
        <v>quinta-feira</v>
      </c>
      <c r="K579" s="15" t="str">
        <f>IFERROR(VLOOKUP(B579, HolidayDimension!A$2:B$50, 2, FALSE), "No Key")</f>
        <v>No Key</v>
      </c>
      <c r="L579" s="7" t="str">
        <f t="shared" ref="L579:L642" si="9">IF($K579 = "No Key", "Non-Holiday", "Holiday")</f>
        <v>Non-Holiday</v>
      </c>
      <c r="M579" s="7" t="str">
        <f>IF($I579 &gt;= 6, "Weekend", "Non-Weekend")</f>
        <v>Non-Weekend</v>
      </c>
    </row>
    <row r="580" spans="1:13" x14ac:dyDescent="0.25">
      <c r="A580" s="7">
        <v>579</v>
      </c>
      <c r="B580" s="8">
        <v>41509</v>
      </c>
      <c r="C580" s="7">
        <f>YEAR($B580)</f>
        <v>2013</v>
      </c>
      <c r="D580" s="7" t="str">
        <f>VLOOKUP(_xlfn.DAYS(DATE(YEAR($B580), MONTH($B581), DAY($B581)), DATE(YEAR($B581), 1, 1)), SeasonAux, 2, TRUE)</f>
        <v>Summer</v>
      </c>
      <c r="E580" s="7">
        <f>IF($F580 &lt;= 6, 1, 2)</f>
        <v>2</v>
      </c>
      <c r="F580" s="7">
        <f>MONTH($B580)</f>
        <v>8</v>
      </c>
      <c r="G580" s="7">
        <f>WEEKNUM($B580)</f>
        <v>34</v>
      </c>
      <c r="H580" s="7">
        <f>DAY($B580)</f>
        <v>23</v>
      </c>
      <c r="I580" s="7">
        <f>WEEKDAY($B580,2)</f>
        <v>5</v>
      </c>
      <c r="J580" s="7" t="str">
        <f>TEXT($B580, "DDDD")</f>
        <v>sexta-feira</v>
      </c>
      <c r="K580" s="15" t="str">
        <f>IFERROR(VLOOKUP(B580, HolidayDimension!A$2:B$50, 2, FALSE), "No Key")</f>
        <v>No Key</v>
      </c>
      <c r="L580" s="7" t="str">
        <f t="shared" si="9"/>
        <v>Non-Holiday</v>
      </c>
      <c r="M580" s="7" t="str">
        <f>IF($I580 &gt;= 6, "Weekend", "Non-Weekend")</f>
        <v>Non-Weekend</v>
      </c>
    </row>
    <row r="581" spans="1:13" x14ac:dyDescent="0.25">
      <c r="A581" s="7">
        <v>580</v>
      </c>
      <c r="B581" s="8">
        <v>41510</v>
      </c>
      <c r="C581" s="7">
        <f>YEAR($B581)</f>
        <v>2013</v>
      </c>
      <c r="D581" s="7" t="str">
        <f>VLOOKUP(_xlfn.DAYS(DATE(YEAR($B581), MONTH($B582), DAY($B582)), DATE(YEAR($B582), 1, 1)), SeasonAux, 2, TRUE)</f>
        <v>Summer</v>
      </c>
      <c r="E581" s="7">
        <f>IF($F581 &lt;= 6, 1, 2)</f>
        <v>2</v>
      </c>
      <c r="F581" s="7">
        <f>MONTH($B581)</f>
        <v>8</v>
      </c>
      <c r="G581" s="7">
        <f>WEEKNUM($B581)</f>
        <v>34</v>
      </c>
      <c r="H581" s="7">
        <f>DAY($B581)</f>
        <v>24</v>
      </c>
      <c r="I581" s="7">
        <f>WEEKDAY($B581,2)</f>
        <v>6</v>
      </c>
      <c r="J581" s="7" t="str">
        <f>TEXT($B581, "DDDD")</f>
        <v>sábado</v>
      </c>
      <c r="K581" s="15" t="str">
        <f>IFERROR(VLOOKUP(B581, HolidayDimension!A$2:B$50, 2, FALSE), "No Key")</f>
        <v>No Key</v>
      </c>
      <c r="L581" s="7" t="str">
        <f t="shared" si="9"/>
        <v>Non-Holiday</v>
      </c>
      <c r="M581" s="7" t="str">
        <f>IF($I581 &gt;= 6, "Weekend", "Non-Weekend")</f>
        <v>Weekend</v>
      </c>
    </row>
    <row r="582" spans="1:13" x14ac:dyDescent="0.25">
      <c r="A582" s="7">
        <v>581</v>
      </c>
      <c r="B582" s="9">
        <v>41511</v>
      </c>
      <c r="C582" s="7">
        <f>YEAR($B582)</f>
        <v>2013</v>
      </c>
      <c r="D582" s="7" t="str">
        <f>VLOOKUP(_xlfn.DAYS(DATE(YEAR($B582), MONTH($B583), DAY($B583)), DATE(YEAR($B583), 1, 1)), SeasonAux, 2, TRUE)</f>
        <v>Summer</v>
      </c>
      <c r="E582" s="7">
        <f>IF($F582 &lt;= 6, 1, 2)</f>
        <v>2</v>
      </c>
      <c r="F582" s="7">
        <f>MONTH($B582)</f>
        <v>8</v>
      </c>
      <c r="G582" s="7">
        <f>WEEKNUM($B582)</f>
        <v>35</v>
      </c>
      <c r="H582" s="7">
        <f>DAY($B582)</f>
        <v>25</v>
      </c>
      <c r="I582" s="7">
        <f>WEEKDAY($B582,2)</f>
        <v>7</v>
      </c>
      <c r="J582" s="7" t="str">
        <f>TEXT($B582, "DDDD")</f>
        <v>domingo</v>
      </c>
      <c r="K582" s="15" t="str">
        <f>IFERROR(VLOOKUP(B582, HolidayDimension!A$2:B$50, 2, FALSE), "No Key")</f>
        <v>No Key</v>
      </c>
      <c r="L582" s="7" t="str">
        <f t="shared" si="9"/>
        <v>Non-Holiday</v>
      </c>
      <c r="M582" s="7" t="str">
        <f>IF($I582 &gt;= 6, "Weekend", "Non-Weekend")</f>
        <v>Weekend</v>
      </c>
    </row>
    <row r="583" spans="1:13" x14ac:dyDescent="0.25">
      <c r="A583" s="7">
        <v>582</v>
      </c>
      <c r="B583" s="9">
        <v>41512</v>
      </c>
      <c r="C583" s="7">
        <f>YEAR($B583)</f>
        <v>2013</v>
      </c>
      <c r="D583" s="7" t="str">
        <f>VLOOKUP(_xlfn.DAYS(DATE(YEAR($B583), MONTH($B584), DAY($B584)), DATE(YEAR($B584), 1, 1)), SeasonAux, 2, TRUE)</f>
        <v>Summer</v>
      </c>
      <c r="E583" s="7">
        <f>IF($F583 &lt;= 6, 1, 2)</f>
        <v>2</v>
      </c>
      <c r="F583" s="7">
        <f>MONTH($B583)</f>
        <v>8</v>
      </c>
      <c r="G583" s="7">
        <f>WEEKNUM($B583)</f>
        <v>35</v>
      </c>
      <c r="H583" s="7">
        <f>DAY($B583)</f>
        <v>26</v>
      </c>
      <c r="I583" s="7">
        <f>WEEKDAY($B583,2)</f>
        <v>1</v>
      </c>
      <c r="J583" s="7" t="str">
        <f>TEXT($B583, "DDDD")</f>
        <v>segunda-feira</v>
      </c>
      <c r="K583" s="15" t="str">
        <f>IFERROR(VLOOKUP(B583, HolidayDimension!A$2:B$50, 2, FALSE), "No Key")</f>
        <v>No Key</v>
      </c>
      <c r="L583" s="7" t="str">
        <f t="shared" si="9"/>
        <v>Non-Holiday</v>
      </c>
      <c r="M583" s="7" t="str">
        <f>IF($I583 &gt;= 6, "Weekend", "Non-Weekend")</f>
        <v>Non-Weekend</v>
      </c>
    </row>
    <row r="584" spans="1:13" x14ac:dyDescent="0.25">
      <c r="A584" s="7">
        <v>583</v>
      </c>
      <c r="B584" s="9">
        <v>41513</v>
      </c>
      <c r="C584" s="7">
        <f>YEAR($B584)</f>
        <v>2013</v>
      </c>
      <c r="D584" s="7" t="str">
        <f>VLOOKUP(_xlfn.DAYS(DATE(YEAR($B584), MONTH($B585), DAY($B585)), DATE(YEAR($B585), 1, 1)), SeasonAux, 2, TRUE)</f>
        <v>Summer</v>
      </c>
      <c r="E584" s="7">
        <f>IF($F584 &lt;= 6, 1, 2)</f>
        <v>2</v>
      </c>
      <c r="F584" s="7">
        <f>MONTH($B584)</f>
        <v>8</v>
      </c>
      <c r="G584" s="7">
        <f>WEEKNUM($B584)</f>
        <v>35</v>
      </c>
      <c r="H584" s="7">
        <f>DAY($B584)</f>
        <v>27</v>
      </c>
      <c r="I584" s="7">
        <f>WEEKDAY($B584,2)</f>
        <v>2</v>
      </c>
      <c r="J584" s="7" t="str">
        <f>TEXT($B584, "DDDD")</f>
        <v>terça-feira</v>
      </c>
      <c r="K584" s="15" t="str">
        <f>IFERROR(VLOOKUP(B584, HolidayDimension!A$2:B$50, 2, FALSE), "No Key")</f>
        <v>No Key</v>
      </c>
      <c r="L584" s="7" t="str">
        <f t="shared" si="9"/>
        <v>Non-Holiday</v>
      </c>
      <c r="M584" s="7" t="str">
        <f>IF($I584 &gt;= 6, "Weekend", "Non-Weekend")</f>
        <v>Non-Weekend</v>
      </c>
    </row>
    <row r="585" spans="1:13" x14ac:dyDescent="0.25">
      <c r="A585" s="7">
        <v>584</v>
      </c>
      <c r="B585" s="9">
        <v>41514</v>
      </c>
      <c r="C585" s="7">
        <f>YEAR($B585)</f>
        <v>2013</v>
      </c>
      <c r="D585" s="7" t="str">
        <f>VLOOKUP(_xlfn.DAYS(DATE(YEAR($B585), MONTH($B586), DAY($B586)), DATE(YEAR($B586), 1, 1)), SeasonAux, 2, TRUE)</f>
        <v>Summer</v>
      </c>
      <c r="E585" s="7">
        <f>IF($F585 &lt;= 6, 1, 2)</f>
        <v>2</v>
      </c>
      <c r="F585" s="7">
        <f>MONTH($B585)</f>
        <v>8</v>
      </c>
      <c r="G585" s="7">
        <f>WEEKNUM($B585)</f>
        <v>35</v>
      </c>
      <c r="H585" s="7">
        <f>DAY($B585)</f>
        <v>28</v>
      </c>
      <c r="I585" s="7">
        <f>WEEKDAY($B585,2)</f>
        <v>3</v>
      </c>
      <c r="J585" s="7" t="str">
        <f>TEXT($B585, "DDDD")</f>
        <v>quarta-feira</v>
      </c>
      <c r="K585" s="15" t="str">
        <f>IFERROR(VLOOKUP(B585, HolidayDimension!A$2:B$50, 2, FALSE), "No Key")</f>
        <v>No Key</v>
      </c>
      <c r="L585" s="7" t="str">
        <f t="shared" si="9"/>
        <v>Non-Holiday</v>
      </c>
      <c r="M585" s="7" t="str">
        <f>IF($I585 &gt;= 6, "Weekend", "Non-Weekend")</f>
        <v>Non-Weekend</v>
      </c>
    </row>
    <row r="586" spans="1:13" x14ac:dyDescent="0.25">
      <c r="A586" s="7">
        <v>585</v>
      </c>
      <c r="B586" s="8">
        <v>41515</v>
      </c>
      <c r="C586" s="7">
        <f>YEAR($B586)</f>
        <v>2013</v>
      </c>
      <c r="D586" s="7" t="str">
        <f>VLOOKUP(_xlfn.DAYS(DATE(YEAR($B586), MONTH($B587), DAY($B587)), DATE(YEAR($B587), 1, 1)), SeasonAux, 2, TRUE)</f>
        <v>Summer</v>
      </c>
      <c r="E586" s="7">
        <f>IF($F586 &lt;= 6, 1, 2)</f>
        <v>2</v>
      </c>
      <c r="F586" s="7">
        <f>MONTH($B586)</f>
        <v>8</v>
      </c>
      <c r="G586" s="7">
        <f>WEEKNUM($B586)</f>
        <v>35</v>
      </c>
      <c r="H586" s="7">
        <f>DAY($B586)</f>
        <v>29</v>
      </c>
      <c r="I586" s="7">
        <f>WEEKDAY($B586,2)</f>
        <v>4</v>
      </c>
      <c r="J586" s="7" t="str">
        <f>TEXT($B586, "DDDD")</f>
        <v>quinta-feira</v>
      </c>
      <c r="K586" s="15" t="str">
        <f>IFERROR(VLOOKUP(B586, HolidayDimension!A$2:B$50, 2, FALSE), "No Key")</f>
        <v>No Key</v>
      </c>
      <c r="L586" s="7" t="str">
        <f t="shared" si="9"/>
        <v>Non-Holiday</v>
      </c>
      <c r="M586" s="7" t="str">
        <f>IF($I586 &gt;= 6, "Weekend", "Non-Weekend")</f>
        <v>Non-Weekend</v>
      </c>
    </row>
    <row r="587" spans="1:13" x14ac:dyDescent="0.25">
      <c r="A587" s="7">
        <v>586</v>
      </c>
      <c r="B587" s="9">
        <v>41516</v>
      </c>
      <c r="C587" s="7">
        <f>YEAR($B587)</f>
        <v>2013</v>
      </c>
      <c r="D587" s="7" t="str">
        <f>VLOOKUP(_xlfn.DAYS(DATE(YEAR($B587), MONTH($B588), DAY($B588)), DATE(YEAR($B588), 1, 1)), SeasonAux, 2, TRUE)</f>
        <v>Summer</v>
      </c>
      <c r="E587" s="7">
        <f>IF($F587 &lt;= 6, 1, 2)</f>
        <v>2</v>
      </c>
      <c r="F587" s="7">
        <f>MONTH($B587)</f>
        <v>8</v>
      </c>
      <c r="G587" s="7">
        <f>WEEKNUM($B587)</f>
        <v>35</v>
      </c>
      <c r="H587" s="7">
        <f>DAY($B587)</f>
        <v>30</v>
      </c>
      <c r="I587" s="7">
        <f>WEEKDAY($B587,2)</f>
        <v>5</v>
      </c>
      <c r="J587" s="7" t="str">
        <f>TEXT($B587, "DDDD")</f>
        <v>sexta-feira</v>
      </c>
      <c r="K587" s="15" t="str">
        <f>IFERROR(VLOOKUP(B587, HolidayDimension!A$2:B$50, 2, FALSE), "No Key")</f>
        <v>No Key</v>
      </c>
      <c r="L587" s="7" t="str">
        <f t="shared" si="9"/>
        <v>Non-Holiday</v>
      </c>
      <c r="M587" s="7" t="str">
        <f>IF($I587 &gt;= 6, "Weekend", "Non-Weekend")</f>
        <v>Non-Weekend</v>
      </c>
    </row>
    <row r="588" spans="1:13" x14ac:dyDescent="0.25">
      <c r="A588" s="7">
        <v>587</v>
      </c>
      <c r="B588" s="8">
        <v>41517</v>
      </c>
      <c r="C588" s="7">
        <f>YEAR($B588)</f>
        <v>2013</v>
      </c>
      <c r="D588" s="7" t="str">
        <f>VLOOKUP(_xlfn.DAYS(DATE(YEAR($B588), MONTH($B589), DAY($B589)), DATE(YEAR($B589), 1, 1)), SeasonAux, 2, TRUE)</f>
        <v>Summer</v>
      </c>
      <c r="E588" s="7">
        <f>IF($F588 &lt;= 6, 1, 2)</f>
        <v>2</v>
      </c>
      <c r="F588" s="7">
        <f>MONTH($B588)</f>
        <v>8</v>
      </c>
      <c r="G588" s="7">
        <f>WEEKNUM($B588)</f>
        <v>35</v>
      </c>
      <c r="H588" s="7">
        <f>DAY($B588)</f>
        <v>31</v>
      </c>
      <c r="I588" s="7">
        <f>WEEKDAY($B588,2)</f>
        <v>6</v>
      </c>
      <c r="J588" s="7" t="str">
        <f>TEXT($B588, "DDDD")</f>
        <v>sábado</v>
      </c>
      <c r="K588" s="15">
        <f>IFERROR(VLOOKUP(B588, HolidayDimension!A$2:B$50, 2, FALSE), "No Key")</f>
        <v>27</v>
      </c>
      <c r="L588" s="7" t="str">
        <f t="shared" si="9"/>
        <v>Holiday</v>
      </c>
      <c r="M588" s="7" t="str">
        <f>IF($I588 &gt;= 6, "Weekend", "Non-Weekend")</f>
        <v>Weekend</v>
      </c>
    </row>
    <row r="589" spans="1:13" x14ac:dyDescent="0.25">
      <c r="A589" s="7">
        <v>588</v>
      </c>
      <c r="B589" s="9">
        <v>41518</v>
      </c>
      <c r="C589" s="7">
        <f>YEAR($B589)</f>
        <v>2013</v>
      </c>
      <c r="D589" s="7" t="str">
        <f>VLOOKUP(_xlfn.DAYS(DATE(YEAR($B589), MONTH($B590), DAY($B590)), DATE(YEAR($B590), 1, 1)), SeasonAux, 2, TRUE)</f>
        <v>Summer</v>
      </c>
      <c r="E589" s="7">
        <f>IF($F589 &lt;= 6, 1, 2)</f>
        <v>2</v>
      </c>
      <c r="F589" s="7">
        <f>MONTH($B589)</f>
        <v>9</v>
      </c>
      <c r="G589" s="7">
        <f>WEEKNUM($B589)</f>
        <v>36</v>
      </c>
      <c r="H589" s="7">
        <f>DAY($B589)</f>
        <v>1</v>
      </c>
      <c r="I589" s="7">
        <f>WEEKDAY($B589,2)</f>
        <v>7</v>
      </c>
      <c r="J589" s="7" t="str">
        <f>TEXT($B589, "DDDD")</f>
        <v>domingo</v>
      </c>
      <c r="K589" s="15">
        <f>IFERROR(VLOOKUP(B589, HolidayDimension!A$2:B$50, 2, FALSE), "No Key")</f>
        <v>28</v>
      </c>
      <c r="L589" s="7" t="str">
        <f t="shared" si="9"/>
        <v>Holiday</v>
      </c>
      <c r="M589" s="7" t="str">
        <f>IF($I589 &gt;= 6, "Weekend", "Non-Weekend")</f>
        <v>Weekend</v>
      </c>
    </row>
    <row r="590" spans="1:13" x14ac:dyDescent="0.25">
      <c r="A590" s="7">
        <v>589</v>
      </c>
      <c r="B590" s="8">
        <v>41519</v>
      </c>
      <c r="C590" s="7">
        <f>YEAR($B590)</f>
        <v>2013</v>
      </c>
      <c r="D590" s="7" t="str">
        <f>VLOOKUP(_xlfn.DAYS(DATE(YEAR($B590), MONTH($B591), DAY($B591)), DATE(YEAR($B591), 1, 1)), SeasonAux, 2, TRUE)</f>
        <v>Summer</v>
      </c>
      <c r="E590" s="7">
        <f>IF($F590 &lt;= 6, 1, 2)</f>
        <v>2</v>
      </c>
      <c r="F590" s="7">
        <f>MONTH($B590)</f>
        <v>9</v>
      </c>
      <c r="G590" s="7">
        <f>WEEKNUM($B590)</f>
        <v>36</v>
      </c>
      <c r="H590" s="7">
        <f>DAY($B590)</f>
        <v>2</v>
      </c>
      <c r="I590" s="7">
        <f>WEEKDAY($B590,2)</f>
        <v>1</v>
      </c>
      <c r="J590" s="7" t="str">
        <f>TEXT($B590, "DDDD")</f>
        <v>segunda-feira</v>
      </c>
      <c r="K590" s="15">
        <f>IFERROR(VLOOKUP(B590, HolidayDimension!A$2:B$50, 2, FALSE), "No Key")</f>
        <v>26</v>
      </c>
      <c r="L590" s="7" t="str">
        <f t="shared" si="9"/>
        <v>Holiday</v>
      </c>
      <c r="M590" s="7" t="str">
        <f>IF($I590 &gt;= 6, "Weekend", "Non-Weekend")</f>
        <v>Non-Weekend</v>
      </c>
    </row>
    <row r="591" spans="1:13" x14ac:dyDescent="0.25">
      <c r="A591" s="7">
        <v>590</v>
      </c>
      <c r="B591" s="9">
        <v>41520</v>
      </c>
      <c r="C591" s="7">
        <f>YEAR($B591)</f>
        <v>2013</v>
      </c>
      <c r="D591" s="7" t="str">
        <f>VLOOKUP(_xlfn.DAYS(DATE(YEAR($B591), MONTH($B592), DAY($B592)), DATE(YEAR($B592), 1, 1)), SeasonAux, 2, TRUE)</f>
        <v>Summer</v>
      </c>
      <c r="E591" s="7">
        <f>IF($F591 &lt;= 6, 1, 2)</f>
        <v>2</v>
      </c>
      <c r="F591" s="7">
        <f>MONTH($B591)</f>
        <v>9</v>
      </c>
      <c r="G591" s="7">
        <f>WEEKNUM($B591)</f>
        <v>36</v>
      </c>
      <c r="H591" s="7">
        <f>DAY($B591)</f>
        <v>3</v>
      </c>
      <c r="I591" s="7">
        <f>WEEKDAY($B591,2)</f>
        <v>2</v>
      </c>
      <c r="J591" s="7" t="str">
        <f>TEXT($B591, "DDDD")</f>
        <v>terça-feira</v>
      </c>
      <c r="K591" s="15" t="str">
        <f>IFERROR(VLOOKUP(B591, HolidayDimension!A$2:B$50, 2, FALSE), "No Key")</f>
        <v>No Key</v>
      </c>
      <c r="L591" s="7" t="str">
        <f t="shared" si="9"/>
        <v>Non-Holiday</v>
      </c>
      <c r="M591" s="7" t="str">
        <f>IF($I591 &gt;= 6, "Weekend", "Non-Weekend")</f>
        <v>Non-Weekend</v>
      </c>
    </row>
    <row r="592" spans="1:13" x14ac:dyDescent="0.25">
      <c r="A592" s="7">
        <v>591</v>
      </c>
      <c r="B592" s="8">
        <v>41521</v>
      </c>
      <c r="C592" s="7">
        <f>YEAR($B592)</f>
        <v>2013</v>
      </c>
      <c r="D592" s="7" t="str">
        <f>VLOOKUP(_xlfn.DAYS(DATE(YEAR($B592), MONTH($B593), DAY($B593)), DATE(YEAR($B593), 1, 1)), SeasonAux, 2, TRUE)</f>
        <v>Summer</v>
      </c>
      <c r="E592" s="7">
        <f>IF($F592 &lt;= 6, 1, 2)</f>
        <v>2</v>
      </c>
      <c r="F592" s="7">
        <f>MONTH($B592)</f>
        <v>9</v>
      </c>
      <c r="G592" s="7">
        <f>WEEKNUM($B592)</f>
        <v>36</v>
      </c>
      <c r="H592" s="7">
        <f>DAY($B592)</f>
        <v>4</v>
      </c>
      <c r="I592" s="7">
        <f>WEEKDAY($B592,2)</f>
        <v>3</v>
      </c>
      <c r="J592" s="7" t="str">
        <f>TEXT($B592, "DDDD")</f>
        <v>quarta-feira</v>
      </c>
      <c r="K592" s="15" t="str">
        <f>IFERROR(VLOOKUP(B592, HolidayDimension!A$2:B$50, 2, FALSE), "No Key")</f>
        <v>No Key</v>
      </c>
      <c r="L592" s="7" t="str">
        <f t="shared" si="9"/>
        <v>Non-Holiday</v>
      </c>
      <c r="M592" s="7" t="str">
        <f>IF($I592 &gt;= 6, "Weekend", "Non-Weekend")</f>
        <v>Non-Weekend</v>
      </c>
    </row>
    <row r="593" spans="1:13" x14ac:dyDescent="0.25">
      <c r="A593" s="7">
        <v>592</v>
      </c>
      <c r="B593" s="8">
        <v>41522</v>
      </c>
      <c r="C593" s="7">
        <f>YEAR($B593)</f>
        <v>2013</v>
      </c>
      <c r="D593" s="7" t="str">
        <f>VLOOKUP(_xlfn.DAYS(DATE(YEAR($B593), MONTH($B594), DAY($B594)), DATE(YEAR($B594), 1, 1)), SeasonAux, 2, TRUE)</f>
        <v>Summer</v>
      </c>
      <c r="E593" s="7">
        <f>IF($F593 &lt;= 6, 1, 2)</f>
        <v>2</v>
      </c>
      <c r="F593" s="7">
        <f>MONTH($B593)</f>
        <v>9</v>
      </c>
      <c r="G593" s="7">
        <f>WEEKNUM($B593)</f>
        <v>36</v>
      </c>
      <c r="H593" s="7">
        <f>DAY($B593)</f>
        <v>5</v>
      </c>
      <c r="I593" s="7">
        <f>WEEKDAY($B593,2)</f>
        <v>4</v>
      </c>
      <c r="J593" s="7" t="str">
        <f>TEXT($B593, "DDDD")</f>
        <v>quinta-feira</v>
      </c>
      <c r="K593" s="15" t="str">
        <f>IFERROR(VLOOKUP(B593, HolidayDimension!A$2:B$50, 2, FALSE), "No Key")</f>
        <v>No Key</v>
      </c>
      <c r="L593" s="7" t="str">
        <f t="shared" si="9"/>
        <v>Non-Holiday</v>
      </c>
      <c r="M593" s="7" t="str">
        <f>IF($I593 &gt;= 6, "Weekend", "Non-Weekend")</f>
        <v>Non-Weekend</v>
      </c>
    </row>
    <row r="594" spans="1:13" x14ac:dyDescent="0.25">
      <c r="A594" s="7">
        <v>593</v>
      </c>
      <c r="B594" s="8">
        <v>41523</v>
      </c>
      <c r="C594" s="7">
        <f>YEAR($B594)</f>
        <v>2013</v>
      </c>
      <c r="D594" s="7" t="str">
        <f>VLOOKUP(_xlfn.DAYS(DATE(YEAR($B594), MONTH($B595), DAY($B595)), DATE(YEAR($B595), 1, 1)), SeasonAux, 2, TRUE)</f>
        <v>Summer</v>
      </c>
      <c r="E594" s="7">
        <f>IF($F594 &lt;= 6, 1, 2)</f>
        <v>2</v>
      </c>
      <c r="F594" s="7">
        <f>MONTH($B594)</f>
        <v>9</v>
      </c>
      <c r="G594" s="7">
        <f>WEEKNUM($B594)</f>
        <v>36</v>
      </c>
      <c r="H594" s="7">
        <f>DAY($B594)</f>
        <v>6</v>
      </c>
      <c r="I594" s="7">
        <f>WEEKDAY($B594,2)</f>
        <v>5</v>
      </c>
      <c r="J594" s="7" t="str">
        <f>TEXT($B594, "DDDD")</f>
        <v>sexta-feira</v>
      </c>
      <c r="K594" s="15" t="str">
        <f>IFERROR(VLOOKUP(B594, HolidayDimension!A$2:B$50, 2, FALSE), "No Key")</f>
        <v>No Key</v>
      </c>
      <c r="L594" s="7" t="str">
        <f t="shared" si="9"/>
        <v>Non-Holiday</v>
      </c>
      <c r="M594" s="7" t="str">
        <f>IF($I594 &gt;= 6, "Weekend", "Non-Weekend")</f>
        <v>Non-Weekend</v>
      </c>
    </row>
    <row r="595" spans="1:13" x14ac:dyDescent="0.25">
      <c r="A595" s="7">
        <v>594</v>
      </c>
      <c r="B595" s="9">
        <v>41524</v>
      </c>
      <c r="C595" s="7">
        <f>YEAR($B595)</f>
        <v>2013</v>
      </c>
      <c r="D595" s="7" t="str">
        <f>VLOOKUP(_xlfn.DAYS(DATE(YEAR($B595), MONTH($B596), DAY($B596)), DATE(YEAR($B596), 1, 1)), SeasonAux, 2, TRUE)</f>
        <v>Summer</v>
      </c>
      <c r="E595" s="7">
        <f>IF($F595 &lt;= 6, 1, 2)</f>
        <v>2</v>
      </c>
      <c r="F595" s="7">
        <f>MONTH($B595)</f>
        <v>9</v>
      </c>
      <c r="G595" s="7">
        <f>WEEKNUM($B595)</f>
        <v>36</v>
      </c>
      <c r="H595" s="7">
        <f>DAY($B595)</f>
        <v>7</v>
      </c>
      <c r="I595" s="7">
        <f>WEEKDAY($B595,2)</f>
        <v>6</v>
      </c>
      <c r="J595" s="7" t="str">
        <f>TEXT($B595, "DDDD")</f>
        <v>sábado</v>
      </c>
      <c r="K595" s="15" t="str">
        <f>IFERROR(VLOOKUP(B595, HolidayDimension!A$2:B$50, 2, FALSE), "No Key")</f>
        <v>No Key</v>
      </c>
      <c r="L595" s="7" t="str">
        <f t="shared" si="9"/>
        <v>Non-Holiday</v>
      </c>
      <c r="M595" s="7" t="str">
        <f>IF($I595 &gt;= 6, "Weekend", "Non-Weekend")</f>
        <v>Weekend</v>
      </c>
    </row>
    <row r="596" spans="1:13" x14ac:dyDescent="0.25">
      <c r="A596" s="7">
        <v>595</v>
      </c>
      <c r="B596" s="9">
        <v>41525</v>
      </c>
      <c r="C596" s="7">
        <f>YEAR($B596)</f>
        <v>2013</v>
      </c>
      <c r="D596" s="7" t="str">
        <f>VLOOKUP(_xlfn.DAYS(DATE(YEAR($B596), MONTH($B597), DAY($B597)), DATE(YEAR($B597), 1, 1)), SeasonAux, 2, TRUE)</f>
        <v>Summer</v>
      </c>
      <c r="E596" s="7">
        <f>IF($F596 &lt;= 6, 1, 2)</f>
        <v>2</v>
      </c>
      <c r="F596" s="7">
        <f>MONTH($B596)</f>
        <v>9</v>
      </c>
      <c r="G596" s="7">
        <f>WEEKNUM($B596)</f>
        <v>37</v>
      </c>
      <c r="H596" s="7">
        <f>DAY($B596)</f>
        <v>8</v>
      </c>
      <c r="I596" s="7">
        <f>WEEKDAY($B596,2)</f>
        <v>7</v>
      </c>
      <c r="J596" s="7" t="str">
        <f>TEXT($B596, "DDDD")</f>
        <v>domingo</v>
      </c>
      <c r="K596" s="15" t="str">
        <f>IFERROR(VLOOKUP(B596, HolidayDimension!A$2:B$50, 2, FALSE), "No Key")</f>
        <v>No Key</v>
      </c>
      <c r="L596" s="7" t="str">
        <f t="shared" si="9"/>
        <v>Non-Holiday</v>
      </c>
      <c r="M596" s="7" t="str">
        <f>IF($I596 &gt;= 6, "Weekend", "Non-Weekend")</f>
        <v>Weekend</v>
      </c>
    </row>
    <row r="597" spans="1:13" x14ac:dyDescent="0.25">
      <c r="A597" s="7">
        <v>596</v>
      </c>
      <c r="B597" s="9">
        <v>41526</v>
      </c>
      <c r="C597" s="7">
        <f>YEAR($B597)</f>
        <v>2013</v>
      </c>
      <c r="D597" s="7" t="str">
        <f>VLOOKUP(_xlfn.DAYS(DATE(YEAR($B597), MONTH($B598), DAY($B598)), DATE(YEAR($B598), 1, 1)), SeasonAux, 2, TRUE)</f>
        <v>Summer</v>
      </c>
      <c r="E597" s="7">
        <f>IF($F597 &lt;= 6, 1, 2)</f>
        <v>2</v>
      </c>
      <c r="F597" s="7">
        <f>MONTH($B597)</f>
        <v>9</v>
      </c>
      <c r="G597" s="7">
        <f>WEEKNUM($B597)</f>
        <v>37</v>
      </c>
      <c r="H597" s="7">
        <f>DAY($B597)</f>
        <v>9</v>
      </c>
      <c r="I597" s="7">
        <f>WEEKDAY($B597,2)</f>
        <v>1</v>
      </c>
      <c r="J597" s="7" t="str">
        <f>TEXT($B597, "DDDD")</f>
        <v>segunda-feira</v>
      </c>
      <c r="K597" s="15" t="str">
        <f>IFERROR(VLOOKUP(B597, HolidayDimension!A$2:B$50, 2, FALSE), "No Key")</f>
        <v>No Key</v>
      </c>
      <c r="L597" s="7" t="str">
        <f t="shared" si="9"/>
        <v>Non-Holiday</v>
      </c>
      <c r="M597" s="7" t="str">
        <f>IF($I597 &gt;= 6, "Weekend", "Non-Weekend")</f>
        <v>Non-Weekend</v>
      </c>
    </row>
    <row r="598" spans="1:13" x14ac:dyDescent="0.25">
      <c r="A598" s="7">
        <v>597</v>
      </c>
      <c r="B598" s="9">
        <v>41527</v>
      </c>
      <c r="C598" s="7">
        <f>YEAR($B598)</f>
        <v>2013</v>
      </c>
      <c r="D598" s="7" t="str">
        <f>VLOOKUP(_xlfn.DAYS(DATE(YEAR($B598), MONTH($B599), DAY($B599)), DATE(YEAR($B599), 1, 1)), SeasonAux, 2, TRUE)</f>
        <v>Summer</v>
      </c>
      <c r="E598" s="7">
        <f>IF($F598 &lt;= 6, 1, 2)</f>
        <v>2</v>
      </c>
      <c r="F598" s="7">
        <f>MONTH($B598)</f>
        <v>9</v>
      </c>
      <c r="G598" s="7">
        <f>WEEKNUM($B598)</f>
        <v>37</v>
      </c>
      <c r="H598" s="7">
        <f>DAY($B598)</f>
        <v>10</v>
      </c>
      <c r="I598" s="7">
        <f>WEEKDAY($B598,2)</f>
        <v>2</v>
      </c>
      <c r="J598" s="7" t="str">
        <f>TEXT($B598, "DDDD")</f>
        <v>terça-feira</v>
      </c>
      <c r="K598" s="15" t="str">
        <f>IFERROR(VLOOKUP(B598, HolidayDimension!A$2:B$50, 2, FALSE), "No Key")</f>
        <v>No Key</v>
      </c>
      <c r="L598" s="7" t="str">
        <f t="shared" si="9"/>
        <v>Non-Holiday</v>
      </c>
      <c r="M598" s="7" t="str">
        <f>IF($I598 &gt;= 6, "Weekend", "Non-Weekend")</f>
        <v>Non-Weekend</v>
      </c>
    </row>
    <row r="599" spans="1:13" x14ac:dyDescent="0.25">
      <c r="A599" s="7">
        <v>598</v>
      </c>
      <c r="B599" s="9">
        <v>41528</v>
      </c>
      <c r="C599" s="7">
        <f>YEAR($B599)</f>
        <v>2013</v>
      </c>
      <c r="D599" s="7" t="str">
        <f>VLOOKUP(_xlfn.DAYS(DATE(YEAR($B599), MONTH($B600), DAY($B600)), DATE(YEAR($B600), 1, 1)), SeasonAux, 2, TRUE)</f>
        <v>Summer</v>
      </c>
      <c r="E599" s="7">
        <f>IF($F599 &lt;= 6, 1, 2)</f>
        <v>2</v>
      </c>
      <c r="F599" s="7">
        <f>MONTH($B599)</f>
        <v>9</v>
      </c>
      <c r="G599" s="7">
        <f>WEEKNUM($B599)</f>
        <v>37</v>
      </c>
      <c r="H599" s="7">
        <f>DAY($B599)</f>
        <v>11</v>
      </c>
      <c r="I599" s="7">
        <f>WEEKDAY($B599,2)</f>
        <v>3</v>
      </c>
      <c r="J599" s="7" t="str">
        <f>TEXT($B599, "DDDD")</f>
        <v>quarta-feira</v>
      </c>
      <c r="K599" s="15" t="str">
        <f>IFERROR(VLOOKUP(B599, HolidayDimension!A$2:B$50, 2, FALSE), "No Key")</f>
        <v>No Key</v>
      </c>
      <c r="L599" s="7" t="str">
        <f t="shared" si="9"/>
        <v>Non-Holiday</v>
      </c>
      <c r="M599" s="7" t="str">
        <f>IF($I599 &gt;= 6, "Weekend", "Non-Weekend")</f>
        <v>Non-Weekend</v>
      </c>
    </row>
    <row r="600" spans="1:13" x14ac:dyDescent="0.25">
      <c r="A600" s="7">
        <v>599</v>
      </c>
      <c r="B600" s="8">
        <v>41529</v>
      </c>
      <c r="C600" s="7">
        <f>YEAR($B600)</f>
        <v>2013</v>
      </c>
      <c r="D600" s="7" t="str">
        <f>VLOOKUP(_xlfn.DAYS(DATE(YEAR($B600), MONTH($B601), DAY($B601)), DATE(YEAR($B601), 1, 1)), SeasonAux, 2, TRUE)</f>
        <v>Summer</v>
      </c>
      <c r="E600" s="7">
        <f>IF($F600 &lt;= 6, 1, 2)</f>
        <v>2</v>
      </c>
      <c r="F600" s="7">
        <f>MONTH($B600)</f>
        <v>9</v>
      </c>
      <c r="G600" s="7">
        <f>WEEKNUM($B600)</f>
        <v>37</v>
      </c>
      <c r="H600" s="7">
        <f>DAY($B600)</f>
        <v>12</v>
      </c>
      <c r="I600" s="7">
        <f>WEEKDAY($B600,2)</f>
        <v>4</v>
      </c>
      <c r="J600" s="7" t="str">
        <f>TEXT($B600, "DDDD")</f>
        <v>quinta-feira</v>
      </c>
      <c r="K600" s="15" t="str">
        <f>IFERROR(VLOOKUP(B600, HolidayDimension!A$2:B$50, 2, FALSE), "No Key")</f>
        <v>No Key</v>
      </c>
      <c r="L600" s="7" t="str">
        <f t="shared" si="9"/>
        <v>Non-Holiday</v>
      </c>
      <c r="M600" s="7" t="str">
        <f>IF($I600 &gt;= 6, "Weekend", "Non-Weekend")</f>
        <v>Non-Weekend</v>
      </c>
    </row>
    <row r="601" spans="1:13" x14ac:dyDescent="0.25">
      <c r="A601" s="7">
        <v>600</v>
      </c>
      <c r="B601" s="9">
        <v>41530</v>
      </c>
      <c r="C601" s="7">
        <f>YEAR($B601)</f>
        <v>2013</v>
      </c>
      <c r="D601" s="7" t="str">
        <f>VLOOKUP(_xlfn.DAYS(DATE(YEAR($B601), MONTH($B602), DAY($B602)), DATE(YEAR($B602), 1, 1)), SeasonAux, 2, TRUE)</f>
        <v>Summer</v>
      </c>
      <c r="E601" s="7">
        <f>IF($F601 &lt;= 6, 1, 2)</f>
        <v>2</v>
      </c>
      <c r="F601" s="7">
        <f>MONTH($B601)</f>
        <v>9</v>
      </c>
      <c r="G601" s="7">
        <f>WEEKNUM($B601)</f>
        <v>37</v>
      </c>
      <c r="H601" s="7">
        <f>DAY($B601)</f>
        <v>13</v>
      </c>
      <c r="I601" s="7">
        <f>WEEKDAY($B601,2)</f>
        <v>5</v>
      </c>
      <c r="J601" s="7" t="str">
        <f>TEXT($B601, "DDDD")</f>
        <v>sexta-feira</v>
      </c>
      <c r="K601" s="15" t="str">
        <f>IFERROR(VLOOKUP(B601, HolidayDimension!A$2:B$50, 2, FALSE), "No Key")</f>
        <v>No Key</v>
      </c>
      <c r="L601" s="7" t="str">
        <f t="shared" si="9"/>
        <v>Non-Holiday</v>
      </c>
      <c r="M601" s="7" t="str">
        <f>IF($I601 &gt;= 6, "Weekend", "Non-Weekend")</f>
        <v>Non-Weekend</v>
      </c>
    </row>
    <row r="602" spans="1:13" x14ac:dyDescent="0.25">
      <c r="A602" s="7">
        <v>601</v>
      </c>
      <c r="B602" s="8">
        <v>41531</v>
      </c>
      <c r="C602" s="7">
        <f>YEAR($B602)</f>
        <v>2013</v>
      </c>
      <c r="D602" s="7" t="str">
        <f>VLOOKUP(_xlfn.DAYS(DATE(YEAR($B602), MONTH($B603), DAY($B603)), DATE(YEAR($B603), 1, 1)), SeasonAux, 2, TRUE)</f>
        <v>Summer</v>
      </c>
      <c r="E602" s="7">
        <f>IF($F602 &lt;= 6, 1, 2)</f>
        <v>2</v>
      </c>
      <c r="F602" s="7">
        <f>MONTH($B602)</f>
        <v>9</v>
      </c>
      <c r="G602" s="7">
        <f>WEEKNUM($B602)</f>
        <v>37</v>
      </c>
      <c r="H602" s="7">
        <f>DAY($B602)</f>
        <v>14</v>
      </c>
      <c r="I602" s="7">
        <f>WEEKDAY($B602,2)</f>
        <v>6</v>
      </c>
      <c r="J602" s="7" t="str">
        <f>TEXT($B602, "DDDD")</f>
        <v>sábado</v>
      </c>
      <c r="K602" s="15" t="str">
        <f>IFERROR(VLOOKUP(B602, HolidayDimension!A$2:B$50, 2, FALSE), "No Key")</f>
        <v>No Key</v>
      </c>
      <c r="L602" s="7" t="str">
        <f t="shared" si="9"/>
        <v>Non-Holiday</v>
      </c>
      <c r="M602" s="7" t="str">
        <f>IF($I602 &gt;= 6, "Weekend", "Non-Weekend")</f>
        <v>Weekend</v>
      </c>
    </row>
    <row r="603" spans="1:13" x14ac:dyDescent="0.25">
      <c r="A603" s="7">
        <v>602</v>
      </c>
      <c r="B603" s="9">
        <v>41532</v>
      </c>
      <c r="C603" s="7">
        <f>YEAR($B603)</f>
        <v>2013</v>
      </c>
      <c r="D603" s="7" t="str">
        <f>VLOOKUP(_xlfn.DAYS(DATE(YEAR($B603), MONTH($B604), DAY($B604)), DATE(YEAR($B604), 1, 1)), SeasonAux, 2, TRUE)</f>
        <v>Summer</v>
      </c>
      <c r="E603" s="7">
        <f>IF($F603 &lt;= 6, 1, 2)</f>
        <v>2</v>
      </c>
      <c r="F603" s="7">
        <f>MONTH($B603)</f>
        <v>9</v>
      </c>
      <c r="G603" s="7">
        <f>WEEKNUM($B603)</f>
        <v>38</v>
      </c>
      <c r="H603" s="7">
        <f>DAY($B603)</f>
        <v>15</v>
      </c>
      <c r="I603" s="7">
        <f>WEEKDAY($B603,2)</f>
        <v>7</v>
      </c>
      <c r="J603" s="7" t="str">
        <f>TEXT($B603, "DDDD")</f>
        <v>domingo</v>
      </c>
      <c r="K603" s="15" t="str">
        <f>IFERROR(VLOOKUP(B603, HolidayDimension!A$2:B$50, 2, FALSE), "No Key")</f>
        <v>No Key</v>
      </c>
      <c r="L603" s="7" t="str">
        <f t="shared" si="9"/>
        <v>Non-Holiday</v>
      </c>
      <c r="M603" s="7" t="str">
        <f>IF($I603 &gt;= 6, "Weekend", "Non-Weekend")</f>
        <v>Weekend</v>
      </c>
    </row>
    <row r="604" spans="1:13" x14ac:dyDescent="0.25">
      <c r="A604" s="7">
        <v>603</v>
      </c>
      <c r="B604" s="9">
        <v>41533</v>
      </c>
      <c r="C604" s="7">
        <f>YEAR($B604)</f>
        <v>2013</v>
      </c>
      <c r="D604" s="7" t="str">
        <f>VLOOKUP(_xlfn.DAYS(DATE(YEAR($B604), MONTH($B605), DAY($B605)), DATE(YEAR($B605), 1, 1)), SeasonAux, 2, TRUE)</f>
        <v>Summer</v>
      </c>
      <c r="E604" s="7">
        <f>IF($F604 &lt;= 6, 1, 2)</f>
        <v>2</v>
      </c>
      <c r="F604" s="7">
        <f>MONTH($B604)</f>
        <v>9</v>
      </c>
      <c r="G604" s="7">
        <f>WEEKNUM($B604)</f>
        <v>38</v>
      </c>
      <c r="H604" s="7">
        <f>DAY($B604)</f>
        <v>16</v>
      </c>
      <c r="I604" s="7">
        <f>WEEKDAY($B604,2)</f>
        <v>1</v>
      </c>
      <c r="J604" s="7" t="str">
        <f>TEXT($B604, "DDDD")</f>
        <v>segunda-feira</v>
      </c>
      <c r="K604" s="15" t="str">
        <f>IFERROR(VLOOKUP(B604, HolidayDimension!A$2:B$50, 2, FALSE), "No Key")</f>
        <v>No Key</v>
      </c>
      <c r="L604" s="7" t="str">
        <f t="shared" si="9"/>
        <v>Non-Holiday</v>
      </c>
      <c r="M604" s="7" t="str">
        <f>IF($I604 &gt;= 6, "Weekend", "Non-Weekend")</f>
        <v>Non-Weekend</v>
      </c>
    </row>
    <row r="605" spans="1:13" x14ac:dyDescent="0.25">
      <c r="A605" s="7">
        <v>604</v>
      </c>
      <c r="B605" s="8">
        <v>41534</v>
      </c>
      <c r="C605" s="7">
        <f>YEAR($B605)</f>
        <v>2013</v>
      </c>
      <c r="D605" s="7" t="str">
        <f>VLOOKUP(_xlfn.DAYS(DATE(YEAR($B605), MONTH($B606), DAY($B606)), DATE(YEAR($B606), 1, 1)), SeasonAux, 2, TRUE)</f>
        <v>Summer</v>
      </c>
      <c r="E605" s="7">
        <f>IF($F605 &lt;= 6, 1, 2)</f>
        <v>2</v>
      </c>
      <c r="F605" s="7">
        <f>MONTH($B605)</f>
        <v>9</v>
      </c>
      <c r="G605" s="7">
        <f>WEEKNUM($B605)</f>
        <v>38</v>
      </c>
      <c r="H605" s="7">
        <f>DAY($B605)</f>
        <v>17</v>
      </c>
      <c r="I605" s="7">
        <f>WEEKDAY($B605,2)</f>
        <v>2</v>
      </c>
      <c r="J605" s="7" t="str">
        <f>TEXT($B605, "DDDD")</f>
        <v>terça-feira</v>
      </c>
      <c r="K605" s="15" t="str">
        <f>IFERROR(VLOOKUP(B605, HolidayDimension!A$2:B$50, 2, FALSE), "No Key")</f>
        <v>No Key</v>
      </c>
      <c r="L605" s="7" t="str">
        <f t="shared" si="9"/>
        <v>Non-Holiday</v>
      </c>
      <c r="M605" s="7" t="str">
        <f>IF($I605 &gt;= 6, "Weekend", "Non-Weekend")</f>
        <v>Non-Weekend</v>
      </c>
    </row>
    <row r="606" spans="1:13" x14ac:dyDescent="0.25">
      <c r="A606" s="7">
        <v>605</v>
      </c>
      <c r="B606" s="9">
        <v>41535</v>
      </c>
      <c r="C606" s="7">
        <f>YEAR($B606)</f>
        <v>2013</v>
      </c>
      <c r="D606" s="7" t="str">
        <f>VLOOKUP(_xlfn.DAYS(DATE(YEAR($B606), MONTH($B607), DAY($B607)), DATE(YEAR($B607), 1, 1)), SeasonAux, 2, TRUE)</f>
        <v>Summer</v>
      </c>
      <c r="E606" s="7">
        <f>IF($F606 &lt;= 6, 1, 2)</f>
        <v>2</v>
      </c>
      <c r="F606" s="7">
        <f>MONTH($B606)</f>
        <v>9</v>
      </c>
      <c r="G606" s="7">
        <f>WEEKNUM($B606)</f>
        <v>38</v>
      </c>
      <c r="H606" s="7">
        <f>DAY($B606)</f>
        <v>18</v>
      </c>
      <c r="I606" s="7">
        <f>WEEKDAY($B606,2)</f>
        <v>3</v>
      </c>
      <c r="J606" s="7" t="str">
        <f>TEXT($B606, "DDDD")</f>
        <v>quarta-feira</v>
      </c>
      <c r="K606" s="15" t="str">
        <f>IFERROR(VLOOKUP(B606, HolidayDimension!A$2:B$50, 2, FALSE), "No Key")</f>
        <v>No Key</v>
      </c>
      <c r="L606" s="7" t="str">
        <f t="shared" si="9"/>
        <v>Non-Holiday</v>
      </c>
      <c r="M606" s="7" t="str">
        <f>IF($I606 &gt;= 6, "Weekend", "Non-Weekend")</f>
        <v>Non-Weekend</v>
      </c>
    </row>
    <row r="607" spans="1:13" x14ac:dyDescent="0.25">
      <c r="A607" s="7">
        <v>606</v>
      </c>
      <c r="B607" s="8">
        <v>41536</v>
      </c>
      <c r="C607" s="7">
        <f>YEAR($B607)</f>
        <v>2013</v>
      </c>
      <c r="D607" s="7" t="str">
        <f>VLOOKUP(_xlfn.DAYS(DATE(YEAR($B607), MONTH($B608), DAY($B608)), DATE(YEAR($B608), 1, 1)), SeasonAux, 2, TRUE)</f>
        <v>Summer</v>
      </c>
      <c r="E607" s="7">
        <f>IF($F607 &lt;= 6, 1, 2)</f>
        <v>2</v>
      </c>
      <c r="F607" s="7">
        <f>MONTH($B607)</f>
        <v>9</v>
      </c>
      <c r="G607" s="7">
        <f>WEEKNUM($B607)</f>
        <v>38</v>
      </c>
      <c r="H607" s="7">
        <f>DAY($B607)</f>
        <v>19</v>
      </c>
      <c r="I607" s="7">
        <f>WEEKDAY($B607,2)</f>
        <v>4</v>
      </c>
      <c r="J607" s="7" t="str">
        <f>TEXT($B607, "DDDD")</f>
        <v>quinta-feira</v>
      </c>
      <c r="K607" s="15" t="str">
        <f>IFERROR(VLOOKUP(B607, HolidayDimension!A$2:B$50, 2, FALSE), "No Key")</f>
        <v>No Key</v>
      </c>
      <c r="L607" s="7" t="str">
        <f t="shared" si="9"/>
        <v>Non-Holiday</v>
      </c>
      <c r="M607" s="7" t="str">
        <f>IF($I607 &gt;= 6, "Weekend", "Non-Weekend")</f>
        <v>Non-Weekend</v>
      </c>
    </row>
    <row r="608" spans="1:13" x14ac:dyDescent="0.25">
      <c r="A608" s="7">
        <v>607</v>
      </c>
      <c r="B608" s="9">
        <v>41537</v>
      </c>
      <c r="C608" s="7">
        <f>YEAR($B608)</f>
        <v>2013</v>
      </c>
      <c r="D608" s="7" t="str">
        <f>VLOOKUP(_xlfn.DAYS(DATE(YEAR($B608), MONTH($B609), DAY($B609)), DATE(YEAR($B609), 1, 1)), SeasonAux, 2, TRUE)</f>
        <v>Summer</v>
      </c>
      <c r="E608" s="7">
        <f>IF($F608 &lt;= 6, 1, 2)</f>
        <v>2</v>
      </c>
      <c r="F608" s="7">
        <f>MONTH($B608)</f>
        <v>9</v>
      </c>
      <c r="G608" s="7">
        <f>WEEKNUM($B608)</f>
        <v>38</v>
      </c>
      <c r="H608" s="7">
        <f>DAY($B608)</f>
        <v>20</v>
      </c>
      <c r="I608" s="7">
        <f>WEEKDAY($B608,2)</f>
        <v>5</v>
      </c>
      <c r="J608" s="7" t="str">
        <f>TEXT($B608, "DDDD")</f>
        <v>sexta-feira</v>
      </c>
      <c r="K608" s="15" t="str">
        <f>IFERROR(VLOOKUP(B608, HolidayDimension!A$2:B$50, 2, FALSE), "No Key")</f>
        <v>No Key</v>
      </c>
      <c r="L608" s="7" t="str">
        <f t="shared" si="9"/>
        <v>Non-Holiday</v>
      </c>
      <c r="M608" s="7" t="str">
        <f>IF($I608 &gt;= 6, "Weekend", "Non-Weekend")</f>
        <v>Non-Weekend</v>
      </c>
    </row>
    <row r="609" spans="1:13" x14ac:dyDescent="0.25">
      <c r="A609" s="7">
        <v>608</v>
      </c>
      <c r="B609" s="8">
        <v>41538</v>
      </c>
      <c r="C609" s="7">
        <f>YEAR($B609)</f>
        <v>2013</v>
      </c>
      <c r="D609" s="7" t="str">
        <f>VLOOKUP(_xlfn.DAYS(DATE(YEAR($B609), MONTH($B610), DAY($B610)), DATE(YEAR($B610), 1, 1)), SeasonAux, 2, TRUE)</f>
        <v>Autumn</v>
      </c>
      <c r="E609" s="7">
        <f>IF($F609 &lt;= 6, 1, 2)</f>
        <v>2</v>
      </c>
      <c r="F609" s="7">
        <f>MONTH($B609)</f>
        <v>9</v>
      </c>
      <c r="G609" s="7">
        <f>WEEKNUM($B609)</f>
        <v>38</v>
      </c>
      <c r="H609" s="7">
        <f>DAY($B609)</f>
        <v>21</v>
      </c>
      <c r="I609" s="7">
        <f>WEEKDAY($B609,2)</f>
        <v>6</v>
      </c>
      <c r="J609" s="7" t="str">
        <f>TEXT($B609, "DDDD")</f>
        <v>sábado</v>
      </c>
      <c r="K609" s="15" t="str">
        <f>IFERROR(VLOOKUP(B609, HolidayDimension!A$2:B$50, 2, FALSE), "No Key")</f>
        <v>No Key</v>
      </c>
      <c r="L609" s="7" t="str">
        <f t="shared" si="9"/>
        <v>Non-Holiday</v>
      </c>
      <c r="M609" s="7" t="str">
        <f>IF($I609 &gt;= 6, "Weekend", "Non-Weekend")</f>
        <v>Weekend</v>
      </c>
    </row>
    <row r="610" spans="1:13" x14ac:dyDescent="0.25">
      <c r="A610" s="7">
        <v>609</v>
      </c>
      <c r="B610" s="9">
        <v>41539</v>
      </c>
      <c r="C610" s="7">
        <f>YEAR($B610)</f>
        <v>2013</v>
      </c>
      <c r="D610" s="7" t="str">
        <f>VLOOKUP(_xlfn.DAYS(DATE(YEAR($B610), MONTH($B611), DAY($B611)), DATE(YEAR($B611), 1, 1)), SeasonAux, 2, TRUE)</f>
        <v>Autumn</v>
      </c>
      <c r="E610" s="7">
        <f>IF($F610 &lt;= 6, 1, 2)</f>
        <v>2</v>
      </c>
      <c r="F610" s="7">
        <f>MONTH($B610)</f>
        <v>9</v>
      </c>
      <c r="G610" s="7">
        <f>WEEKNUM($B610)</f>
        <v>39</v>
      </c>
      <c r="H610" s="7">
        <f>DAY($B610)</f>
        <v>22</v>
      </c>
      <c r="I610" s="7">
        <f>WEEKDAY($B610,2)</f>
        <v>7</v>
      </c>
      <c r="J610" s="7" t="str">
        <f>TEXT($B610, "DDDD")</f>
        <v>domingo</v>
      </c>
      <c r="K610" s="15" t="str">
        <f>IFERROR(VLOOKUP(B610, HolidayDimension!A$2:B$50, 2, FALSE), "No Key")</f>
        <v>No Key</v>
      </c>
      <c r="L610" s="7" t="str">
        <f t="shared" si="9"/>
        <v>Non-Holiday</v>
      </c>
      <c r="M610" s="7" t="str">
        <f>IF($I610 &gt;= 6, "Weekend", "Non-Weekend")</f>
        <v>Weekend</v>
      </c>
    </row>
    <row r="611" spans="1:13" x14ac:dyDescent="0.25">
      <c r="A611" s="7">
        <v>610</v>
      </c>
      <c r="B611" s="9">
        <v>41540</v>
      </c>
      <c r="C611" s="7">
        <f>YEAR($B611)</f>
        <v>2013</v>
      </c>
      <c r="D611" s="7" t="str">
        <f>VLOOKUP(_xlfn.DAYS(DATE(YEAR($B611), MONTH($B612), DAY($B612)), DATE(YEAR($B612), 1, 1)), SeasonAux, 2, TRUE)</f>
        <v>Autumn</v>
      </c>
      <c r="E611" s="7">
        <f>IF($F611 &lt;= 6, 1, 2)</f>
        <v>2</v>
      </c>
      <c r="F611" s="7">
        <f>MONTH($B611)</f>
        <v>9</v>
      </c>
      <c r="G611" s="7">
        <f>WEEKNUM($B611)</f>
        <v>39</v>
      </c>
      <c r="H611" s="7">
        <f>DAY($B611)</f>
        <v>23</v>
      </c>
      <c r="I611" s="7">
        <f>WEEKDAY($B611,2)</f>
        <v>1</v>
      </c>
      <c r="J611" s="7" t="str">
        <f>TEXT($B611, "DDDD")</f>
        <v>segunda-feira</v>
      </c>
      <c r="K611" s="15" t="str">
        <f>IFERROR(VLOOKUP(B611, HolidayDimension!A$2:B$50, 2, FALSE), "No Key")</f>
        <v>No Key</v>
      </c>
      <c r="L611" s="7" t="str">
        <f t="shared" si="9"/>
        <v>Non-Holiday</v>
      </c>
      <c r="M611" s="7" t="str">
        <f>IF($I611 &gt;= 6, "Weekend", "Non-Weekend")</f>
        <v>Non-Weekend</v>
      </c>
    </row>
    <row r="612" spans="1:13" x14ac:dyDescent="0.25">
      <c r="A612" s="7">
        <v>611</v>
      </c>
      <c r="B612" s="9">
        <v>41541</v>
      </c>
      <c r="C612" s="7">
        <f>YEAR($B612)</f>
        <v>2013</v>
      </c>
      <c r="D612" s="7" t="str">
        <f>VLOOKUP(_xlfn.DAYS(DATE(YEAR($B612), MONTH($B613), DAY($B613)), DATE(YEAR($B613), 1, 1)), SeasonAux, 2, TRUE)</f>
        <v>Autumn</v>
      </c>
      <c r="E612" s="7">
        <f>IF($F612 &lt;= 6, 1, 2)</f>
        <v>2</v>
      </c>
      <c r="F612" s="7">
        <f>MONTH($B612)</f>
        <v>9</v>
      </c>
      <c r="G612" s="7">
        <f>WEEKNUM($B612)</f>
        <v>39</v>
      </c>
      <c r="H612" s="7">
        <f>DAY($B612)</f>
        <v>24</v>
      </c>
      <c r="I612" s="7">
        <f>WEEKDAY($B612,2)</f>
        <v>2</v>
      </c>
      <c r="J612" s="7" t="str">
        <f>TEXT($B612, "DDDD")</f>
        <v>terça-feira</v>
      </c>
      <c r="K612" s="15" t="str">
        <f>IFERROR(VLOOKUP(B612, HolidayDimension!A$2:B$50, 2, FALSE), "No Key")</f>
        <v>No Key</v>
      </c>
      <c r="L612" s="7" t="str">
        <f t="shared" si="9"/>
        <v>Non-Holiday</v>
      </c>
      <c r="M612" s="7" t="str">
        <f>IF($I612 &gt;= 6, "Weekend", "Non-Weekend")</f>
        <v>Non-Weekend</v>
      </c>
    </row>
    <row r="613" spans="1:13" x14ac:dyDescent="0.25">
      <c r="A613" s="7">
        <v>612</v>
      </c>
      <c r="B613" s="9">
        <v>41542</v>
      </c>
      <c r="C613" s="7">
        <f>YEAR($B613)</f>
        <v>2013</v>
      </c>
      <c r="D613" s="7" t="str">
        <f>VLOOKUP(_xlfn.DAYS(DATE(YEAR($B613), MONTH($B614), DAY($B614)), DATE(YEAR($B614), 1, 1)), SeasonAux, 2, TRUE)</f>
        <v>Autumn</v>
      </c>
      <c r="E613" s="7">
        <f>IF($F613 &lt;= 6, 1, 2)</f>
        <v>2</v>
      </c>
      <c r="F613" s="7">
        <f>MONTH($B613)</f>
        <v>9</v>
      </c>
      <c r="G613" s="7">
        <f>WEEKNUM($B613)</f>
        <v>39</v>
      </c>
      <c r="H613" s="7">
        <f>DAY($B613)</f>
        <v>25</v>
      </c>
      <c r="I613" s="7">
        <f>WEEKDAY($B613,2)</f>
        <v>3</v>
      </c>
      <c r="J613" s="7" t="str">
        <f>TEXT($B613, "DDDD")</f>
        <v>quarta-feira</v>
      </c>
      <c r="K613" s="15" t="str">
        <f>IFERROR(VLOOKUP(B613, HolidayDimension!A$2:B$50, 2, FALSE), "No Key")</f>
        <v>No Key</v>
      </c>
      <c r="L613" s="7" t="str">
        <f t="shared" si="9"/>
        <v>Non-Holiday</v>
      </c>
      <c r="M613" s="7" t="str">
        <f>IF($I613 &gt;= 6, "Weekend", "Non-Weekend")</f>
        <v>Non-Weekend</v>
      </c>
    </row>
    <row r="614" spans="1:13" x14ac:dyDescent="0.25">
      <c r="A614" s="7">
        <v>613</v>
      </c>
      <c r="B614" s="8">
        <v>41543</v>
      </c>
      <c r="C614" s="7">
        <f>YEAR($B614)</f>
        <v>2013</v>
      </c>
      <c r="D614" s="7" t="str">
        <f>VLOOKUP(_xlfn.DAYS(DATE(YEAR($B614), MONTH($B615), DAY($B615)), DATE(YEAR($B615), 1, 1)), SeasonAux, 2, TRUE)</f>
        <v>Autumn</v>
      </c>
      <c r="E614" s="7">
        <f>IF($F614 &lt;= 6, 1, 2)</f>
        <v>2</v>
      </c>
      <c r="F614" s="7">
        <f>MONTH($B614)</f>
        <v>9</v>
      </c>
      <c r="G614" s="7">
        <f>WEEKNUM($B614)</f>
        <v>39</v>
      </c>
      <c r="H614" s="7">
        <f>DAY($B614)</f>
        <v>26</v>
      </c>
      <c r="I614" s="7">
        <f>WEEKDAY($B614,2)</f>
        <v>4</v>
      </c>
      <c r="J614" s="7" t="str">
        <f>TEXT($B614, "DDDD")</f>
        <v>quinta-feira</v>
      </c>
      <c r="K614" s="15" t="str">
        <f>IFERROR(VLOOKUP(B614, HolidayDimension!A$2:B$50, 2, FALSE), "No Key")</f>
        <v>No Key</v>
      </c>
      <c r="L614" s="7" t="str">
        <f t="shared" si="9"/>
        <v>Non-Holiday</v>
      </c>
      <c r="M614" s="7" t="str">
        <f>IF($I614 &gt;= 6, "Weekend", "Non-Weekend")</f>
        <v>Non-Weekend</v>
      </c>
    </row>
    <row r="615" spans="1:13" x14ac:dyDescent="0.25">
      <c r="A615" s="7">
        <v>614</v>
      </c>
      <c r="B615" s="8">
        <v>41544</v>
      </c>
      <c r="C615" s="7">
        <f>YEAR($B615)</f>
        <v>2013</v>
      </c>
      <c r="D615" s="7" t="str">
        <f>VLOOKUP(_xlfn.DAYS(DATE(YEAR($B615), MONTH($B616), DAY($B616)), DATE(YEAR($B616), 1, 1)), SeasonAux, 2, TRUE)</f>
        <v>Autumn</v>
      </c>
      <c r="E615" s="7">
        <f>IF($F615 &lt;= 6, 1, 2)</f>
        <v>2</v>
      </c>
      <c r="F615" s="7">
        <f>MONTH($B615)</f>
        <v>9</v>
      </c>
      <c r="G615" s="7">
        <f>WEEKNUM($B615)</f>
        <v>39</v>
      </c>
      <c r="H615" s="7">
        <f>DAY($B615)</f>
        <v>27</v>
      </c>
      <c r="I615" s="7">
        <f>WEEKDAY($B615,2)</f>
        <v>5</v>
      </c>
      <c r="J615" s="7" t="str">
        <f>TEXT($B615, "DDDD")</f>
        <v>sexta-feira</v>
      </c>
      <c r="K615" s="15" t="str">
        <f>IFERROR(VLOOKUP(B615, HolidayDimension!A$2:B$50, 2, FALSE), "No Key")</f>
        <v>No Key</v>
      </c>
      <c r="L615" s="7" t="str">
        <f t="shared" si="9"/>
        <v>Non-Holiday</v>
      </c>
      <c r="M615" s="7" t="str">
        <f>IF($I615 &gt;= 6, "Weekend", "Non-Weekend")</f>
        <v>Non-Weekend</v>
      </c>
    </row>
    <row r="616" spans="1:13" x14ac:dyDescent="0.25">
      <c r="A616" s="7">
        <v>615</v>
      </c>
      <c r="B616" s="8">
        <v>41545</v>
      </c>
      <c r="C616" s="7">
        <f>YEAR($B616)</f>
        <v>2013</v>
      </c>
      <c r="D616" s="7" t="str">
        <f>VLOOKUP(_xlfn.DAYS(DATE(YEAR($B616), MONTH($B617), DAY($B617)), DATE(YEAR($B617), 1, 1)), SeasonAux, 2, TRUE)</f>
        <v>Autumn</v>
      </c>
      <c r="E616" s="7">
        <f>IF($F616 &lt;= 6, 1, 2)</f>
        <v>2</v>
      </c>
      <c r="F616" s="7">
        <f>MONTH($B616)</f>
        <v>9</v>
      </c>
      <c r="G616" s="7">
        <f>WEEKNUM($B616)</f>
        <v>39</v>
      </c>
      <c r="H616" s="7">
        <f>DAY($B616)</f>
        <v>28</v>
      </c>
      <c r="I616" s="7">
        <f>WEEKDAY($B616,2)</f>
        <v>6</v>
      </c>
      <c r="J616" s="7" t="str">
        <f>TEXT($B616, "DDDD")</f>
        <v>sábado</v>
      </c>
      <c r="K616" s="15" t="str">
        <f>IFERROR(VLOOKUP(B616, HolidayDimension!A$2:B$50, 2, FALSE), "No Key")</f>
        <v>No Key</v>
      </c>
      <c r="L616" s="7" t="str">
        <f t="shared" si="9"/>
        <v>Non-Holiday</v>
      </c>
      <c r="M616" s="7" t="str">
        <f>IF($I616 &gt;= 6, "Weekend", "Non-Weekend")</f>
        <v>Weekend</v>
      </c>
    </row>
    <row r="617" spans="1:13" x14ac:dyDescent="0.25">
      <c r="A617" s="7">
        <v>616</v>
      </c>
      <c r="B617" s="9">
        <v>41546</v>
      </c>
      <c r="C617" s="7">
        <f>YEAR($B617)</f>
        <v>2013</v>
      </c>
      <c r="D617" s="7" t="str">
        <f>VLOOKUP(_xlfn.DAYS(DATE(YEAR($B617), MONTH($B618), DAY($B618)), DATE(YEAR($B618), 1, 1)), SeasonAux, 2, TRUE)</f>
        <v>Autumn</v>
      </c>
      <c r="E617" s="7">
        <f>IF($F617 &lt;= 6, 1, 2)</f>
        <v>2</v>
      </c>
      <c r="F617" s="7">
        <f>MONTH($B617)</f>
        <v>9</v>
      </c>
      <c r="G617" s="7">
        <f>WEEKNUM($B617)</f>
        <v>40</v>
      </c>
      <c r="H617" s="7">
        <f>DAY($B617)</f>
        <v>29</v>
      </c>
      <c r="I617" s="7">
        <f>WEEKDAY($B617,2)</f>
        <v>7</v>
      </c>
      <c r="J617" s="7" t="str">
        <f>TEXT($B617, "DDDD")</f>
        <v>domingo</v>
      </c>
      <c r="K617" s="15" t="str">
        <f>IFERROR(VLOOKUP(B617, HolidayDimension!A$2:B$50, 2, FALSE), "No Key")</f>
        <v>No Key</v>
      </c>
      <c r="L617" s="7" t="str">
        <f t="shared" si="9"/>
        <v>Non-Holiday</v>
      </c>
      <c r="M617" s="7" t="str">
        <f>IF($I617 &gt;= 6, "Weekend", "Non-Weekend")</f>
        <v>Weekend</v>
      </c>
    </row>
    <row r="618" spans="1:13" x14ac:dyDescent="0.25">
      <c r="A618" s="7">
        <v>617</v>
      </c>
      <c r="B618" s="9">
        <v>41547</v>
      </c>
      <c r="C618" s="7">
        <f>YEAR($B618)</f>
        <v>2013</v>
      </c>
      <c r="D618" s="7" t="str">
        <f>VLOOKUP(_xlfn.DAYS(DATE(YEAR($B618), MONTH($B619), DAY($B619)), DATE(YEAR($B619), 1, 1)), SeasonAux, 2, TRUE)</f>
        <v>Autumn</v>
      </c>
      <c r="E618" s="7">
        <f>IF($F618 &lt;= 6, 1, 2)</f>
        <v>2</v>
      </c>
      <c r="F618" s="7">
        <f>MONTH($B618)</f>
        <v>9</v>
      </c>
      <c r="G618" s="7">
        <f>WEEKNUM($B618)</f>
        <v>40</v>
      </c>
      <c r="H618" s="7">
        <f>DAY($B618)</f>
        <v>30</v>
      </c>
      <c r="I618" s="7">
        <f>WEEKDAY($B618,2)</f>
        <v>1</v>
      </c>
      <c r="J618" s="7" t="str">
        <f>TEXT($B618, "DDDD")</f>
        <v>segunda-feira</v>
      </c>
      <c r="K618" s="15" t="str">
        <f>IFERROR(VLOOKUP(B618, HolidayDimension!A$2:B$50, 2, FALSE), "No Key")</f>
        <v>No Key</v>
      </c>
      <c r="L618" s="7" t="str">
        <f t="shared" si="9"/>
        <v>Non-Holiday</v>
      </c>
      <c r="M618" s="7" t="str">
        <f>IF($I618 &gt;= 6, "Weekend", "Non-Weekend")</f>
        <v>Non-Weekend</v>
      </c>
    </row>
    <row r="619" spans="1:13" x14ac:dyDescent="0.25">
      <c r="A619" s="7">
        <v>618</v>
      </c>
      <c r="B619" s="9">
        <v>41548</v>
      </c>
      <c r="C619" s="7">
        <f>YEAR($B619)</f>
        <v>2013</v>
      </c>
      <c r="D619" s="7" t="str">
        <f>VLOOKUP(_xlfn.DAYS(DATE(YEAR($B619), MONTH($B620), DAY($B620)), DATE(YEAR($B620), 1, 1)), SeasonAux, 2, TRUE)</f>
        <v>Autumn</v>
      </c>
      <c r="E619" s="7">
        <f>IF($F619 &lt;= 6, 1, 2)</f>
        <v>2</v>
      </c>
      <c r="F619" s="7">
        <f>MONTH($B619)</f>
        <v>10</v>
      </c>
      <c r="G619" s="7">
        <f>WEEKNUM($B619)</f>
        <v>40</v>
      </c>
      <c r="H619" s="7">
        <f>DAY($B619)</f>
        <v>1</v>
      </c>
      <c r="I619" s="7">
        <f>WEEKDAY($B619,2)</f>
        <v>2</v>
      </c>
      <c r="J619" s="7" t="str">
        <f>TEXT($B619, "DDDD")</f>
        <v>terça-feira</v>
      </c>
      <c r="K619" s="15" t="str">
        <f>IFERROR(VLOOKUP(B619, HolidayDimension!A$2:B$50, 2, FALSE), "No Key")</f>
        <v>No Key</v>
      </c>
      <c r="L619" s="7" t="str">
        <f t="shared" si="9"/>
        <v>Non-Holiday</v>
      </c>
      <c r="M619" s="7" t="str">
        <f>IF($I619 &gt;= 6, "Weekend", "Non-Weekend")</f>
        <v>Non-Weekend</v>
      </c>
    </row>
    <row r="620" spans="1:13" x14ac:dyDescent="0.25">
      <c r="A620" s="7">
        <v>619</v>
      </c>
      <c r="B620" s="9">
        <v>41549</v>
      </c>
      <c r="C620" s="7">
        <f>YEAR($B620)</f>
        <v>2013</v>
      </c>
      <c r="D620" s="7" t="str">
        <f>VLOOKUP(_xlfn.DAYS(DATE(YEAR($B620), MONTH($B621), DAY($B621)), DATE(YEAR($B621), 1, 1)), SeasonAux, 2, TRUE)</f>
        <v>Autumn</v>
      </c>
      <c r="E620" s="7">
        <f>IF($F620 &lt;= 6, 1, 2)</f>
        <v>2</v>
      </c>
      <c r="F620" s="7">
        <f>MONTH($B620)</f>
        <v>10</v>
      </c>
      <c r="G620" s="7">
        <f>WEEKNUM($B620)</f>
        <v>40</v>
      </c>
      <c r="H620" s="7">
        <f>DAY($B620)</f>
        <v>2</v>
      </c>
      <c r="I620" s="7">
        <f>WEEKDAY($B620,2)</f>
        <v>3</v>
      </c>
      <c r="J620" s="7" t="str">
        <f>TEXT($B620, "DDDD")</f>
        <v>quarta-feira</v>
      </c>
      <c r="K620" s="15" t="str">
        <f>IFERROR(VLOOKUP(B620, HolidayDimension!A$2:B$50, 2, FALSE), "No Key")</f>
        <v>No Key</v>
      </c>
      <c r="L620" s="7" t="str">
        <f t="shared" si="9"/>
        <v>Non-Holiday</v>
      </c>
      <c r="M620" s="7" t="str">
        <f>IF($I620 &gt;= 6, "Weekend", "Non-Weekend")</f>
        <v>Non-Weekend</v>
      </c>
    </row>
    <row r="621" spans="1:13" x14ac:dyDescent="0.25">
      <c r="A621" s="7">
        <v>620</v>
      </c>
      <c r="B621" s="9">
        <v>41550</v>
      </c>
      <c r="C621" s="7">
        <f>YEAR($B621)</f>
        <v>2013</v>
      </c>
      <c r="D621" s="7" t="str">
        <f>VLOOKUP(_xlfn.DAYS(DATE(YEAR($B621), MONTH($B622), DAY($B622)), DATE(YEAR($B622), 1, 1)), SeasonAux, 2, TRUE)</f>
        <v>Autumn</v>
      </c>
      <c r="E621" s="7">
        <f>IF($F621 &lt;= 6, 1, 2)</f>
        <v>2</v>
      </c>
      <c r="F621" s="7">
        <f>MONTH($B621)</f>
        <v>10</v>
      </c>
      <c r="G621" s="7">
        <f>WEEKNUM($B621)</f>
        <v>40</v>
      </c>
      <c r="H621" s="7">
        <f>DAY($B621)</f>
        <v>3</v>
      </c>
      <c r="I621" s="7">
        <f>WEEKDAY($B621,2)</f>
        <v>4</v>
      </c>
      <c r="J621" s="7" t="str">
        <f>TEXT($B621, "DDDD")</f>
        <v>quinta-feira</v>
      </c>
      <c r="K621" s="15" t="str">
        <f>IFERROR(VLOOKUP(B621, HolidayDimension!A$2:B$50, 2, FALSE), "No Key")</f>
        <v>No Key</v>
      </c>
      <c r="L621" s="7" t="str">
        <f t="shared" si="9"/>
        <v>Non-Holiday</v>
      </c>
      <c r="M621" s="7" t="str">
        <f>IF($I621 &gt;= 6, "Weekend", "Non-Weekend")</f>
        <v>Non-Weekend</v>
      </c>
    </row>
    <row r="622" spans="1:13" x14ac:dyDescent="0.25">
      <c r="A622" s="7">
        <v>621</v>
      </c>
      <c r="B622" s="8">
        <v>41551</v>
      </c>
      <c r="C622" s="7">
        <f>YEAR($B622)</f>
        <v>2013</v>
      </c>
      <c r="D622" s="7" t="str">
        <f>VLOOKUP(_xlfn.DAYS(DATE(YEAR($B622), MONTH($B623), DAY($B623)), DATE(YEAR($B623), 1, 1)), SeasonAux, 2, TRUE)</f>
        <v>Autumn</v>
      </c>
      <c r="E622" s="7">
        <f>IF($F622 &lt;= 6, 1, 2)</f>
        <v>2</v>
      </c>
      <c r="F622" s="7">
        <f>MONTH($B622)</f>
        <v>10</v>
      </c>
      <c r="G622" s="7">
        <f>WEEKNUM($B622)</f>
        <v>40</v>
      </c>
      <c r="H622" s="7">
        <f>DAY($B622)</f>
        <v>4</v>
      </c>
      <c r="I622" s="7">
        <f>WEEKDAY($B622,2)</f>
        <v>5</v>
      </c>
      <c r="J622" s="7" t="str">
        <f>TEXT($B622, "DDDD")</f>
        <v>sexta-feira</v>
      </c>
      <c r="K622" s="15" t="str">
        <f>IFERROR(VLOOKUP(B622, HolidayDimension!A$2:B$50, 2, FALSE), "No Key")</f>
        <v>No Key</v>
      </c>
      <c r="L622" s="7" t="str">
        <f t="shared" si="9"/>
        <v>Non-Holiday</v>
      </c>
      <c r="M622" s="7" t="str">
        <f>IF($I622 &gt;= 6, "Weekend", "Non-Weekend")</f>
        <v>Non-Weekend</v>
      </c>
    </row>
    <row r="623" spans="1:13" x14ac:dyDescent="0.25">
      <c r="A623" s="7">
        <v>622</v>
      </c>
      <c r="B623" s="8">
        <v>41552</v>
      </c>
      <c r="C623" s="7">
        <f>YEAR($B623)</f>
        <v>2013</v>
      </c>
      <c r="D623" s="7" t="str">
        <f>VLOOKUP(_xlfn.DAYS(DATE(YEAR($B623), MONTH($B624), DAY($B624)), DATE(YEAR($B624), 1, 1)), SeasonAux, 2, TRUE)</f>
        <v>Autumn</v>
      </c>
      <c r="E623" s="7">
        <f>IF($F623 &lt;= 6, 1, 2)</f>
        <v>2</v>
      </c>
      <c r="F623" s="7">
        <f>MONTH($B623)</f>
        <v>10</v>
      </c>
      <c r="G623" s="7">
        <f>WEEKNUM($B623)</f>
        <v>40</v>
      </c>
      <c r="H623" s="7">
        <f>DAY($B623)</f>
        <v>5</v>
      </c>
      <c r="I623" s="7">
        <f>WEEKDAY($B623,2)</f>
        <v>6</v>
      </c>
      <c r="J623" s="7" t="str">
        <f>TEXT($B623, "DDDD")</f>
        <v>sábado</v>
      </c>
      <c r="K623" s="15" t="str">
        <f>IFERROR(VLOOKUP(B623, HolidayDimension!A$2:B$50, 2, FALSE), "No Key")</f>
        <v>No Key</v>
      </c>
      <c r="L623" s="7" t="str">
        <f t="shared" si="9"/>
        <v>Non-Holiday</v>
      </c>
      <c r="M623" s="7" t="str">
        <f>IF($I623 &gt;= 6, "Weekend", "Non-Weekend")</f>
        <v>Weekend</v>
      </c>
    </row>
    <row r="624" spans="1:13" x14ac:dyDescent="0.25">
      <c r="A624" s="7">
        <v>623</v>
      </c>
      <c r="B624" s="9">
        <v>41553</v>
      </c>
      <c r="C624" s="7">
        <f>YEAR($B624)</f>
        <v>2013</v>
      </c>
      <c r="D624" s="7" t="str">
        <f>VLOOKUP(_xlfn.DAYS(DATE(YEAR($B624), MONTH($B625), DAY($B625)), DATE(YEAR($B625), 1, 1)), SeasonAux, 2, TRUE)</f>
        <v>Autumn</v>
      </c>
      <c r="E624" s="7">
        <f>IF($F624 &lt;= 6, 1, 2)</f>
        <v>2</v>
      </c>
      <c r="F624" s="7">
        <f>MONTH($B624)</f>
        <v>10</v>
      </c>
      <c r="G624" s="7">
        <f>WEEKNUM($B624)</f>
        <v>41</v>
      </c>
      <c r="H624" s="7">
        <f>DAY($B624)</f>
        <v>6</v>
      </c>
      <c r="I624" s="7">
        <f>WEEKDAY($B624,2)</f>
        <v>7</v>
      </c>
      <c r="J624" s="7" t="str">
        <f>TEXT($B624, "DDDD")</f>
        <v>domingo</v>
      </c>
      <c r="K624" s="15" t="str">
        <f>IFERROR(VLOOKUP(B624, HolidayDimension!A$2:B$50, 2, FALSE), "No Key")</f>
        <v>No Key</v>
      </c>
      <c r="L624" s="7" t="str">
        <f t="shared" si="9"/>
        <v>Non-Holiday</v>
      </c>
      <c r="M624" s="7" t="str">
        <f>IF($I624 &gt;= 6, "Weekend", "Non-Weekend")</f>
        <v>Weekend</v>
      </c>
    </row>
    <row r="625" spans="1:13" x14ac:dyDescent="0.25">
      <c r="A625" s="7">
        <v>624</v>
      </c>
      <c r="B625" s="8">
        <v>41554</v>
      </c>
      <c r="C625" s="7">
        <f>YEAR($B625)</f>
        <v>2013</v>
      </c>
      <c r="D625" s="7" t="str">
        <f>VLOOKUP(_xlfn.DAYS(DATE(YEAR($B625), MONTH($B626), DAY($B626)), DATE(YEAR($B626), 1, 1)), SeasonAux, 2, TRUE)</f>
        <v>Autumn</v>
      </c>
      <c r="E625" s="7">
        <f>IF($F625 &lt;= 6, 1, 2)</f>
        <v>2</v>
      </c>
      <c r="F625" s="7">
        <f>MONTH($B625)</f>
        <v>10</v>
      </c>
      <c r="G625" s="7">
        <f>WEEKNUM($B625)</f>
        <v>41</v>
      </c>
      <c r="H625" s="7">
        <f>DAY($B625)</f>
        <v>7</v>
      </c>
      <c r="I625" s="7">
        <f>WEEKDAY($B625,2)</f>
        <v>1</v>
      </c>
      <c r="J625" s="7" t="str">
        <f>TEXT($B625, "DDDD")</f>
        <v>segunda-feira</v>
      </c>
      <c r="K625" s="15" t="str">
        <f>IFERROR(VLOOKUP(B625, HolidayDimension!A$2:B$50, 2, FALSE), "No Key")</f>
        <v>No Key</v>
      </c>
      <c r="L625" s="7" t="str">
        <f t="shared" si="9"/>
        <v>Non-Holiday</v>
      </c>
      <c r="M625" s="7" t="str">
        <f>IF($I625 &gt;= 6, "Weekend", "Non-Weekend")</f>
        <v>Non-Weekend</v>
      </c>
    </row>
    <row r="626" spans="1:13" x14ac:dyDescent="0.25">
      <c r="A626" s="7">
        <v>625</v>
      </c>
      <c r="B626" s="9">
        <v>41555</v>
      </c>
      <c r="C626" s="7">
        <f>YEAR($B626)</f>
        <v>2013</v>
      </c>
      <c r="D626" s="7" t="str">
        <f>VLOOKUP(_xlfn.DAYS(DATE(YEAR($B626), MONTH($B627), DAY($B627)), DATE(YEAR($B627), 1, 1)), SeasonAux, 2, TRUE)</f>
        <v>Autumn</v>
      </c>
      <c r="E626" s="7">
        <f>IF($F626 &lt;= 6, 1, 2)</f>
        <v>2</v>
      </c>
      <c r="F626" s="7">
        <f>MONTH($B626)</f>
        <v>10</v>
      </c>
      <c r="G626" s="7">
        <f>WEEKNUM($B626)</f>
        <v>41</v>
      </c>
      <c r="H626" s="7">
        <f>DAY($B626)</f>
        <v>8</v>
      </c>
      <c r="I626" s="7">
        <f>WEEKDAY($B626,2)</f>
        <v>2</v>
      </c>
      <c r="J626" s="7" t="str">
        <f>TEXT($B626, "DDDD")</f>
        <v>terça-feira</v>
      </c>
      <c r="K626" s="15" t="str">
        <f>IFERROR(VLOOKUP(B626, HolidayDimension!A$2:B$50, 2, FALSE), "No Key")</f>
        <v>No Key</v>
      </c>
      <c r="L626" s="7" t="str">
        <f t="shared" si="9"/>
        <v>Non-Holiday</v>
      </c>
      <c r="M626" s="7" t="str">
        <f>IF($I626 &gt;= 6, "Weekend", "Non-Weekend")</f>
        <v>Non-Weekend</v>
      </c>
    </row>
    <row r="627" spans="1:13" x14ac:dyDescent="0.25">
      <c r="A627" s="7">
        <v>626</v>
      </c>
      <c r="B627" s="8">
        <v>41556</v>
      </c>
      <c r="C627" s="7">
        <f>YEAR($B627)</f>
        <v>2013</v>
      </c>
      <c r="D627" s="7" t="str">
        <f>VLOOKUP(_xlfn.DAYS(DATE(YEAR($B627), MONTH($B628), DAY($B628)), DATE(YEAR($B628), 1, 1)), SeasonAux, 2, TRUE)</f>
        <v>Autumn</v>
      </c>
      <c r="E627" s="7">
        <f>IF($F627 &lt;= 6, 1, 2)</f>
        <v>2</v>
      </c>
      <c r="F627" s="7">
        <f>MONTH($B627)</f>
        <v>10</v>
      </c>
      <c r="G627" s="7">
        <f>WEEKNUM($B627)</f>
        <v>41</v>
      </c>
      <c r="H627" s="7">
        <f>DAY($B627)</f>
        <v>9</v>
      </c>
      <c r="I627" s="7">
        <f>WEEKDAY($B627,2)</f>
        <v>3</v>
      </c>
      <c r="J627" s="7" t="str">
        <f>TEXT($B627, "DDDD")</f>
        <v>quarta-feira</v>
      </c>
      <c r="K627" s="15" t="str">
        <f>IFERROR(VLOOKUP(B627, HolidayDimension!A$2:B$50, 2, FALSE), "No Key")</f>
        <v>No Key</v>
      </c>
      <c r="L627" s="7" t="str">
        <f t="shared" si="9"/>
        <v>Non-Holiday</v>
      </c>
      <c r="M627" s="7" t="str">
        <f>IF($I627 &gt;= 6, "Weekend", "Non-Weekend")</f>
        <v>Non-Weekend</v>
      </c>
    </row>
    <row r="628" spans="1:13" x14ac:dyDescent="0.25">
      <c r="A628" s="7">
        <v>627</v>
      </c>
      <c r="B628" s="8">
        <v>41557</v>
      </c>
      <c r="C628" s="7">
        <f>YEAR($B628)</f>
        <v>2013</v>
      </c>
      <c r="D628" s="7" t="str">
        <f>VLOOKUP(_xlfn.DAYS(DATE(YEAR($B628), MONTH($B629), DAY($B629)), DATE(YEAR($B629), 1, 1)), SeasonAux, 2, TRUE)</f>
        <v>Autumn</v>
      </c>
      <c r="E628" s="7">
        <f>IF($F628 &lt;= 6, 1, 2)</f>
        <v>2</v>
      </c>
      <c r="F628" s="7">
        <f>MONTH($B628)</f>
        <v>10</v>
      </c>
      <c r="G628" s="7">
        <f>WEEKNUM($B628)</f>
        <v>41</v>
      </c>
      <c r="H628" s="7">
        <f>DAY($B628)</f>
        <v>10</v>
      </c>
      <c r="I628" s="7">
        <f>WEEKDAY($B628,2)</f>
        <v>4</v>
      </c>
      <c r="J628" s="7" t="str">
        <f>TEXT($B628, "DDDD")</f>
        <v>quinta-feira</v>
      </c>
      <c r="K628" s="15" t="str">
        <f>IFERROR(VLOOKUP(B628, HolidayDimension!A$2:B$50, 2, FALSE), "No Key")</f>
        <v>No Key</v>
      </c>
      <c r="L628" s="7" t="str">
        <f t="shared" si="9"/>
        <v>Non-Holiday</v>
      </c>
      <c r="M628" s="7" t="str">
        <f>IF($I628 &gt;= 6, "Weekend", "Non-Weekend")</f>
        <v>Non-Weekend</v>
      </c>
    </row>
    <row r="629" spans="1:13" x14ac:dyDescent="0.25">
      <c r="A629" s="7">
        <v>628</v>
      </c>
      <c r="B629" s="8">
        <v>41558</v>
      </c>
      <c r="C629" s="7">
        <f>YEAR($B629)</f>
        <v>2013</v>
      </c>
      <c r="D629" s="7" t="str">
        <f>VLOOKUP(_xlfn.DAYS(DATE(YEAR($B629), MONTH($B630), DAY($B630)), DATE(YEAR($B630), 1, 1)), SeasonAux, 2, TRUE)</f>
        <v>Autumn</v>
      </c>
      <c r="E629" s="7">
        <f>IF($F629 &lt;= 6, 1, 2)</f>
        <v>2</v>
      </c>
      <c r="F629" s="7">
        <f>MONTH($B629)</f>
        <v>10</v>
      </c>
      <c r="G629" s="7">
        <f>WEEKNUM($B629)</f>
        <v>41</v>
      </c>
      <c r="H629" s="7">
        <f>DAY($B629)</f>
        <v>11</v>
      </c>
      <c r="I629" s="7">
        <f>WEEKDAY($B629,2)</f>
        <v>5</v>
      </c>
      <c r="J629" s="7" t="str">
        <f>TEXT($B629, "DDDD")</f>
        <v>sexta-feira</v>
      </c>
      <c r="K629" s="15" t="str">
        <f>IFERROR(VLOOKUP(B629, HolidayDimension!A$2:B$50, 2, FALSE), "No Key")</f>
        <v>No Key</v>
      </c>
      <c r="L629" s="7" t="str">
        <f t="shared" si="9"/>
        <v>Non-Holiday</v>
      </c>
      <c r="M629" s="7" t="str">
        <f>IF($I629 &gt;= 6, "Weekend", "Non-Weekend")</f>
        <v>Non-Weekend</v>
      </c>
    </row>
    <row r="630" spans="1:13" x14ac:dyDescent="0.25">
      <c r="A630" s="7">
        <v>629</v>
      </c>
      <c r="B630" s="8">
        <v>41559</v>
      </c>
      <c r="C630" s="7">
        <f>YEAR($B630)</f>
        <v>2013</v>
      </c>
      <c r="D630" s="7" t="str">
        <f>VLOOKUP(_xlfn.DAYS(DATE(YEAR($B630), MONTH($B631), DAY($B631)), DATE(YEAR($B631), 1, 1)), SeasonAux, 2, TRUE)</f>
        <v>Autumn</v>
      </c>
      <c r="E630" s="7">
        <f>IF($F630 &lt;= 6, 1, 2)</f>
        <v>2</v>
      </c>
      <c r="F630" s="7">
        <f>MONTH($B630)</f>
        <v>10</v>
      </c>
      <c r="G630" s="7">
        <f>WEEKNUM($B630)</f>
        <v>41</v>
      </c>
      <c r="H630" s="7">
        <f>DAY($B630)</f>
        <v>12</v>
      </c>
      <c r="I630" s="7">
        <f>WEEKDAY($B630,2)</f>
        <v>6</v>
      </c>
      <c r="J630" s="7" t="str">
        <f>TEXT($B630, "DDDD")</f>
        <v>sábado</v>
      </c>
      <c r="K630" s="15" t="str">
        <f>IFERROR(VLOOKUP(B630, HolidayDimension!A$2:B$50, 2, FALSE), "No Key")</f>
        <v>No Key</v>
      </c>
      <c r="L630" s="7" t="str">
        <f t="shared" si="9"/>
        <v>Non-Holiday</v>
      </c>
      <c r="M630" s="7" t="str">
        <f>IF($I630 &gt;= 6, "Weekend", "Non-Weekend")</f>
        <v>Weekend</v>
      </c>
    </row>
    <row r="631" spans="1:13" x14ac:dyDescent="0.25">
      <c r="A631" s="7">
        <v>630</v>
      </c>
      <c r="B631" s="8">
        <v>41560</v>
      </c>
      <c r="C631" s="7">
        <f>YEAR($B631)</f>
        <v>2013</v>
      </c>
      <c r="D631" s="7" t="str">
        <f>VLOOKUP(_xlfn.DAYS(DATE(YEAR($B631), MONTH($B632), DAY($B632)), DATE(YEAR($B632), 1, 1)), SeasonAux, 2, TRUE)</f>
        <v>Autumn</v>
      </c>
      <c r="E631" s="7">
        <f>IF($F631 &lt;= 6, 1, 2)</f>
        <v>2</v>
      </c>
      <c r="F631" s="7">
        <f>MONTH($B631)</f>
        <v>10</v>
      </c>
      <c r="G631" s="7">
        <f>WEEKNUM($B631)</f>
        <v>42</v>
      </c>
      <c r="H631" s="7">
        <f>DAY($B631)</f>
        <v>13</v>
      </c>
      <c r="I631" s="7">
        <f>WEEKDAY($B631,2)</f>
        <v>7</v>
      </c>
      <c r="J631" s="7" t="str">
        <f>TEXT($B631, "DDDD")</f>
        <v>domingo</v>
      </c>
      <c r="K631" s="15" t="str">
        <f>IFERROR(VLOOKUP(B631, HolidayDimension!A$2:B$50, 2, FALSE), "No Key")</f>
        <v>No Key</v>
      </c>
      <c r="L631" s="7" t="str">
        <f t="shared" si="9"/>
        <v>Non-Holiday</v>
      </c>
      <c r="M631" s="7" t="str">
        <f>IF($I631 &gt;= 6, "Weekend", "Non-Weekend")</f>
        <v>Weekend</v>
      </c>
    </row>
    <row r="632" spans="1:13" x14ac:dyDescent="0.25">
      <c r="A632" s="7">
        <v>631</v>
      </c>
      <c r="B632" s="8">
        <v>41561</v>
      </c>
      <c r="C632" s="7">
        <f>YEAR($B632)</f>
        <v>2013</v>
      </c>
      <c r="D632" s="7" t="str">
        <f>VLOOKUP(_xlfn.DAYS(DATE(YEAR($B632), MONTH($B633), DAY($B633)), DATE(YEAR($B633), 1, 1)), SeasonAux, 2, TRUE)</f>
        <v>Autumn</v>
      </c>
      <c r="E632" s="7">
        <f>IF($F632 &lt;= 6, 1, 2)</f>
        <v>2</v>
      </c>
      <c r="F632" s="7">
        <f>MONTH($B632)</f>
        <v>10</v>
      </c>
      <c r="G632" s="7">
        <f>WEEKNUM($B632)</f>
        <v>42</v>
      </c>
      <c r="H632" s="7">
        <f>DAY($B632)</f>
        <v>14</v>
      </c>
      <c r="I632" s="7">
        <f>WEEKDAY($B632,2)</f>
        <v>1</v>
      </c>
      <c r="J632" s="7" t="str">
        <f>TEXT($B632, "DDDD")</f>
        <v>segunda-feira</v>
      </c>
      <c r="K632" s="15">
        <f>IFERROR(VLOOKUP(B632, HolidayDimension!A$2:B$50, 2, FALSE), "No Key")</f>
        <v>23</v>
      </c>
      <c r="L632" s="7" t="str">
        <f t="shared" si="9"/>
        <v>Holiday</v>
      </c>
      <c r="M632" s="7" t="str">
        <f>IF($I632 &gt;= 6, "Weekend", "Non-Weekend")</f>
        <v>Non-Weekend</v>
      </c>
    </row>
    <row r="633" spans="1:13" x14ac:dyDescent="0.25">
      <c r="A633" s="7">
        <v>632</v>
      </c>
      <c r="B633" s="9">
        <v>41562</v>
      </c>
      <c r="C633" s="7">
        <f>YEAR($B633)</f>
        <v>2013</v>
      </c>
      <c r="D633" s="7" t="str">
        <f>VLOOKUP(_xlfn.DAYS(DATE(YEAR($B633), MONTH($B634), DAY($B634)), DATE(YEAR($B634), 1, 1)), SeasonAux, 2, TRUE)</f>
        <v>Autumn</v>
      </c>
      <c r="E633" s="7">
        <f>IF($F633 &lt;= 6, 1, 2)</f>
        <v>2</v>
      </c>
      <c r="F633" s="7">
        <f>MONTH($B633)</f>
        <v>10</v>
      </c>
      <c r="G633" s="7">
        <f>WEEKNUM($B633)</f>
        <v>42</v>
      </c>
      <c r="H633" s="7">
        <f>DAY($B633)</f>
        <v>15</v>
      </c>
      <c r="I633" s="7">
        <f>WEEKDAY($B633,2)</f>
        <v>2</v>
      </c>
      <c r="J633" s="7" t="str">
        <f>TEXT($B633, "DDDD")</f>
        <v>terça-feira</v>
      </c>
      <c r="K633" s="15" t="str">
        <f>IFERROR(VLOOKUP(B633, HolidayDimension!A$2:B$50, 2, FALSE), "No Key")</f>
        <v>No Key</v>
      </c>
      <c r="L633" s="7" t="str">
        <f t="shared" si="9"/>
        <v>Non-Holiday</v>
      </c>
      <c r="M633" s="7" t="str">
        <f>IF($I633 &gt;= 6, "Weekend", "Non-Weekend")</f>
        <v>Non-Weekend</v>
      </c>
    </row>
    <row r="634" spans="1:13" x14ac:dyDescent="0.25">
      <c r="A634" s="7">
        <v>633</v>
      </c>
      <c r="B634" s="9">
        <v>41563</v>
      </c>
      <c r="C634" s="7">
        <f>YEAR($B634)</f>
        <v>2013</v>
      </c>
      <c r="D634" s="7" t="str">
        <f>VLOOKUP(_xlfn.DAYS(DATE(YEAR($B634), MONTH($B635), DAY($B635)), DATE(YEAR($B635), 1, 1)), SeasonAux, 2, TRUE)</f>
        <v>Autumn</v>
      </c>
      <c r="E634" s="7">
        <f>IF($F634 &lt;= 6, 1, 2)</f>
        <v>2</v>
      </c>
      <c r="F634" s="7">
        <f>MONTH($B634)</f>
        <v>10</v>
      </c>
      <c r="G634" s="7">
        <f>WEEKNUM($B634)</f>
        <v>42</v>
      </c>
      <c r="H634" s="7">
        <f>DAY($B634)</f>
        <v>16</v>
      </c>
      <c r="I634" s="7">
        <f>WEEKDAY($B634,2)</f>
        <v>3</v>
      </c>
      <c r="J634" s="7" t="str">
        <f>TEXT($B634, "DDDD")</f>
        <v>quarta-feira</v>
      </c>
      <c r="K634" s="15" t="str">
        <f>IFERROR(VLOOKUP(B634, HolidayDimension!A$2:B$50, 2, FALSE), "No Key")</f>
        <v>No Key</v>
      </c>
      <c r="L634" s="7" t="str">
        <f t="shared" si="9"/>
        <v>Non-Holiday</v>
      </c>
      <c r="M634" s="7" t="str">
        <f>IF($I634 &gt;= 6, "Weekend", "Non-Weekend")</f>
        <v>Non-Weekend</v>
      </c>
    </row>
    <row r="635" spans="1:13" x14ac:dyDescent="0.25">
      <c r="A635" s="7">
        <v>634</v>
      </c>
      <c r="B635" s="8">
        <v>41564</v>
      </c>
      <c r="C635" s="7">
        <f>YEAR($B635)</f>
        <v>2013</v>
      </c>
      <c r="D635" s="7" t="str">
        <f>VLOOKUP(_xlfn.DAYS(DATE(YEAR($B635), MONTH($B636), DAY($B636)), DATE(YEAR($B636), 1, 1)), SeasonAux, 2, TRUE)</f>
        <v>Autumn</v>
      </c>
      <c r="E635" s="7">
        <f>IF($F635 &lt;= 6, 1, 2)</f>
        <v>2</v>
      </c>
      <c r="F635" s="7">
        <f>MONTH($B635)</f>
        <v>10</v>
      </c>
      <c r="G635" s="7">
        <f>WEEKNUM($B635)</f>
        <v>42</v>
      </c>
      <c r="H635" s="7">
        <f>DAY($B635)</f>
        <v>17</v>
      </c>
      <c r="I635" s="7">
        <f>WEEKDAY($B635,2)</f>
        <v>4</v>
      </c>
      <c r="J635" s="7" t="str">
        <f>TEXT($B635, "DDDD")</f>
        <v>quinta-feira</v>
      </c>
      <c r="K635" s="15" t="str">
        <f>IFERROR(VLOOKUP(B635, HolidayDimension!A$2:B$50, 2, FALSE), "No Key")</f>
        <v>No Key</v>
      </c>
      <c r="L635" s="7" t="str">
        <f t="shared" si="9"/>
        <v>Non-Holiday</v>
      </c>
      <c r="M635" s="7" t="str">
        <f>IF($I635 &gt;= 6, "Weekend", "Non-Weekend")</f>
        <v>Non-Weekend</v>
      </c>
    </row>
    <row r="636" spans="1:13" x14ac:dyDescent="0.25">
      <c r="A636" s="7">
        <v>635</v>
      </c>
      <c r="B636" s="9">
        <v>41565</v>
      </c>
      <c r="C636" s="7">
        <f>YEAR($B636)</f>
        <v>2013</v>
      </c>
      <c r="D636" s="7" t="str">
        <f>VLOOKUP(_xlfn.DAYS(DATE(YEAR($B636), MONTH($B637), DAY($B637)), DATE(YEAR($B637), 1, 1)), SeasonAux, 2, TRUE)</f>
        <v>Autumn</v>
      </c>
      <c r="E636" s="7">
        <f>IF($F636 &lt;= 6, 1, 2)</f>
        <v>2</v>
      </c>
      <c r="F636" s="7">
        <f>MONTH($B636)</f>
        <v>10</v>
      </c>
      <c r="G636" s="7">
        <f>WEEKNUM($B636)</f>
        <v>42</v>
      </c>
      <c r="H636" s="7">
        <f>DAY($B636)</f>
        <v>18</v>
      </c>
      <c r="I636" s="7">
        <f>WEEKDAY($B636,2)</f>
        <v>5</v>
      </c>
      <c r="J636" s="7" t="str">
        <f>TEXT($B636, "DDDD")</f>
        <v>sexta-feira</v>
      </c>
      <c r="K636" s="15" t="str">
        <f>IFERROR(VLOOKUP(B636, HolidayDimension!A$2:B$50, 2, FALSE), "No Key")</f>
        <v>No Key</v>
      </c>
      <c r="L636" s="7" t="str">
        <f t="shared" si="9"/>
        <v>Non-Holiday</v>
      </c>
      <c r="M636" s="7" t="str">
        <f>IF($I636 &gt;= 6, "Weekend", "Non-Weekend")</f>
        <v>Non-Weekend</v>
      </c>
    </row>
    <row r="637" spans="1:13" x14ac:dyDescent="0.25">
      <c r="A637" s="7">
        <v>636</v>
      </c>
      <c r="B637" s="8">
        <v>41566</v>
      </c>
      <c r="C637" s="7">
        <f>YEAR($B637)</f>
        <v>2013</v>
      </c>
      <c r="D637" s="7" t="str">
        <f>VLOOKUP(_xlfn.DAYS(DATE(YEAR($B637), MONTH($B638), DAY($B638)), DATE(YEAR($B638), 1, 1)), SeasonAux, 2, TRUE)</f>
        <v>Autumn</v>
      </c>
      <c r="E637" s="7">
        <f>IF($F637 &lt;= 6, 1, 2)</f>
        <v>2</v>
      </c>
      <c r="F637" s="7">
        <f>MONTH($B637)</f>
        <v>10</v>
      </c>
      <c r="G637" s="7">
        <f>WEEKNUM($B637)</f>
        <v>42</v>
      </c>
      <c r="H637" s="7">
        <f>DAY($B637)</f>
        <v>19</v>
      </c>
      <c r="I637" s="7">
        <f>WEEKDAY($B637,2)</f>
        <v>6</v>
      </c>
      <c r="J637" s="7" t="str">
        <f>TEXT($B637, "DDDD")</f>
        <v>sábado</v>
      </c>
      <c r="K637" s="15" t="str">
        <f>IFERROR(VLOOKUP(B637, HolidayDimension!A$2:B$50, 2, FALSE), "No Key")</f>
        <v>No Key</v>
      </c>
      <c r="L637" s="7" t="str">
        <f t="shared" si="9"/>
        <v>Non-Holiday</v>
      </c>
      <c r="M637" s="7" t="str">
        <f>IF($I637 &gt;= 6, "Weekend", "Non-Weekend")</f>
        <v>Weekend</v>
      </c>
    </row>
    <row r="638" spans="1:13" x14ac:dyDescent="0.25">
      <c r="A638" s="7">
        <v>637</v>
      </c>
      <c r="B638" s="8">
        <v>41567</v>
      </c>
      <c r="C638" s="7">
        <f>YEAR($B638)</f>
        <v>2013</v>
      </c>
      <c r="D638" s="7" t="str">
        <f>VLOOKUP(_xlfn.DAYS(DATE(YEAR($B638), MONTH($B639), DAY($B639)), DATE(YEAR($B639), 1, 1)), SeasonAux, 2, TRUE)</f>
        <v>Autumn</v>
      </c>
      <c r="E638" s="7">
        <f>IF($F638 &lt;= 6, 1, 2)</f>
        <v>2</v>
      </c>
      <c r="F638" s="7">
        <f>MONTH($B638)</f>
        <v>10</v>
      </c>
      <c r="G638" s="7">
        <f>WEEKNUM($B638)</f>
        <v>43</v>
      </c>
      <c r="H638" s="7">
        <f>DAY($B638)</f>
        <v>20</v>
      </c>
      <c r="I638" s="7">
        <f>WEEKDAY($B638,2)</f>
        <v>7</v>
      </c>
      <c r="J638" s="7" t="str">
        <f>TEXT($B638, "DDDD")</f>
        <v>domingo</v>
      </c>
      <c r="K638" s="15" t="str">
        <f>IFERROR(VLOOKUP(B638, HolidayDimension!A$2:B$50, 2, FALSE), "No Key")</f>
        <v>No Key</v>
      </c>
      <c r="L638" s="7" t="str">
        <f t="shared" si="9"/>
        <v>Non-Holiday</v>
      </c>
      <c r="M638" s="7" t="str">
        <f>IF($I638 &gt;= 6, "Weekend", "Non-Weekend")</f>
        <v>Weekend</v>
      </c>
    </row>
    <row r="639" spans="1:13" x14ac:dyDescent="0.25">
      <c r="A639" s="7">
        <v>638</v>
      </c>
      <c r="B639" s="9">
        <v>41568</v>
      </c>
      <c r="C639" s="7">
        <f>YEAR($B639)</f>
        <v>2013</v>
      </c>
      <c r="D639" s="7" t="str">
        <f>VLOOKUP(_xlfn.DAYS(DATE(YEAR($B639), MONTH($B640), DAY($B640)), DATE(YEAR($B640), 1, 1)), SeasonAux, 2, TRUE)</f>
        <v>Autumn</v>
      </c>
      <c r="E639" s="7">
        <f>IF($F639 &lt;= 6, 1, 2)</f>
        <v>2</v>
      </c>
      <c r="F639" s="7">
        <f>MONTH($B639)</f>
        <v>10</v>
      </c>
      <c r="G639" s="7">
        <f>WEEKNUM($B639)</f>
        <v>43</v>
      </c>
      <c r="H639" s="7">
        <f>DAY($B639)</f>
        <v>21</v>
      </c>
      <c r="I639" s="7">
        <f>WEEKDAY($B639,2)</f>
        <v>1</v>
      </c>
      <c r="J639" s="7" t="str">
        <f>TEXT($B639, "DDDD")</f>
        <v>segunda-feira</v>
      </c>
      <c r="K639" s="15" t="str">
        <f>IFERROR(VLOOKUP(B639, HolidayDimension!A$2:B$50, 2, FALSE), "No Key")</f>
        <v>No Key</v>
      </c>
      <c r="L639" s="7" t="str">
        <f t="shared" si="9"/>
        <v>Non-Holiday</v>
      </c>
      <c r="M639" s="7" t="str">
        <f>IF($I639 &gt;= 6, "Weekend", "Non-Weekend")</f>
        <v>Non-Weekend</v>
      </c>
    </row>
    <row r="640" spans="1:13" x14ac:dyDescent="0.25">
      <c r="A640" s="7">
        <v>639</v>
      </c>
      <c r="B640" s="9">
        <v>41569</v>
      </c>
      <c r="C640" s="7">
        <f>YEAR($B640)</f>
        <v>2013</v>
      </c>
      <c r="D640" s="7" t="str">
        <f>VLOOKUP(_xlfn.DAYS(DATE(YEAR($B640), MONTH($B641), DAY($B641)), DATE(YEAR($B641), 1, 1)), SeasonAux, 2, TRUE)</f>
        <v>Autumn</v>
      </c>
      <c r="E640" s="7">
        <f>IF($F640 &lt;= 6, 1, 2)</f>
        <v>2</v>
      </c>
      <c r="F640" s="7">
        <f>MONTH($B640)</f>
        <v>10</v>
      </c>
      <c r="G640" s="7">
        <f>WEEKNUM($B640)</f>
        <v>43</v>
      </c>
      <c r="H640" s="7">
        <f>DAY($B640)</f>
        <v>22</v>
      </c>
      <c r="I640" s="7">
        <f>WEEKDAY($B640,2)</f>
        <v>2</v>
      </c>
      <c r="J640" s="7" t="str">
        <f>TEXT($B640, "DDDD")</f>
        <v>terça-feira</v>
      </c>
      <c r="K640" s="15" t="str">
        <f>IFERROR(VLOOKUP(B640, HolidayDimension!A$2:B$50, 2, FALSE), "No Key")</f>
        <v>No Key</v>
      </c>
      <c r="L640" s="7" t="str">
        <f t="shared" si="9"/>
        <v>Non-Holiday</v>
      </c>
      <c r="M640" s="7" t="str">
        <f>IF($I640 &gt;= 6, "Weekend", "Non-Weekend")</f>
        <v>Non-Weekend</v>
      </c>
    </row>
    <row r="641" spans="1:13" x14ac:dyDescent="0.25">
      <c r="A641" s="7">
        <v>640</v>
      </c>
      <c r="B641" s="8">
        <v>41570</v>
      </c>
      <c r="C641" s="7">
        <f>YEAR($B641)</f>
        <v>2013</v>
      </c>
      <c r="D641" s="7" t="str">
        <f>VLOOKUP(_xlfn.DAYS(DATE(YEAR($B641), MONTH($B642), DAY($B642)), DATE(YEAR($B642), 1, 1)), SeasonAux, 2, TRUE)</f>
        <v>Autumn</v>
      </c>
      <c r="E641" s="7">
        <f>IF($F641 &lt;= 6, 1, 2)</f>
        <v>2</v>
      </c>
      <c r="F641" s="7">
        <f>MONTH($B641)</f>
        <v>10</v>
      </c>
      <c r="G641" s="7">
        <f>WEEKNUM($B641)</f>
        <v>43</v>
      </c>
      <c r="H641" s="7">
        <f>DAY($B641)</f>
        <v>23</v>
      </c>
      <c r="I641" s="7">
        <f>WEEKDAY($B641,2)</f>
        <v>3</v>
      </c>
      <c r="J641" s="7" t="str">
        <f>TEXT($B641, "DDDD")</f>
        <v>quarta-feira</v>
      </c>
      <c r="K641" s="15" t="str">
        <f>IFERROR(VLOOKUP(B641, HolidayDimension!A$2:B$50, 2, FALSE), "No Key")</f>
        <v>No Key</v>
      </c>
      <c r="L641" s="7" t="str">
        <f t="shared" si="9"/>
        <v>Non-Holiday</v>
      </c>
      <c r="M641" s="7" t="str">
        <f>IF($I641 &gt;= 6, "Weekend", "Non-Weekend")</f>
        <v>Non-Weekend</v>
      </c>
    </row>
    <row r="642" spans="1:13" x14ac:dyDescent="0.25">
      <c r="A642" s="7">
        <v>641</v>
      </c>
      <c r="B642" s="9">
        <v>41571</v>
      </c>
      <c r="C642" s="7">
        <f>YEAR($B642)</f>
        <v>2013</v>
      </c>
      <c r="D642" s="7" t="str">
        <f>VLOOKUP(_xlfn.DAYS(DATE(YEAR($B642), MONTH($B643), DAY($B643)), DATE(YEAR($B643), 1, 1)), SeasonAux, 2, TRUE)</f>
        <v>Autumn</v>
      </c>
      <c r="E642" s="7">
        <f>IF($F642 &lt;= 6, 1, 2)</f>
        <v>2</v>
      </c>
      <c r="F642" s="7">
        <f>MONTH($B642)</f>
        <v>10</v>
      </c>
      <c r="G642" s="7">
        <f>WEEKNUM($B642)</f>
        <v>43</v>
      </c>
      <c r="H642" s="7">
        <f>DAY($B642)</f>
        <v>24</v>
      </c>
      <c r="I642" s="7">
        <f>WEEKDAY($B642,2)</f>
        <v>4</v>
      </c>
      <c r="J642" s="7" t="str">
        <f>TEXT($B642, "DDDD")</f>
        <v>quinta-feira</v>
      </c>
      <c r="K642" s="15" t="str">
        <f>IFERROR(VLOOKUP(B642, HolidayDimension!A$2:B$50, 2, FALSE), "No Key")</f>
        <v>No Key</v>
      </c>
      <c r="L642" s="7" t="str">
        <f t="shared" si="9"/>
        <v>Non-Holiday</v>
      </c>
      <c r="M642" s="7" t="str">
        <f>IF($I642 &gt;= 6, "Weekend", "Non-Weekend")</f>
        <v>Non-Weekend</v>
      </c>
    </row>
    <row r="643" spans="1:13" x14ac:dyDescent="0.25">
      <c r="A643" s="7">
        <v>642</v>
      </c>
      <c r="B643" s="8">
        <v>41572</v>
      </c>
      <c r="C643" s="7">
        <f>YEAR($B643)</f>
        <v>2013</v>
      </c>
      <c r="D643" s="7" t="str">
        <f>VLOOKUP(_xlfn.DAYS(DATE(YEAR($B643), MONTH($B644), DAY($B644)), DATE(YEAR($B644), 1, 1)), SeasonAux, 2, TRUE)</f>
        <v>Autumn</v>
      </c>
      <c r="E643" s="7">
        <f>IF($F643 &lt;= 6, 1, 2)</f>
        <v>2</v>
      </c>
      <c r="F643" s="7">
        <f>MONTH($B643)</f>
        <v>10</v>
      </c>
      <c r="G643" s="7">
        <f>WEEKNUM($B643)</f>
        <v>43</v>
      </c>
      <c r="H643" s="7">
        <f>DAY($B643)</f>
        <v>25</v>
      </c>
      <c r="I643" s="7">
        <f>WEEKDAY($B643,2)</f>
        <v>5</v>
      </c>
      <c r="J643" s="7" t="str">
        <f>TEXT($B643, "DDDD")</f>
        <v>sexta-feira</v>
      </c>
      <c r="K643" s="15" t="str">
        <f>IFERROR(VLOOKUP(B643, HolidayDimension!A$2:B$50, 2, FALSE), "No Key")</f>
        <v>No Key</v>
      </c>
      <c r="L643" s="7" t="str">
        <f t="shared" ref="L643:L706" si="10">IF($K643 = "No Key", "Non-Holiday", "Holiday")</f>
        <v>Non-Holiday</v>
      </c>
      <c r="M643" s="7" t="str">
        <f>IF($I643 &gt;= 6, "Weekend", "Non-Weekend")</f>
        <v>Non-Weekend</v>
      </c>
    </row>
    <row r="644" spans="1:13" x14ac:dyDescent="0.25">
      <c r="A644" s="7">
        <v>643</v>
      </c>
      <c r="B644" s="8">
        <v>41573</v>
      </c>
      <c r="C644" s="7">
        <f>YEAR($B644)</f>
        <v>2013</v>
      </c>
      <c r="D644" s="7" t="str">
        <f>VLOOKUP(_xlfn.DAYS(DATE(YEAR($B644), MONTH($B645), DAY($B645)), DATE(YEAR($B645), 1, 1)), SeasonAux, 2, TRUE)</f>
        <v>Autumn</v>
      </c>
      <c r="E644" s="7">
        <f>IF($F644 &lt;= 6, 1, 2)</f>
        <v>2</v>
      </c>
      <c r="F644" s="7">
        <f>MONTH($B644)</f>
        <v>10</v>
      </c>
      <c r="G644" s="7">
        <f>WEEKNUM($B644)</f>
        <v>43</v>
      </c>
      <c r="H644" s="7">
        <f>DAY($B644)</f>
        <v>26</v>
      </c>
      <c r="I644" s="7">
        <f>WEEKDAY($B644,2)</f>
        <v>6</v>
      </c>
      <c r="J644" s="7" t="str">
        <f>TEXT($B644, "DDDD")</f>
        <v>sábado</v>
      </c>
      <c r="K644" s="15" t="str">
        <f>IFERROR(VLOOKUP(B644, HolidayDimension!A$2:B$50, 2, FALSE), "No Key")</f>
        <v>No Key</v>
      </c>
      <c r="L644" s="7" t="str">
        <f t="shared" si="10"/>
        <v>Non-Holiday</v>
      </c>
      <c r="M644" s="7" t="str">
        <f>IF($I644 &gt;= 6, "Weekend", "Non-Weekend")</f>
        <v>Weekend</v>
      </c>
    </row>
    <row r="645" spans="1:13" x14ac:dyDescent="0.25">
      <c r="A645" s="7">
        <v>644</v>
      </c>
      <c r="B645" s="8">
        <v>41574</v>
      </c>
      <c r="C645" s="7">
        <f>YEAR($B645)</f>
        <v>2013</v>
      </c>
      <c r="D645" s="7" t="str">
        <f>VLOOKUP(_xlfn.DAYS(DATE(YEAR($B645), MONTH($B646), DAY($B646)), DATE(YEAR($B646), 1, 1)), SeasonAux, 2, TRUE)</f>
        <v>Autumn</v>
      </c>
      <c r="E645" s="7">
        <f>IF($F645 &lt;= 6, 1, 2)</f>
        <v>2</v>
      </c>
      <c r="F645" s="7">
        <f>MONTH($B645)</f>
        <v>10</v>
      </c>
      <c r="G645" s="7">
        <f>WEEKNUM($B645)</f>
        <v>44</v>
      </c>
      <c r="H645" s="7">
        <f>DAY($B645)</f>
        <v>27</v>
      </c>
      <c r="I645" s="7">
        <f>WEEKDAY($B645,2)</f>
        <v>7</v>
      </c>
      <c r="J645" s="7" t="str">
        <f>TEXT($B645, "DDDD")</f>
        <v>domingo</v>
      </c>
      <c r="K645" s="15" t="str">
        <f>IFERROR(VLOOKUP(B645, HolidayDimension!A$2:B$50, 2, FALSE), "No Key")</f>
        <v>No Key</v>
      </c>
      <c r="L645" s="7" t="str">
        <f t="shared" si="10"/>
        <v>Non-Holiday</v>
      </c>
      <c r="M645" s="7" t="str">
        <f>IF($I645 &gt;= 6, "Weekend", "Non-Weekend")</f>
        <v>Weekend</v>
      </c>
    </row>
    <row r="646" spans="1:13" x14ac:dyDescent="0.25">
      <c r="A646" s="7">
        <v>645</v>
      </c>
      <c r="B646" s="9">
        <v>41575</v>
      </c>
      <c r="C646" s="7">
        <f>YEAR($B646)</f>
        <v>2013</v>
      </c>
      <c r="D646" s="7" t="str">
        <f>VLOOKUP(_xlfn.DAYS(DATE(YEAR($B646), MONTH($B647), DAY($B647)), DATE(YEAR($B647), 1, 1)), SeasonAux, 2, TRUE)</f>
        <v>Autumn</v>
      </c>
      <c r="E646" s="7">
        <f>IF($F646 &lt;= 6, 1, 2)</f>
        <v>2</v>
      </c>
      <c r="F646" s="7">
        <f>MONTH($B646)</f>
        <v>10</v>
      </c>
      <c r="G646" s="7">
        <f>WEEKNUM($B646)</f>
        <v>44</v>
      </c>
      <c r="H646" s="7">
        <f>DAY($B646)</f>
        <v>28</v>
      </c>
      <c r="I646" s="7">
        <f>WEEKDAY($B646,2)</f>
        <v>1</v>
      </c>
      <c r="J646" s="7" t="str">
        <f>TEXT($B646, "DDDD")</f>
        <v>segunda-feira</v>
      </c>
      <c r="K646" s="15" t="str">
        <f>IFERROR(VLOOKUP(B646, HolidayDimension!A$2:B$50, 2, FALSE), "No Key")</f>
        <v>No Key</v>
      </c>
      <c r="L646" s="7" t="str">
        <f t="shared" si="10"/>
        <v>Non-Holiday</v>
      </c>
      <c r="M646" s="7" t="str">
        <f>IF($I646 &gt;= 6, "Weekend", "Non-Weekend")</f>
        <v>Non-Weekend</v>
      </c>
    </row>
    <row r="647" spans="1:13" x14ac:dyDescent="0.25">
      <c r="A647" s="7">
        <v>646</v>
      </c>
      <c r="B647" s="8">
        <v>41576</v>
      </c>
      <c r="C647" s="7">
        <f>YEAR($B647)</f>
        <v>2013</v>
      </c>
      <c r="D647" s="7" t="str">
        <f>VLOOKUP(_xlfn.DAYS(DATE(YEAR($B647), MONTH($B648), DAY($B648)), DATE(YEAR($B648), 1, 1)), SeasonAux, 2, TRUE)</f>
        <v>Autumn</v>
      </c>
      <c r="E647" s="7">
        <f>IF($F647 &lt;= 6, 1, 2)</f>
        <v>2</v>
      </c>
      <c r="F647" s="7">
        <f>MONTH($B647)</f>
        <v>10</v>
      </c>
      <c r="G647" s="7">
        <f>WEEKNUM($B647)</f>
        <v>44</v>
      </c>
      <c r="H647" s="7">
        <f>DAY($B647)</f>
        <v>29</v>
      </c>
      <c r="I647" s="7">
        <f>WEEKDAY($B647,2)</f>
        <v>2</v>
      </c>
      <c r="J647" s="7" t="str">
        <f>TEXT($B647, "DDDD")</f>
        <v>terça-feira</v>
      </c>
      <c r="K647" s="15" t="str">
        <f>IFERROR(VLOOKUP(B647, HolidayDimension!A$2:B$50, 2, FALSE), "No Key")</f>
        <v>No Key</v>
      </c>
      <c r="L647" s="7" t="str">
        <f t="shared" si="10"/>
        <v>Non-Holiday</v>
      </c>
      <c r="M647" s="7" t="str">
        <f>IF($I647 &gt;= 6, "Weekend", "Non-Weekend")</f>
        <v>Non-Weekend</v>
      </c>
    </row>
    <row r="648" spans="1:13" x14ac:dyDescent="0.25">
      <c r="A648" s="7">
        <v>647</v>
      </c>
      <c r="B648" s="8">
        <v>41577</v>
      </c>
      <c r="C648" s="7">
        <f>YEAR($B648)</f>
        <v>2013</v>
      </c>
      <c r="D648" s="7" t="str">
        <f>VLOOKUP(_xlfn.DAYS(DATE(YEAR($B648), MONTH($B649), DAY($B649)), DATE(YEAR($B649), 1, 1)), SeasonAux, 2, TRUE)</f>
        <v>Autumn</v>
      </c>
      <c r="E648" s="7">
        <f>IF($F648 &lt;= 6, 1, 2)</f>
        <v>2</v>
      </c>
      <c r="F648" s="7">
        <f>MONTH($B648)</f>
        <v>10</v>
      </c>
      <c r="G648" s="7">
        <f>WEEKNUM($B648)</f>
        <v>44</v>
      </c>
      <c r="H648" s="7">
        <f>DAY($B648)</f>
        <v>30</v>
      </c>
      <c r="I648" s="7">
        <f>WEEKDAY($B648,2)</f>
        <v>3</v>
      </c>
      <c r="J648" s="7" t="str">
        <f>TEXT($B648, "DDDD")</f>
        <v>quarta-feira</v>
      </c>
      <c r="K648" s="15" t="str">
        <f>IFERROR(VLOOKUP(B648, HolidayDimension!A$2:B$50, 2, FALSE), "No Key")</f>
        <v>No Key</v>
      </c>
      <c r="L648" s="7" t="str">
        <f t="shared" si="10"/>
        <v>Non-Holiday</v>
      </c>
      <c r="M648" s="7" t="str">
        <f>IF($I648 &gt;= 6, "Weekend", "Non-Weekend")</f>
        <v>Non-Weekend</v>
      </c>
    </row>
    <row r="649" spans="1:13" x14ac:dyDescent="0.25">
      <c r="A649" s="7">
        <v>648</v>
      </c>
      <c r="B649" s="8">
        <v>41578</v>
      </c>
      <c r="C649" s="7">
        <f>YEAR($B649)</f>
        <v>2013</v>
      </c>
      <c r="D649" s="7" t="str">
        <f>VLOOKUP(_xlfn.DAYS(DATE(YEAR($B649), MONTH($B650), DAY($B650)), DATE(YEAR($B650), 1, 1)), SeasonAux, 2, TRUE)</f>
        <v>Autumn</v>
      </c>
      <c r="E649" s="7">
        <f>IF($F649 &lt;= 6, 1, 2)</f>
        <v>2</v>
      </c>
      <c r="F649" s="7">
        <f>MONTH($B649)</f>
        <v>10</v>
      </c>
      <c r="G649" s="7">
        <f>WEEKNUM($B649)</f>
        <v>44</v>
      </c>
      <c r="H649" s="7">
        <f>DAY($B649)</f>
        <v>31</v>
      </c>
      <c r="I649" s="7">
        <f>WEEKDAY($B649,2)</f>
        <v>4</v>
      </c>
      <c r="J649" s="7" t="str">
        <f>TEXT($B649, "DDDD")</f>
        <v>quinta-feira</v>
      </c>
      <c r="K649" s="15" t="str">
        <f>IFERROR(VLOOKUP(B649, HolidayDimension!A$2:B$50, 2, FALSE), "No Key")</f>
        <v>No Key</v>
      </c>
      <c r="L649" s="7" t="str">
        <f t="shared" si="10"/>
        <v>Non-Holiday</v>
      </c>
      <c r="M649" s="7" t="str">
        <f>IF($I649 &gt;= 6, "Weekend", "Non-Weekend")</f>
        <v>Non-Weekend</v>
      </c>
    </row>
    <row r="650" spans="1:13" x14ac:dyDescent="0.25">
      <c r="A650" s="7">
        <v>649</v>
      </c>
      <c r="B650" s="9">
        <v>41579</v>
      </c>
      <c r="C650" s="7">
        <f>YEAR($B650)</f>
        <v>2013</v>
      </c>
      <c r="D650" s="7" t="str">
        <f>VLOOKUP(_xlfn.DAYS(DATE(YEAR($B650), MONTH($B651), DAY($B651)), DATE(YEAR($B651), 1, 1)), SeasonAux, 2, TRUE)</f>
        <v>Autumn</v>
      </c>
      <c r="E650" s="7">
        <f>IF($F650 &lt;= 6, 1, 2)</f>
        <v>2</v>
      </c>
      <c r="F650" s="7">
        <f>MONTH($B650)</f>
        <v>11</v>
      </c>
      <c r="G650" s="7">
        <f>WEEKNUM($B650)</f>
        <v>44</v>
      </c>
      <c r="H650" s="7">
        <f>DAY($B650)</f>
        <v>1</v>
      </c>
      <c r="I650" s="7">
        <f>WEEKDAY($B650,2)</f>
        <v>5</v>
      </c>
      <c r="J650" s="7" t="str">
        <f>TEXT($B650, "DDDD")</f>
        <v>sexta-feira</v>
      </c>
      <c r="K650" s="15" t="str">
        <f>IFERROR(VLOOKUP(B650, HolidayDimension!A$2:B$50, 2, FALSE), "No Key")</f>
        <v>No Key</v>
      </c>
      <c r="L650" s="7" t="str">
        <f t="shared" si="10"/>
        <v>Non-Holiday</v>
      </c>
      <c r="M650" s="7" t="str">
        <f>IF($I650 &gt;= 6, "Weekend", "Non-Weekend")</f>
        <v>Non-Weekend</v>
      </c>
    </row>
    <row r="651" spans="1:13" x14ac:dyDescent="0.25">
      <c r="A651" s="7">
        <v>650</v>
      </c>
      <c r="B651" s="8">
        <v>41580</v>
      </c>
      <c r="C651" s="7">
        <f>YEAR($B651)</f>
        <v>2013</v>
      </c>
      <c r="D651" s="7" t="str">
        <f>VLOOKUP(_xlfn.DAYS(DATE(YEAR($B651), MONTH($B652), DAY($B652)), DATE(YEAR($B652), 1, 1)), SeasonAux, 2, TRUE)</f>
        <v>Autumn</v>
      </c>
      <c r="E651" s="7">
        <f>IF($F651 &lt;= 6, 1, 2)</f>
        <v>2</v>
      </c>
      <c r="F651" s="7">
        <f>MONTH($B651)</f>
        <v>11</v>
      </c>
      <c r="G651" s="7">
        <f>WEEKNUM($B651)</f>
        <v>44</v>
      </c>
      <c r="H651" s="7">
        <f>DAY($B651)</f>
        <v>2</v>
      </c>
      <c r="I651" s="7">
        <f>WEEKDAY($B651,2)</f>
        <v>6</v>
      </c>
      <c r="J651" s="7" t="str">
        <f>TEXT($B651, "DDDD")</f>
        <v>sábado</v>
      </c>
      <c r="K651" s="15" t="str">
        <f>IFERROR(VLOOKUP(B651, HolidayDimension!A$2:B$50, 2, FALSE), "No Key")</f>
        <v>No Key</v>
      </c>
      <c r="L651" s="7" t="str">
        <f t="shared" si="10"/>
        <v>Non-Holiday</v>
      </c>
      <c r="M651" s="7" t="str">
        <f>IF($I651 &gt;= 6, "Weekend", "Non-Weekend")</f>
        <v>Weekend</v>
      </c>
    </row>
    <row r="652" spans="1:13" x14ac:dyDescent="0.25">
      <c r="A652" s="7">
        <v>651</v>
      </c>
      <c r="B652" s="9">
        <v>41581</v>
      </c>
      <c r="C652" s="7">
        <f>YEAR($B652)</f>
        <v>2013</v>
      </c>
      <c r="D652" s="7" t="str">
        <f>VLOOKUP(_xlfn.DAYS(DATE(YEAR($B652), MONTH($B653), DAY($B653)), DATE(YEAR($B653), 1, 1)), SeasonAux, 2, TRUE)</f>
        <v>Autumn</v>
      </c>
      <c r="E652" s="7">
        <f>IF($F652 &lt;= 6, 1, 2)</f>
        <v>2</v>
      </c>
      <c r="F652" s="7">
        <f>MONTH($B652)</f>
        <v>11</v>
      </c>
      <c r="G652" s="7">
        <f>WEEKNUM($B652)</f>
        <v>45</v>
      </c>
      <c r="H652" s="7">
        <f>DAY($B652)</f>
        <v>3</v>
      </c>
      <c r="I652" s="7">
        <f>WEEKDAY($B652,2)</f>
        <v>7</v>
      </c>
      <c r="J652" s="7" t="str">
        <f>TEXT($B652, "DDDD")</f>
        <v>domingo</v>
      </c>
      <c r="K652" s="15" t="str">
        <f>IFERROR(VLOOKUP(B652, HolidayDimension!A$2:B$50, 2, FALSE), "No Key")</f>
        <v>No Key</v>
      </c>
      <c r="L652" s="7" t="str">
        <f t="shared" si="10"/>
        <v>Non-Holiday</v>
      </c>
      <c r="M652" s="7" t="str">
        <f>IF($I652 &gt;= 6, "Weekend", "Non-Weekend")</f>
        <v>Weekend</v>
      </c>
    </row>
    <row r="653" spans="1:13" x14ac:dyDescent="0.25">
      <c r="A653" s="7">
        <v>652</v>
      </c>
      <c r="B653" s="8">
        <v>41582</v>
      </c>
      <c r="C653" s="7">
        <f>YEAR($B653)</f>
        <v>2013</v>
      </c>
      <c r="D653" s="7" t="str">
        <f>VLOOKUP(_xlfn.DAYS(DATE(YEAR($B653), MONTH($B654), DAY($B654)), DATE(YEAR($B654), 1, 1)), SeasonAux, 2, TRUE)</f>
        <v>Autumn</v>
      </c>
      <c r="E653" s="7">
        <f>IF($F653 &lt;= 6, 1, 2)</f>
        <v>2</v>
      </c>
      <c r="F653" s="7">
        <f>MONTH($B653)</f>
        <v>11</v>
      </c>
      <c r="G653" s="7">
        <f>WEEKNUM($B653)</f>
        <v>45</v>
      </c>
      <c r="H653" s="7">
        <f>DAY($B653)</f>
        <v>4</v>
      </c>
      <c r="I653" s="7">
        <f>WEEKDAY($B653,2)</f>
        <v>1</v>
      </c>
      <c r="J653" s="7" t="str">
        <f>TEXT($B653, "DDDD")</f>
        <v>segunda-feira</v>
      </c>
      <c r="K653" s="15" t="str">
        <f>IFERROR(VLOOKUP(B653, HolidayDimension!A$2:B$50, 2, FALSE), "No Key")</f>
        <v>No Key</v>
      </c>
      <c r="L653" s="7" t="str">
        <f t="shared" si="10"/>
        <v>Non-Holiday</v>
      </c>
      <c r="M653" s="7" t="str">
        <f>IF($I653 &gt;= 6, "Weekend", "Non-Weekend")</f>
        <v>Non-Weekend</v>
      </c>
    </row>
    <row r="654" spans="1:13" x14ac:dyDescent="0.25">
      <c r="A654" s="7">
        <v>653</v>
      </c>
      <c r="B654" s="9">
        <v>41583</v>
      </c>
      <c r="C654" s="7">
        <f>YEAR($B654)</f>
        <v>2013</v>
      </c>
      <c r="D654" s="7" t="str">
        <f>VLOOKUP(_xlfn.DAYS(DATE(YEAR($B654), MONTH($B655), DAY($B655)), DATE(YEAR($B655), 1, 1)), SeasonAux, 2, TRUE)</f>
        <v>Autumn</v>
      </c>
      <c r="E654" s="7">
        <f>IF($F654 &lt;= 6, 1, 2)</f>
        <v>2</v>
      </c>
      <c r="F654" s="7">
        <f>MONTH($B654)</f>
        <v>11</v>
      </c>
      <c r="G654" s="7">
        <f>WEEKNUM($B654)</f>
        <v>45</v>
      </c>
      <c r="H654" s="7">
        <f>DAY($B654)</f>
        <v>5</v>
      </c>
      <c r="I654" s="7">
        <f>WEEKDAY($B654,2)</f>
        <v>2</v>
      </c>
      <c r="J654" s="7" t="str">
        <f>TEXT($B654, "DDDD")</f>
        <v>terça-feira</v>
      </c>
      <c r="K654" s="15" t="str">
        <f>IFERROR(VLOOKUP(B654, HolidayDimension!A$2:B$50, 2, FALSE), "No Key")</f>
        <v>No Key</v>
      </c>
      <c r="L654" s="7" t="str">
        <f t="shared" si="10"/>
        <v>Non-Holiday</v>
      </c>
      <c r="M654" s="7" t="str">
        <f>IF($I654 &gt;= 6, "Weekend", "Non-Weekend")</f>
        <v>Non-Weekend</v>
      </c>
    </row>
    <row r="655" spans="1:13" x14ac:dyDescent="0.25">
      <c r="A655" s="7">
        <v>654</v>
      </c>
      <c r="B655" s="9">
        <v>41584</v>
      </c>
      <c r="C655" s="7">
        <f>YEAR($B655)</f>
        <v>2013</v>
      </c>
      <c r="D655" s="7" t="str">
        <f>VLOOKUP(_xlfn.DAYS(DATE(YEAR($B655), MONTH($B656), DAY($B656)), DATE(YEAR($B656), 1, 1)), SeasonAux, 2, TRUE)</f>
        <v>Autumn</v>
      </c>
      <c r="E655" s="7">
        <f>IF($F655 &lt;= 6, 1, 2)</f>
        <v>2</v>
      </c>
      <c r="F655" s="7">
        <f>MONTH($B655)</f>
        <v>11</v>
      </c>
      <c r="G655" s="7">
        <f>WEEKNUM($B655)</f>
        <v>45</v>
      </c>
      <c r="H655" s="7">
        <f>DAY($B655)</f>
        <v>6</v>
      </c>
      <c r="I655" s="7">
        <f>WEEKDAY($B655,2)</f>
        <v>3</v>
      </c>
      <c r="J655" s="7" t="str">
        <f>TEXT($B655, "DDDD")</f>
        <v>quarta-feira</v>
      </c>
      <c r="K655" s="15" t="str">
        <f>IFERROR(VLOOKUP(B655, HolidayDimension!A$2:B$50, 2, FALSE), "No Key")</f>
        <v>No Key</v>
      </c>
      <c r="L655" s="7" t="str">
        <f t="shared" si="10"/>
        <v>Non-Holiday</v>
      </c>
      <c r="M655" s="7" t="str">
        <f>IF($I655 &gt;= 6, "Weekend", "Non-Weekend")</f>
        <v>Non-Weekend</v>
      </c>
    </row>
    <row r="656" spans="1:13" x14ac:dyDescent="0.25">
      <c r="A656" s="7">
        <v>655</v>
      </c>
      <c r="B656" s="9">
        <v>41585</v>
      </c>
      <c r="C656" s="7">
        <f>YEAR($B656)</f>
        <v>2013</v>
      </c>
      <c r="D656" s="7" t="str">
        <f>VLOOKUP(_xlfn.DAYS(DATE(YEAR($B656), MONTH($B657), DAY($B657)), DATE(YEAR($B657), 1, 1)), SeasonAux, 2, TRUE)</f>
        <v>Autumn</v>
      </c>
      <c r="E656" s="7">
        <f>IF($F656 &lt;= 6, 1, 2)</f>
        <v>2</v>
      </c>
      <c r="F656" s="7">
        <f>MONTH($B656)</f>
        <v>11</v>
      </c>
      <c r="G656" s="7">
        <f>WEEKNUM($B656)</f>
        <v>45</v>
      </c>
      <c r="H656" s="7">
        <f>DAY($B656)</f>
        <v>7</v>
      </c>
      <c r="I656" s="7">
        <f>WEEKDAY($B656,2)</f>
        <v>4</v>
      </c>
      <c r="J656" s="7" t="str">
        <f>TEXT($B656, "DDDD")</f>
        <v>quinta-feira</v>
      </c>
      <c r="K656" s="15" t="str">
        <f>IFERROR(VLOOKUP(B656, HolidayDimension!A$2:B$50, 2, FALSE), "No Key")</f>
        <v>No Key</v>
      </c>
      <c r="L656" s="7" t="str">
        <f t="shared" si="10"/>
        <v>Non-Holiday</v>
      </c>
      <c r="M656" s="7" t="str">
        <f>IF($I656 &gt;= 6, "Weekend", "Non-Weekend")</f>
        <v>Non-Weekend</v>
      </c>
    </row>
    <row r="657" spans="1:13" x14ac:dyDescent="0.25">
      <c r="A657" s="7">
        <v>656</v>
      </c>
      <c r="B657" s="9">
        <v>41586</v>
      </c>
      <c r="C657" s="7">
        <f>YEAR($B657)</f>
        <v>2013</v>
      </c>
      <c r="D657" s="7" t="str">
        <f>VLOOKUP(_xlfn.DAYS(DATE(YEAR($B657), MONTH($B658), DAY($B658)), DATE(YEAR($B658), 1, 1)), SeasonAux, 2, TRUE)</f>
        <v>Autumn</v>
      </c>
      <c r="E657" s="7">
        <f>IF($F657 &lt;= 6, 1, 2)</f>
        <v>2</v>
      </c>
      <c r="F657" s="7">
        <f>MONTH($B657)</f>
        <v>11</v>
      </c>
      <c r="G657" s="7">
        <f>WEEKNUM($B657)</f>
        <v>45</v>
      </c>
      <c r="H657" s="7">
        <f>DAY($B657)</f>
        <v>8</v>
      </c>
      <c r="I657" s="7">
        <f>WEEKDAY($B657,2)</f>
        <v>5</v>
      </c>
      <c r="J657" s="7" t="str">
        <f>TEXT($B657, "DDDD")</f>
        <v>sexta-feira</v>
      </c>
      <c r="K657" s="15" t="str">
        <f>IFERROR(VLOOKUP(B657, HolidayDimension!A$2:B$50, 2, FALSE), "No Key")</f>
        <v>No Key</v>
      </c>
      <c r="L657" s="7" t="str">
        <f t="shared" si="10"/>
        <v>Non-Holiday</v>
      </c>
      <c r="M657" s="7" t="str">
        <f>IF($I657 &gt;= 6, "Weekend", "Non-Weekend")</f>
        <v>Non-Weekend</v>
      </c>
    </row>
    <row r="658" spans="1:13" x14ac:dyDescent="0.25">
      <c r="A658" s="7">
        <v>657</v>
      </c>
      <c r="B658" s="9">
        <v>41587</v>
      </c>
      <c r="C658" s="7">
        <f>YEAR($B658)</f>
        <v>2013</v>
      </c>
      <c r="D658" s="7" t="str">
        <f>VLOOKUP(_xlfn.DAYS(DATE(YEAR($B658), MONTH($B659), DAY($B659)), DATE(YEAR($B659), 1, 1)), SeasonAux, 2, TRUE)</f>
        <v>Autumn</v>
      </c>
      <c r="E658" s="7">
        <f>IF($F658 &lt;= 6, 1, 2)</f>
        <v>2</v>
      </c>
      <c r="F658" s="7">
        <f>MONTH($B658)</f>
        <v>11</v>
      </c>
      <c r="G658" s="7">
        <f>WEEKNUM($B658)</f>
        <v>45</v>
      </c>
      <c r="H658" s="7">
        <f>DAY($B658)</f>
        <v>9</v>
      </c>
      <c r="I658" s="7">
        <f>WEEKDAY($B658,2)</f>
        <v>6</v>
      </c>
      <c r="J658" s="7" t="str">
        <f>TEXT($B658, "DDDD")</f>
        <v>sábado</v>
      </c>
      <c r="K658" s="15" t="str">
        <f>IFERROR(VLOOKUP(B658, HolidayDimension!A$2:B$50, 2, FALSE), "No Key")</f>
        <v>No Key</v>
      </c>
      <c r="L658" s="7" t="str">
        <f t="shared" si="10"/>
        <v>Non-Holiday</v>
      </c>
      <c r="M658" s="7" t="str">
        <f>IF($I658 &gt;= 6, "Weekend", "Non-Weekend")</f>
        <v>Weekend</v>
      </c>
    </row>
    <row r="659" spans="1:13" x14ac:dyDescent="0.25">
      <c r="A659" s="7">
        <v>658</v>
      </c>
      <c r="B659" s="9">
        <v>41588</v>
      </c>
      <c r="C659" s="7">
        <f>YEAR($B659)</f>
        <v>2013</v>
      </c>
      <c r="D659" s="7" t="str">
        <f>VLOOKUP(_xlfn.DAYS(DATE(YEAR($B659), MONTH($B660), DAY($B660)), DATE(YEAR($B660), 1, 1)), SeasonAux, 2, TRUE)</f>
        <v>Autumn</v>
      </c>
      <c r="E659" s="7">
        <f>IF($F659 &lt;= 6, 1, 2)</f>
        <v>2</v>
      </c>
      <c r="F659" s="7">
        <f>MONTH($B659)</f>
        <v>11</v>
      </c>
      <c r="G659" s="7">
        <f>WEEKNUM($B659)</f>
        <v>46</v>
      </c>
      <c r="H659" s="7">
        <f>DAY($B659)</f>
        <v>10</v>
      </c>
      <c r="I659" s="7">
        <f>WEEKDAY($B659,2)</f>
        <v>7</v>
      </c>
      <c r="J659" s="7" t="str">
        <f>TEXT($B659, "DDDD")</f>
        <v>domingo</v>
      </c>
      <c r="K659" s="15" t="str">
        <f>IFERROR(VLOOKUP(B659, HolidayDimension!A$2:B$50, 2, FALSE), "No Key")</f>
        <v>No Key</v>
      </c>
      <c r="L659" s="7" t="str">
        <f t="shared" si="10"/>
        <v>Non-Holiday</v>
      </c>
      <c r="M659" s="7" t="str">
        <f>IF($I659 &gt;= 6, "Weekend", "Non-Weekend")</f>
        <v>Weekend</v>
      </c>
    </row>
    <row r="660" spans="1:13" x14ac:dyDescent="0.25">
      <c r="A660" s="7">
        <v>659</v>
      </c>
      <c r="B660" s="8">
        <v>41589</v>
      </c>
      <c r="C660" s="7">
        <f>YEAR($B660)</f>
        <v>2013</v>
      </c>
      <c r="D660" s="7" t="str">
        <f>VLOOKUP(_xlfn.DAYS(DATE(YEAR($B660), MONTH($B661), DAY($B661)), DATE(YEAR($B661), 1, 1)), SeasonAux, 2, TRUE)</f>
        <v>Autumn</v>
      </c>
      <c r="E660" s="7">
        <f>IF($F660 &lt;= 6, 1, 2)</f>
        <v>2</v>
      </c>
      <c r="F660" s="7">
        <f>MONTH($B660)</f>
        <v>11</v>
      </c>
      <c r="G660" s="7">
        <f>WEEKNUM($B660)</f>
        <v>46</v>
      </c>
      <c r="H660" s="7">
        <f>DAY($B660)</f>
        <v>11</v>
      </c>
      <c r="I660" s="7">
        <f>WEEKDAY($B660,2)</f>
        <v>1</v>
      </c>
      <c r="J660" s="7" t="str">
        <f>TEXT($B660, "DDDD")</f>
        <v>segunda-feira</v>
      </c>
      <c r="K660" s="15">
        <f>IFERROR(VLOOKUP(B660, HolidayDimension!A$2:B$50, 2, FALSE), "No Key")</f>
        <v>36</v>
      </c>
      <c r="L660" s="7" t="str">
        <f t="shared" si="10"/>
        <v>Holiday</v>
      </c>
      <c r="M660" s="7" t="str">
        <f>IF($I660 &gt;= 6, "Weekend", "Non-Weekend")</f>
        <v>Non-Weekend</v>
      </c>
    </row>
    <row r="661" spans="1:13" x14ac:dyDescent="0.25">
      <c r="A661" s="7">
        <v>660</v>
      </c>
      <c r="B661" s="9">
        <v>41590</v>
      </c>
      <c r="C661" s="7">
        <f>YEAR($B661)</f>
        <v>2013</v>
      </c>
      <c r="D661" s="7" t="str">
        <f>VLOOKUP(_xlfn.DAYS(DATE(YEAR($B661), MONTH($B662), DAY($B662)), DATE(YEAR($B662), 1, 1)), SeasonAux, 2, TRUE)</f>
        <v>Autumn</v>
      </c>
      <c r="E661" s="7">
        <f>IF($F661 &lt;= 6, 1, 2)</f>
        <v>2</v>
      </c>
      <c r="F661" s="7">
        <f>MONTH($B661)</f>
        <v>11</v>
      </c>
      <c r="G661" s="7">
        <f>WEEKNUM($B661)</f>
        <v>46</v>
      </c>
      <c r="H661" s="7">
        <f>DAY($B661)</f>
        <v>12</v>
      </c>
      <c r="I661" s="7">
        <f>WEEKDAY($B661,2)</f>
        <v>2</v>
      </c>
      <c r="J661" s="7" t="str">
        <f>TEXT($B661, "DDDD")</f>
        <v>terça-feira</v>
      </c>
      <c r="K661" s="15" t="str">
        <f>IFERROR(VLOOKUP(B661, HolidayDimension!A$2:B$50, 2, FALSE), "No Key")</f>
        <v>No Key</v>
      </c>
      <c r="L661" s="7" t="str">
        <f t="shared" si="10"/>
        <v>Non-Holiday</v>
      </c>
      <c r="M661" s="7" t="str">
        <f>IF($I661 &gt;= 6, "Weekend", "Non-Weekend")</f>
        <v>Non-Weekend</v>
      </c>
    </row>
    <row r="662" spans="1:13" x14ac:dyDescent="0.25">
      <c r="A662" s="7">
        <v>661</v>
      </c>
      <c r="B662" s="8">
        <v>41591</v>
      </c>
      <c r="C662" s="7">
        <f>YEAR($B662)</f>
        <v>2013</v>
      </c>
      <c r="D662" s="7" t="str">
        <f>VLOOKUP(_xlfn.DAYS(DATE(YEAR($B662), MONTH($B663), DAY($B663)), DATE(YEAR($B663), 1, 1)), SeasonAux, 2, TRUE)</f>
        <v>Autumn</v>
      </c>
      <c r="E662" s="7">
        <f>IF($F662 &lt;= 6, 1, 2)</f>
        <v>2</v>
      </c>
      <c r="F662" s="7">
        <f>MONTH($B662)</f>
        <v>11</v>
      </c>
      <c r="G662" s="7">
        <f>WEEKNUM($B662)</f>
        <v>46</v>
      </c>
      <c r="H662" s="7">
        <f>DAY($B662)</f>
        <v>13</v>
      </c>
      <c r="I662" s="7">
        <f>WEEKDAY($B662,2)</f>
        <v>3</v>
      </c>
      <c r="J662" s="7" t="str">
        <f>TEXT($B662, "DDDD")</f>
        <v>quarta-feira</v>
      </c>
      <c r="K662" s="15" t="str">
        <f>IFERROR(VLOOKUP(B662, HolidayDimension!A$2:B$50, 2, FALSE), "No Key")</f>
        <v>No Key</v>
      </c>
      <c r="L662" s="7" t="str">
        <f t="shared" si="10"/>
        <v>Non-Holiday</v>
      </c>
      <c r="M662" s="7" t="str">
        <f>IF($I662 &gt;= 6, "Weekend", "Non-Weekend")</f>
        <v>Non-Weekend</v>
      </c>
    </row>
    <row r="663" spans="1:13" x14ac:dyDescent="0.25">
      <c r="A663" s="7">
        <v>662</v>
      </c>
      <c r="B663" s="9">
        <v>41592</v>
      </c>
      <c r="C663" s="7">
        <f>YEAR($B663)</f>
        <v>2013</v>
      </c>
      <c r="D663" s="7" t="str">
        <f>VLOOKUP(_xlfn.DAYS(DATE(YEAR($B663), MONTH($B664), DAY($B664)), DATE(YEAR($B664), 1, 1)), SeasonAux, 2, TRUE)</f>
        <v>Autumn</v>
      </c>
      <c r="E663" s="7">
        <f>IF($F663 &lt;= 6, 1, 2)</f>
        <v>2</v>
      </c>
      <c r="F663" s="7">
        <f>MONTH($B663)</f>
        <v>11</v>
      </c>
      <c r="G663" s="7">
        <f>WEEKNUM($B663)</f>
        <v>46</v>
      </c>
      <c r="H663" s="7">
        <f>DAY($B663)</f>
        <v>14</v>
      </c>
      <c r="I663" s="7">
        <f>WEEKDAY($B663,2)</f>
        <v>4</v>
      </c>
      <c r="J663" s="7" t="str">
        <f>TEXT($B663, "DDDD")</f>
        <v>quinta-feira</v>
      </c>
      <c r="K663" s="15" t="str">
        <f>IFERROR(VLOOKUP(B663, HolidayDimension!A$2:B$50, 2, FALSE), "No Key")</f>
        <v>No Key</v>
      </c>
      <c r="L663" s="7" t="str">
        <f t="shared" si="10"/>
        <v>Non-Holiday</v>
      </c>
      <c r="M663" s="7" t="str">
        <f>IF($I663 &gt;= 6, "Weekend", "Non-Weekend")</f>
        <v>Non-Weekend</v>
      </c>
    </row>
    <row r="664" spans="1:13" x14ac:dyDescent="0.25">
      <c r="A664" s="7">
        <v>663</v>
      </c>
      <c r="B664" s="9">
        <v>41593</v>
      </c>
      <c r="C664" s="7">
        <f>YEAR($B664)</f>
        <v>2013</v>
      </c>
      <c r="D664" s="7" t="str">
        <f>VLOOKUP(_xlfn.DAYS(DATE(YEAR($B664), MONTH($B665), DAY($B665)), DATE(YEAR($B665), 1, 1)), SeasonAux, 2, TRUE)</f>
        <v>Autumn</v>
      </c>
      <c r="E664" s="7">
        <f>IF($F664 &lt;= 6, 1, 2)</f>
        <v>2</v>
      </c>
      <c r="F664" s="7">
        <f>MONTH($B664)</f>
        <v>11</v>
      </c>
      <c r="G664" s="7">
        <f>WEEKNUM($B664)</f>
        <v>46</v>
      </c>
      <c r="H664" s="7">
        <f>DAY($B664)</f>
        <v>15</v>
      </c>
      <c r="I664" s="7">
        <f>WEEKDAY($B664,2)</f>
        <v>5</v>
      </c>
      <c r="J664" s="7" t="str">
        <f>TEXT($B664, "DDDD")</f>
        <v>sexta-feira</v>
      </c>
      <c r="K664" s="15" t="str">
        <f>IFERROR(VLOOKUP(B664, HolidayDimension!A$2:B$50, 2, FALSE), "No Key")</f>
        <v>No Key</v>
      </c>
      <c r="L664" s="7" t="str">
        <f t="shared" si="10"/>
        <v>Non-Holiday</v>
      </c>
      <c r="M664" s="7" t="str">
        <f>IF($I664 &gt;= 6, "Weekend", "Non-Weekend")</f>
        <v>Non-Weekend</v>
      </c>
    </row>
    <row r="665" spans="1:13" x14ac:dyDescent="0.25">
      <c r="A665" s="7">
        <v>664</v>
      </c>
      <c r="B665" s="8">
        <v>41594</v>
      </c>
      <c r="C665" s="7">
        <f>YEAR($B665)</f>
        <v>2013</v>
      </c>
      <c r="D665" s="7" t="str">
        <f>VLOOKUP(_xlfn.DAYS(DATE(YEAR($B665), MONTH($B666), DAY($B666)), DATE(YEAR($B666), 1, 1)), SeasonAux, 2, TRUE)</f>
        <v>Autumn</v>
      </c>
      <c r="E665" s="7">
        <f>IF($F665 &lt;= 6, 1, 2)</f>
        <v>2</v>
      </c>
      <c r="F665" s="7">
        <f>MONTH($B665)</f>
        <v>11</v>
      </c>
      <c r="G665" s="7">
        <f>WEEKNUM($B665)</f>
        <v>46</v>
      </c>
      <c r="H665" s="7">
        <f>DAY($B665)</f>
        <v>16</v>
      </c>
      <c r="I665" s="7">
        <f>WEEKDAY($B665,2)</f>
        <v>6</v>
      </c>
      <c r="J665" s="7" t="str">
        <f>TEXT($B665, "DDDD")</f>
        <v>sábado</v>
      </c>
      <c r="K665" s="15" t="str">
        <f>IFERROR(VLOOKUP(B665, HolidayDimension!A$2:B$50, 2, FALSE), "No Key")</f>
        <v>No Key</v>
      </c>
      <c r="L665" s="7" t="str">
        <f t="shared" si="10"/>
        <v>Non-Holiday</v>
      </c>
      <c r="M665" s="7" t="str">
        <f>IF($I665 &gt;= 6, "Weekend", "Non-Weekend")</f>
        <v>Weekend</v>
      </c>
    </row>
    <row r="666" spans="1:13" x14ac:dyDescent="0.25">
      <c r="A666" s="7">
        <v>665</v>
      </c>
      <c r="B666" s="9">
        <v>41595</v>
      </c>
      <c r="C666" s="7">
        <f>YEAR($B666)</f>
        <v>2013</v>
      </c>
      <c r="D666" s="7" t="str">
        <f>VLOOKUP(_xlfn.DAYS(DATE(YEAR($B666), MONTH($B667), DAY($B667)), DATE(YEAR($B667), 1, 1)), SeasonAux, 2, TRUE)</f>
        <v>Autumn</v>
      </c>
      <c r="E666" s="7">
        <f>IF($F666 &lt;= 6, 1, 2)</f>
        <v>2</v>
      </c>
      <c r="F666" s="7">
        <f>MONTH($B666)</f>
        <v>11</v>
      </c>
      <c r="G666" s="7">
        <f>WEEKNUM($B666)</f>
        <v>47</v>
      </c>
      <c r="H666" s="7">
        <f>DAY($B666)</f>
        <v>17</v>
      </c>
      <c r="I666" s="7">
        <f>WEEKDAY($B666,2)</f>
        <v>7</v>
      </c>
      <c r="J666" s="7" t="str">
        <f>TEXT($B666, "DDDD")</f>
        <v>domingo</v>
      </c>
      <c r="K666" s="15" t="str">
        <f>IFERROR(VLOOKUP(B666, HolidayDimension!A$2:B$50, 2, FALSE), "No Key")</f>
        <v>No Key</v>
      </c>
      <c r="L666" s="7" t="str">
        <f t="shared" si="10"/>
        <v>Non-Holiday</v>
      </c>
      <c r="M666" s="7" t="str">
        <f>IF($I666 &gt;= 6, "Weekend", "Non-Weekend")</f>
        <v>Weekend</v>
      </c>
    </row>
    <row r="667" spans="1:13" x14ac:dyDescent="0.25">
      <c r="A667" s="7">
        <v>666</v>
      </c>
      <c r="B667" s="9">
        <v>41596</v>
      </c>
      <c r="C667" s="7">
        <f>YEAR($B667)</f>
        <v>2013</v>
      </c>
      <c r="D667" s="7" t="str">
        <f>VLOOKUP(_xlfn.DAYS(DATE(YEAR($B667), MONTH($B668), DAY($B668)), DATE(YEAR($B668), 1, 1)), SeasonAux, 2, TRUE)</f>
        <v>Autumn</v>
      </c>
      <c r="E667" s="7">
        <f>IF($F667 &lt;= 6, 1, 2)</f>
        <v>2</v>
      </c>
      <c r="F667" s="7">
        <f>MONTH($B667)</f>
        <v>11</v>
      </c>
      <c r="G667" s="7">
        <f>WEEKNUM($B667)</f>
        <v>47</v>
      </c>
      <c r="H667" s="7">
        <f>DAY($B667)</f>
        <v>18</v>
      </c>
      <c r="I667" s="7">
        <f>WEEKDAY($B667,2)</f>
        <v>1</v>
      </c>
      <c r="J667" s="7" t="str">
        <f>TEXT($B667, "DDDD")</f>
        <v>segunda-feira</v>
      </c>
      <c r="K667" s="15" t="str">
        <f>IFERROR(VLOOKUP(B667, HolidayDimension!A$2:B$50, 2, FALSE), "No Key")</f>
        <v>No Key</v>
      </c>
      <c r="L667" s="7" t="str">
        <f t="shared" si="10"/>
        <v>Non-Holiday</v>
      </c>
      <c r="M667" s="7" t="str">
        <f>IF($I667 &gt;= 6, "Weekend", "Non-Weekend")</f>
        <v>Non-Weekend</v>
      </c>
    </row>
    <row r="668" spans="1:13" x14ac:dyDescent="0.25">
      <c r="A668" s="7">
        <v>667</v>
      </c>
      <c r="B668" s="8">
        <v>41597</v>
      </c>
      <c r="C668" s="7">
        <f>YEAR($B668)</f>
        <v>2013</v>
      </c>
      <c r="D668" s="7" t="str">
        <f>VLOOKUP(_xlfn.DAYS(DATE(YEAR($B668), MONTH($B669), DAY($B669)), DATE(YEAR($B669), 1, 1)), SeasonAux, 2, TRUE)</f>
        <v>Autumn</v>
      </c>
      <c r="E668" s="7">
        <f>IF($F668 &lt;= 6, 1, 2)</f>
        <v>2</v>
      </c>
      <c r="F668" s="7">
        <f>MONTH($B668)</f>
        <v>11</v>
      </c>
      <c r="G668" s="7">
        <f>WEEKNUM($B668)</f>
        <v>47</v>
      </c>
      <c r="H668" s="7">
        <f>DAY($B668)</f>
        <v>19</v>
      </c>
      <c r="I668" s="7">
        <f>WEEKDAY($B668,2)</f>
        <v>2</v>
      </c>
      <c r="J668" s="7" t="str">
        <f>TEXT($B668, "DDDD")</f>
        <v>terça-feira</v>
      </c>
      <c r="K668" s="15" t="str">
        <f>IFERROR(VLOOKUP(B668, HolidayDimension!A$2:B$50, 2, FALSE), "No Key")</f>
        <v>No Key</v>
      </c>
      <c r="L668" s="7" t="str">
        <f t="shared" si="10"/>
        <v>Non-Holiday</v>
      </c>
      <c r="M668" s="7" t="str">
        <f>IF($I668 &gt;= 6, "Weekend", "Non-Weekend")</f>
        <v>Non-Weekend</v>
      </c>
    </row>
    <row r="669" spans="1:13" x14ac:dyDescent="0.25">
      <c r="A669" s="7">
        <v>668</v>
      </c>
      <c r="B669" s="8">
        <v>41598</v>
      </c>
      <c r="C669" s="7">
        <f>YEAR($B669)</f>
        <v>2013</v>
      </c>
      <c r="D669" s="7" t="str">
        <f>VLOOKUP(_xlfn.DAYS(DATE(YEAR($B669), MONTH($B670), DAY($B670)), DATE(YEAR($B670), 1, 1)), SeasonAux, 2, TRUE)</f>
        <v>Autumn</v>
      </c>
      <c r="E669" s="7">
        <f>IF($F669 &lt;= 6, 1, 2)</f>
        <v>2</v>
      </c>
      <c r="F669" s="7">
        <f>MONTH($B669)</f>
        <v>11</v>
      </c>
      <c r="G669" s="7">
        <f>WEEKNUM($B669)</f>
        <v>47</v>
      </c>
      <c r="H669" s="7">
        <f>DAY($B669)</f>
        <v>20</v>
      </c>
      <c r="I669" s="7">
        <f>WEEKDAY($B669,2)</f>
        <v>3</v>
      </c>
      <c r="J669" s="7" t="str">
        <f>TEXT($B669, "DDDD")</f>
        <v>quarta-feira</v>
      </c>
      <c r="K669" s="15" t="str">
        <f>IFERROR(VLOOKUP(B669, HolidayDimension!A$2:B$50, 2, FALSE), "No Key")</f>
        <v>No Key</v>
      </c>
      <c r="L669" s="7" t="str">
        <f t="shared" si="10"/>
        <v>Non-Holiday</v>
      </c>
      <c r="M669" s="7" t="str">
        <f>IF($I669 &gt;= 6, "Weekend", "Non-Weekend")</f>
        <v>Non-Weekend</v>
      </c>
    </row>
    <row r="670" spans="1:13" x14ac:dyDescent="0.25">
      <c r="A670" s="7">
        <v>669</v>
      </c>
      <c r="B670" s="8">
        <v>41599</v>
      </c>
      <c r="C670" s="7">
        <f>YEAR($B670)</f>
        <v>2013</v>
      </c>
      <c r="D670" s="7" t="str">
        <f>VLOOKUP(_xlfn.DAYS(DATE(YEAR($B670), MONTH($B671), DAY($B671)), DATE(YEAR($B671), 1, 1)), SeasonAux, 2, TRUE)</f>
        <v>Autumn</v>
      </c>
      <c r="E670" s="7">
        <f>IF($F670 &lt;= 6, 1, 2)</f>
        <v>2</v>
      </c>
      <c r="F670" s="7">
        <f>MONTH($B670)</f>
        <v>11</v>
      </c>
      <c r="G670" s="7">
        <f>WEEKNUM($B670)</f>
        <v>47</v>
      </c>
      <c r="H670" s="7">
        <f>DAY($B670)</f>
        <v>21</v>
      </c>
      <c r="I670" s="7">
        <f>WEEKDAY($B670,2)</f>
        <v>4</v>
      </c>
      <c r="J670" s="7" t="str">
        <f>TEXT($B670, "DDDD")</f>
        <v>quinta-feira</v>
      </c>
      <c r="K670" s="15" t="str">
        <f>IFERROR(VLOOKUP(B670, HolidayDimension!A$2:B$50, 2, FALSE), "No Key")</f>
        <v>No Key</v>
      </c>
      <c r="L670" s="7" t="str">
        <f t="shared" si="10"/>
        <v>Non-Holiday</v>
      </c>
      <c r="M670" s="7" t="str">
        <f>IF($I670 &gt;= 6, "Weekend", "Non-Weekend")</f>
        <v>Non-Weekend</v>
      </c>
    </row>
    <row r="671" spans="1:13" x14ac:dyDescent="0.25">
      <c r="A671" s="7">
        <v>670</v>
      </c>
      <c r="B671" s="9">
        <v>41600</v>
      </c>
      <c r="C671" s="7">
        <f>YEAR($B671)</f>
        <v>2013</v>
      </c>
      <c r="D671" s="7" t="str">
        <f>VLOOKUP(_xlfn.DAYS(DATE(YEAR($B671), MONTH($B672), DAY($B672)), DATE(YEAR($B672), 1, 1)), SeasonAux, 2, TRUE)</f>
        <v>Autumn</v>
      </c>
      <c r="E671" s="7">
        <f>IF($F671 &lt;= 6, 1, 2)</f>
        <v>2</v>
      </c>
      <c r="F671" s="7">
        <f>MONTH($B671)</f>
        <v>11</v>
      </c>
      <c r="G671" s="7">
        <f>WEEKNUM($B671)</f>
        <v>47</v>
      </c>
      <c r="H671" s="7">
        <f>DAY($B671)</f>
        <v>22</v>
      </c>
      <c r="I671" s="7">
        <f>WEEKDAY($B671,2)</f>
        <v>5</v>
      </c>
      <c r="J671" s="7" t="str">
        <f>TEXT($B671, "DDDD")</f>
        <v>sexta-feira</v>
      </c>
      <c r="K671" s="15" t="str">
        <f>IFERROR(VLOOKUP(B671, HolidayDimension!A$2:B$50, 2, FALSE), "No Key")</f>
        <v>No Key</v>
      </c>
      <c r="L671" s="7" t="str">
        <f t="shared" si="10"/>
        <v>Non-Holiday</v>
      </c>
      <c r="M671" s="7" t="str">
        <f>IF($I671 &gt;= 6, "Weekend", "Non-Weekend")</f>
        <v>Non-Weekend</v>
      </c>
    </row>
    <row r="672" spans="1:13" x14ac:dyDescent="0.25">
      <c r="A672" s="7">
        <v>671</v>
      </c>
      <c r="B672" s="8">
        <v>41601</v>
      </c>
      <c r="C672" s="7">
        <f>YEAR($B672)</f>
        <v>2013</v>
      </c>
      <c r="D672" s="7" t="str">
        <f>VLOOKUP(_xlfn.DAYS(DATE(YEAR($B672), MONTH($B673), DAY($B673)), DATE(YEAR($B673), 1, 1)), SeasonAux, 2, TRUE)</f>
        <v>Autumn</v>
      </c>
      <c r="E672" s="7">
        <f>IF($F672 &lt;= 6, 1, 2)</f>
        <v>2</v>
      </c>
      <c r="F672" s="7">
        <f>MONTH($B672)</f>
        <v>11</v>
      </c>
      <c r="G672" s="7">
        <f>WEEKNUM($B672)</f>
        <v>47</v>
      </c>
      <c r="H672" s="7">
        <f>DAY($B672)</f>
        <v>23</v>
      </c>
      <c r="I672" s="7">
        <f>WEEKDAY($B672,2)</f>
        <v>6</v>
      </c>
      <c r="J672" s="7" t="str">
        <f>TEXT($B672, "DDDD")</f>
        <v>sábado</v>
      </c>
      <c r="K672" s="15" t="str">
        <f>IFERROR(VLOOKUP(B672, HolidayDimension!A$2:B$50, 2, FALSE), "No Key")</f>
        <v>No Key</v>
      </c>
      <c r="L672" s="7" t="str">
        <f t="shared" si="10"/>
        <v>Non-Holiday</v>
      </c>
      <c r="M672" s="7" t="str">
        <f>IF($I672 &gt;= 6, "Weekend", "Non-Weekend")</f>
        <v>Weekend</v>
      </c>
    </row>
    <row r="673" spans="1:13" x14ac:dyDescent="0.25">
      <c r="A673" s="7">
        <v>672</v>
      </c>
      <c r="B673" s="8">
        <v>41602</v>
      </c>
      <c r="C673" s="7">
        <f>YEAR($B673)</f>
        <v>2013</v>
      </c>
      <c r="D673" s="7" t="str">
        <f>VLOOKUP(_xlfn.DAYS(DATE(YEAR($B673), MONTH($B674), DAY($B674)), DATE(YEAR($B674), 1, 1)), SeasonAux, 2, TRUE)</f>
        <v>Autumn</v>
      </c>
      <c r="E673" s="7">
        <f>IF($F673 &lt;= 6, 1, 2)</f>
        <v>2</v>
      </c>
      <c r="F673" s="7">
        <f>MONTH($B673)</f>
        <v>11</v>
      </c>
      <c r="G673" s="7">
        <f>WEEKNUM($B673)</f>
        <v>48</v>
      </c>
      <c r="H673" s="7">
        <f>DAY($B673)</f>
        <v>24</v>
      </c>
      <c r="I673" s="7">
        <f>WEEKDAY($B673,2)</f>
        <v>7</v>
      </c>
      <c r="J673" s="7" t="str">
        <f>TEXT($B673, "DDDD")</f>
        <v>domingo</v>
      </c>
      <c r="K673" s="15" t="str">
        <f>IFERROR(VLOOKUP(B673, HolidayDimension!A$2:B$50, 2, FALSE), "No Key")</f>
        <v>No Key</v>
      </c>
      <c r="L673" s="7" t="str">
        <f t="shared" si="10"/>
        <v>Non-Holiday</v>
      </c>
      <c r="M673" s="7" t="str">
        <f>IF($I673 &gt;= 6, "Weekend", "Non-Weekend")</f>
        <v>Weekend</v>
      </c>
    </row>
    <row r="674" spans="1:13" x14ac:dyDescent="0.25">
      <c r="A674" s="7">
        <v>673</v>
      </c>
      <c r="B674" s="9">
        <v>41603</v>
      </c>
      <c r="C674" s="7">
        <f>YEAR($B674)</f>
        <v>2013</v>
      </c>
      <c r="D674" s="7" t="str">
        <f>VLOOKUP(_xlfn.DAYS(DATE(YEAR($B674), MONTH($B675), DAY($B675)), DATE(YEAR($B675), 1, 1)), SeasonAux, 2, TRUE)</f>
        <v>Autumn</v>
      </c>
      <c r="E674" s="7">
        <f>IF($F674 &lt;= 6, 1, 2)</f>
        <v>2</v>
      </c>
      <c r="F674" s="7">
        <f>MONTH($B674)</f>
        <v>11</v>
      </c>
      <c r="G674" s="7">
        <f>WEEKNUM($B674)</f>
        <v>48</v>
      </c>
      <c r="H674" s="7">
        <f>DAY($B674)</f>
        <v>25</v>
      </c>
      <c r="I674" s="7">
        <f>WEEKDAY($B674,2)</f>
        <v>1</v>
      </c>
      <c r="J674" s="7" t="str">
        <f>TEXT($B674, "DDDD")</f>
        <v>segunda-feira</v>
      </c>
      <c r="K674" s="15" t="str">
        <f>IFERROR(VLOOKUP(B674, HolidayDimension!A$2:B$50, 2, FALSE), "No Key")</f>
        <v>No Key</v>
      </c>
      <c r="L674" s="7" t="str">
        <f t="shared" si="10"/>
        <v>Non-Holiday</v>
      </c>
      <c r="M674" s="7" t="str">
        <f>IF($I674 &gt;= 6, "Weekend", "Non-Weekend")</f>
        <v>Non-Weekend</v>
      </c>
    </row>
    <row r="675" spans="1:13" x14ac:dyDescent="0.25">
      <c r="A675" s="7">
        <v>674</v>
      </c>
      <c r="B675" s="9">
        <v>41604</v>
      </c>
      <c r="C675" s="7">
        <f>YEAR($B675)</f>
        <v>2013</v>
      </c>
      <c r="D675" s="7" t="str">
        <f>VLOOKUP(_xlfn.DAYS(DATE(YEAR($B675), MONTH($B676), DAY($B676)), DATE(YEAR($B676), 1, 1)), SeasonAux, 2, TRUE)</f>
        <v>Autumn</v>
      </c>
      <c r="E675" s="7">
        <f>IF($F675 &lt;= 6, 1, 2)</f>
        <v>2</v>
      </c>
      <c r="F675" s="7">
        <f>MONTH($B675)</f>
        <v>11</v>
      </c>
      <c r="G675" s="7">
        <f>WEEKNUM($B675)</f>
        <v>48</v>
      </c>
      <c r="H675" s="7">
        <f>DAY($B675)</f>
        <v>26</v>
      </c>
      <c r="I675" s="7">
        <f>WEEKDAY($B675,2)</f>
        <v>2</v>
      </c>
      <c r="J675" s="7" t="str">
        <f>TEXT($B675, "DDDD")</f>
        <v>terça-feira</v>
      </c>
      <c r="K675" s="15" t="str">
        <f>IFERROR(VLOOKUP(B675, HolidayDimension!A$2:B$50, 2, FALSE), "No Key")</f>
        <v>No Key</v>
      </c>
      <c r="L675" s="7" t="str">
        <f t="shared" si="10"/>
        <v>Non-Holiday</v>
      </c>
      <c r="M675" s="7" t="str">
        <f>IF($I675 &gt;= 6, "Weekend", "Non-Weekend")</f>
        <v>Non-Weekend</v>
      </c>
    </row>
    <row r="676" spans="1:13" x14ac:dyDescent="0.25">
      <c r="A676" s="7">
        <v>675</v>
      </c>
      <c r="B676" s="8">
        <v>41605</v>
      </c>
      <c r="C676" s="7">
        <f>YEAR($B676)</f>
        <v>2013</v>
      </c>
      <c r="D676" s="7" t="str">
        <f>VLOOKUP(_xlfn.DAYS(DATE(YEAR($B676), MONTH($B677), DAY($B677)), DATE(YEAR($B677), 1, 1)), SeasonAux, 2, TRUE)</f>
        <v>Autumn</v>
      </c>
      <c r="E676" s="7">
        <f>IF($F676 &lt;= 6, 1, 2)</f>
        <v>2</v>
      </c>
      <c r="F676" s="7">
        <f>MONTH($B676)</f>
        <v>11</v>
      </c>
      <c r="G676" s="7">
        <f>WEEKNUM($B676)</f>
        <v>48</v>
      </c>
      <c r="H676" s="7">
        <f>DAY($B676)</f>
        <v>27</v>
      </c>
      <c r="I676" s="7">
        <f>WEEKDAY($B676,2)</f>
        <v>3</v>
      </c>
      <c r="J676" s="7" t="str">
        <f>TEXT($B676, "DDDD")</f>
        <v>quarta-feira</v>
      </c>
      <c r="K676" s="15">
        <f>IFERROR(VLOOKUP(B676, HolidayDimension!A$2:B$50, 2, FALSE), "No Key")</f>
        <v>34</v>
      </c>
      <c r="L676" s="7" t="str">
        <f t="shared" si="10"/>
        <v>Holiday</v>
      </c>
      <c r="M676" s="7" t="str">
        <f>IF($I676 &gt;= 6, "Weekend", "Non-Weekend")</f>
        <v>Non-Weekend</v>
      </c>
    </row>
    <row r="677" spans="1:13" x14ac:dyDescent="0.25">
      <c r="A677" s="7">
        <v>676</v>
      </c>
      <c r="B677" s="9">
        <v>41606</v>
      </c>
      <c r="C677" s="7">
        <f>YEAR($B677)</f>
        <v>2013</v>
      </c>
      <c r="D677" s="7" t="str">
        <f>VLOOKUP(_xlfn.DAYS(DATE(YEAR($B677), MONTH($B678), DAY($B678)), DATE(YEAR($B678), 1, 1)), SeasonAux, 2, TRUE)</f>
        <v>Autumn</v>
      </c>
      <c r="E677" s="7">
        <f>IF($F677 &lt;= 6, 1, 2)</f>
        <v>2</v>
      </c>
      <c r="F677" s="7">
        <f>MONTH($B677)</f>
        <v>11</v>
      </c>
      <c r="G677" s="7">
        <f>WEEKNUM($B677)</f>
        <v>48</v>
      </c>
      <c r="H677" s="7">
        <f>DAY($B677)</f>
        <v>28</v>
      </c>
      <c r="I677" s="7">
        <f>WEEKDAY($B677,2)</f>
        <v>4</v>
      </c>
      <c r="J677" s="7" t="str">
        <f>TEXT($B677, "DDDD")</f>
        <v>quinta-feira</v>
      </c>
      <c r="K677" s="15">
        <f>IFERROR(VLOOKUP(B677, HolidayDimension!A$2:B$50, 2, FALSE), "No Key")</f>
        <v>33</v>
      </c>
      <c r="L677" s="7" t="str">
        <f t="shared" si="10"/>
        <v>Holiday</v>
      </c>
      <c r="M677" s="7" t="str">
        <f>IF($I677 &gt;= 6, "Weekend", "Non-Weekend")</f>
        <v>Non-Weekend</v>
      </c>
    </row>
    <row r="678" spans="1:13" x14ac:dyDescent="0.25">
      <c r="A678" s="7">
        <v>677</v>
      </c>
      <c r="B678" s="8">
        <v>41607</v>
      </c>
      <c r="C678" s="7">
        <f>YEAR($B678)</f>
        <v>2013</v>
      </c>
      <c r="D678" s="7" t="str">
        <f>VLOOKUP(_xlfn.DAYS(DATE(YEAR($B678), MONTH($B679), DAY($B679)), DATE(YEAR($B679), 1, 1)), SeasonAux, 2, TRUE)</f>
        <v>Autumn</v>
      </c>
      <c r="E678" s="7">
        <f>IF($F678 &lt;= 6, 1, 2)</f>
        <v>2</v>
      </c>
      <c r="F678" s="7">
        <f>MONTH($B678)</f>
        <v>11</v>
      </c>
      <c r="G678" s="7">
        <f>WEEKNUM($B678)</f>
        <v>48</v>
      </c>
      <c r="H678" s="7">
        <f>DAY($B678)</f>
        <v>29</v>
      </c>
      <c r="I678" s="7">
        <f>WEEKDAY($B678,2)</f>
        <v>5</v>
      </c>
      <c r="J678" s="7" t="str">
        <f>TEXT($B678, "DDDD")</f>
        <v>sexta-feira</v>
      </c>
      <c r="K678" s="15" t="str">
        <f>IFERROR(VLOOKUP(B678, HolidayDimension!A$2:B$50, 2, FALSE), "No Key")</f>
        <v>No Key</v>
      </c>
      <c r="L678" s="7" t="str">
        <f t="shared" si="10"/>
        <v>Non-Holiday</v>
      </c>
      <c r="M678" s="7" t="str">
        <f>IF($I678 &gt;= 6, "Weekend", "Non-Weekend")</f>
        <v>Non-Weekend</v>
      </c>
    </row>
    <row r="679" spans="1:13" x14ac:dyDescent="0.25">
      <c r="A679" s="7">
        <v>678</v>
      </c>
      <c r="B679" s="8">
        <v>41608</v>
      </c>
      <c r="C679" s="7">
        <f>YEAR($B679)</f>
        <v>2013</v>
      </c>
      <c r="D679" s="7" t="str">
        <f>VLOOKUP(_xlfn.DAYS(DATE(YEAR($B679), MONTH($B680), DAY($B680)), DATE(YEAR($B680), 1, 1)), SeasonAux, 2, TRUE)</f>
        <v>Autumn</v>
      </c>
      <c r="E679" s="7">
        <f>IF($F679 &lt;= 6, 1, 2)</f>
        <v>2</v>
      </c>
      <c r="F679" s="7">
        <f>MONTH($B679)</f>
        <v>11</v>
      </c>
      <c r="G679" s="7">
        <f>WEEKNUM($B679)</f>
        <v>48</v>
      </c>
      <c r="H679" s="7">
        <f>DAY($B679)</f>
        <v>30</v>
      </c>
      <c r="I679" s="7">
        <f>WEEKDAY($B679,2)</f>
        <v>6</v>
      </c>
      <c r="J679" s="7" t="str">
        <f>TEXT($B679, "DDDD")</f>
        <v>sábado</v>
      </c>
      <c r="K679" s="15" t="str">
        <f>IFERROR(VLOOKUP(B679, HolidayDimension!A$2:B$50, 2, FALSE), "No Key")</f>
        <v>No Key</v>
      </c>
      <c r="L679" s="7" t="str">
        <f t="shared" si="10"/>
        <v>Non-Holiday</v>
      </c>
      <c r="M679" s="7" t="str">
        <f>IF($I679 &gt;= 6, "Weekend", "Non-Weekend")</f>
        <v>Weekend</v>
      </c>
    </row>
    <row r="680" spans="1:13" x14ac:dyDescent="0.25">
      <c r="A680" s="7">
        <v>679</v>
      </c>
      <c r="B680" s="8">
        <v>41609</v>
      </c>
      <c r="C680" s="7">
        <f>YEAR($B680)</f>
        <v>2013</v>
      </c>
      <c r="D680" s="7" t="str">
        <f>VLOOKUP(_xlfn.DAYS(DATE(YEAR($B680), MONTH($B681), DAY($B681)), DATE(YEAR($B681), 1, 1)), SeasonAux, 2, TRUE)</f>
        <v>Autumn</v>
      </c>
      <c r="E680" s="7">
        <f>IF($F680 &lt;= 6, 1, 2)</f>
        <v>2</v>
      </c>
      <c r="F680" s="7">
        <f>MONTH($B680)</f>
        <v>12</v>
      </c>
      <c r="G680" s="7">
        <f>WEEKNUM($B680)</f>
        <v>49</v>
      </c>
      <c r="H680" s="7">
        <f>DAY($B680)</f>
        <v>1</v>
      </c>
      <c r="I680" s="7">
        <f>WEEKDAY($B680,2)</f>
        <v>7</v>
      </c>
      <c r="J680" s="7" t="str">
        <f>TEXT($B680, "DDDD")</f>
        <v>domingo</v>
      </c>
      <c r="K680" s="15" t="str">
        <f>IFERROR(VLOOKUP(B680, HolidayDimension!A$2:B$50, 2, FALSE), "No Key")</f>
        <v>No Key</v>
      </c>
      <c r="L680" s="7" t="str">
        <f t="shared" si="10"/>
        <v>Non-Holiday</v>
      </c>
      <c r="M680" s="7" t="str">
        <f>IF($I680 &gt;= 6, "Weekend", "Non-Weekend")</f>
        <v>Weekend</v>
      </c>
    </row>
    <row r="681" spans="1:13" x14ac:dyDescent="0.25">
      <c r="A681" s="7">
        <v>680</v>
      </c>
      <c r="B681" s="9">
        <v>41610</v>
      </c>
      <c r="C681" s="7">
        <f>YEAR($B681)</f>
        <v>2013</v>
      </c>
      <c r="D681" s="7" t="str">
        <f>VLOOKUP(_xlfn.DAYS(DATE(YEAR($B681), MONTH($B682), DAY($B682)), DATE(YEAR($B682), 1, 1)), SeasonAux, 2, TRUE)</f>
        <v>Autumn</v>
      </c>
      <c r="E681" s="7">
        <f>IF($F681 &lt;= 6, 1, 2)</f>
        <v>2</v>
      </c>
      <c r="F681" s="7">
        <f>MONTH($B681)</f>
        <v>12</v>
      </c>
      <c r="G681" s="7">
        <f>WEEKNUM($B681)</f>
        <v>49</v>
      </c>
      <c r="H681" s="7">
        <f>DAY($B681)</f>
        <v>2</v>
      </c>
      <c r="I681" s="7">
        <f>WEEKDAY($B681,2)</f>
        <v>1</v>
      </c>
      <c r="J681" s="7" t="str">
        <f>TEXT($B681, "DDDD")</f>
        <v>segunda-feira</v>
      </c>
      <c r="K681" s="15" t="str">
        <f>IFERROR(VLOOKUP(B681, HolidayDimension!A$2:B$50, 2, FALSE), "No Key")</f>
        <v>No Key</v>
      </c>
      <c r="L681" s="7" t="str">
        <f t="shared" si="10"/>
        <v>Non-Holiday</v>
      </c>
      <c r="M681" s="7" t="str">
        <f>IF($I681 &gt;= 6, "Weekend", "Non-Weekend")</f>
        <v>Non-Weekend</v>
      </c>
    </row>
    <row r="682" spans="1:13" x14ac:dyDescent="0.25">
      <c r="A682" s="7">
        <v>681</v>
      </c>
      <c r="B682" s="8">
        <v>41611</v>
      </c>
      <c r="C682" s="7">
        <f>YEAR($B682)</f>
        <v>2013</v>
      </c>
      <c r="D682" s="7" t="str">
        <f>VLOOKUP(_xlfn.DAYS(DATE(YEAR($B682), MONTH($B683), DAY($B683)), DATE(YEAR($B683), 1, 1)), SeasonAux, 2, TRUE)</f>
        <v>Autumn</v>
      </c>
      <c r="E682" s="7">
        <f>IF($F682 &lt;= 6, 1, 2)</f>
        <v>2</v>
      </c>
      <c r="F682" s="7">
        <f>MONTH($B682)</f>
        <v>12</v>
      </c>
      <c r="G682" s="7">
        <f>WEEKNUM($B682)</f>
        <v>49</v>
      </c>
      <c r="H682" s="7">
        <f>DAY($B682)</f>
        <v>3</v>
      </c>
      <c r="I682" s="7">
        <f>WEEKDAY($B682,2)</f>
        <v>2</v>
      </c>
      <c r="J682" s="7" t="str">
        <f>TEXT($B682, "DDDD")</f>
        <v>terça-feira</v>
      </c>
      <c r="K682" s="15" t="str">
        <f>IFERROR(VLOOKUP(B682, HolidayDimension!A$2:B$50, 2, FALSE), "No Key")</f>
        <v>No Key</v>
      </c>
      <c r="L682" s="7" t="str">
        <f t="shared" si="10"/>
        <v>Non-Holiday</v>
      </c>
      <c r="M682" s="7" t="str">
        <f>IF($I682 &gt;= 6, "Weekend", "Non-Weekend")</f>
        <v>Non-Weekend</v>
      </c>
    </row>
    <row r="683" spans="1:13" x14ac:dyDescent="0.25">
      <c r="A683" s="7">
        <v>682</v>
      </c>
      <c r="B683" s="8">
        <v>41612</v>
      </c>
      <c r="C683" s="7">
        <f>YEAR($B683)</f>
        <v>2013</v>
      </c>
      <c r="D683" s="7" t="str">
        <f>VLOOKUP(_xlfn.DAYS(DATE(YEAR($B683), MONTH($B684), DAY($B684)), DATE(YEAR($B684), 1, 1)), SeasonAux, 2, TRUE)</f>
        <v>Autumn</v>
      </c>
      <c r="E683" s="7">
        <f>IF($F683 &lt;= 6, 1, 2)</f>
        <v>2</v>
      </c>
      <c r="F683" s="7">
        <f>MONTH($B683)</f>
        <v>12</v>
      </c>
      <c r="G683" s="7">
        <f>WEEKNUM($B683)</f>
        <v>49</v>
      </c>
      <c r="H683" s="7">
        <f>DAY($B683)</f>
        <v>4</v>
      </c>
      <c r="I683" s="7">
        <f>WEEKDAY($B683,2)</f>
        <v>3</v>
      </c>
      <c r="J683" s="7" t="str">
        <f>TEXT($B683, "DDDD")</f>
        <v>quarta-feira</v>
      </c>
      <c r="K683" s="15" t="str">
        <f>IFERROR(VLOOKUP(B683, HolidayDimension!A$2:B$50, 2, FALSE), "No Key")</f>
        <v>No Key</v>
      </c>
      <c r="L683" s="7" t="str">
        <f t="shared" si="10"/>
        <v>Non-Holiday</v>
      </c>
      <c r="M683" s="7" t="str">
        <f>IF($I683 &gt;= 6, "Weekend", "Non-Weekend")</f>
        <v>Non-Weekend</v>
      </c>
    </row>
    <row r="684" spans="1:13" x14ac:dyDescent="0.25">
      <c r="A684" s="7">
        <v>683</v>
      </c>
      <c r="B684" s="9">
        <v>41613</v>
      </c>
      <c r="C684" s="7">
        <f>YEAR($B684)</f>
        <v>2013</v>
      </c>
      <c r="D684" s="7" t="str">
        <f>VLOOKUP(_xlfn.DAYS(DATE(YEAR($B684), MONTH($B685), DAY($B685)), DATE(YEAR($B685), 1, 1)), SeasonAux, 2, TRUE)</f>
        <v>Autumn</v>
      </c>
      <c r="E684" s="7">
        <f>IF($F684 &lt;= 6, 1, 2)</f>
        <v>2</v>
      </c>
      <c r="F684" s="7">
        <f>MONTH($B684)</f>
        <v>12</v>
      </c>
      <c r="G684" s="7">
        <f>WEEKNUM($B684)</f>
        <v>49</v>
      </c>
      <c r="H684" s="7">
        <f>DAY($B684)</f>
        <v>5</v>
      </c>
      <c r="I684" s="7">
        <f>WEEKDAY($B684,2)</f>
        <v>4</v>
      </c>
      <c r="J684" s="7" t="str">
        <f>TEXT($B684, "DDDD")</f>
        <v>quinta-feira</v>
      </c>
      <c r="K684" s="15" t="str">
        <f>IFERROR(VLOOKUP(B684, HolidayDimension!A$2:B$50, 2, FALSE), "No Key")</f>
        <v>No Key</v>
      </c>
      <c r="L684" s="7" t="str">
        <f t="shared" si="10"/>
        <v>Non-Holiday</v>
      </c>
      <c r="M684" s="7" t="str">
        <f>IF($I684 &gt;= 6, "Weekend", "Non-Weekend")</f>
        <v>Non-Weekend</v>
      </c>
    </row>
    <row r="685" spans="1:13" x14ac:dyDescent="0.25">
      <c r="A685" s="7">
        <v>684</v>
      </c>
      <c r="B685" s="9">
        <v>41614</v>
      </c>
      <c r="C685" s="7">
        <f>YEAR($B685)</f>
        <v>2013</v>
      </c>
      <c r="D685" s="7" t="str">
        <f>VLOOKUP(_xlfn.DAYS(DATE(YEAR($B685), MONTH($B686), DAY($B686)), DATE(YEAR($B686), 1, 1)), SeasonAux, 2, TRUE)</f>
        <v>Autumn</v>
      </c>
      <c r="E685" s="7">
        <f>IF($F685 &lt;= 6, 1, 2)</f>
        <v>2</v>
      </c>
      <c r="F685" s="7">
        <f>MONTH($B685)</f>
        <v>12</v>
      </c>
      <c r="G685" s="7">
        <f>WEEKNUM($B685)</f>
        <v>49</v>
      </c>
      <c r="H685" s="7">
        <f>DAY($B685)</f>
        <v>6</v>
      </c>
      <c r="I685" s="7">
        <f>WEEKDAY($B685,2)</f>
        <v>5</v>
      </c>
      <c r="J685" s="7" t="str">
        <f>TEXT($B685, "DDDD")</f>
        <v>sexta-feira</v>
      </c>
      <c r="K685" s="15" t="str">
        <f>IFERROR(VLOOKUP(B685, HolidayDimension!A$2:B$50, 2, FALSE), "No Key")</f>
        <v>No Key</v>
      </c>
      <c r="L685" s="7" t="str">
        <f t="shared" si="10"/>
        <v>Non-Holiday</v>
      </c>
      <c r="M685" s="7" t="str">
        <f>IF($I685 &gt;= 6, "Weekend", "Non-Weekend")</f>
        <v>Non-Weekend</v>
      </c>
    </row>
    <row r="686" spans="1:13" x14ac:dyDescent="0.25">
      <c r="A686" s="7">
        <v>685</v>
      </c>
      <c r="B686" s="8">
        <v>41615</v>
      </c>
      <c r="C686" s="7">
        <f>YEAR($B686)</f>
        <v>2013</v>
      </c>
      <c r="D686" s="7" t="str">
        <f>VLOOKUP(_xlfn.DAYS(DATE(YEAR($B686), MONTH($B687), DAY($B687)), DATE(YEAR($B687), 1, 1)), SeasonAux, 2, TRUE)</f>
        <v>Autumn</v>
      </c>
      <c r="E686" s="7">
        <f>IF($F686 &lt;= 6, 1, 2)</f>
        <v>2</v>
      </c>
      <c r="F686" s="7">
        <f>MONTH($B686)</f>
        <v>12</v>
      </c>
      <c r="G686" s="7">
        <f>WEEKNUM($B686)</f>
        <v>49</v>
      </c>
      <c r="H686" s="7">
        <f>DAY($B686)</f>
        <v>7</v>
      </c>
      <c r="I686" s="7">
        <f>WEEKDAY($B686,2)</f>
        <v>6</v>
      </c>
      <c r="J686" s="7" t="str">
        <f>TEXT($B686, "DDDD")</f>
        <v>sábado</v>
      </c>
      <c r="K686" s="15" t="str">
        <f>IFERROR(VLOOKUP(B686, HolidayDimension!A$2:B$50, 2, FALSE), "No Key")</f>
        <v>No Key</v>
      </c>
      <c r="L686" s="7" t="str">
        <f t="shared" si="10"/>
        <v>Non-Holiday</v>
      </c>
      <c r="M686" s="7" t="str">
        <f>IF($I686 &gt;= 6, "Weekend", "Non-Weekend")</f>
        <v>Weekend</v>
      </c>
    </row>
    <row r="687" spans="1:13" x14ac:dyDescent="0.25">
      <c r="A687" s="7">
        <v>686</v>
      </c>
      <c r="B687" s="8">
        <v>41616</v>
      </c>
      <c r="C687" s="7">
        <f>YEAR($B687)</f>
        <v>2013</v>
      </c>
      <c r="D687" s="7" t="str">
        <f>VLOOKUP(_xlfn.DAYS(DATE(YEAR($B687), MONTH($B688), DAY($B688)), DATE(YEAR($B688), 1, 1)), SeasonAux, 2, TRUE)</f>
        <v>Autumn</v>
      </c>
      <c r="E687" s="7">
        <f>IF($F687 &lt;= 6, 1, 2)</f>
        <v>2</v>
      </c>
      <c r="F687" s="7">
        <f>MONTH($B687)</f>
        <v>12</v>
      </c>
      <c r="G687" s="7">
        <f>WEEKNUM($B687)</f>
        <v>50</v>
      </c>
      <c r="H687" s="7">
        <f>DAY($B687)</f>
        <v>8</v>
      </c>
      <c r="I687" s="7">
        <f>WEEKDAY($B687,2)</f>
        <v>7</v>
      </c>
      <c r="J687" s="7" t="str">
        <f>TEXT($B687, "DDDD")</f>
        <v>domingo</v>
      </c>
      <c r="K687" s="15" t="str">
        <f>IFERROR(VLOOKUP(B687, HolidayDimension!A$2:B$50, 2, FALSE), "No Key")</f>
        <v>No Key</v>
      </c>
      <c r="L687" s="7" t="str">
        <f t="shared" si="10"/>
        <v>Non-Holiday</v>
      </c>
      <c r="M687" s="7" t="str">
        <f>IF($I687 &gt;= 6, "Weekend", "Non-Weekend")</f>
        <v>Weekend</v>
      </c>
    </row>
    <row r="688" spans="1:13" x14ac:dyDescent="0.25">
      <c r="A688" s="7">
        <v>687</v>
      </c>
      <c r="B688" s="8">
        <v>41617</v>
      </c>
      <c r="C688" s="7">
        <f>YEAR($B688)</f>
        <v>2013</v>
      </c>
      <c r="D688" s="7" t="str">
        <f>VLOOKUP(_xlfn.DAYS(DATE(YEAR($B688), MONTH($B689), DAY($B689)), DATE(YEAR($B689), 1, 1)), SeasonAux, 2, TRUE)</f>
        <v>Autumn</v>
      </c>
      <c r="E688" s="7">
        <f>IF($F688 &lt;= 6, 1, 2)</f>
        <v>2</v>
      </c>
      <c r="F688" s="7">
        <f>MONTH($B688)</f>
        <v>12</v>
      </c>
      <c r="G688" s="7">
        <f>WEEKNUM($B688)</f>
        <v>50</v>
      </c>
      <c r="H688" s="7">
        <f>DAY($B688)</f>
        <v>9</v>
      </c>
      <c r="I688" s="7">
        <f>WEEKDAY($B688,2)</f>
        <v>1</v>
      </c>
      <c r="J688" s="7" t="str">
        <f>TEXT($B688, "DDDD")</f>
        <v>segunda-feira</v>
      </c>
      <c r="K688" s="15" t="str">
        <f>IFERROR(VLOOKUP(B688, HolidayDimension!A$2:B$50, 2, FALSE), "No Key")</f>
        <v>No Key</v>
      </c>
      <c r="L688" s="7" t="str">
        <f t="shared" si="10"/>
        <v>Non-Holiday</v>
      </c>
      <c r="M688" s="7" t="str">
        <f>IF($I688 &gt;= 6, "Weekend", "Non-Weekend")</f>
        <v>Non-Weekend</v>
      </c>
    </row>
    <row r="689" spans="1:13" x14ac:dyDescent="0.25">
      <c r="A689" s="7">
        <v>688</v>
      </c>
      <c r="B689" s="8">
        <v>41618</v>
      </c>
      <c r="C689" s="7">
        <f>YEAR($B689)</f>
        <v>2013</v>
      </c>
      <c r="D689" s="7" t="str">
        <f>VLOOKUP(_xlfn.DAYS(DATE(YEAR($B689), MONTH($B690), DAY($B690)), DATE(YEAR($B690), 1, 1)), SeasonAux, 2, TRUE)</f>
        <v>Autumn</v>
      </c>
      <c r="E689" s="7">
        <f>IF($F689 &lt;= 6, 1, 2)</f>
        <v>2</v>
      </c>
      <c r="F689" s="7">
        <f>MONTH($B689)</f>
        <v>12</v>
      </c>
      <c r="G689" s="7">
        <f>WEEKNUM($B689)</f>
        <v>50</v>
      </c>
      <c r="H689" s="7">
        <f>DAY($B689)</f>
        <v>10</v>
      </c>
      <c r="I689" s="7">
        <f>WEEKDAY($B689,2)</f>
        <v>2</v>
      </c>
      <c r="J689" s="7" t="str">
        <f>TEXT($B689, "DDDD")</f>
        <v>terça-feira</v>
      </c>
      <c r="K689" s="15" t="str">
        <f>IFERROR(VLOOKUP(B689, HolidayDimension!A$2:B$50, 2, FALSE), "No Key")</f>
        <v>No Key</v>
      </c>
      <c r="L689" s="7" t="str">
        <f t="shared" si="10"/>
        <v>Non-Holiday</v>
      </c>
      <c r="M689" s="7" t="str">
        <f>IF($I689 &gt;= 6, "Weekend", "Non-Weekend")</f>
        <v>Non-Weekend</v>
      </c>
    </row>
    <row r="690" spans="1:13" x14ac:dyDescent="0.25">
      <c r="A690" s="7">
        <v>689</v>
      </c>
      <c r="B690" s="8">
        <v>41619</v>
      </c>
      <c r="C690" s="7">
        <f>YEAR($B690)</f>
        <v>2013</v>
      </c>
      <c r="D690" s="7" t="str">
        <f>VLOOKUP(_xlfn.DAYS(DATE(YEAR($B690), MONTH($B691), DAY($B691)), DATE(YEAR($B691), 1, 1)), SeasonAux, 2, TRUE)</f>
        <v>Autumn</v>
      </c>
      <c r="E690" s="7">
        <f>IF($F690 &lt;= 6, 1, 2)</f>
        <v>2</v>
      </c>
      <c r="F690" s="7">
        <f>MONTH($B690)</f>
        <v>12</v>
      </c>
      <c r="G690" s="7">
        <f>WEEKNUM($B690)</f>
        <v>50</v>
      </c>
      <c r="H690" s="7">
        <f>DAY($B690)</f>
        <v>11</v>
      </c>
      <c r="I690" s="7">
        <f>WEEKDAY($B690,2)</f>
        <v>3</v>
      </c>
      <c r="J690" s="7" t="str">
        <f>TEXT($B690, "DDDD")</f>
        <v>quarta-feira</v>
      </c>
      <c r="K690" s="15" t="str">
        <f>IFERROR(VLOOKUP(B690, HolidayDimension!A$2:B$50, 2, FALSE), "No Key")</f>
        <v>No Key</v>
      </c>
      <c r="L690" s="7" t="str">
        <f t="shared" si="10"/>
        <v>Non-Holiday</v>
      </c>
      <c r="M690" s="7" t="str">
        <f>IF($I690 &gt;= 6, "Weekend", "Non-Weekend")</f>
        <v>Non-Weekend</v>
      </c>
    </row>
    <row r="691" spans="1:13" x14ac:dyDescent="0.25">
      <c r="A691" s="7">
        <v>690</v>
      </c>
      <c r="B691" s="9">
        <v>41620</v>
      </c>
      <c r="C691" s="7">
        <f>YEAR($B691)</f>
        <v>2013</v>
      </c>
      <c r="D691" s="7" t="str">
        <f>VLOOKUP(_xlfn.DAYS(DATE(YEAR($B691), MONTH($B692), DAY($B692)), DATE(YEAR($B692), 1, 1)), SeasonAux, 2, TRUE)</f>
        <v>Autumn</v>
      </c>
      <c r="E691" s="7">
        <f>IF($F691 &lt;= 6, 1, 2)</f>
        <v>2</v>
      </c>
      <c r="F691" s="7">
        <f>MONTH($B691)</f>
        <v>12</v>
      </c>
      <c r="G691" s="7">
        <f>WEEKNUM($B691)</f>
        <v>50</v>
      </c>
      <c r="H691" s="7">
        <f>DAY($B691)</f>
        <v>12</v>
      </c>
      <c r="I691" s="7">
        <f>WEEKDAY($B691,2)</f>
        <v>4</v>
      </c>
      <c r="J691" s="7" t="str">
        <f>TEXT($B691, "DDDD")</f>
        <v>quinta-feira</v>
      </c>
      <c r="K691" s="15" t="str">
        <f>IFERROR(VLOOKUP(B691, HolidayDimension!A$2:B$50, 2, FALSE), "No Key")</f>
        <v>No Key</v>
      </c>
      <c r="L691" s="7" t="str">
        <f t="shared" si="10"/>
        <v>Non-Holiday</v>
      </c>
      <c r="M691" s="7" t="str">
        <f>IF($I691 &gt;= 6, "Weekend", "Non-Weekend")</f>
        <v>Non-Weekend</v>
      </c>
    </row>
    <row r="692" spans="1:13" x14ac:dyDescent="0.25">
      <c r="A692" s="7">
        <v>691</v>
      </c>
      <c r="B692" s="8">
        <v>41621</v>
      </c>
      <c r="C692" s="7">
        <f>YEAR($B692)</f>
        <v>2013</v>
      </c>
      <c r="D692" s="7" t="str">
        <f>VLOOKUP(_xlfn.DAYS(DATE(YEAR($B692), MONTH($B693), DAY($B693)), DATE(YEAR($B693), 1, 1)), SeasonAux, 2, TRUE)</f>
        <v>Autumn</v>
      </c>
      <c r="E692" s="7">
        <f>IF($F692 &lt;= 6, 1, 2)</f>
        <v>2</v>
      </c>
      <c r="F692" s="7">
        <f>MONTH($B692)</f>
        <v>12</v>
      </c>
      <c r="G692" s="7">
        <f>WEEKNUM($B692)</f>
        <v>50</v>
      </c>
      <c r="H692" s="7">
        <f>DAY($B692)</f>
        <v>13</v>
      </c>
      <c r="I692" s="7">
        <f>WEEKDAY($B692,2)</f>
        <v>5</v>
      </c>
      <c r="J692" s="7" t="str">
        <f>TEXT($B692, "DDDD")</f>
        <v>sexta-feira</v>
      </c>
      <c r="K692" s="15" t="str">
        <f>IFERROR(VLOOKUP(B692, HolidayDimension!A$2:B$50, 2, FALSE), "No Key")</f>
        <v>No Key</v>
      </c>
      <c r="L692" s="7" t="str">
        <f t="shared" si="10"/>
        <v>Non-Holiday</v>
      </c>
      <c r="M692" s="7" t="str">
        <f>IF($I692 &gt;= 6, "Weekend", "Non-Weekend")</f>
        <v>Non-Weekend</v>
      </c>
    </row>
    <row r="693" spans="1:13" x14ac:dyDescent="0.25">
      <c r="A693" s="7">
        <v>692</v>
      </c>
      <c r="B693" s="9">
        <v>41622</v>
      </c>
      <c r="C693" s="7">
        <f>YEAR($B693)</f>
        <v>2013</v>
      </c>
      <c r="D693" s="7" t="str">
        <f>VLOOKUP(_xlfn.DAYS(DATE(YEAR($B693), MONTH($B694), DAY($B694)), DATE(YEAR($B694), 1, 1)), SeasonAux, 2, TRUE)</f>
        <v>Autumn</v>
      </c>
      <c r="E693" s="7">
        <f>IF($F693 &lt;= 6, 1, 2)</f>
        <v>2</v>
      </c>
      <c r="F693" s="7">
        <f>MONTH($B693)</f>
        <v>12</v>
      </c>
      <c r="G693" s="7">
        <f>WEEKNUM($B693)</f>
        <v>50</v>
      </c>
      <c r="H693" s="7">
        <f>DAY($B693)</f>
        <v>14</v>
      </c>
      <c r="I693" s="7">
        <f>WEEKDAY($B693,2)</f>
        <v>6</v>
      </c>
      <c r="J693" s="7" t="str">
        <f>TEXT($B693, "DDDD")</f>
        <v>sábado</v>
      </c>
      <c r="K693" s="15" t="str">
        <f>IFERROR(VLOOKUP(B693, HolidayDimension!A$2:B$50, 2, FALSE), "No Key")</f>
        <v>No Key</v>
      </c>
      <c r="L693" s="7" t="str">
        <f t="shared" si="10"/>
        <v>Non-Holiday</v>
      </c>
      <c r="M693" s="7" t="str">
        <f>IF($I693 &gt;= 6, "Weekend", "Non-Weekend")</f>
        <v>Weekend</v>
      </c>
    </row>
    <row r="694" spans="1:13" x14ac:dyDescent="0.25">
      <c r="A694" s="7">
        <v>693</v>
      </c>
      <c r="B694" s="8">
        <v>41623</v>
      </c>
      <c r="C694" s="7">
        <f>YEAR($B694)</f>
        <v>2013</v>
      </c>
      <c r="D694" s="7" t="str">
        <f>VLOOKUP(_xlfn.DAYS(DATE(YEAR($B694), MONTH($B695), DAY($B695)), DATE(YEAR($B695), 1, 1)), SeasonAux, 2, TRUE)</f>
        <v>Autumn</v>
      </c>
      <c r="E694" s="7">
        <f>IF($F694 &lt;= 6, 1, 2)</f>
        <v>2</v>
      </c>
      <c r="F694" s="7">
        <f>MONTH($B694)</f>
        <v>12</v>
      </c>
      <c r="G694" s="7">
        <f>WEEKNUM($B694)</f>
        <v>51</v>
      </c>
      <c r="H694" s="7">
        <f>DAY($B694)</f>
        <v>15</v>
      </c>
      <c r="I694" s="7">
        <f>WEEKDAY($B694,2)</f>
        <v>7</v>
      </c>
      <c r="J694" s="7" t="str">
        <f>TEXT($B694, "DDDD")</f>
        <v>domingo</v>
      </c>
      <c r="K694" s="15" t="str">
        <f>IFERROR(VLOOKUP(B694, HolidayDimension!A$2:B$50, 2, FALSE), "No Key")</f>
        <v>No Key</v>
      </c>
      <c r="L694" s="7" t="str">
        <f t="shared" si="10"/>
        <v>Non-Holiday</v>
      </c>
      <c r="M694" s="7" t="str">
        <f>IF($I694 &gt;= 6, "Weekend", "Non-Weekend")</f>
        <v>Weekend</v>
      </c>
    </row>
    <row r="695" spans="1:13" x14ac:dyDescent="0.25">
      <c r="A695" s="7">
        <v>694</v>
      </c>
      <c r="B695" s="9">
        <v>41624</v>
      </c>
      <c r="C695" s="7">
        <f>YEAR($B695)</f>
        <v>2013</v>
      </c>
      <c r="D695" s="7" t="str">
        <f>VLOOKUP(_xlfn.DAYS(DATE(YEAR($B695), MONTH($B696), DAY($B696)), DATE(YEAR($B696), 1, 1)), SeasonAux, 2, TRUE)</f>
        <v>Autumn</v>
      </c>
      <c r="E695" s="7">
        <f>IF($F695 &lt;= 6, 1, 2)</f>
        <v>2</v>
      </c>
      <c r="F695" s="7">
        <f>MONTH($B695)</f>
        <v>12</v>
      </c>
      <c r="G695" s="7">
        <f>WEEKNUM($B695)</f>
        <v>51</v>
      </c>
      <c r="H695" s="7">
        <f>DAY($B695)</f>
        <v>16</v>
      </c>
      <c r="I695" s="7">
        <f>WEEKDAY($B695,2)</f>
        <v>1</v>
      </c>
      <c r="J695" s="7" t="str">
        <f>TEXT($B695, "DDDD")</f>
        <v>segunda-feira</v>
      </c>
      <c r="K695" s="15" t="str">
        <f>IFERROR(VLOOKUP(B695, HolidayDimension!A$2:B$50, 2, FALSE), "No Key")</f>
        <v>No Key</v>
      </c>
      <c r="L695" s="7" t="str">
        <f t="shared" si="10"/>
        <v>Non-Holiday</v>
      </c>
      <c r="M695" s="7" t="str">
        <f>IF($I695 &gt;= 6, "Weekend", "Non-Weekend")</f>
        <v>Non-Weekend</v>
      </c>
    </row>
    <row r="696" spans="1:13" x14ac:dyDescent="0.25">
      <c r="A696" s="7">
        <v>695</v>
      </c>
      <c r="B696" s="9">
        <v>41625</v>
      </c>
      <c r="C696" s="7">
        <f>YEAR($B696)</f>
        <v>2013</v>
      </c>
      <c r="D696" s="7" t="str">
        <f>VLOOKUP(_xlfn.DAYS(DATE(YEAR($B696), MONTH($B697), DAY($B697)), DATE(YEAR($B697), 1, 1)), SeasonAux, 2, TRUE)</f>
        <v>Autumn</v>
      </c>
      <c r="E696" s="7">
        <f>IF($F696 &lt;= 6, 1, 2)</f>
        <v>2</v>
      </c>
      <c r="F696" s="7">
        <f>MONTH($B696)</f>
        <v>12</v>
      </c>
      <c r="G696" s="7">
        <f>WEEKNUM($B696)</f>
        <v>51</v>
      </c>
      <c r="H696" s="7">
        <f>DAY($B696)</f>
        <v>17</v>
      </c>
      <c r="I696" s="7">
        <f>WEEKDAY($B696,2)</f>
        <v>2</v>
      </c>
      <c r="J696" s="7" t="str">
        <f>TEXT($B696, "DDDD")</f>
        <v>terça-feira</v>
      </c>
      <c r="K696" s="15" t="str">
        <f>IFERROR(VLOOKUP(B696, HolidayDimension!A$2:B$50, 2, FALSE), "No Key")</f>
        <v>No Key</v>
      </c>
      <c r="L696" s="7" t="str">
        <f t="shared" si="10"/>
        <v>Non-Holiday</v>
      </c>
      <c r="M696" s="7" t="str">
        <f>IF($I696 &gt;= 6, "Weekend", "Non-Weekend")</f>
        <v>Non-Weekend</v>
      </c>
    </row>
    <row r="697" spans="1:13" x14ac:dyDescent="0.25">
      <c r="A697" s="7">
        <v>696</v>
      </c>
      <c r="B697" s="8">
        <v>41626</v>
      </c>
      <c r="C697" s="7">
        <f>YEAR($B697)</f>
        <v>2013</v>
      </c>
      <c r="D697" s="7" t="str">
        <f>VLOOKUP(_xlfn.DAYS(DATE(YEAR($B697), MONTH($B698), DAY($B698)), DATE(YEAR($B698), 1, 1)), SeasonAux, 2, TRUE)</f>
        <v>Autumn</v>
      </c>
      <c r="E697" s="7">
        <f>IF($F697 &lt;= 6, 1, 2)</f>
        <v>2</v>
      </c>
      <c r="F697" s="7">
        <f>MONTH($B697)</f>
        <v>12</v>
      </c>
      <c r="G697" s="7">
        <f>WEEKNUM($B697)</f>
        <v>51</v>
      </c>
      <c r="H697" s="7">
        <f>DAY($B697)</f>
        <v>18</v>
      </c>
      <c r="I697" s="7">
        <f>WEEKDAY($B697,2)</f>
        <v>3</v>
      </c>
      <c r="J697" s="7" t="str">
        <f>TEXT($B697, "DDDD")</f>
        <v>quarta-feira</v>
      </c>
      <c r="K697" s="15" t="str">
        <f>IFERROR(VLOOKUP(B697, HolidayDimension!A$2:B$50, 2, FALSE), "No Key")</f>
        <v>No Key</v>
      </c>
      <c r="L697" s="7" t="str">
        <f t="shared" si="10"/>
        <v>Non-Holiday</v>
      </c>
      <c r="M697" s="7" t="str">
        <f>IF($I697 &gt;= 6, "Weekend", "Non-Weekend")</f>
        <v>Non-Weekend</v>
      </c>
    </row>
    <row r="698" spans="1:13" x14ac:dyDescent="0.25">
      <c r="A698" s="7">
        <v>697</v>
      </c>
      <c r="B698" s="9">
        <v>41627</v>
      </c>
      <c r="C698" s="7">
        <f>YEAR($B698)</f>
        <v>2013</v>
      </c>
      <c r="D698" s="7" t="str">
        <f>VLOOKUP(_xlfn.DAYS(DATE(YEAR($B698), MONTH($B699), DAY($B699)), DATE(YEAR($B699), 1, 1)), SeasonAux, 2, TRUE)</f>
        <v>Autumn</v>
      </c>
      <c r="E698" s="7">
        <f>IF($F698 &lt;= 6, 1, 2)</f>
        <v>2</v>
      </c>
      <c r="F698" s="7">
        <f>MONTH($B698)</f>
        <v>12</v>
      </c>
      <c r="G698" s="7">
        <f>WEEKNUM($B698)</f>
        <v>51</v>
      </c>
      <c r="H698" s="7">
        <f>DAY($B698)</f>
        <v>19</v>
      </c>
      <c r="I698" s="7">
        <f>WEEKDAY($B698,2)</f>
        <v>4</v>
      </c>
      <c r="J698" s="7" t="str">
        <f>TEXT($B698, "DDDD")</f>
        <v>quinta-feira</v>
      </c>
      <c r="K698" s="15" t="str">
        <f>IFERROR(VLOOKUP(B698, HolidayDimension!A$2:B$50, 2, FALSE), "No Key")</f>
        <v>No Key</v>
      </c>
      <c r="L698" s="7" t="str">
        <f t="shared" si="10"/>
        <v>Non-Holiday</v>
      </c>
      <c r="M698" s="7" t="str">
        <f>IF($I698 &gt;= 6, "Weekend", "Non-Weekend")</f>
        <v>Non-Weekend</v>
      </c>
    </row>
    <row r="699" spans="1:13" x14ac:dyDescent="0.25">
      <c r="A699" s="7">
        <v>698</v>
      </c>
      <c r="B699" s="8">
        <v>41628</v>
      </c>
      <c r="C699" s="7">
        <f>YEAR($B699)</f>
        <v>2013</v>
      </c>
      <c r="D699" s="7" t="str">
        <f>VLOOKUP(_xlfn.DAYS(DATE(YEAR($B699), MONTH($B700), DAY($B700)), DATE(YEAR($B700), 1, 1)), SeasonAux, 2, TRUE)</f>
        <v>Autumn</v>
      </c>
      <c r="E699" s="7">
        <f>IF($F699 &lt;= 6, 1, 2)</f>
        <v>2</v>
      </c>
      <c r="F699" s="7">
        <f>MONTH($B699)</f>
        <v>12</v>
      </c>
      <c r="G699" s="7">
        <f>WEEKNUM($B699)</f>
        <v>51</v>
      </c>
      <c r="H699" s="7">
        <f>DAY($B699)</f>
        <v>20</v>
      </c>
      <c r="I699" s="7">
        <f>WEEKDAY($B699,2)</f>
        <v>5</v>
      </c>
      <c r="J699" s="7" t="str">
        <f>TEXT($B699, "DDDD")</f>
        <v>sexta-feira</v>
      </c>
      <c r="K699" s="15" t="str">
        <f>IFERROR(VLOOKUP(B699, HolidayDimension!A$2:B$50, 2, FALSE), "No Key")</f>
        <v>No Key</v>
      </c>
      <c r="L699" s="7" t="str">
        <f t="shared" si="10"/>
        <v>Non-Holiday</v>
      </c>
      <c r="M699" s="7" t="str">
        <f>IF($I699 &gt;= 6, "Weekend", "Non-Weekend")</f>
        <v>Non-Weekend</v>
      </c>
    </row>
    <row r="700" spans="1:13" x14ac:dyDescent="0.25">
      <c r="A700" s="7">
        <v>699</v>
      </c>
      <c r="B700" s="9">
        <v>41629</v>
      </c>
      <c r="C700" s="7">
        <f>YEAR($B700)</f>
        <v>2013</v>
      </c>
      <c r="D700" s="7" t="str">
        <f>VLOOKUP(_xlfn.DAYS(DATE(YEAR($B700), MONTH($B701), DAY($B701)), DATE(YEAR($B701), 1, 1)), SeasonAux, 2, TRUE)</f>
        <v>Winter</v>
      </c>
      <c r="E700" s="7">
        <f>IF($F700 &lt;= 6, 1, 2)</f>
        <v>2</v>
      </c>
      <c r="F700" s="7">
        <f>MONTH($B700)</f>
        <v>12</v>
      </c>
      <c r="G700" s="7">
        <f>WEEKNUM($B700)</f>
        <v>51</v>
      </c>
      <c r="H700" s="7">
        <f>DAY($B700)</f>
        <v>21</v>
      </c>
      <c r="I700" s="7">
        <f>WEEKDAY($B700,2)</f>
        <v>6</v>
      </c>
      <c r="J700" s="7" t="str">
        <f>TEXT($B700, "DDDD")</f>
        <v>sábado</v>
      </c>
      <c r="K700" s="15" t="str">
        <f>IFERROR(VLOOKUP(B700, HolidayDimension!A$2:B$50, 2, FALSE), "No Key")</f>
        <v>No Key</v>
      </c>
      <c r="L700" s="7" t="str">
        <f t="shared" si="10"/>
        <v>Non-Holiday</v>
      </c>
      <c r="M700" s="7" t="str">
        <f>IF($I700 &gt;= 6, "Weekend", "Non-Weekend")</f>
        <v>Weekend</v>
      </c>
    </row>
    <row r="701" spans="1:13" x14ac:dyDescent="0.25">
      <c r="A701" s="7">
        <v>700</v>
      </c>
      <c r="B701" s="8">
        <v>41630</v>
      </c>
      <c r="C701" s="7">
        <f>YEAR($B701)</f>
        <v>2013</v>
      </c>
      <c r="D701" s="7" t="str">
        <f>VLOOKUP(_xlfn.DAYS(DATE(YEAR($B701), MONTH($B702), DAY($B702)), DATE(YEAR($B702), 1, 1)), SeasonAux, 2, TRUE)</f>
        <v>Winter</v>
      </c>
      <c r="E701" s="7">
        <f>IF($F701 &lt;= 6, 1, 2)</f>
        <v>2</v>
      </c>
      <c r="F701" s="7">
        <f>MONTH($B701)</f>
        <v>12</v>
      </c>
      <c r="G701" s="7">
        <f>WEEKNUM($B701)</f>
        <v>52</v>
      </c>
      <c r="H701" s="7">
        <f>DAY($B701)</f>
        <v>22</v>
      </c>
      <c r="I701" s="7">
        <f>WEEKDAY($B701,2)</f>
        <v>7</v>
      </c>
      <c r="J701" s="7" t="str">
        <f>TEXT($B701, "DDDD")</f>
        <v>domingo</v>
      </c>
      <c r="K701" s="15" t="str">
        <f>IFERROR(VLOOKUP(B701, HolidayDimension!A$2:B$50, 2, FALSE), "No Key")</f>
        <v>No Key</v>
      </c>
      <c r="L701" s="7" t="str">
        <f t="shared" si="10"/>
        <v>Non-Holiday</v>
      </c>
      <c r="M701" s="7" t="str">
        <f>IF($I701 &gt;= 6, "Weekend", "Non-Weekend")</f>
        <v>Weekend</v>
      </c>
    </row>
    <row r="702" spans="1:13" x14ac:dyDescent="0.25">
      <c r="A702" s="7">
        <v>701</v>
      </c>
      <c r="B702" s="8">
        <v>41631</v>
      </c>
      <c r="C702" s="7">
        <f>YEAR($B702)</f>
        <v>2013</v>
      </c>
      <c r="D702" s="7" t="str">
        <f>VLOOKUP(_xlfn.DAYS(DATE(YEAR($B702), MONTH($B703), DAY($B703)), DATE(YEAR($B703), 1, 1)), SeasonAux, 2, TRUE)</f>
        <v>Winter</v>
      </c>
      <c r="E702" s="7">
        <f>IF($F702 &lt;= 6, 1, 2)</f>
        <v>2</v>
      </c>
      <c r="F702" s="7">
        <f>MONTH($B702)</f>
        <v>12</v>
      </c>
      <c r="G702" s="7">
        <f>WEEKNUM($B702)</f>
        <v>52</v>
      </c>
      <c r="H702" s="7">
        <f>DAY($B702)</f>
        <v>23</v>
      </c>
      <c r="I702" s="7">
        <f>WEEKDAY($B702,2)</f>
        <v>1</v>
      </c>
      <c r="J702" s="7" t="str">
        <f>TEXT($B702, "DDDD")</f>
        <v>segunda-feira</v>
      </c>
      <c r="K702" s="15" t="str">
        <f>IFERROR(VLOOKUP(B702, HolidayDimension!A$2:B$50, 2, FALSE), "No Key")</f>
        <v>No Key</v>
      </c>
      <c r="L702" s="7" t="str">
        <f t="shared" si="10"/>
        <v>Non-Holiday</v>
      </c>
      <c r="M702" s="7" t="str">
        <f>IF($I702 &gt;= 6, "Weekend", "Non-Weekend")</f>
        <v>Non-Weekend</v>
      </c>
    </row>
    <row r="703" spans="1:13" x14ac:dyDescent="0.25">
      <c r="A703" s="7">
        <v>702</v>
      </c>
      <c r="B703" s="9">
        <v>41632</v>
      </c>
      <c r="C703" s="7">
        <f>YEAR($B703)</f>
        <v>2013</v>
      </c>
      <c r="D703" s="7" t="str">
        <f>VLOOKUP(_xlfn.DAYS(DATE(YEAR($B703), MONTH($B704), DAY($B704)), DATE(YEAR($B704), 1, 1)), SeasonAux, 2, TRUE)</f>
        <v>Winter</v>
      </c>
      <c r="E703" s="7">
        <f>IF($F703 &lt;= 6, 1, 2)</f>
        <v>2</v>
      </c>
      <c r="F703" s="7">
        <f>MONTH($B703)</f>
        <v>12</v>
      </c>
      <c r="G703" s="7">
        <f>WEEKNUM($B703)</f>
        <v>52</v>
      </c>
      <c r="H703" s="7">
        <f>DAY($B703)</f>
        <v>24</v>
      </c>
      <c r="I703" s="7">
        <f>WEEKDAY($B703,2)</f>
        <v>2</v>
      </c>
      <c r="J703" s="7" t="str">
        <f>TEXT($B703, "DDDD")</f>
        <v>terça-feira</v>
      </c>
      <c r="K703" s="15">
        <f>IFERROR(VLOOKUP(B703, HolidayDimension!A$2:B$50, 2, FALSE), "No Key")</f>
        <v>22</v>
      </c>
      <c r="L703" s="7" t="str">
        <f t="shared" si="10"/>
        <v>Holiday</v>
      </c>
      <c r="M703" s="7" t="str">
        <f>IF($I703 &gt;= 6, "Weekend", "Non-Weekend")</f>
        <v>Non-Weekend</v>
      </c>
    </row>
    <row r="704" spans="1:13" x14ac:dyDescent="0.25">
      <c r="A704" s="7">
        <v>703</v>
      </c>
      <c r="B704" s="9">
        <v>41633</v>
      </c>
      <c r="C704" s="7">
        <f>YEAR($B704)</f>
        <v>2013</v>
      </c>
      <c r="D704" s="7" t="str">
        <f>VLOOKUP(_xlfn.DAYS(DATE(YEAR($B704), MONTH($B705), DAY($B705)), DATE(YEAR($B705), 1, 1)), SeasonAux, 2, TRUE)</f>
        <v>Winter</v>
      </c>
      <c r="E704" s="7">
        <f>IF($F704 &lt;= 6, 1, 2)</f>
        <v>2</v>
      </c>
      <c r="F704" s="7">
        <f>MONTH($B704)</f>
        <v>12</v>
      </c>
      <c r="G704" s="7">
        <f>WEEKNUM($B704)</f>
        <v>52</v>
      </c>
      <c r="H704" s="7">
        <f>DAY($B704)</f>
        <v>25</v>
      </c>
      <c r="I704" s="7">
        <f>WEEKDAY($B704,2)</f>
        <v>3</v>
      </c>
      <c r="J704" s="7" t="str">
        <f>TEXT($B704, "DDDD")</f>
        <v>quarta-feira</v>
      </c>
      <c r="K704" s="15">
        <f>IFERROR(VLOOKUP(B704, HolidayDimension!A$2:B$50, 2, FALSE), "No Key")</f>
        <v>21</v>
      </c>
      <c r="L704" s="7" t="str">
        <f t="shared" si="10"/>
        <v>Holiday</v>
      </c>
      <c r="M704" s="7" t="str">
        <f>IF($I704 &gt;= 6, "Weekend", "Non-Weekend")</f>
        <v>Non-Weekend</v>
      </c>
    </row>
    <row r="705" spans="1:13" x14ac:dyDescent="0.25">
      <c r="A705" s="7">
        <v>704</v>
      </c>
      <c r="B705" s="8">
        <v>41634</v>
      </c>
      <c r="C705" s="7">
        <f>YEAR($B705)</f>
        <v>2013</v>
      </c>
      <c r="D705" s="7" t="str">
        <f>VLOOKUP(_xlfn.DAYS(DATE(YEAR($B705), MONTH($B706), DAY($B706)), DATE(YEAR($B706), 1, 1)), SeasonAux, 2, TRUE)</f>
        <v>Winter</v>
      </c>
      <c r="E705" s="7">
        <f>IF($F705 &lt;= 6, 1, 2)</f>
        <v>2</v>
      </c>
      <c r="F705" s="7">
        <f>MONTH($B705)</f>
        <v>12</v>
      </c>
      <c r="G705" s="7">
        <f>WEEKNUM($B705)</f>
        <v>52</v>
      </c>
      <c r="H705" s="7">
        <f>DAY($B705)</f>
        <v>26</v>
      </c>
      <c r="I705" s="7">
        <f>WEEKDAY($B705,2)</f>
        <v>4</v>
      </c>
      <c r="J705" s="7" t="str">
        <f>TEXT($B705, "DDDD")</f>
        <v>quinta-feira</v>
      </c>
      <c r="K705" s="15" t="str">
        <f>IFERROR(VLOOKUP(B705, HolidayDimension!A$2:B$50, 2, FALSE), "No Key")</f>
        <v>No Key</v>
      </c>
      <c r="L705" s="7" t="str">
        <f t="shared" si="10"/>
        <v>Non-Holiday</v>
      </c>
      <c r="M705" s="7" t="str">
        <f>IF($I705 &gt;= 6, "Weekend", "Non-Weekend")</f>
        <v>Non-Weekend</v>
      </c>
    </row>
    <row r="706" spans="1:13" x14ac:dyDescent="0.25">
      <c r="A706" s="7">
        <v>705</v>
      </c>
      <c r="B706" s="8">
        <v>41635</v>
      </c>
      <c r="C706" s="7">
        <f>YEAR($B706)</f>
        <v>2013</v>
      </c>
      <c r="D706" s="7" t="str">
        <f>VLOOKUP(_xlfn.DAYS(DATE(YEAR($B706), MONTH($B707), DAY($B707)), DATE(YEAR($B707), 1, 1)), SeasonAux, 2, TRUE)</f>
        <v>Winter</v>
      </c>
      <c r="E706" s="7">
        <f>IF($F706 &lt;= 6, 1, 2)</f>
        <v>2</v>
      </c>
      <c r="F706" s="7">
        <f>MONTH($B706)</f>
        <v>12</v>
      </c>
      <c r="G706" s="7">
        <f>WEEKNUM($B706)</f>
        <v>52</v>
      </c>
      <c r="H706" s="7">
        <f>DAY($B706)</f>
        <v>27</v>
      </c>
      <c r="I706" s="7">
        <f>WEEKDAY($B706,2)</f>
        <v>5</v>
      </c>
      <c r="J706" s="7" t="str">
        <f>TEXT($B706, "DDDD")</f>
        <v>sexta-feira</v>
      </c>
      <c r="K706" s="15" t="str">
        <f>IFERROR(VLOOKUP(B706, HolidayDimension!A$2:B$50, 2, FALSE), "No Key")</f>
        <v>No Key</v>
      </c>
      <c r="L706" s="7" t="str">
        <f t="shared" si="10"/>
        <v>Non-Holiday</v>
      </c>
      <c r="M706" s="7" t="str">
        <f>IF($I706 &gt;= 6, "Weekend", "Non-Weekend")</f>
        <v>Non-Weekend</v>
      </c>
    </row>
    <row r="707" spans="1:13" x14ac:dyDescent="0.25">
      <c r="A707" s="7">
        <v>706</v>
      </c>
      <c r="B707" s="9">
        <v>41636</v>
      </c>
      <c r="C707" s="7">
        <f>YEAR($B707)</f>
        <v>2013</v>
      </c>
      <c r="D707" s="7" t="str">
        <f>VLOOKUP(_xlfn.DAYS(DATE(YEAR($B707), MONTH($B708), DAY($B708)), DATE(YEAR($B708), 1, 1)), SeasonAux, 2, TRUE)</f>
        <v>Winter</v>
      </c>
      <c r="E707" s="7">
        <f>IF($F707 &lt;= 6, 1, 2)</f>
        <v>2</v>
      </c>
      <c r="F707" s="7">
        <f>MONTH($B707)</f>
        <v>12</v>
      </c>
      <c r="G707" s="7">
        <f>WEEKNUM($B707)</f>
        <v>52</v>
      </c>
      <c r="H707" s="7">
        <f>DAY($B707)</f>
        <v>28</v>
      </c>
      <c r="I707" s="7">
        <f>WEEKDAY($B707,2)</f>
        <v>6</v>
      </c>
      <c r="J707" s="7" t="str">
        <f>TEXT($B707, "DDDD")</f>
        <v>sábado</v>
      </c>
      <c r="K707" s="15" t="str">
        <f>IFERROR(VLOOKUP(B707, HolidayDimension!A$2:B$50, 2, FALSE), "No Key")</f>
        <v>No Key</v>
      </c>
      <c r="L707" s="7" t="str">
        <f t="shared" ref="L707:L770" si="11">IF($K707 = "No Key", "Non-Holiday", "Holiday")</f>
        <v>Non-Holiday</v>
      </c>
      <c r="M707" s="7" t="str">
        <f>IF($I707 &gt;= 6, "Weekend", "Non-Weekend")</f>
        <v>Weekend</v>
      </c>
    </row>
    <row r="708" spans="1:13" x14ac:dyDescent="0.25">
      <c r="A708" s="7">
        <v>707</v>
      </c>
      <c r="B708" s="8">
        <v>41637</v>
      </c>
      <c r="C708" s="7">
        <f>YEAR($B708)</f>
        <v>2013</v>
      </c>
      <c r="D708" s="7" t="str">
        <f>VLOOKUP(_xlfn.DAYS(DATE(YEAR($B708), MONTH($B709), DAY($B709)), DATE(YEAR($B709), 1, 1)), SeasonAux, 2, TRUE)</f>
        <v>Winter</v>
      </c>
      <c r="E708" s="7">
        <f>IF($F708 &lt;= 6, 1, 2)</f>
        <v>2</v>
      </c>
      <c r="F708" s="7">
        <f>MONTH($B708)</f>
        <v>12</v>
      </c>
      <c r="G708" s="7">
        <f>WEEKNUM($B708)</f>
        <v>53</v>
      </c>
      <c r="H708" s="7">
        <f>DAY($B708)</f>
        <v>29</v>
      </c>
      <c r="I708" s="7">
        <f>WEEKDAY($B708,2)</f>
        <v>7</v>
      </c>
      <c r="J708" s="7" t="str">
        <f>TEXT($B708, "DDDD")</f>
        <v>domingo</v>
      </c>
      <c r="K708" s="15" t="str">
        <f>IFERROR(VLOOKUP(B708, HolidayDimension!A$2:B$50, 2, FALSE), "No Key")</f>
        <v>No Key</v>
      </c>
      <c r="L708" s="7" t="str">
        <f t="shared" si="11"/>
        <v>Non-Holiday</v>
      </c>
      <c r="M708" s="7" t="str">
        <f>IF($I708 &gt;= 6, "Weekend", "Non-Weekend")</f>
        <v>Weekend</v>
      </c>
    </row>
    <row r="709" spans="1:13" x14ac:dyDescent="0.25">
      <c r="A709" s="7">
        <v>708</v>
      </c>
      <c r="B709" s="8">
        <v>41638</v>
      </c>
      <c r="C709" s="7">
        <f>YEAR($B709)</f>
        <v>2013</v>
      </c>
      <c r="D709" s="7" t="str">
        <f>VLOOKUP(_xlfn.DAYS(DATE(YEAR($B709), MONTH($B710), DAY($B710)), DATE(YEAR($B710), 1, 1)), SeasonAux, 2, TRUE)</f>
        <v>Winter</v>
      </c>
      <c r="E709" s="7">
        <f>IF($F709 &lt;= 6, 1, 2)</f>
        <v>2</v>
      </c>
      <c r="F709" s="7">
        <f>MONTH($B709)</f>
        <v>12</v>
      </c>
      <c r="G709" s="7">
        <f>WEEKNUM($B709)</f>
        <v>53</v>
      </c>
      <c r="H709" s="7">
        <f>DAY($B709)</f>
        <v>30</v>
      </c>
      <c r="I709" s="7">
        <f>WEEKDAY($B709,2)</f>
        <v>1</v>
      </c>
      <c r="J709" s="7" t="str">
        <f>TEXT($B709, "DDDD")</f>
        <v>segunda-feira</v>
      </c>
      <c r="K709" s="15" t="str">
        <f>IFERROR(VLOOKUP(B709, HolidayDimension!A$2:B$50, 2, FALSE), "No Key")</f>
        <v>No Key</v>
      </c>
      <c r="L709" s="7" t="str">
        <f t="shared" si="11"/>
        <v>Non-Holiday</v>
      </c>
      <c r="M709" s="7" t="str">
        <f>IF($I709 &gt;= 6, "Weekend", "Non-Weekend")</f>
        <v>Non-Weekend</v>
      </c>
    </row>
    <row r="710" spans="1:13" x14ac:dyDescent="0.25">
      <c r="A710" s="7">
        <v>709</v>
      </c>
      <c r="B710" s="9">
        <v>41639</v>
      </c>
      <c r="C710" s="7">
        <f>YEAR($B710)</f>
        <v>2013</v>
      </c>
      <c r="D710" s="7" t="e">
        <f>VLOOKUP(_xlfn.DAYS(DATE(YEAR($B710), MONTH($B711), DAY($B711)), DATE(YEAR($B711), 1, 1)), SeasonAux, 2, TRUE)</f>
        <v>#N/A</v>
      </c>
      <c r="E710" s="7">
        <f>IF($F710 &lt;= 6, 1, 2)</f>
        <v>2</v>
      </c>
      <c r="F710" s="7">
        <f>MONTH($B710)</f>
        <v>12</v>
      </c>
      <c r="G710" s="7">
        <f>WEEKNUM($B710)</f>
        <v>53</v>
      </c>
      <c r="H710" s="7">
        <f>DAY($B710)</f>
        <v>31</v>
      </c>
      <c r="I710" s="7">
        <f>WEEKDAY($B710,2)</f>
        <v>2</v>
      </c>
      <c r="J710" s="7" t="str">
        <f>TEXT($B710, "DDDD")</f>
        <v>terça-feira</v>
      </c>
      <c r="K710" s="15">
        <f>IFERROR(VLOOKUP(B710, HolidayDimension!A$2:B$50, 2, FALSE), "No Key")</f>
        <v>32</v>
      </c>
      <c r="L710" s="7" t="str">
        <f t="shared" si="11"/>
        <v>Holiday</v>
      </c>
      <c r="M710" s="7" t="str">
        <f>IF($I710 &gt;= 6, "Weekend", "Non-Weekend")</f>
        <v>Non-Weekend</v>
      </c>
    </row>
    <row r="711" spans="1:13" x14ac:dyDescent="0.25">
      <c r="A711" s="7">
        <v>710</v>
      </c>
      <c r="B711" s="8">
        <v>41640</v>
      </c>
      <c r="C711" s="7">
        <f>YEAR($B711)</f>
        <v>2014</v>
      </c>
      <c r="D711" s="7" t="str">
        <f>VLOOKUP(_xlfn.DAYS(DATE(YEAR($B711), MONTH($B712), DAY($B712)), DATE(YEAR($B712), 1, 1)), SeasonAux, 2, TRUE)</f>
        <v>Winter</v>
      </c>
      <c r="E711" s="7">
        <f>IF($F711 &lt;= 6, 1, 2)</f>
        <v>1</v>
      </c>
      <c r="F711" s="7">
        <f>MONTH($B711)</f>
        <v>1</v>
      </c>
      <c r="G711" s="7">
        <f>WEEKNUM($B711)</f>
        <v>1</v>
      </c>
      <c r="H711" s="7">
        <f>DAY($B711)</f>
        <v>1</v>
      </c>
      <c r="I711" s="7">
        <f>WEEKDAY($B711,2)</f>
        <v>3</v>
      </c>
      <c r="J711" s="7" t="str">
        <f>TEXT($B711, "DDDD")</f>
        <v>quarta-feira</v>
      </c>
      <c r="K711" s="15" t="str">
        <f>IFERROR(VLOOKUP(B711, HolidayDimension!A$2:B$50, 2, FALSE), "No Key")</f>
        <v>No Key</v>
      </c>
      <c r="L711" s="7" t="str">
        <f t="shared" si="11"/>
        <v>Non-Holiday</v>
      </c>
      <c r="M711" s="7" t="str">
        <f>IF($I711 &gt;= 6, "Weekend", "Non-Weekend")</f>
        <v>Non-Weekend</v>
      </c>
    </row>
    <row r="712" spans="1:13" x14ac:dyDescent="0.25">
      <c r="A712" s="7">
        <v>711</v>
      </c>
      <c r="B712" s="9">
        <v>41641</v>
      </c>
      <c r="C712" s="7">
        <f>YEAR($B712)</f>
        <v>2014</v>
      </c>
      <c r="D712" s="7" t="str">
        <f>VLOOKUP(_xlfn.DAYS(DATE(YEAR($B712), MONTH($B713), DAY($B713)), DATE(YEAR($B713), 1, 1)), SeasonAux, 2, TRUE)</f>
        <v>Winter</v>
      </c>
      <c r="E712" s="7">
        <f>IF($F712 &lt;= 6, 1, 2)</f>
        <v>1</v>
      </c>
      <c r="F712" s="7">
        <f>MONTH($B712)</f>
        <v>1</v>
      </c>
      <c r="G712" s="7">
        <f>WEEKNUM($B712)</f>
        <v>1</v>
      </c>
      <c r="H712" s="7">
        <f>DAY($B712)</f>
        <v>2</v>
      </c>
      <c r="I712" s="7">
        <f>WEEKDAY($B712,2)</f>
        <v>4</v>
      </c>
      <c r="J712" s="7" t="str">
        <f>TEXT($B712, "DDDD")</f>
        <v>quinta-feira</v>
      </c>
      <c r="K712" s="15" t="str">
        <f>IFERROR(VLOOKUP(B712, HolidayDimension!A$2:B$50, 2, FALSE), "No Key")</f>
        <v>No Key</v>
      </c>
      <c r="L712" s="7" t="str">
        <f t="shared" si="11"/>
        <v>Non-Holiday</v>
      </c>
      <c r="M712" s="7" t="str">
        <f>IF($I712 &gt;= 6, "Weekend", "Non-Weekend")</f>
        <v>Non-Weekend</v>
      </c>
    </row>
    <row r="713" spans="1:13" x14ac:dyDescent="0.25">
      <c r="A713" s="7">
        <v>712</v>
      </c>
      <c r="B713" s="8">
        <v>41642</v>
      </c>
      <c r="C713" s="7">
        <f>YEAR($B713)</f>
        <v>2014</v>
      </c>
      <c r="D713" s="7" t="str">
        <f>VLOOKUP(_xlfn.DAYS(DATE(YEAR($B713), MONTH($B714), DAY($B714)), DATE(YEAR($B714), 1, 1)), SeasonAux, 2, TRUE)</f>
        <v>Winter</v>
      </c>
      <c r="E713" s="7">
        <f>IF($F713 &lt;= 6, 1, 2)</f>
        <v>1</v>
      </c>
      <c r="F713" s="7">
        <f>MONTH($B713)</f>
        <v>1</v>
      </c>
      <c r="G713" s="7">
        <f>WEEKNUM($B713)</f>
        <v>1</v>
      </c>
      <c r="H713" s="7">
        <f>DAY($B713)</f>
        <v>3</v>
      </c>
      <c r="I713" s="7">
        <f>WEEKDAY($B713,2)</f>
        <v>5</v>
      </c>
      <c r="J713" s="7" t="str">
        <f>TEXT($B713, "DDDD")</f>
        <v>sexta-feira</v>
      </c>
      <c r="K713" s="15" t="str">
        <f>IFERROR(VLOOKUP(B713, HolidayDimension!A$2:B$50, 2, FALSE), "No Key")</f>
        <v>No Key</v>
      </c>
      <c r="L713" s="7" t="str">
        <f t="shared" si="11"/>
        <v>Non-Holiday</v>
      </c>
      <c r="M713" s="7" t="str">
        <f>IF($I713 &gt;= 6, "Weekend", "Non-Weekend")</f>
        <v>Non-Weekend</v>
      </c>
    </row>
    <row r="714" spans="1:13" x14ac:dyDescent="0.25">
      <c r="A714" s="7">
        <v>713</v>
      </c>
      <c r="B714" s="9">
        <v>41643</v>
      </c>
      <c r="C714" s="7">
        <f>YEAR($B714)</f>
        <v>2014</v>
      </c>
      <c r="D714" s="7" t="str">
        <f>VLOOKUP(_xlfn.DAYS(DATE(YEAR($B714), MONTH($B715), DAY($B715)), DATE(YEAR($B715), 1, 1)), SeasonAux, 2, TRUE)</f>
        <v>Winter</v>
      </c>
      <c r="E714" s="7">
        <f>IF($F714 &lt;= 6, 1, 2)</f>
        <v>1</v>
      </c>
      <c r="F714" s="7">
        <f>MONTH($B714)</f>
        <v>1</v>
      </c>
      <c r="G714" s="7">
        <f>WEEKNUM($B714)</f>
        <v>1</v>
      </c>
      <c r="H714" s="7">
        <f>DAY($B714)</f>
        <v>4</v>
      </c>
      <c r="I714" s="7">
        <f>WEEKDAY($B714,2)</f>
        <v>6</v>
      </c>
      <c r="J714" s="7" t="str">
        <f>TEXT($B714, "DDDD")</f>
        <v>sábado</v>
      </c>
      <c r="K714" s="15" t="str">
        <f>IFERROR(VLOOKUP(B714, HolidayDimension!A$2:B$50, 2, FALSE), "No Key")</f>
        <v>No Key</v>
      </c>
      <c r="L714" s="7" t="str">
        <f t="shared" si="11"/>
        <v>Non-Holiday</v>
      </c>
      <c r="M714" s="7" t="str">
        <f>IF($I714 &gt;= 6, "Weekend", "Non-Weekend")</f>
        <v>Weekend</v>
      </c>
    </row>
    <row r="715" spans="1:13" x14ac:dyDescent="0.25">
      <c r="A715" s="7">
        <v>714</v>
      </c>
      <c r="B715" s="8">
        <v>41644</v>
      </c>
      <c r="C715" s="7">
        <f>YEAR($B715)</f>
        <v>2014</v>
      </c>
      <c r="D715" s="7" t="str">
        <f>VLOOKUP(_xlfn.DAYS(DATE(YEAR($B715), MONTH($B716), DAY($B716)), DATE(YEAR($B716), 1, 1)), SeasonAux, 2, TRUE)</f>
        <v>Winter</v>
      </c>
      <c r="E715" s="7">
        <f>IF($F715 &lt;= 6, 1, 2)</f>
        <v>1</v>
      </c>
      <c r="F715" s="7">
        <f>MONTH($B715)</f>
        <v>1</v>
      </c>
      <c r="G715" s="7">
        <f>WEEKNUM($B715)</f>
        <v>2</v>
      </c>
      <c r="H715" s="7">
        <f>DAY($B715)</f>
        <v>5</v>
      </c>
      <c r="I715" s="7">
        <f>WEEKDAY($B715,2)</f>
        <v>7</v>
      </c>
      <c r="J715" s="7" t="str">
        <f>TEXT($B715, "DDDD")</f>
        <v>domingo</v>
      </c>
      <c r="K715" s="15" t="str">
        <f>IFERROR(VLOOKUP(B715, HolidayDimension!A$2:B$50, 2, FALSE), "No Key")</f>
        <v>No Key</v>
      </c>
      <c r="L715" s="7" t="str">
        <f t="shared" si="11"/>
        <v>Non-Holiday</v>
      </c>
      <c r="M715" s="7" t="str">
        <f>IF($I715 &gt;= 6, "Weekend", "Non-Weekend")</f>
        <v>Weekend</v>
      </c>
    </row>
    <row r="716" spans="1:13" x14ac:dyDescent="0.25">
      <c r="A716" s="7">
        <v>715</v>
      </c>
      <c r="B716" s="8">
        <v>41645</v>
      </c>
      <c r="C716" s="7">
        <f>YEAR($B716)</f>
        <v>2014</v>
      </c>
      <c r="D716" s="7" t="str">
        <f>VLOOKUP(_xlfn.DAYS(DATE(YEAR($B716), MONTH($B717), DAY($B717)), DATE(YEAR($B717), 1, 1)), SeasonAux, 2, TRUE)</f>
        <v>Winter</v>
      </c>
      <c r="E716" s="7">
        <f>IF($F716 &lt;= 6, 1, 2)</f>
        <v>1</v>
      </c>
      <c r="F716" s="7">
        <f>MONTH($B716)</f>
        <v>1</v>
      </c>
      <c r="G716" s="7">
        <f>WEEKNUM($B716)</f>
        <v>2</v>
      </c>
      <c r="H716" s="7">
        <f>DAY($B716)</f>
        <v>6</v>
      </c>
      <c r="I716" s="7">
        <f>WEEKDAY($B716,2)</f>
        <v>1</v>
      </c>
      <c r="J716" s="7" t="str">
        <f>TEXT($B716, "DDDD")</f>
        <v>segunda-feira</v>
      </c>
      <c r="K716" s="15" t="str">
        <f>IFERROR(VLOOKUP(B716, HolidayDimension!A$2:B$50, 2, FALSE), "No Key")</f>
        <v>No Key</v>
      </c>
      <c r="L716" s="7" t="str">
        <f t="shared" si="11"/>
        <v>Non-Holiday</v>
      </c>
      <c r="M716" s="7" t="str">
        <f>IF($I716 &gt;= 6, "Weekend", "Non-Weekend")</f>
        <v>Non-Weekend</v>
      </c>
    </row>
    <row r="717" spans="1:13" x14ac:dyDescent="0.25">
      <c r="A717" s="7">
        <v>716</v>
      </c>
      <c r="B717" s="9">
        <v>41646</v>
      </c>
      <c r="C717" s="7">
        <f>YEAR($B717)</f>
        <v>2014</v>
      </c>
      <c r="D717" s="7" t="str">
        <f>VLOOKUP(_xlfn.DAYS(DATE(YEAR($B717), MONTH($B718), DAY($B718)), DATE(YEAR($B718), 1, 1)), SeasonAux, 2, TRUE)</f>
        <v>Winter</v>
      </c>
      <c r="E717" s="7">
        <f>IF($F717 &lt;= 6, 1, 2)</f>
        <v>1</v>
      </c>
      <c r="F717" s="7">
        <f>MONTH($B717)</f>
        <v>1</v>
      </c>
      <c r="G717" s="7">
        <f>WEEKNUM($B717)</f>
        <v>2</v>
      </c>
      <c r="H717" s="7">
        <f>DAY($B717)</f>
        <v>7</v>
      </c>
      <c r="I717" s="7">
        <f>WEEKDAY($B717,2)</f>
        <v>2</v>
      </c>
      <c r="J717" s="7" t="str">
        <f>TEXT($B717, "DDDD")</f>
        <v>terça-feira</v>
      </c>
      <c r="K717" s="15" t="str">
        <f>IFERROR(VLOOKUP(B717, HolidayDimension!A$2:B$50, 2, FALSE), "No Key")</f>
        <v>No Key</v>
      </c>
      <c r="L717" s="7" t="str">
        <f t="shared" si="11"/>
        <v>Non-Holiday</v>
      </c>
      <c r="M717" s="7" t="str">
        <f>IF($I717 &gt;= 6, "Weekend", "Non-Weekend")</f>
        <v>Non-Weekend</v>
      </c>
    </row>
    <row r="718" spans="1:13" x14ac:dyDescent="0.25">
      <c r="A718" s="7">
        <v>717</v>
      </c>
      <c r="B718" s="8">
        <v>41647</v>
      </c>
      <c r="C718" s="7">
        <f>YEAR($B718)</f>
        <v>2014</v>
      </c>
      <c r="D718" s="7" t="str">
        <f>VLOOKUP(_xlfn.DAYS(DATE(YEAR($B718), MONTH($B719), DAY($B719)), DATE(YEAR($B719), 1, 1)), SeasonAux, 2, TRUE)</f>
        <v>Winter</v>
      </c>
      <c r="E718" s="7">
        <f>IF($F718 &lt;= 6, 1, 2)</f>
        <v>1</v>
      </c>
      <c r="F718" s="7">
        <f>MONTH($B718)</f>
        <v>1</v>
      </c>
      <c r="G718" s="7">
        <f>WEEKNUM($B718)</f>
        <v>2</v>
      </c>
      <c r="H718" s="7">
        <f>DAY($B718)</f>
        <v>8</v>
      </c>
      <c r="I718" s="7">
        <f>WEEKDAY($B718,2)</f>
        <v>3</v>
      </c>
      <c r="J718" s="7" t="str">
        <f>TEXT($B718, "DDDD")</f>
        <v>quarta-feira</v>
      </c>
      <c r="K718" s="15" t="str">
        <f>IFERROR(VLOOKUP(B718, HolidayDimension!A$2:B$50, 2, FALSE), "No Key")</f>
        <v>No Key</v>
      </c>
      <c r="L718" s="7" t="str">
        <f t="shared" si="11"/>
        <v>Non-Holiday</v>
      </c>
      <c r="M718" s="7" t="str">
        <f>IF($I718 &gt;= 6, "Weekend", "Non-Weekend")</f>
        <v>Non-Weekend</v>
      </c>
    </row>
    <row r="719" spans="1:13" x14ac:dyDescent="0.25">
      <c r="A719" s="7">
        <v>718</v>
      </c>
      <c r="B719" s="9">
        <v>41648</v>
      </c>
      <c r="C719" s="7">
        <f>YEAR($B719)</f>
        <v>2014</v>
      </c>
      <c r="D719" s="7" t="str">
        <f>VLOOKUP(_xlfn.DAYS(DATE(YEAR($B719), MONTH($B720), DAY($B720)), DATE(YEAR($B720), 1, 1)), SeasonAux, 2, TRUE)</f>
        <v>Winter</v>
      </c>
      <c r="E719" s="7">
        <f>IF($F719 &lt;= 6, 1, 2)</f>
        <v>1</v>
      </c>
      <c r="F719" s="7">
        <f>MONTH($B719)</f>
        <v>1</v>
      </c>
      <c r="G719" s="7">
        <f>WEEKNUM($B719)</f>
        <v>2</v>
      </c>
      <c r="H719" s="7">
        <f>DAY($B719)</f>
        <v>9</v>
      </c>
      <c r="I719" s="7">
        <f>WEEKDAY($B719,2)</f>
        <v>4</v>
      </c>
      <c r="J719" s="7" t="str">
        <f>TEXT($B719, "DDDD")</f>
        <v>quinta-feira</v>
      </c>
      <c r="K719" s="15" t="str">
        <f>IFERROR(VLOOKUP(B719, HolidayDimension!A$2:B$50, 2, FALSE), "No Key")</f>
        <v>No Key</v>
      </c>
      <c r="L719" s="7" t="str">
        <f t="shared" si="11"/>
        <v>Non-Holiday</v>
      </c>
      <c r="M719" s="7" t="str">
        <f>IF($I719 &gt;= 6, "Weekend", "Non-Weekend")</f>
        <v>Non-Weekend</v>
      </c>
    </row>
    <row r="720" spans="1:13" x14ac:dyDescent="0.25">
      <c r="A720" s="7">
        <v>719</v>
      </c>
      <c r="B720" s="8">
        <v>41649</v>
      </c>
      <c r="C720" s="7">
        <f>YEAR($B720)</f>
        <v>2014</v>
      </c>
      <c r="D720" s="7" t="str">
        <f>VLOOKUP(_xlfn.DAYS(DATE(YEAR($B720), MONTH($B721), DAY($B721)), DATE(YEAR($B721), 1, 1)), SeasonAux, 2, TRUE)</f>
        <v>Winter</v>
      </c>
      <c r="E720" s="7">
        <f>IF($F720 &lt;= 6, 1, 2)</f>
        <v>1</v>
      </c>
      <c r="F720" s="7">
        <f>MONTH($B720)</f>
        <v>1</v>
      </c>
      <c r="G720" s="7">
        <f>WEEKNUM($B720)</f>
        <v>2</v>
      </c>
      <c r="H720" s="7">
        <f>DAY($B720)</f>
        <v>10</v>
      </c>
      <c r="I720" s="7">
        <f>WEEKDAY($B720,2)</f>
        <v>5</v>
      </c>
      <c r="J720" s="7" t="str">
        <f>TEXT($B720, "DDDD")</f>
        <v>sexta-feira</v>
      </c>
      <c r="K720" s="15" t="str">
        <f>IFERROR(VLOOKUP(B720, HolidayDimension!A$2:B$50, 2, FALSE), "No Key")</f>
        <v>No Key</v>
      </c>
      <c r="L720" s="7" t="str">
        <f t="shared" si="11"/>
        <v>Non-Holiday</v>
      </c>
      <c r="M720" s="7" t="str">
        <f>IF($I720 &gt;= 6, "Weekend", "Non-Weekend")</f>
        <v>Non-Weekend</v>
      </c>
    </row>
    <row r="721" spans="1:13" x14ac:dyDescent="0.25">
      <c r="A721" s="7">
        <v>720</v>
      </c>
      <c r="B721" s="9">
        <v>41650</v>
      </c>
      <c r="C721" s="7">
        <f>YEAR($B721)</f>
        <v>2014</v>
      </c>
      <c r="D721" s="7" t="str">
        <f>VLOOKUP(_xlfn.DAYS(DATE(YEAR($B721), MONTH($B722), DAY($B722)), DATE(YEAR($B722), 1, 1)), SeasonAux, 2, TRUE)</f>
        <v>Winter</v>
      </c>
      <c r="E721" s="7">
        <f>IF($F721 &lt;= 6, 1, 2)</f>
        <v>1</v>
      </c>
      <c r="F721" s="7">
        <f>MONTH($B721)</f>
        <v>1</v>
      </c>
      <c r="G721" s="7">
        <f>WEEKNUM($B721)</f>
        <v>2</v>
      </c>
      <c r="H721" s="7">
        <f>DAY($B721)</f>
        <v>11</v>
      </c>
      <c r="I721" s="7">
        <f>WEEKDAY($B721,2)</f>
        <v>6</v>
      </c>
      <c r="J721" s="7" t="str">
        <f>TEXT($B721, "DDDD")</f>
        <v>sábado</v>
      </c>
      <c r="K721" s="15" t="str">
        <f>IFERROR(VLOOKUP(B721, HolidayDimension!A$2:B$50, 2, FALSE), "No Key")</f>
        <v>No Key</v>
      </c>
      <c r="L721" s="7" t="str">
        <f t="shared" si="11"/>
        <v>Non-Holiday</v>
      </c>
      <c r="M721" s="7" t="str">
        <f>IF($I721 &gt;= 6, "Weekend", "Non-Weekend")</f>
        <v>Weekend</v>
      </c>
    </row>
    <row r="722" spans="1:13" x14ac:dyDescent="0.25">
      <c r="A722" s="7">
        <v>721</v>
      </c>
      <c r="B722" s="8">
        <v>41651</v>
      </c>
      <c r="C722" s="7">
        <f>YEAR($B722)</f>
        <v>2014</v>
      </c>
      <c r="D722" s="7" t="str">
        <f>VLOOKUP(_xlfn.DAYS(DATE(YEAR($B722), MONTH($B723), DAY($B723)), DATE(YEAR($B723), 1, 1)), SeasonAux, 2, TRUE)</f>
        <v>Winter</v>
      </c>
      <c r="E722" s="7">
        <f>IF($F722 &lt;= 6, 1, 2)</f>
        <v>1</v>
      </c>
      <c r="F722" s="7">
        <f>MONTH($B722)</f>
        <v>1</v>
      </c>
      <c r="G722" s="7">
        <f>WEEKNUM($B722)</f>
        <v>3</v>
      </c>
      <c r="H722" s="7">
        <f>DAY($B722)</f>
        <v>12</v>
      </c>
      <c r="I722" s="7">
        <f>WEEKDAY($B722,2)</f>
        <v>7</v>
      </c>
      <c r="J722" s="7" t="str">
        <f>TEXT($B722, "DDDD")</f>
        <v>domingo</v>
      </c>
      <c r="K722" s="15" t="str">
        <f>IFERROR(VLOOKUP(B722, HolidayDimension!A$2:B$50, 2, FALSE), "No Key")</f>
        <v>No Key</v>
      </c>
      <c r="L722" s="7" t="str">
        <f t="shared" si="11"/>
        <v>Non-Holiday</v>
      </c>
      <c r="M722" s="7" t="str">
        <f>IF($I722 &gt;= 6, "Weekend", "Non-Weekend")</f>
        <v>Weekend</v>
      </c>
    </row>
    <row r="723" spans="1:13" x14ac:dyDescent="0.25">
      <c r="A723" s="7">
        <v>722</v>
      </c>
      <c r="B723" s="9">
        <v>41652</v>
      </c>
      <c r="C723" s="7">
        <f>YEAR($B723)</f>
        <v>2014</v>
      </c>
      <c r="D723" s="7" t="str">
        <f>VLOOKUP(_xlfn.DAYS(DATE(YEAR($B723), MONTH($B724), DAY($B724)), DATE(YEAR($B724), 1, 1)), SeasonAux, 2, TRUE)</f>
        <v>Winter</v>
      </c>
      <c r="E723" s="7">
        <f>IF($F723 &lt;= 6, 1, 2)</f>
        <v>1</v>
      </c>
      <c r="F723" s="7">
        <f>MONTH($B723)</f>
        <v>1</v>
      </c>
      <c r="G723" s="7">
        <f>WEEKNUM($B723)</f>
        <v>3</v>
      </c>
      <c r="H723" s="7">
        <f>DAY($B723)</f>
        <v>13</v>
      </c>
      <c r="I723" s="7">
        <f>WEEKDAY($B723,2)</f>
        <v>1</v>
      </c>
      <c r="J723" s="7" t="str">
        <f>TEXT($B723, "DDDD")</f>
        <v>segunda-feira</v>
      </c>
      <c r="K723" s="15" t="str">
        <f>IFERROR(VLOOKUP(B723, HolidayDimension!A$2:B$50, 2, FALSE), "No Key")</f>
        <v>No Key</v>
      </c>
      <c r="L723" s="7" t="str">
        <f t="shared" si="11"/>
        <v>Non-Holiday</v>
      </c>
      <c r="M723" s="7" t="str">
        <f>IF($I723 &gt;= 6, "Weekend", "Non-Weekend")</f>
        <v>Non-Weekend</v>
      </c>
    </row>
    <row r="724" spans="1:13" x14ac:dyDescent="0.25">
      <c r="A724" s="7">
        <v>723</v>
      </c>
      <c r="B724" s="8">
        <v>41653</v>
      </c>
      <c r="C724" s="7">
        <f>YEAR($B724)</f>
        <v>2014</v>
      </c>
      <c r="D724" s="7" t="str">
        <f>VLOOKUP(_xlfn.DAYS(DATE(YEAR($B724), MONTH($B725), DAY($B725)), DATE(YEAR($B725), 1, 1)), SeasonAux, 2, TRUE)</f>
        <v>Winter</v>
      </c>
      <c r="E724" s="7">
        <f>IF($F724 &lt;= 6, 1, 2)</f>
        <v>1</v>
      </c>
      <c r="F724" s="7">
        <f>MONTH($B724)</f>
        <v>1</v>
      </c>
      <c r="G724" s="7">
        <f>WEEKNUM($B724)</f>
        <v>3</v>
      </c>
      <c r="H724" s="7">
        <f>DAY($B724)</f>
        <v>14</v>
      </c>
      <c r="I724" s="7">
        <f>WEEKDAY($B724,2)</f>
        <v>2</v>
      </c>
      <c r="J724" s="7" t="str">
        <f>TEXT($B724, "DDDD")</f>
        <v>terça-feira</v>
      </c>
      <c r="K724" s="15" t="str">
        <f>IFERROR(VLOOKUP(B724, HolidayDimension!A$2:B$50, 2, FALSE), "No Key")</f>
        <v>No Key</v>
      </c>
      <c r="L724" s="7" t="str">
        <f t="shared" si="11"/>
        <v>Non-Holiday</v>
      </c>
      <c r="M724" s="7" t="str">
        <f>IF($I724 &gt;= 6, "Weekend", "Non-Weekend")</f>
        <v>Non-Weekend</v>
      </c>
    </row>
    <row r="725" spans="1:13" x14ac:dyDescent="0.25">
      <c r="A725" s="7">
        <v>724</v>
      </c>
      <c r="B725" s="8">
        <v>41654</v>
      </c>
      <c r="C725" s="7">
        <f>YEAR($B725)</f>
        <v>2014</v>
      </c>
      <c r="D725" s="7" t="str">
        <f>VLOOKUP(_xlfn.DAYS(DATE(YEAR($B725), MONTH($B726), DAY($B726)), DATE(YEAR($B726), 1, 1)), SeasonAux, 2, TRUE)</f>
        <v>Winter</v>
      </c>
      <c r="E725" s="7">
        <f>IF($F725 &lt;= 6, 1, 2)</f>
        <v>1</v>
      </c>
      <c r="F725" s="7">
        <f>MONTH($B725)</f>
        <v>1</v>
      </c>
      <c r="G725" s="7">
        <f>WEEKNUM($B725)</f>
        <v>3</v>
      </c>
      <c r="H725" s="7">
        <f>DAY($B725)</f>
        <v>15</v>
      </c>
      <c r="I725" s="7">
        <f>WEEKDAY($B725,2)</f>
        <v>3</v>
      </c>
      <c r="J725" s="7" t="str">
        <f>TEXT($B725, "DDDD")</f>
        <v>quarta-feira</v>
      </c>
      <c r="K725" s="15" t="str">
        <f>IFERROR(VLOOKUP(B725, HolidayDimension!A$2:B$50, 2, FALSE), "No Key")</f>
        <v>No Key</v>
      </c>
      <c r="L725" s="7" t="str">
        <f t="shared" si="11"/>
        <v>Non-Holiday</v>
      </c>
      <c r="M725" s="7" t="str">
        <f>IF($I725 &gt;= 6, "Weekend", "Non-Weekend")</f>
        <v>Non-Weekend</v>
      </c>
    </row>
    <row r="726" spans="1:13" x14ac:dyDescent="0.25">
      <c r="A726" s="7">
        <v>725</v>
      </c>
      <c r="B726" s="9">
        <v>41655</v>
      </c>
      <c r="C726" s="7">
        <f>YEAR($B726)</f>
        <v>2014</v>
      </c>
      <c r="D726" s="7" t="str">
        <f>VLOOKUP(_xlfn.DAYS(DATE(YEAR($B726), MONTH($B727), DAY($B727)), DATE(YEAR($B727), 1, 1)), SeasonAux, 2, TRUE)</f>
        <v>Winter</v>
      </c>
      <c r="E726" s="7">
        <f>IF($F726 &lt;= 6, 1, 2)</f>
        <v>1</v>
      </c>
      <c r="F726" s="7">
        <f>MONTH($B726)</f>
        <v>1</v>
      </c>
      <c r="G726" s="7">
        <f>WEEKNUM($B726)</f>
        <v>3</v>
      </c>
      <c r="H726" s="7">
        <f>DAY($B726)</f>
        <v>16</v>
      </c>
      <c r="I726" s="7">
        <f>WEEKDAY($B726,2)</f>
        <v>4</v>
      </c>
      <c r="J726" s="7" t="str">
        <f>TEXT($B726, "DDDD")</f>
        <v>quinta-feira</v>
      </c>
      <c r="K726" s="15" t="str">
        <f>IFERROR(VLOOKUP(B726, HolidayDimension!A$2:B$50, 2, FALSE), "No Key")</f>
        <v>No Key</v>
      </c>
      <c r="L726" s="7" t="str">
        <f t="shared" si="11"/>
        <v>Non-Holiday</v>
      </c>
      <c r="M726" s="7" t="str">
        <f>IF($I726 &gt;= 6, "Weekend", "Non-Weekend")</f>
        <v>Non-Weekend</v>
      </c>
    </row>
    <row r="727" spans="1:13" x14ac:dyDescent="0.25">
      <c r="A727" s="7">
        <v>726</v>
      </c>
      <c r="B727" s="8">
        <v>41656</v>
      </c>
      <c r="C727" s="7">
        <f>YEAR($B727)</f>
        <v>2014</v>
      </c>
      <c r="D727" s="7" t="str">
        <f>VLOOKUP(_xlfn.DAYS(DATE(YEAR($B727), MONTH($B728), DAY($B728)), DATE(YEAR($B728), 1, 1)), SeasonAux, 2, TRUE)</f>
        <v>Winter</v>
      </c>
      <c r="E727" s="7">
        <f>IF($F727 &lt;= 6, 1, 2)</f>
        <v>1</v>
      </c>
      <c r="F727" s="7">
        <f>MONTH($B727)</f>
        <v>1</v>
      </c>
      <c r="G727" s="7">
        <f>WEEKNUM($B727)</f>
        <v>3</v>
      </c>
      <c r="H727" s="7">
        <f>DAY($B727)</f>
        <v>17</v>
      </c>
      <c r="I727" s="7">
        <f>WEEKDAY($B727,2)</f>
        <v>5</v>
      </c>
      <c r="J727" s="7" t="str">
        <f>TEXT($B727, "DDDD")</f>
        <v>sexta-feira</v>
      </c>
      <c r="K727" s="15" t="str">
        <f>IFERROR(VLOOKUP(B727, HolidayDimension!A$2:B$50, 2, FALSE), "No Key")</f>
        <v>No Key</v>
      </c>
      <c r="L727" s="7" t="str">
        <f t="shared" si="11"/>
        <v>Non-Holiday</v>
      </c>
      <c r="M727" s="7" t="str">
        <f>IF($I727 &gt;= 6, "Weekend", "Non-Weekend")</f>
        <v>Non-Weekend</v>
      </c>
    </row>
    <row r="728" spans="1:13" x14ac:dyDescent="0.25">
      <c r="A728" s="7">
        <v>727</v>
      </c>
      <c r="B728" s="8">
        <v>41657</v>
      </c>
      <c r="C728" s="7">
        <f>YEAR($B728)</f>
        <v>2014</v>
      </c>
      <c r="D728" s="7" t="str">
        <f>VLOOKUP(_xlfn.DAYS(DATE(YEAR($B728), MONTH($B729), DAY($B729)), DATE(YEAR($B729), 1, 1)), SeasonAux, 2, TRUE)</f>
        <v>Winter</v>
      </c>
      <c r="E728" s="7">
        <f>IF($F728 &lt;= 6, 1, 2)</f>
        <v>1</v>
      </c>
      <c r="F728" s="7">
        <f>MONTH($B728)</f>
        <v>1</v>
      </c>
      <c r="G728" s="7">
        <f>WEEKNUM($B728)</f>
        <v>3</v>
      </c>
      <c r="H728" s="7">
        <f>DAY($B728)</f>
        <v>18</v>
      </c>
      <c r="I728" s="7">
        <f>WEEKDAY($B728,2)</f>
        <v>6</v>
      </c>
      <c r="J728" s="7" t="str">
        <f>TEXT($B728, "DDDD")</f>
        <v>sábado</v>
      </c>
      <c r="K728" s="15" t="str">
        <f>IFERROR(VLOOKUP(B728, HolidayDimension!A$2:B$50, 2, FALSE), "No Key")</f>
        <v>No Key</v>
      </c>
      <c r="L728" s="7" t="str">
        <f t="shared" si="11"/>
        <v>Non-Holiday</v>
      </c>
      <c r="M728" s="7" t="str">
        <f>IF($I728 &gt;= 6, "Weekend", "Non-Weekend")</f>
        <v>Weekend</v>
      </c>
    </row>
    <row r="729" spans="1:13" x14ac:dyDescent="0.25">
      <c r="A729" s="7">
        <v>728</v>
      </c>
      <c r="B729" s="8">
        <v>41658</v>
      </c>
      <c r="C729" s="7">
        <f>YEAR($B729)</f>
        <v>2014</v>
      </c>
      <c r="D729" s="7" t="str">
        <f>VLOOKUP(_xlfn.DAYS(DATE(YEAR($B729), MONTH($B730), DAY($B730)), DATE(YEAR($B730), 1, 1)), SeasonAux, 2, TRUE)</f>
        <v>Winter</v>
      </c>
      <c r="E729" s="7">
        <f>IF($F729 &lt;= 6, 1, 2)</f>
        <v>1</v>
      </c>
      <c r="F729" s="7">
        <f>MONTH($B729)</f>
        <v>1</v>
      </c>
      <c r="G729" s="7">
        <f>WEEKNUM($B729)</f>
        <v>4</v>
      </c>
      <c r="H729" s="7">
        <f>DAY($B729)</f>
        <v>19</v>
      </c>
      <c r="I729" s="7">
        <f>WEEKDAY($B729,2)</f>
        <v>7</v>
      </c>
      <c r="J729" s="7" t="str">
        <f>TEXT($B729, "DDDD")</f>
        <v>domingo</v>
      </c>
      <c r="K729" s="15" t="str">
        <f>IFERROR(VLOOKUP(B729, HolidayDimension!A$2:B$50, 2, FALSE), "No Key")</f>
        <v>No Key</v>
      </c>
      <c r="L729" s="7" t="str">
        <f t="shared" si="11"/>
        <v>Non-Holiday</v>
      </c>
      <c r="M729" s="7" t="str">
        <f>IF($I729 &gt;= 6, "Weekend", "Non-Weekend")</f>
        <v>Weekend</v>
      </c>
    </row>
    <row r="730" spans="1:13" x14ac:dyDescent="0.25">
      <c r="A730" s="7">
        <v>729</v>
      </c>
      <c r="B730" s="8">
        <v>41659</v>
      </c>
      <c r="C730" s="7">
        <f>YEAR($B730)</f>
        <v>2014</v>
      </c>
      <c r="D730" s="7" t="str">
        <f>VLOOKUP(_xlfn.DAYS(DATE(YEAR($B730), MONTH($B731), DAY($B731)), DATE(YEAR($B731), 1, 1)), SeasonAux, 2, TRUE)</f>
        <v>Winter</v>
      </c>
      <c r="E730" s="7">
        <f>IF($F730 &lt;= 6, 1, 2)</f>
        <v>1</v>
      </c>
      <c r="F730" s="7">
        <f>MONTH($B730)</f>
        <v>1</v>
      </c>
      <c r="G730" s="7">
        <f>WEEKNUM($B730)</f>
        <v>4</v>
      </c>
      <c r="H730" s="7">
        <f>DAY($B730)</f>
        <v>20</v>
      </c>
      <c r="I730" s="7">
        <f>WEEKDAY($B730,2)</f>
        <v>1</v>
      </c>
      <c r="J730" s="7" t="str">
        <f>TEXT($B730, "DDDD")</f>
        <v>segunda-feira</v>
      </c>
      <c r="K730" s="15">
        <f>IFERROR(VLOOKUP(B730, HolidayDimension!A$2:B$50, 2, FALSE), "No Key")</f>
        <v>48</v>
      </c>
      <c r="L730" s="7" t="str">
        <f t="shared" si="11"/>
        <v>Holiday</v>
      </c>
      <c r="M730" s="7" t="str">
        <f>IF($I730 &gt;= 6, "Weekend", "Non-Weekend")</f>
        <v>Non-Weekend</v>
      </c>
    </row>
    <row r="731" spans="1:13" x14ac:dyDescent="0.25">
      <c r="A731" s="7">
        <v>730</v>
      </c>
      <c r="B731" s="8">
        <v>41660</v>
      </c>
      <c r="C731" s="7">
        <f>YEAR($B731)</f>
        <v>2014</v>
      </c>
      <c r="D731" s="7" t="str">
        <f>VLOOKUP(_xlfn.DAYS(DATE(YEAR($B731), MONTH($B732), DAY($B732)), DATE(YEAR($B732), 1, 1)), SeasonAux, 2, TRUE)</f>
        <v>Winter</v>
      </c>
      <c r="E731" s="7">
        <f>IF($F731 &lt;= 6, 1, 2)</f>
        <v>1</v>
      </c>
      <c r="F731" s="7">
        <f>MONTH($B731)</f>
        <v>1</v>
      </c>
      <c r="G731" s="7">
        <f>WEEKNUM($B731)</f>
        <v>4</v>
      </c>
      <c r="H731" s="7">
        <f>DAY($B731)</f>
        <v>21</v>
      </c>
      <c r="I731" s="7">
        <f>WEEKDAY($B731,2)</f>
        <v>2</v>
      </c>
      <c r="J731" s="7" t="str">
        <f>TEXT($B731, "DDDD")</f>
        <v>terça-feira</v>
      </c>
      <c r="K731" s="15" t="str">
        <f>IFERROR(VLOOKUP(B731, HolidayDimension!A$2:B$50, 2, FALSE), "No Key")</f>
        <v>No Key</v>
      </c>
      <c r="L731" s="7" t="str">
        <f t="shared" si="11"/>
        <v>Non-Holiday</v>
      </c>
      <c r="M731" s="7" t="str">
        <f>IF($I731 &gt;= 6, "Weekend", "Non-Weekend")</f>
        <v>Non-Weekend</v>
      </c>
    </row>
    <row r="732" spans="1:13" x14ac:dyDescent="0.25">
      <c r="A732" s="7">
        <v>731</v>
      </c>
      <c r="B732" s="9">
        <v>41661</v>
      </c>
      <c r="C732" s="7">
        <f>YEAR($B732)</f>
        <v>2014</v>
      </c>
      <c r="D732" s="7" t="str">
        <f>VLOOKUP(_xlfn.DAYS(DATE(YEAR($B732), MONTH($B733), DAY($B733)), DATE(YEAR($B733), 1, 1)), SeasonAux, 2, TRUE)</f>
        <v>Winter</v>
      </c>
      <c r="E732" s="7">
        <f>IF($F732 &lt;= 6, 1, 2)</f>
        <v>1</v>
      </c>
      <c r="F732" s="7">
        <f>MONTH($B732)</f>
        <v>1</v>
      </c>
      <c r="G732" s="7">
        <f>WEEKNUM($B732)</f>
        <v>4</v>
      </c>
      <c r="H732" s="7">
        <f>DAY($B732)</f>
        <v>22</v>
      </c>
      <c r="I732" s="7">
        <f>WEEKDAY($B732,2)</f>
        <v>3</v>
      </c>
      <c r="J732" s="7" t="str">
        <f>TEXT($B732, "DDDD")</f>
        <v>quarta-feira</v>
      </c>
      <c r="K732" s="15" t="str">
        <f>IFERROR(VLOOKUP(B732, HolidayDimension!A$2:B$50, 2, FALSE), "No Key")</f>
        <v>No Key</v>
      </c>
      <c r="L732" s="7" t="str">
        <f t="shared" si="11"/>
        <v>Non-Holiday</v>
      </c>
      <c r="M732" s="7" t="str">
        <f>IF($I732 &gt;= 6, "Weekend", "Non-Weekend")</f>
        <v>Non-Weekend</v>
      </c>
    </row>
    <row r="733" spans="1:13" x14ac:dyDescent="0.25">
      <c r="A733" s="7">
        <v>732</v>
      </c>
      <c r="B733" s="9">
        <v>41662</v>
      </c>
      <c r="C733" s="7">
        <f>YEAR($B733)</f>
        <v>2014</v>
      </c>
      <c r="D733" s="7" t="str">
        <f>VLOOKUP(_xlfn.DAYS(DATE(YEAR($B733), MONTH($B734), DAY($B734)), DATE(YEAR($B734), 1, 1)), SeasonAux, 2, TRUE)</f>
        <v>Winter</v>
      </c>
      <c r="E733" s="7">
        <f>IF($F733 &lt;= 6, 1, 2)</f>
        <v>1</v>
      </c>
      <c r="F733" s="7">
        <f>MONTH($B733)</f>
        <v>1</v>
      </c>
      <c r="G733" s="7">
        <f>WEEKNUM($B733)</f>
        <v>4</v>
      </c>
      <c r="H733" s="7">
        <f>DAY($B733)</f>
        <v>23</v>
      </c>
      <c r="I733" s="7">
        <f>WEEKDAY($B733,2)</f>
        <v>4</v>
      </c>
      <c r="J733" s="7" t="str">
        <f>TEXT($B733, "DDDD")</f>
        <v>quinta-feira</v>
      </c>
      <c r="K733" s="15" t="str">
        <f>IFERROR(VLOOKUP(B733, HolidayDimension!A$2:B$50, 2, FALSE), "No Key")</f>
        <v>No Key</v>
      </c>
      <c r="L733" s="7" t="str">
        <f t="shared" si="11"/>
        <v>Non-Holiday</v>
      </c>
      <c r="M733" s="7" t="str">
        <f>IF($I733 &gt;= 6, "Weekend", "Non-Weekend")</f>
        <v>Non-Weekend</v>
      </c>
    </row>
    <row r="734" spans="1:13" x14ac:dyDescent="0.25">
      <c r="A734" s="7">
        <v>733</v>
      </c>
      <c r="B734" s="8">
        <v>41663</v>
      </c>
      <c r="C734" s="7">
        <f>YEAR($B734)</f>
        <v>2014</v>
      </c>
      <c r="D734" s="7" t="str">
        <f>VLOOKUP(_xlfn.DAYS(DATE(YEAR($B734), MONTH($B735), DAY($B735)), DATE(YEAR($B735), 1, 1)), SeasonAux, 2, TRUE)</f>
        <v>Winter</v>
      </c>
      <c r="E734" s="7">
        <f>IF($F734 &lt;= 6, 1, 2)</f>
        <v>1</v>
      </c>
      <c r="F734" s="7">
        <f>MONTH($B734)</f>
        <v>1</v>
      </c>
      <c r="G734" s="7">
        <f>WEEKNUM($B734)</f>
        <v>4</v>
      </c>
      <c r="H734" s="7">
        <f>DAY($B734)</f>
        <v>24</v>
      </c>
      <c r="I734" s="7">
        <f>WEEKDAY($B734,2)</f>
        <v>5</v>
      </c>
      <c r="J734" s="7" t="str">
        <f>TEXT($B734, "DDDD")</f>
        <v>sexta-feira</v>
      </c>
      <c r="K734" s="15" t="str">
        <f>IFERROR(VLOOKUP(B734, HolidayDimension!A$2:B$50, 2, FALSE), "No Key")</f>
        <v>No Key</v>
      </c>
      <c r="L734" s="7" t="str">
        <f t="shared" si="11"/>
        <v>Non-Holiday</v>
      </c>
      <c r="M734" s="7" t="str">
        <f>IF($I734 &gt;= 6, "Weekend", "Non-Weekend")</f>
        <v>Non-Weekend</v>
      </c>
    </row>
    <row r="735" spans="1:13" x14ac:dyDescent="0.25">
      <c r="A735" s="7">
        <v>734</v>
      </c>
      <c r="B735" s="9">
        <v>41664</v>
      </c>
      <c r="C735" s="7">
        <f>YEAR($B735)</f>
        <v>2014</v>
      </c>
      <c r="D735" s="7" t="str">
        <f>VLOOKUP(_xlfn.DAYS(DATE(YEAR($B735), MONTH($B736), DAY($B736)), DATE(YEAR($B736), 1, 1)), SeasonAux, 2, TRUE)</f>
        <v>Winter</v>
      </c>
      <c r="E735" s="7">
        <f>IF($F735 &lt;= 6, 1, 2)</f>
        <v>1</v>
      </c>
      <c r="F735" s="7">
        <f>MONTH($B735)</f>
        <v>1</v>
      </c>
      <c r="G735" s="7">
        <f>WEEKNUM($B735)</f>
        <v>4</v>
      </c>
      <c r="H735" s="7">
        <f>DAY($B735)</f>
        <v>25</v>
      </c>
      <c r="I735" s="7">
        <f>WEEKDAY($B735,2)</f>
        <v>6</v>
      </c>
      <c r="J735" s="7" t="str">
        <f>TEXT($B735, "DDDD")</f>
        <v>sábado</v>
      </c>
      <c r="K735" s="15" t="str">
        <f>IFERROR(VLOOKUP(B735, HolidayDimension!A$2:B$50, 2, FALSE), "No Key")</f>
        <v>No Key</v>
      </c>
      <c r="L735" s="7" t="str">
        <f t="shared" si="11"/>
        <v>Non-Holiday</v>
      </c>
      <c r="M735" s="7" t="str">
        <f>IF($I735 &gt;= 6, "Weekend", "Non-Weekend")</f>
        <v>Weekend</v>
      </c>
    </row>
    <row r="736" spans="1:13" x14ac:dyDescent="0.25">
      <c r="A736" s="7">
        <v>735</v>
      </c>
      <c r="B736" s="8">
        <v>41665</v>
      </c>
      <c r="C736" s="7">
        <f>YEAR($B736)</f>
        <v>2014</v>
      </c>
      <c r="D736" s="7" t="str">
        <f>VLOOKUP(_xlfn.DAYS(DATE(YEAR($B736), MONTH($B737), DAY($B737)), DATE(YEAR($B737), 1, 1)), SeasonAux, 2, TRUE)</f>
        <v>Winter</v>
      </c>
      <c r="E736" s="7">
        <f>IF($F736 &lt;= 6, 1, 2)</f>
        <v>1</v>
      </c>
      <c r="F736" s="7">
        <f>MONTH($B736)</f>
        <v>1</v>
      </c>
      <c r="G736" s="7">
        <f>WEEKNUM($B736)</f>
        <v>5</v>
      </c>
      <c r="H736" s="7">
        <f>DAY($B736)</f>
        <v>26</v>
      </c>
      <c r="I736" s="7">
        <f>WEEKDAY($B736,2)</f>
        <v>7</v>
      </c>
      <c r="J736" s="7" t="str">
        <f>TEXT($B736, "DDDD")</f>
        <v>domingo</v>
      </c>
      <c r="K736" s="15" t="str">
        <f>IFERROR(VLOOKUP(B736, HolidayDimension!A$2:B$50, 2, FALSE), "No Key")</f>
        <v>No Key</v>
      </c>
      <c r="L736" s="7" t="str">
        <f t="shared" si="11"/>
        <v>Non-Holiday</v>
      </c>
      <c r="M736" s="7" t="str">
        <f>IF($I736 &gt;= 6, "Weekend", "Non-Weekend")</f>
        <v>Weekend</v>
      </c>
    </row>
    <row r="737" spans="1:13" x14ac:dyDescent="0.25">
      <c r="A737" s="7">
        <v>736</v>
      </c>
      <c r="B737" s="9">
        <v>41666</v>
      </c>
      <c r="C737" s="7">
        <f>YEAR($B737)</f>
        <v>2014</v>
      </c>
      <c r="D737" s="7" t="str">
        <f>VLOOKUP(_xlfn.DAYS(DATE(YEAR($B737), MONTH($B738), DAY($B738)), DATE(YEAR($B738), 1, 1)), SeasonAux, 2, TRUE)</f>
        <v>Winter</v>
      </c>
      <c r="E737" s="7">
        <f>IF($F737 &lt;= 6, 1, 2)</f>
        <v>1</v>
      </c>
      <c r="F737" s="7">
        <f>MONTH($B737)</f>
        <v>1</v>
      </c>
      <c r="G737" s="7">
        <f>WEEKNUM($B737)</f>
        <v>5</v>
      </c>
      <c r="H737" s="7">
        <f>DAY($B737)</f>
        <v>27</v>
      </c>
      <c r="I737" s="7">
        <f>WEEKDAY($B737,2)</f>
        <v>1</v>
      </c>
      <c r="J737" s="7" t="str">
        <f>TEXT($B737, "DDDD")</f>
        <v>segunda-feira</v>
      </c>
      <c r="K737" s="15" t="str">
        <f>IFERROR(VLOOKUP(B737, HolidayDimension!A$2:B$50, 2, FALSE), "No Key")</f>
        <v>No Key</v>
      </c>
      <c r="L737" s="7" t="str">
        <f t="shared" si="11"/>
        <v>Non-Holiday</v>
      </c>
      <c r="M737" s="7" t="str">
        <f>IF($I737 &gt;= 6, "Weekend", "Non-Weekend")</f>
        <v>Non-Weekend</v>
      </c>
    </row>
    <row r="738" spans="1:13" x14ac:dyDescent="0.25">
      <c r="A738" s="7">
        <v>737</v>
      </c>
      <c r="B738" s="9">
        <v>41667</v>
      </c>
      <c r="C738" s="7">
        <f>YEAR($B738)</f>
        <v>2014</v>
      </c>
      <c r="D738" s="7" t="str">
        <f>VLOOKUP(_xlfn.DAYS(DATE(YEAR($B738), MONTH($B739), DAY($B739)), DATE(YEAR($B739), 1, 1)), SeasonAux, 2, TRUE)</f>
        <v>Winter</v>
      </c>
      <c r="E738" s="7">
        <f>IF($F738 &lt;= 6, 1, 2)</f>
        <v>1</v>
      </c>
      <c r="F738" s="7">
        <f>MONTH($B738)</f>
        <v>1</v>
      </c>
      <c r="G738" s="7">
        <f>WEEKNUM($B738)</f>
        <v>5</v>
      </c>
      <c r="H738" s="7">
        <f>DAY($B738)</f>
        <v>28</v>
      </c>
      <c r="I738" s="7">
        <f>WEEKDAY($B738,2)</f>
        <v>2</v>
      </c>
      <c r="J738" s="7" t="str">
        <f>TEXT($B738, "DDDD")</f>
        <v>terça-feira</v>
      </c>
      <c r="K738" s="15" t="str">
        <f>IFERROR(VLOOKUP(B738, HolidayDimension!A$2:B$50, 2, FALSE), "No Key")</f>
        <v>No Key</v>
      </c>
      <c r="L738" s="7" t="str">
        <f t="shared" si="11"/>
        <v>Non-Holiday</v>
      </c>
      <c r="M738" s="7" t="str">
        <f>IF($I738 &gt;= 6, "Weekend", "Non-Weekend")</f>
        <v>Non-Weekend</v>
      </c>
    </row>
    <row r="739" spans="1:13" x14ac:dyDescent="0.25">
      <c r="A739" s="7">
        <v>738</v>
      </c>
      <c r="B739" s="8">
        <v>41668</v>
      </c>
      <c r="C739" s="7">
        <f>YEAR($B739)</f>
        <v>2014</v>
      </c>
      <c r="D739" s="7" t="str">
        <f>VLOOKUP(_xlfn.DAYS(DATE(YEAR($B739), MONTH($B740), DAY($B740)), DATE(YEAR($B740), 1, 1)), SeasonAux, 2, TRUE)</f>
        <v>Winter</v>
      </c>
      <c r="E739" s="7">
        <f>IF($F739 &lt;= 6, 1, 2)</f>
        <v>1</v>
      </c>
      <c r="F739" s="7">
        <f>MONTH($B739)</f>
        <v>1</v>
      </c>
      <c r="G739" s="7">
        <f>WEEKNUM($B739)</f>
        <v>5</v>
      </c>
      <c r="H739" s="7">
        <f>DAY($B739)</f>
        <v>29</v>
      </c>
      <c r="I739" s="7">
        <f>WEEKDAY($B739,2)</f>
        <v>3</v>
      </c>
      <c r="J739" s="7" t="str">
        <f>TEXT($B739, "DDDD")</f>
        <v>quarta-feira</v>
      </c>
      <c r="K739" s="15" t="str">
        <f>IFERROR(VLOOKUP(B739, HolidayDimension!A$2:B$50, 2, FALSE), "No Key")</f>
        <v>No Key</v>
      </c>
      <c r="L739" s="7" t="str">
        <f t="shared" si="11"/>
        <v>Non-Holiday</v>
      </c>
      <c r="M739" s="7" t="str">
        <f>IF($I739 &gt;= 6, "Weekend", "Non-Weekend")</f>
        <v>Non-Weekend</v>
      </c>
    </row>
    <row r="740" spans="1:13" x14ac:dyDescent="0.25">
      <c r="A740" s="7">
        <v>739</v>
      </c>
      <c r="B740" s="8">
        <v>41669</v>
      </c>
      <c r="C740" s="7">
        <f>YEAR($B740)</f>
        <v>2014</v>
      </c>
      <c r="D740" s="7" t="str">
        <f>VLOOKUP(_xlfn.DAYS(DATE(YEAR($B740), MONTH($B741), DAY($B741)), DATE(YEAR($B741), 1, 1)), SeasonAux, 2, TRUE)</f>
        <v>Winter</v>
      </c>
      <c r="E740" s="7">
        <f>IF($F740 &lt;= 6, 1, 2)</f>
        <v>1</v>
      </c>
      <c r="F740" s="7">
        <f>MONTH($B740)</f>
        <v>1</v>
      </c>
      <c r="G740" s="7">
        <f>WEEKNUM($B740)</f>
        <v>5</v>
      </c>
      <c r="H740" s="7">
        <f>DAY($B740)</f>
        <v>30</v>
      </c>
      <c r="I740" s="7">
        <f>WEEKDAY($B740,2)</f>
        <v>4</v>
      </c>
      <c r="J740" s="7" t="str">
        <f>TEXT($B740, "DDDD")</f>
        <v>quinta-feira</v>
      </c>
      <c r="K740" s="15" t="str">
        <f>IFERROR(VLOOKUP(B740, HolidayDimension!A$2:B$50, 2, FALSE), "No Key")</f>
        <v>No Key</v>
      </c>
      <c r="L740" s="7" t="str">
        <f t="shared" si="11"/>
        <v>Non-Holiday</v>
      </c>
      <c r="M740" s="7" t="str">
        <f>IF($I740 &gt;= 6, "Weekend", "Non-Weekend")</f>
        <v>Non-Weekend</v>
      </c>
    </row>
    <row r="741" spans="1:13" x14ac:dyDescent="0.25">
      <c r="A741" s="7">
        <v>740</v>
      </c>
      <c r="B741" s="9">
        <v>41670</v>
      </c>
      <c r="C741" s="7">
        <f>YEAR($B741)</f>
        <v>2014</v>
      </c>
      <c r="D741" s="7" t="str">
        <f>VLOOKUP(_xlfn.DAYS(DATE(YEAR($B741), MONTH($B742), DAY($B742)), DATE(YEAR($B742), 1, 1)), SeasonAux, 2, TRUE)</f>
        <v>Winter</v>
      </c>
      <c r="E741" s="7">
        <f>IF($F741 &lt;= 6, 1, 2)</f>
        <v>1</v>
      </c>
      <c r="F741" s="7">
        <f>MONTH($B741)</f>
        <v>1</v>
      </c>
      <c r="G741" s="7">
        <f>WEEKNUM($B741)</f>
        <v>5</v>
      </c>
      <c r="H741" s="7">
        <f>DAY($B741)</f>
        <v>31</v>
      </c>
      <c r="I741" s="7">
        <f>WEEKDAY($B741,2)</f>
        <v>5</v>
      </c>
      <c r="J741" s="7" t="str">
        <f>TEXT($B741, "DDDD")</f>
        <v>sexta-feira</v>
      </c>
      <c r="K741" s="15" t="str">
        <f>IFERROR(VLOOKUP(B741, HolidayDimension!A$2:B$50, 2, FALSE), "No Key")</f>
        <v>No Key</v>
      </c>
      <c r="L741" s="7" t="str">
        <f t="shared" si="11"/>
        <v>Non-Holiday</v>
      </c>
      <c r="M741" s="7" t="str">
        <f>IF($I741 &gt;= 6, "Weekend", "Non-Weekend")</f>
        <v>Non-Weekend</v>
      </c>
    </row>
    <row r="742" spans="1:13" x14ac:dyDescent="0.25">
      <c r="A742" s="7">
        <v>741</v>
      </c>
      <c r="B742" s="9">
        <v>41671</v>
      </c>
      <c r="C742" s="7">
        <f>YEAR($B742)</f>
        <v>2014</v>
      </c>
      <c r="D742" s="7" t="str">
        <f>VLOOKUP(_xlfn.DAYS(DATE(YEAR($B742), MONTH($B743), DAY($B743)), DATE(YEAR($B743), 1, 1)), SeasonAux, 2, TRUE)</f>
        <v>Winter</v>
      </c>
      <c r="E742" s="7">
        <f>IF($F742 &lt;= 6, 1, 2)</f>
        <v>1</v>
      </c>
      <c r="F742" s="7">
        <f>MONTH($B742)</f>
        <v>2</v>
      </c>
      <c r="G742" s="7">
        <f>WEEKNUM($B742)</f>
        <v>5</v>
      </c>
      <c r="H742" s="7">
        <f>DAY($B742)</f>
        <v>1</v>
      </c>
      <c r="I742" s="7">
        <f>WEEKDAY($B742,2)</f>
        <v>6</v>
      </c>
      <c r="J742" s="7" t="str">
        <f>TEXT($B742, "DDDD")</f>
        <v>sábado</v>
      </c>
      <c r="K742" s="15" t="str">
        <f>IFERROR(VLOOKUP(B742, HolidayDimension!A$2:B$50, 2, FALSE), "No Key")</f>
        <v>No Key</v>
      </c>
      <c r="L742" s="7" t="str">
        <f t="shared" si="11"/>
        <v>Non-Holiday</v>
      </c>
      <c r="M742" s="7" t="str">
        <f>IF($I742 &gt;= 6, "Weekend", "Non-Weekend")</f>
        <v>Weekend</v>
      </c>
    </row>
    <row r="743" spans="1:13" x14ac:dyDescent="0.25">
      <c r="A743" s="7">
        <v>742</v>
      </c>
      <c r="B743" s="8">
        <v>41672</v>
      </c>
      <c r="C743" s="7">
        <f>YEAR($B743)</f>
        <v>2014</v>
      </c>
      <c r="D743" s="7" t="str">
        <f>VLOOKUP(_xlfn.DAYS(DATE(YEAR($B743), MONTH($B744), DAY($B744)), DATE(YEAR($B744), 1, 1)), SeasonAux, 2, TRUE)</f>
        <v>Winter</v>
      </c>
      <c r="E743" s="7">
        <f>IF($F743 &lt;= 6, 1, 2)</f>
        <v>1</v>
      </c>
      <c r="F743" s="7">
        <f>MONTH($B743)</f>
        <v>2</v>
      </c>
      <c r="G743" s="7">
        <f>WEEKNUM($B743)</f>
        <v>6</v>
      </c>
      <c r="H743" s="7">
        <f>DAY($B743)</f>
        <v>2</v>
      </c>
      <c r="I743" s="7">
        <f>WEEKDAY($B743,2)</f>
        <v>7</v>
      </c>
      <c r="J743" s="7" t="str">
        <f>TEXT($B743, "DDDD")</f>
        <v>domingo</v>
      </c>
      <c r="K743" s="15" t="str">
        <f>IFERROR(VLOOKUP(B743, HolidayDimension!A$2:B$50, 2, FALSE), "No Key")</f>
        <v>No Key</v>
      </c>
      <c r="L743" s="7" t="str">
        <f t="shared" si="11"/>
        <v>Non-Holiday</v>
      </c>
      <c r="M743" s="7" t="str">
        <f>IF($I743 &gt;= 6, "Weekend", "Non-Weekend")</f>
        <v>Weekend</v>
      </c>
    </row>
    <row r="744" spans="1:13" x14ac:dyDescent="0.25">
      <c r="A744" s="7">
        <v>743</v>
      </c>
      <c r="B744" s="8">
        <v>41673</v>
      </c>
      <c r="C744" s="7">
        <f>YEAR($B744)</f>
        <v>2014</v>
      </c>
      <c r="D744" s="7" t="str">
        <f>VLOOKUP(_xlfn.DAYS(DATE(YEAR($B744), MONTH($B745), DAY($B745)), DATE(YEAR($B745), 1, 1)), SeasonAux, 2, TRUE)</f>
        <v>Winter</v>
      </c>
      <c r="E744" s="7">
        <f>IF($F744 &lt;= 6, 1, 2)</f>
        <v>1</v>
      </c>
      <c r="F744" s="7">
        <f>MONTH($B744)</f>
        <v>2</v>
      </c>
      <c r="G744" s="7">
        <f>WEEKNUM($B744)</f>
        <v>6</v>
      </c>
      <c r="H744" s="7">
        <f>DAY($B744)</f>
        <v>3</v>
      </c>
      <c r="I744" s="7">
        <f>WEEKDAY($B744,2)</f>
        <v>1</v>
      </c>
      <c r="J744" s="7" t="str">
        <f>TEXT($B744, "DDDD")</f>
        <v>segunda-feira</v>
      </c>
      <c r="K744" s="15" t="str">
        <f>IFERROR(VLOOKUP(B744, HolidayDimension!A$2:B$50, 2, FALSE), "No Key")</f>
        <v>No Key</v>
      </c>
      <c r="L744" s="7" t="str">
        <f t="shared" si="11"/>
        <v>Non-Holiday</v>
      </c>
      <c r="M744" s="7" t="str">
        <f>IF($I744 &gt;= 6, "Weekend", "Non-Weekend")</f>
        <v>Non-Weekend</v>
      </c>
    </row>
    <row r="745" spans="1:13" x14ac:dyDescent="0.25">
      <c r="A745" s="7">
        <v>744</v>
      </c>
      <c r="B745" s="8">
        <v>41674</v>
      </c>
      <c r="C745" s="7">
        <f>YEAR($B745)</f>
        <v>2014</v>
      </c>
      <c r="D745" s="7" t="str">
        <f>VLOOKUP(_xlfn.DAYS(DATE(YEAR($B745), MONTH($B746), DAY($B746)), DATE(YEAR($B746), 1, 1)), SeasonAux, 2, TRUE)</f>
        <v>Winter</v>
      </c>
      <c r="E745" s="7">
        <f>IF($F745 &lt;= 6, 1, 2)</f>
        <v>1</v>
      </c>
      <c r="F745" s="7">
        <f>MONTH($B745)</f>
        <v>2</v>
      </c>
      <c r="G745" s="7">
        <f>WEEKNUM($B745)</f>
        <v>6</v>
      </c>
      <c r="H745" s="7">
        <f>DAY($B745)</f>
        <v>4</v>
      </c>
      <c r="I745" s="7">
        <f>WEEKDAY($B745,2)</f>
        <v>2</v>
      </c>
      <c r="J745" s="7" t="str">
        <f>TEXT($B745, "DDDD")</f>
        <v>terça-feira</v>
      </c>
      <c r="K745" s="15" t="str">
        <f>IFERROR(VLOOKUP(B745, HolidayDimension!A$2:B$50, 2, FALSE), "No Key")</f>
        <v>No Key</v>
      </c>
      <c r="L745" s="7" t="str">
        <f t="shared" si="11"/>
        <v>Non-Holiday</v>
      </c>
      <c r="M745" s="7" t="str">
        <f>IF($I745 &gt;= 6, "Weekend", "Non-Weekend")</f>
        <v>Non-Weekend</v>
      </c>
    </row>
    <row r="746" spans="1:13" x14ac:dyDescent="0.25">
      <c r="A746" s="7">
        <v>745</v>
      </c>
      <c r="B746" s="9">
        <v>41675</v>
      </c>
      <c r="C746" s="7">
        <f>YEAR($B746)</f>
        <v>2014</v>
      </c>
      <c r="D746" s="7" t="str">
        <f>VLOOKUP(_xlfn.DAYS(DATE(YEAR($B746), MONTH($B747), DAY($B747)), DATE(YEAR($B747), 1, 1)), SeasonAux, 2, TRUE)</f>
        <v>Winter</v>
      </c>
      <c r="E746" s="7">
        <f>IF($F746 &lt;= 6, 1, 2)</f>
        <v>1</v>
      </c>
      <c r="F746" s="7">
        <f>MONTH($B746)</f>
        <v>2</v>
      </c>
      <c r="G746" s="7">
        <f>WEEKNUM($B746)</f>
        <v>6</v>
      </c>
      <c r="H746" s="7">
        <f>DAY($B746)</f>
        <v>5</v>
      </c>
      <c r="I746" s="7">
        <f>WEEKDAY($B746,2)</f>
        <v>3</v>
      </c>
      <c r="J746" s="7" t="str">
        <f>TEXT($B746, "DDDD")</f>
        <v>quarta-feira</v>
      </c>
      <c r="K746" s="15" t="str">
        <f>IFERROR(VLOOKUP(B746, HolidayDimension!A$2:B$50, 2, FALSE), "No Key")</f>
        <v>No Key</v>
      </c>
      <c r="L746" s="7" t="str">
        <f t="shared" si="11"/>
        <v>Non-Holiday</v>
      </c>
      <c r="M746" s="7" t="str">
        <f>IF($I746 &gt;= 6, "Weekend", "Non-Weekend")</f>
        <v>Non-Weekend</v>
      </c>
    </row>
    <row r="747" spans="1:13" x14ac:dyDescent="0.25">
      <c r="A747" s="7">
        <v>746</v>
      </c>
      <c r="B747" s="9">
        <v>41676</v>
      </c>
      <c r="C747" s="7">
        <f>YEAR($B747)</f>
        <v>2014</v>
      </c>
      <c r="D747" s="7" t="str">
        <f>VLOOKUP(_xlfn.DAYS(DATE(YEAR($B747), MONTH($B748), DAY($B748)), DATE(YEAR($B748), 1, 1)), SeasonAux, 2, TRUE)</f>
        <v>Winter</v>
      </c>
      <c r="E747" s="7">
        <f>IF($F747 &lt;= 6, 1, 2)</f>
        <v>1</v>
      </c>
      <c r="F747" s="7">
        <f>MONTH($B747)</f>
        <v>2</v>
      </c>
      <c r="G747" s="7">
        <f>WEEKNUM($B747)</f>
        <v>6</v>
      </c>
      <c r="H747" s="7">
        <f>DAY($B747)</f>
        <v>6</v>
      </c>
      <c r="I747" s="7">
        <f>WEEKDAY($B747,2)</f>
        <v>4</v>
      </c>
      <c r="J747" s="7" t="str">
        <f>TEXT($B747, "DDDD")</f>
        <v>quinta-feira</v>
      </c>
      <c r="K747" s="15" t="str">
        <f>IFERROR(VLOOKUP(B747, HolidayDimension!A$2:B$50, 2, FALSE), "No Key")</f>
        <v>No Key</v>
      </c>
      <c r="L747" s="7" t="str">
        <f t="shared" si="11"/>
        <v>Non-Holiday</v>
      </c>
      <c r="M747" s="7" t="str">
        <f>IF($I747 &gt;= 6, "Weekend", "Non-Weekend")</f>
        <v>Non-Weekend</v>
      </c>
    </row>
    <row r="748" spans="1:13" x14ac:dyDescent="0.25">
      <c r="A748" s="7">
        <v>747</v>
      </c>
      <c r="B748" s="8">
        <v>41677</v>
      </c>
      <c r="C748" s="7">
        <f>YEAR($B748)</f>
        <v>2014</v>
      </c>
      <c r="D748" s="7" t="str">
        <f>VLOOKUP(_xlfn.DAYS(DATE(YEAR($B748), MONTH($B749), DAY($B749)), DATE(YEAR($B749), 1, 1)), SeasonAux, 2, TRUE)</f>
        <v>Winter</v>
      </c>
      <c r="E748" s="7">
        <f>IF($F748 &lt;= 6, 1, 2)</f>
        <v>1</v>
      </c>
      <c r="F748" s="7">
        <f>MONTH($B748)</f>
        <v>2</v>
      </c>
      <c r="G748" s="7">
        <f>WEEKNUM($B748)</f>
        <v>6</v>
      </c>
      <c r="H748" s="7">
        <f>DAY($B748)</f>
        <v>7</v>
      </c>
      <c r="I748" s="7">
        <f>WEEKDAY($B748,2)</f>
        <v>5</v>
      </c>
      <c r="J748" s="7" t="str">
        <f>TEXT($B748, "DDDD")</f>
        <v>sexta-feira</v>
      </c>
      <c r="K748" s="15" t="str">
        <f>IFERROR(VLOOKUP(B748, HolidayDimension!A$2:B$50, 2, FALSE), "No Key")</f>
        <v>No Key</v>
      </c>
      <c r="L748" s="7" t="str">
        <f t="shared" si="11"/>
        <v>Non-Holiday</v>
      </c>
      <c r="M748" s="7" t="str">
        <f>IF($I748 &gt;= 6, "Weekend", "Non-Weekend")</f>
        <v>Non-Weekend</v>
      </c>
    </row>
    <row r="749" spans="1:13" x14ac:dyDescent="0.25">
      <c r="A749" s="7">
        <v>748</v>
      </c>
      <c r="B749" s="9">
        <v>41678</v>
      </c>
      <c r="C749" s="7">
        <f>YEAR($B749)</f>
        <v>2014</v>
      </c>
      <c r="D749" s="7" t="str">
        <f>VLOOKUP(_xlfn.DAYS(DATE(YEAR($B749), MONTH($B750), DAY($B750)), DATE(YEAR($B750), 1, 1)), SeasonAux, 2, TRUE)</f>
        <v>Winter</v>
      </c>
      <c r="E749" s="7">
        <f>IF($F749 &lt;= 6, 1, 2)</f>
        <v>1</v>
      </c>
      <c r="F749" s="7">
        <f>MONTH($B749)</f>
        <v>2</v>
      </c>
      <c r="G749" s="7">
        <f>WEEKNUM($B749)</f>
        <v>6</v>
      </c>
      <c r="H749" s="7">
        <f>DAY($B749)</f>
        <v>8</v>
      </c>
      <c r="I749" s="7">
        <f>WEEKDAY($B749,2)</f>
        <v>6</v>
      </c>
      <c r="J749" s="7" t="str">
        <f>TEXT($B749, "DDDD")</f>
        <v>sábado</v>
      </c>
      <c r="K749" s="15" t="str">
        <f>IFERROR(VLOOKUP(B749, HolidayDimension!A$2:B$50, 2, FALSE), "No Key")</f>
        <v>No Key</v>
      </c>
      <c r="L749" s="7" t="str">
        <f t="shared" si="11"/>
        <v>Non-Holiday</v>
      </c>
      <c r="M749" s="7" t="str">
        <f>IF($I749 &gt;= 6, "Weekend", "Non-Weekend")</f>
        <v>Weekend</v>
      </c>
    </row>
    <row r="750" spans="1:13" x14ac:dyDescent="0.25">
      <c r="A750" s="7">
        <v>749</v>
      </c>
      <c r="B750" s="8">
        <v>41679</v>
      </c>
      <c r="C750" s="7">
        <f>YEAR($B750)</f>
        <v>2014</v>
      </c>
      <c r="D750" s="7" t="str">
        <f>VLOOKUP(_xlfn.DAYS(DATE(YEAR($B750), MONTH($B751), DAY($B751)), DATE(YEAR($B751), 1, 1)), SeasonAux, 2, TRUE)</f>
        <v>Winter</v>
      </c>
      <c r="E750" s="7">
        <f>IF($F750 &lt;= 6, 1, 2)</f>
        <v>1</v>
      </c>
      <c r="F750" s="7">
        <f>MONTH($B750)</f>
        <v>2</v>
      </c>
      <c r="G750" s="7">
        <f>WEEKNUM($B750)</f>
        <v>7</v>
      </c>
      <c r="H750" s="7">
        <f>DAY($B750)</f>
        <v>9</v>
      </c>
      <c r="I750" s="7">
        <f>WEEKDAY($B750,2)</f>
        <v>7</v>
      </c>
      <c r="J750" s="7" t="str">
        <f>TEXT($B750, "DDDD")</f>
        <v>domingo</v>
      </c>
      <c r="K750" s="15" t="str">
        <f>IFERROR(VLOOKUP(B750, HolidayDimension!A$2:B$50, 2, FALSE), "No Key")</f>
        <v>No Key</v>
      </c>
      <c r="L750" s="7" t="str">
        <f t="shared" si="11"/>
        <v>Non-Holiday</v>
      </c>
      <c r="M750" s="7" t="str">
        <f>IF($I750 &gt;= 6, "Weekend", "Non-Weekend")</f>
        <v>Weekend</v>
      </c>
    </row>
    <row r="751" spans="1:13" x14ac:dyDescent="0.25">
      <c r="A751" s="7">
        <v>750</v>
      </c>
      <c r="B751" s="9">
        <v>41680</v>
      </c>
      <c r="C751" s="7">
        <f>YEAR($B751)</f>
        <v>2014</v>
      </c>
      <c r="D751" s="7" t="str">
        <f>VLOOKUP(_xlfn.DAYS(DATE(YEAR($B751), MONTH($B752), DAY($B752)), DATE(YEAR($B752), 1, 1)), SeasonAux, 2, TRUE)</f>
        <v>Winter</v>
      </c>
      <c r="E751" s="7">
        <f>IF($F751 &lt;= 6, 1, 2)</f>
        <v>1</v>
      </c>
      <c r="F751" s="7">
        <f>MONTH($B751)</f>
        <v>2</v>
      </c>
      <c r="G751" s="7">
        <f>WEEKNUM($B751)</f>
        <v>7</v>
      </c>
      <c r="H751" s="7">
        <f>DAY($B751)</f>
        <v>10</v>
      </c>
      <c r="I751" s="7">
        <f>WEEKDAY($B751,2)</f>
        <v>1</v>
      </c>
      <c r="J751" s="7" t="str">
        <f>TEXT($B751, "DDDD")</f>
        <v>segunda-feira</v>
      </c>
      <c r="K751" s="15" t="str">
        <f>IFERROR(VLOOKUP(B751, HolidayDimension!A$2:B$50, 2, FALSE), "No Key")</f>
        <v>No Key</v>
      </c>
      <c r="L751" s="7" t="str">
        <f t="shared" si="11"/>
        <v>Non-Holiday</v>
      </c>
      <c r="M751" s="7" t="str">
        <f>IF($I751 &gt;= 6, "Weekend", "Non-Weekend")</f>
        <v>Non-Weekend</v>
      </c>
    </row>
    <row r="752" spans="1:13" x14ac:dyDescent="0.25">
      <c r="A752" s="7">
        <v>751</v>
      </c>
      <c r="B752" s="9">
        <v>41681</v>
      </c>
      <c r="C752" s="7">
        <f>YEAR($B752)</f>
        <v>2014</v>
      </c>
      <c r="D752" s="7" t="str">
        <f>VLOOKUP(_xlfn.DAYS(DATE(YEAR($B752), MONTH($B753), DAY($B753)), DATE(YEAR($B753), 1, 1)), SeasonAux, 2, TRUE)</f>
        <v>Winter</v>
      </c>
      <c r="E752" s="7">
        <f>IF($F752 &lt;= 6, 1, 2)</f>
        <v>1</v>
      </c>
      <c r="F752" s="7">
        <f>MONTH($B752)</f>
        <v>2</v>
      </c>
      <c r="G752" s="7">
        <f>WEEKNUM($B752)</f>
        <v>7</v>
      </c>
      <c r="H752" s="7">
        <f>DAY($B752)</f>
        <v>11</v>
      </c>
      <c r="I752" s="7">
        <f>WEEKDAY($B752,2)</f>
        <v>2</v>
      </c>
      <c r="J752" s="7" t="str">
        <f>TEXT($B752, "DDDD")</f>
        <v>terça-feira</v>
      </c>
      <c r="K752" s="15" t="str">
        <f>IFERROR(VLOOKUP(B752, HolidayDimension!A$2:B$50, 2, FALSE), "No Key")</f>
        <v>No Key</v>
      </c>
      <c r="L752" s="7" t="str">
        <f t="shared" si="11"/>
        <v>Non-Holiday</v>
      </c>
      <c r="M752" s="7" t="str">
        <f>IF($I752 &gt;= 6, "Weekend", "Non-Weekend")</f>
        <v>Non-Weekend</v>
      </c>
    </row>
    <row r="753" spans="1:13" x14ac:dyDescent="0.25">
      <c r="A753" s="7">
        <v>752</v>
      </c>
      <c r="B753" s="9">
        <v>41682</v>
      </c>
      <c r="C753" s="7">
        <f>YEAR($B753)</f>
        <v>2014</v>
      </c>
      <c r="D753" s="7" t="str">
        <f>VLOOKUP(_xlfn.DAYS(DATE(YEAR($B753), MONTH($B754), DAY($B754)), DATE(YEAR($B754), 1, 1)), SeasonAux, 2, TRUE)</f>
        <v>Winter</v>
      </c>
      <c r="E753" s="7">
        <f>IF($F753 &lt;= 6, 1, 2)</f>
        <v>1</v>
      </c>
      <c r="F753" s="7">
        <f>MONTH($B753)</f>
        <v>2</v>
      </c>
      <c r="G753" s="7">
        <f>WEEKNUM($B753)</f>
        <v>7</v>
      </c>
      <c r="H753" s="7">
        <f>DAY($B753)</f>
        <v>12</v>
      </c>
      <c r="I753" s="7">
        <f>WEEKDAY($B753,2)</f>
        <v>3</v>
      </c>
      <c r="J753" s="7" t="str">
        <f>TEXT($B753, "DDDD")</f>
        <v>quarta-feira</v>
      </c>
      <c r="K753" s="15" t="str">
        <f>IFERROR(VLOOKUP(B753, HolidayDimension!A$2:B$50, 2, FALSE), "No Key")</f>
        <v>No Key</v>
      </c>
      <c r="L753" s="7" t="str">
        <f t="shared" si="11"/>
        <v>Non-Holiday</v>
      </c>
      <c r="M753" s="7" t="str">
        <f>IF($I753 &gt;= 6, "Weekend", "Non-Weekend")</f>
        <v>Non-Weekend</v>
      </c>
    </row>
    <row r="754" spans="1:13" x14ac:dyDescent="0.25">
      <c r="A754" s="7">
        <v>753</v>
      </c>
      <c r="B754" s="8">
        <v>41683</v>
      </c>
      <c r="C754" s="7">
        <f>YEAR($B754)</f>
        <v>2014</v>
      </c>
      <c r="D754" s="7" t="str">
        <f>VLOOKUP(_xlfn.DAYS(DATE(YEAR($B754), MONTH($B755), DAY($B755)), DATE(YEAR($B755), 1, 1)), SeasonAux, 2, TRUE)</f>
        <v>Winter</v>
      </c>
      <c r="E754" s="7">
        <f>IF($F754 &lt;= 6, 1, 2)</f>
        <v>1</v>
      </c>
      <c r="F754" s="7">
        <f>MONTH($B754)</f>
        <v>2</v>
      </c>
      <c r="G754" s="7">
        <f>WEEKNUM($B754)</f>
        <v>7</v>
      </c>
      <c r="H754" s="7">
        <f>DAY($B754)</f>
        <v>13</v>
      </c>
      <c r="I754" s="7">
        <f>WEEKDAY($B754,2)</f>
        <v>4</v>
      </c>
      <c r="J754" s="7" t="str">
        <f>TEXT($B754, "DDDD")</f>
        <v>quinta-feira</v>
      </c>
      <c r="K754" s="15" t="str">
        <f>IFERROR(VLOOKUP(B754, HolidayDimension!A$2:B$50, 2, FALSE), "No Key")</f>
        <v>No Key</v>
      </c>
      <c r="L754" s="7" t="str">
        <f t="shared" si="11"/>
        <v>Non-Holiday</v>
      </c>
      <c r="M754" s="7" t="str">
        <f>IF($I754 &gt;= 6, "Weekend", "Non-Weekend")</f>
        <v>Non-Weekend</v>
      </c>
    </row>
    <row r="755" spans="1:13" x14ac:dyDescent="0.25">
      <c r="A755" s="7">
        <v>754</v>
      </c>
      <c r="B755" s="9">
        <v>41684</v>
      </c>
      <c r="C755" s="7">
        <f>YEAR($B755)</f>
        <v>2014</v>
      </c>
      <c r="D755" s="7" t="str">
        <f>VLOOKUP(_xlfn.DAYS(DATE(YEAR($B755), MONTH($B756), DAY($B756)), DATE(YEAR($B756), 1, 1)), SeasonAux, 2, TRUE)</f>
        <v>Winter</v>
      </c>
      <c r="E755" s="7">
        <f>IF($F755 &lt;= 6, 1, 2)</f>
        <v>1</v>
      </c>
      <c r="F755" s="7">
        <f>MONTH($B755)</f>
        <v>2</v>
      </c>
      <c r="G755" s="7">
        <f>WEEKNUM($B755)</f>
        <v>7</v>
      </c>
      <c r="H755" s="7">
        <f>DAY($B755)</f>
        <v>14</v>
      </c>
      <c r="I755" s="7">
        <f>WEEKDAY($B755,2)</f>
        <v>5</v>
      </c>
      <c r="J755" s="7" t="str">
        <f>TEXT($B755, "DDDD")</f>
        <v>sexta-feira</v>
      </c>
      <c r="K755" s="15" t="str">
        <f>IFERROR(VLOOKUP(B755, HolidayDimension!A$2:B$50, 2, FALSE), "No Key")</f>
        <v>No Key</v>
      </c>
      <c r="L755" s="7" t="str">
        <f t="shared" si="11"/>
        <v>Non-Holiday</v>
      </c>
      <c r="M755" s="7" t="str">
        <f>IF($I755 &gt;= 6, "Weekend", "Non-Weekend")</f>
        <v>Non-Weekend</v>
      </c>
    </row>
    <row r="756" spans="1:13" x14ac:dyDescent="0.25">
      <c r="A756" s="7">
        <v>755</v>
      </c>
      <c r="B756" s="8">
        <v>41685</v>
      </c>
      <c r="C756" s="7">
        <f>YEAR($B756)</f>
        <v>2014</v>
      </c>
      <c r="D756" s="7" t="str">
        <f>VLOOKUP(_xlfn.DAYS(DATE(YEAR($B756), MONTH($B757), DAY($B757)), DATE(YEAR($B757), 1, 1)), SeasonAux, 2, TRUE)</f>
        <v>Winter</v>
      </c>
      <c r="E756" s="7">
        <f>IF($F756 &lt;= 6, 1, 2)</f>
        <v>1</v>
      </c>
      <c r="F756" s="7">
        <f>MONTH($B756)</f>
        <v>2</v>
      </c>
      <c r="G756" s="7">
        <f>WEEKNUM($B756)</f>
        <v>7</v>
      </c>
      <c r="H756" s="7">
        <f>DAY($B756)</f>
        <v>15</v>
      </c>
      <c r="I756" s="7">
        <f>WEEKDAY($B756,2)</f>
        <v>6</v>
      </c>
      <c r="J756" s="7" t="str">
        <f>TEXT($B756, "DDDD")</f>
        <v>sábado</v>
      </c>
      <c r="K756" s="15" t="str">
        <f>IFERROR(VLOOKUP(B756, HolidayDimension!A$2:B$50, 2, FALSE), "No Key")</f>
        <v>No Key</v>
      </c>
      <c r="L756" s="7" t="str">
        <f t="shared" si="11"/>
        <v>Non-Holiday</v>
      </c>
      <c r="M756" s="7" t="str">
        <f>IF($I756 &gt;= 6, "Weekend", "Non-Weekend")</f>
        <v>Weekend</v>
      </c>
    </row>
    <row r="757" spans="1:13" x14ac:dyDescent="0.25">
      <c r="A757" s="7">
        <v>756</v>
      </c>
      <c r="B757" s="9">
        <v>41686</v>
      </c>
      <c r="C757" s="7">
        <f>YEAR($B757)</f>
        <v>2014</v>
      </c>
      <c r="D757" s="7" t="str">
        <f>VLOOKUP(_xlfn.DAYS(DATE(YEAR($B757), MONTH($B758), DAY($B758)), DATE(YEAR($B758), 1, 1)), SeasonAux, 2, TRUE)</f>
        <v>Winter</v>
      </c>
      <c r="E757" s="7">
        <f>IF($F757 &lt;= 6, 1, 2)</f>
        <v>1</v>
      </c>
      <c r="F757" s="7">
        <f>MONTH($B757)</f>
        <v>2</v>
      </c>
      <c r="G757" s="7">
        <f>WEEKNUM($B757)</f>
        <v>8</v>
      </c>
      <c r="H757" s="7">
        <f>DAY($B757)</f>
        <v>16</v>
      </c>
      <c r="I757" s="7">
        <f>WEEKDAY($B757,2)</f>
        <v>7</v>
      </c>
      <c r="J757" s="7" t="str">
        <f>TEXT($B757, "DDDD")</f>
        <v>domingo</v>
      </c>
      <c r="K757" s="15" t="str">
        <f>IFERROR(VLOOKUP(B757, HolidayDimension!A$2:B$50, 2, FALSE), "No Key")</f>
        <v>No Key</v>
      </c>
      <c r="L757" s="7" t="str">
        <f t="shared" si="11"/>
        <v>Non-Holiday</v>
      </c>
      <c r="M757" s="7" t="str">
        <f>IF($I757 &gt;= 6, "Weekend", "Non-Weekend")</f>
        <v>Weekend</v>
      </c>
    </row>
    <row r="758" spans="1:13" x14ac:dyDescent="0.25">
      <c r="A758" s="7">
        <v>757</v>
      </c>
      <c r="B758" s="9">
        <v>41688</v>
      </c>
      <c r="C758" s="7">
        <f>YEAR($B758)</f>
        <v>2014</v>
      </c>
      <c r="D758" s="7" t="str">
        <f>VLOOKUP(_xlfn.DAYS(DATE(YEAR($B758), MONTH($B759), DAY($B759)), DATE(YEAR($B759), 1, 1)), SeasonAux, 2, TRUE)</f>
        <v>Winter</v>
      </c>
      <c r="E758" s="7">
        <f>IF($F758 &lt;= 6, 1, 2)</f>
        <v>1</v>
      </c>
      <c r="F758" s="7">
        <f>MONTH($B758)</f>
        <v>2</v>
      </c>
      <c r="G758" s="7">
        <f>WEEKNUM($B758)</f>
        <v>8</v>
      </c>
      <c r="H758" s="7">
        <f>DAY($B758)</f>
        <v>18</v>
      </c>
      <c r="I758" s="7">
        <f>WEEKDAY($B758,2)</f>
        <v>2</v>
      </c>
      <c r="J758" s="7" t="str">
        <f>TEXT($B758, "DDDD")</f>
        <v>terça-feira</v>
      </c>
      <c r="K758" s="15" t="str">
        <f>IFERROR(VLOOKUP(B758, HolidayDimension!A$2:B$50, 2, FALSE), "No Key")</f>
        <v>No Key</v>
      </c>
      <c r="L758" s="7" t="str">
        <f t="shared" si="11"/>
        <v>Non-Holiday</v>
      </c>
      <c r="M758" s="7" t="str">
        <f>IF($I758 &gt;= 6, "Weekend", "Non-Weekend")</f>
        <v>Non-Weekend</v>
      </c>
    </row>
    <row r="759" spans="1:13" x14ac:dyDescent="0.25">
      <c r="A759" s="7">
        <v>758</v>
      </c>
      <c r="B759" s="9">
        <v>41689</v>
      </c>
      <c r="C759" s="7">
        <f>YEAR($B759)</f>
        <v>2014</v>
      </c>
      <c r="D759" s="7" t="str">
        <f>VLOOKUP(_xlfn.DAYS(DATE(YEAR($B759), MONTH($B760), DAY($B760)), DATE(YEAR($B760), 1, 1)), SeasonAux, 2, TRUE)</f>
        <v>Winter</v>
      </c>
      <c r="E759" s="7">
        <f>IF($F759 &lt;= 6, 1, 2)</f>
        <v>1</v>
      </c>
      <c r="F759" s="7">
        <f>MONTH($B759)</f>
        <v>2</v>
      </c>
      <c r="G759" s="7">
        <f>WEEKNUM($B759)</f>
        <v>8</v>
      </c>
      <c r="H759" s="7">
        <f>DAY($B759)</f>
        <v>19</v>
      </c>
      <c r="I759" s="7">
        <f>WEEKDAY($B759,2)</f>
        <v>3</v>
      </c>
      <c r="J759" s="7" t="str">
        <f>TEXT($B759, "DDDD")</f>
        <v>quarta-feira</v>
      </c>
      <c r="K759" s="15" t="str">
        <f>IFERROR(VLOOKUP(B759, HolidayDimension!A$2:B$50, 2, FALSE), "No Key")</f>
        <v>No Key</v>
      </c>
      <c r="L759" s="7" t="str">
        <f t="shared" si="11"/>
        <v>Non-Holiday</v>
      </c>
      <c r="M759" s="7" t="str">
        <f>IF($I759 &gt;= 6, "Weekend", "Non-Weekend")</f>
        <v>Non-Weekend</v>
      </c>
    </row>
    <row r="760" spans="1:13" x14ac:dyDescent="0.25">
      <c r="A760" s="7">
        <v>759</v>
      </c>
      <c r="B760" s="8">
        <v>41690</v>
      </c>
      <c r="C760" s="7">
        <f>YEAR($B760)</f>
        <v>2014</v>
      </c>
      <c r="D760" s="7" t="str">
        <f>VLOOKUP(_xlfn.DAYS(DATE(YEAR($B760), MONTH($B761), DAY($B761)), DATE(YEAR($B761), 1, 1)), SeasonAux, 2, TRUE)</f>
        <v>Winter</v>
      </c>
      <c r="E760" s="7">
        <f>IF($F760 &lt;= 6, 1, 2)</f>
        <v>1</v>
      </c>
      <c r="F760" s="7">
        <f>MONTH($B760)</f>
        <v>2</v>
      </c>
      <c r="G760" s="7">
        <f>WEEKNUM($B760)</f>
        <v>8</v>
      </c>
      <c r="H760" s="7">
        <f>DAY($B760)</f>
        <v>20</v>
      </c>
      <c r="I760" s="7">
        <f>WEEKDAY($B760,2)</f>
        <v>4</v>
      </c>
      <c r="J760" s="7" t="str">
        <f>TEXT($B760, "DDDD")</f>
        <v>quinta-feira</v>
      </c>
      <c r="K760" s="15" t="str">
        <f>IFERROR(VLOOKUP(B760, HolidayDimension!A$2:B$50, 2, FALSE), "No Key")</f>
        <v>No Key</v>
      </c>
      <c r="L760" s="7" t="str">
        <f t="shared" si="11"/>
        <v>Non-Holiday</v>
      </c>
      <c r="M760" s="7" t="str">
        <f>IF($I760 &gt;= 6, "Weekend", "Non-Weekend")</f>
        <v>Non-Weekend</v>
      </c>
    </row>
    <row r="761" spans="1:13" x14ac:dyDescent="0.25">
      <c r="A761" s="7">
        <v>760</v>
      </c>
      <c r="B761" s="9">
        <v>41691</v>
      </c>
      <c r="C761" s="7">
        <f>YEAR($B761)</f>
        <v>2014</v>
      </c>
      <c r="D761" s="7" t="str">
        <f>VLOOKUP(_xlfn.DAYS(DATE(YEAR($B761), MONTH($B762), DAY($B762)), DATE(YEAR($B762), 1, 1)), SeasonAux, 2, TRUE)</f>
        <v>Winter</v>
      </c>
      <c r="E761" s="7">
        <f>IF($F761 &lt;= 6, 1, 2)</f>
        <v>1</v>
      </c>
      <c r="F761" s="7">
        <f>MONTH($B761)</f>
        <v>2</v>
      </c>
      <c r="G761" s="7">
        <f>WEEKNUM($B761)</f>
        <v>8</v>
      </c>
      <c r="H761" s="7">
        <f>DAY($B761)</f>
        <v>21</v>
      </c>
      <c r="I761" s="7">
        <f>WEEKDAY($B761,2)</f>
        <v>5</v>
      </c>
      <c r="J761" s="7" t="str">
        <f>TEXT($B761, "DDDD")</f>
        <v>sexta-feira</v>
      </c>
      <c r="K761" s="15" t="str">
        <f>IFERROR(VLOOKUP(B761, HolidayDimension!A$2:B$50, 2, FALSE), "No Key")</f>
        <v>No Key</v>
      </c>
      <c r="L761" s="7" t="str">
        <f t="shared" si="11"/>
        <v>Non-Holiday</v>
      </c>
      <c r="M761" s="7" t="str">
        <f>IF($I761 &gt;= 6, "Weekend", "Non-Weekend")</f>
        <v>Non-Weekend</v>
      </c>
    </row>
    <row r="762" spans="1:13" x14ac:dyDescent="0.25">
      <c r="A762" s="7">
        <v>761</v>
      </c>
      <c r="B762" s="8">
        <v>41692</v>
      </c>
      <c r="C762" s="7">
        <f>YEAR($B762)</f>
        <v>2014</v>
      </c>
      <c r="D762" s="7" t="str">
        <f>VLOOKUP(_xlfn.DAYS(DATE(YEAR($B762), MONTH($B763), DAY($B763)), DATE(YEAR($B763), 1, 1)), SeasonAux, 2, TRUE)</f>
        <v>Winter</v>
      </c>
      <c r="E762" s="7">
        <f>IF($F762 &lt;= 6, 1, 2)</f>
        <v>1</v>
      </c>
      <c r="F762" s="7">
        <f>MONTH($B762)</f>
        <v>2</v>
      </c>
      <c r="G762" s="7">
        <f>WEEKNUM($B762)</f>
        <v>8</v>
      </c>
      <c r="H762" s="7">
        <f>DAY($B762)</f>
        <v>22</v>
      </c>
      <c r="I762" s="7">
        <f>WEEKDAY($B762,2)</f>
        <v>6</v>
      </c>
      <c r="J762" s="7" t="str">
        <f>TEXT($B762, "DDDD")</f>
        <v>sábado</v>
      </c>
      <c r="K762" s="15" t="str">
        <f>IFERROR(VLOOKUP(B762, HolidayDimension!A$2:B$50, 2, FALSE), "No Key")</f>
        <v>No Key</v>
      </c>
      <c r="L762" s="7" t="str">
        <f t="shared" si="11"/>
        <v>Non-Holiday</v>
      </c>
      <c r="M762" s="7" t="str">
        <f>IF($I762 &gt;= 6, "Weekend", "Non-Weekend")</f>
        <v>Weekend</v>
      </c>
    </row>
    <row r="763" spans="1:13" x14ac:dyDescent="0.25">
      <c r="A763" s="7">
        <v>762</v>
      </c>
      <c r="B763" s="9">
        <v>41693</v>
      </c>
      <c r="C763" s="7">
        <f>YEAR($B763)</f>
        <v>2014</v>
      </c>
      <c r="D763" s="7" t="str">
        <f>VLOOKUP(_xlfn.DAYS(DATE(YEAR($B763), MONTH($B764), DAY($B764)), DATE(YEAR($B764), 1, 1)), SeasonAux, 2, TRUE)</f>
        <v>Winter</v>
      </c>
      <c r="E763" s="7">
        <f>IF($F763 &lt;= 6, 1, 2)</f>
        <v>1</v>
      </c>
      <c r="F763" s="7">
        <f>MONTH($B763)</f>
        <v>2</v>
      </c>
      <c r="G763" s="7">
        <f>WEEKNUM($B763)</f>
        <v>9</v>
      </c>
      <c r="H763" s="7">
        <f>DAY($B763)</f>
        <v>23</v>
      </c>
      <c r="I763" s="7">
        <f>WEEKDAY($B763,2)</f>
        <v>7</v>
      </c>
      <c r="J763" s="7" t="str">
        <f>TEXT($B763, "DDDD")</f>
        <v>domingo</v>
      </c>
      <c r="K763" s="15" t="str">
        <f>IFERROR(VLOOKUP(B763, HolidayDimension!A$2:B$50, 2, FALSE), "No Key")</f>
        <v>No Key</v>
      </c>
      <c r="L763" s="7" t="str">
        <f t="shared" si="11"/>
        <v>Non-Holiday</v>
      </c>
      <c r="M763" s="7" t="str">
        <f>IF($I763 &gt;= 6, "Weekend", "Non-Weekend")</f>
        <v>Weekend</v>
      </c>
    </row>
    <row r="764" spans="1:13" x14ac:dyDescent="0.25">
      <c r="A764" s="7">
        <v>763</v>
      </c>
      <c r="B764" s="8">
        <v>41695</v>
      </c>
      <c r="C764" s="7">
        <f>YEAR($B764)</f>
        <v>2014</v>
      </c>
      <c r="D764" s="7" t="str">
        <f>VLOOKUP(_xlfn.DAYS(DATE(YEAR($B764), MONTH($B765), DAY($B765)), DATE(YEAR($B765), 1, 1)), SeasonAux, 2, TRUE)</f>
        <v>Winter</v>
      </c>
      <c r="E764" s="7">
        <f>IF($F764 &lt;= 6, 1, 2)</f>
        <v>1</v>
      </c>
      <c r="F764" s="7">
        <f>MONTH($B764)</f>
        <v>2</v>
      </c>
      <c r="G764" s="7">
        <f>WEEKNUM($B764)</f>
        <v>9</v>
      </c>
      <c r="H764" s="7">
        <f>DAY($B764)</f>
        <v>25</v>
      </c>
      <c r="I764" s="7">
        <f>WEEKDAY($B764,2)</f>
        <v>2</v>
      </c>
      <c r="J764" s="7" t="str">
        <f>TEXT($B764, "DDDD")</f>
        <v>terça-feira</v>
      </c>
      <c r="K764" s="15" t="str">
        <f>IFERROR(VLOOKUP(B764, HolidayDimension!A$2:B$50, 2, FALSE), "No Key")</f>
        <v>No Key</v>
      </c>
      <c r="L764" s="7" t="str">
        <f t="shared" si="11"/>
        <v>Non-Holiday</v>
      </c>
      <c r="M764" s="7" t="str">
        <f>IF($I764 &gt;= 6, "Weekend", "Non-Weekend")</f>
        <v>Non-Weekend</v>
      </c>
    </row>
    <row r="765" spans="1:13" x14ac:dyDescent="0.25">
      <c r="A765" s="7">
        <v>764</v>
      </c>
      <c r="B765" s="8">
        <v>41696</v>
      </c>
      <c r="C765" s="7">
        <f>YEAR($B765)</f>
        <v>2014</v>
      </c>
      <c r="D765" s="7" t="str">
        <f>VLOOKUP(_xlfn.DAYS(DATE(YEAR($B765), MONTH($B766), DAY($B766)), DATE(YEAR($B766), 1, 1)), SeasonAux, 2, TRUE)</f>
        <v>Winter</v>
      </c>
      <c r="E765" s="7">
        <f>IF($F765 &lt;= 6, 1, 2)</f>
        <v>1</v>
      </c>
      <c r="F765" s="7">
        <f>MONTH($B765)</f>
        <v>2</v>
      </c>
      <c r="G765" s="7">
        <f>WEEKNUM($B765)</f>
        <v>9</v>
      </c>
      <c r="H765" s="7">
        <f>DAY($B765)</f>
        <v>26</v>
      </c>
      <c r="I765" s="7">
        <f>WEEKDAY($B765,2)</f>
        <v>3</v>
      </c>
      <c r="J765" s="7" t="str">
        <f>TEXT($B765, "DDDD")</f>
        <v>quarta-feira</v>
      </c>
      <c r="K765" s="15" t="str">
        <f>IFERROR(VLOOKUP(B765, HolidayDimension!A$2:B$50, 2, FALSE), "No Key")</f>
        <v>No Key</v>
      </c>
      <c r="L765" s="7" t="str">
        <f t="shared" si="11"/>
        <v>Non-Holiday</v>
      </c>
      <c r="M765" s="7" t="str">
        <f>IF($I765 &gt;= 6, "Weekend", "Non-Weekend")</f>
        <v>Non-Weekend</v>
      </c>
    </row>
    <row r="766" spans="1:13" x14ac:dyDescent="0.25">
      <c r="A766" s="7">
        <v>765</v>
      </c>
      <c r="B766" s="8">
        <v>41697</v>
      </c>
      <c r="C766" s="7">
        <f>YEAR($B766)</f>
        <v>2014</v>
      </c>
      <c r="D766" s="7" t="str">
        <f>VLOOKUP(_xlfn.DAYS(DATE(YEAR($B766), MONTH($B767), DAY($B767)), DATE(YEAR($B767), 1, 1)), SeasonAux, 2, TRUE)</f>
        <v>Winter</v>
      </c>
      <c r="E766" s="7">
        <f>IF($F766 &lt;= 6, 1, 2)</f>
        <v>1</v>
      </c>
      <c r="F766" s="7">
        <f>MONTH($B766)</f>
        <v>2</v>
      </c>
      <c r="G766" s="7">
        <f>WEEKNUM($B766)</f>
        <v>9</v>
      </c>
      <c r="H766" s="7">
        <f>DAY($B766)</f>
        <v>27</v>
      </c>
      <c r="I766" s="7">
        <f>WEEKDAY($B766,2)</f>
        <v>4</v>
      </c>
      <c r="J766" s="7" t="str">
        <f>TEXT($B766, "DDDD")</f>
        <v>quinta-feira</v>
      </c>
      <c r="K766" s="15" t="str">
        <f>IFERROR(VLOOKUP(B766, HolidayDimension!A$2:B$50, 2, FALSE), "No Key")</f>
        <v>No Key</v>
      </c>
      <c r="L766" s="7" t="str">
        <f t="shared" si="11"/>
        <v>Non-Holiday</v>
      </c>
      <c r="M766" s="7" t="str">
        <f>IF($I766 &gt;= 6, "Weekend", "Non-Weekend")</f>
        <v>Non-Weekend</v>
      </c>
    </row>
    <row r="767" spans="1:13" x14ac:dyDescent="0.25">
      <c r="A767" s="7">
        <v>766</v>
      </c>
      <c r="B767" s="8">
        <v>41698</v>
      </c>
      <c r="C767" s="7">
        <f>YEAR($B767)</f>
        <v>2014</v>
      </c>
      <c r="D767" s="7" t="str">
        <f>VLOOKUP(_xlfn.DAYS(DATE(YEAR($B767), MONTH($B768), DAY($B768)), DATE(YEAR($B768), 1, 1)), SeasonAux, 2, TRUE)</f>
        <v>Winter</v>
      </c>
      <c r="E767" s="7">
        <f>IF($F767 &lt;= 6, 1, 2)</f>
        <v>1</v>
      </c>
      <c r="F767" s="7">
        <f>MONTH($B767)</f>
        <v>2</v>
      </c>
      <c r="G767" s="7">
        <f>WEEKNUM($B767)</f>
        <v>9</v>
      </c>
      <c r="H767" s="7">
        <f>DAY($B767)</f>
        <v>28</v>
      </c>
      <c r="I767" s="7">
        <f>WEEKDAY($B767,2)</f>
        <v>5</v>
      </c>
      <c r="J767" s="7" t="str">
        <f>TEXT($B767, "DDDD")</f>
        <v>sexta-feira</v>
      </c>
      <c r="K767" s="15" t="str">
        <f>IFERROR(VLOOKUP(B767, HolidayDimension!A$2:B$50, 2, FALSE), "No Key")</f>
        <v>No Key</v>
      </c>
      <c r="L767" s="7" t="str">
        <f t="shared" si="11"/>
        <v>Non-Holiday</v>
      </c>
      <c r="M767" s="7" t="str">
        <f>IF($I767 &gt;= 6, "Weekend", "Non-Weekend")</f>
        <v>Non-Weekend</v>
      </c>
    </row>
    <row r="768" spans="1:13" x14ac:dyDescent="0.25">
      <c r="A768" s="7">
        <v>767</v>
      </c>
      <c r="B768" s="8">
        <v>41699</v>
      </c>
      <c r="C768" s="7">
        <f>YEAR($B768)</f>
        <v>2014</v>
      </c>
      <c r="D768" s="7" t="str">
        <f>VLOOKUP(_xlfn.DAYS(DATE(YEAR($B768), MONTH($B769), DAY($B769)), DATE(YEAR($B769), 1, 1)), SeasonAux, 2, TRUE)</f>
        <v>Winter</v>
      </c>
      <c r="E768" s="7">
        <f>IF($F768 &lt;= 6, 1, 2)</f>
        <v>1</v>
      </c>
      <c r="F768" s="7">
        <f>MONTH($B768)</f>
        <v>3</v>
      </c>
      <c r="G768" s="7">
        <f>WEEKNUM($B768)</f>
        <v>9</v>
      </c>
      <c r="H768" s="7">
        <f>DAY($B768)</f>
        <v>1</v>
      </c>
      <c r="I768" s="7">
        <f>WEEKDAY($B768,2)</f>
        <v>6</v>
      </c>
      <c r="J768" s="7" t="str">
        <f>TEXT($B768, "DDDD")</f>
        <v>sábado</v>
      </c>
      <c r="K768" s="15" t="str">
        <f>IFERROR(VLOOKUP(B768, HolidayDimension!A$2:B$50, 2, FALSE), "No Key")</f>
        <v>No Key</v>
      </c>
      <c r="L768" s="7" t="str">
        <f t="shared" si="11"/>
        <v>Non-Holiday</v>
      </c>
      <c r="M768" s="7" t="str">
        <f>IF($I768 &gt;= 6, "Weekend", "Non-Weekend")</f>
        <v>Weekend</v>
      </c>
    </row>
    <row r="769" spans="1:13" x14ac:dyDescent="0.25">
      <c r="A769" s="7">
        <v>768</v>
      </c>
      <c r="B769" s="8">
        <v>41700</v>
      </c>
      <c r="C769" s="7">
        <f>YEAR($B769)</f>
        <v>2014</v>
      </c>
      <c r="D769" s="7" t="str">
        <f>VLOOKUP(_xlfn.DAYS(DATE(YEAR($B769), MONTH($B770), DAY($B770)), DATE(YEAR($B770), 1, 1)), SeasonAux, 2, TRUE)</f>
        <v>Winter</v>
      </c>
      <c r="E769" s="7">
        <f>IF($F769 &lt;= 6, 1, 2)</f>
        <v>1</v>
      </c>
      <c r="F769" s="7">
        <f>MONTH($B769)</f>
        <v>3</v>
      </c>
      <c r="G769" s="7">
        <f>WEEKNUM($B769)</f>
        <v>10</v>
      </c>
      <c r="H769" s="7">
        <f>DAY($B769)</f>
        <v>2</v>
      </c>
      <c r="I769" s="7">
        <f>WEEKDAY($B769,2)</f>
        <v>7</v>
      </c>
      <c r="J769" s="7" t="str">
        <f>TEXT($B769, "DDDD")</f>
        <v>domingo</v>
      </c>
      <c r="K769" s="15" t="str">
        <f>IFERROR(VLOOKUP(B769, HolidayDimension!A$2:B$50, 2, FALSE), "No Key")</f>
        <v>No Key</v>
      </c>
      <c r="L769" s="7" t="str">
        <f t="shared" si="11"/>
        <v>Non-Holiday</v>
      </c>
      <c r="M769" s="7" t="str">
        <f>IF($I769 &gt;= 6, "Weekend", "Non-Weekend")</f>
        <v>Weekend</v>
      </c>
    </row>
    <row r="770" spans="1:13" x14ac:dyDescent="0.25">
      <c r="A770" s="7">
        <v>769</v>
      </c>
      <c r="B770" s="8">
        <v>41701</v>
      </c>
      <c r="C770" s="7">
        <f>YEAR($B770)</f>
        <v>2014</v>
      </c>
      <c r="D770" s="7" t="str">
        <f>VLOOKUP(_xlfn.DAYS(DATE(YEAR($B770), MONTH($B771), DAY($B771)), DATE(YEAR($B771), 1, 1)), SeasonAux, 2, TRUE)</f>
        <v>Winter</v>
      </c>
      <c r="E770" s="7">
        <f>IF($F770 &lt;= 6, 1, 2)</f>
        <v>1</v>
      </c>
      <c r="F770" s="7">
        <f>MONTH($B770)</f>
        <v>3</v>
      </c>
      <c r="G770" s="7">
        <f>WEEKNUM($B770)</f>
        <v>10</v>
      </c>
      <c r="H770" s="7">
        <f>DAY($B770)</f>
        <v>3</v>
      </c>
      <c r="I770" s="7">
        <f>WEEKDAY($B770,2)</f>
        <v>1</v>
      </c>
      <c r="J770" s="7" t="str">
        <f>TEXT($B770, "DDDD")</f>
        <v>segunda-feira</v>
      </c>
      <c r="K770" s="15" t="str">
        <f>IFERROR(VLOOKUP(B770, HolidayDimension!A$2:B$50, 2, FALSE), "No Key")</f>
        <v>No Key</v>
      </c>
      <c r="L770" s="7" t="str">
        <f t="shared" si="11"/>
        <v>Non-Holiday</v>
      </c>
      <c r="M770" s="7" t="str">
        <f>IF($I770 &gt;= 6, "Weekend", "Non-Weekend")</f>
        <v>Non-Weekend</v>
      </c>
    </row>
    <row r="771" spans="1:13" x14ac:dyDescent="0.25">
      <c r="A771" s="7">
        <v>770</v>
      </c>
      <c r="B771" s="8">
        <v>41702</v>
      </c>
      <c r="C771" s="7">
        <f>YEAR($B771)</f>
        <v>2014</v>
      </c>
      <c r="D771" s="7" t="str">
        <f>VLOOKUP(_xlfn.DAYS(DATE(YEAR($B771), MONTH($B772), DAY($B772)), DATE(YEAR($B772), 1, 1)), SeasonAux, 2, TRUE)</f>
        <v>Winter</v>
      </c>
      <c r="E771" s="7">
        <f>IF($F771 &lt;= 6, 1, 2)</f>
        <v>1</v>
      </c>
      <c r="F771" s="7">
        <f>MONTH($B771)</f>
        <v>3</v>
      </c>
      <c r="G771" s="7">
        <f>WEEKNUM($B771)</f>
        <v>10</v>
      </c>
      <c r="H771" s="7">
        <f>DAY($B771)</f>
        <v>4</v>
      </c>
      <c r="I771" s="7">
        <f>WEEKDAY($B771,2)</f>
        <v>2</v>
      </c>
      <c r="J771" s="7" t="str">
        <f>TEXT($B771, "DDDD")</f>
        <v>terça-feira</v>
      </c>
      <c r="K771" s="15" t="str">
        <f>IFERROR(VLOOKUP(B771, HolidayDimension!A$2:B$50, 2, FALSE), "No Key")</f>
        <v>No Key</v>
      </c>
      <c r="L771" s="7" t="str">
        <f t="shared" ref="L771:L834" si="12">IF($K771 = "No Key", "Non-Holiday", "Holiday")</f>
        <v>Non-Holiday</v>
      </c>
      <c r="M771" s="7" t="str">
        <f>IF($I771 &gt;= 6, "Weekend", "Non-Weekend")</f>
        <v>Non-Weekend</v>
      </c>
    </row>
    <row r="772" spans="1:13" x14ac:dyDescent="0.25">
      <c r="A772" s="7">
        <v>771</v>
      </c>
      <c r="B772" s="8">
        <v>41703</v>
      </c>
      <c r="C772" s="7">
        <f>YEAR($B772)</f>
        <v>2014</v>
      </c>
      <c r="D772" s="7" t="str">
        <f>VLOOKUP(_xlfn.DAYS(DATE(YEAR($B772), MONTH($B773), DAY($B773)), DATE(YEAR($B773), 1, 1)), SeasonAux, 2, TRUE)</f>
        <v>Winter</v>
      </c>
      <c r="E772" s="7">
        <f>IF($F772 &lt;= 6, 1, 2)</f>
        <v>1</v>
      </c>
      <c r="F772" s="7">
        <f>MONTH($B772)</f>
        <v>3</v>
      </c>
      <c r="G772" s="7">
        <f>WEEKNUM($B772)</f>
        <v>10</v>
      </c>
      <c r="H772" s="7">
        <f>DAY($B772)</f>
        <v>5</v>
      </c>
      <c r="I772" s="7">
        <f>WEEKDAY($B772,2)</f>
        <v>3</v>
      </c>
      <c r="J772" s="7" t="str">
        <f>TEXT($B772, "DDDD")</f>
        <v>quarta-feira</v>
      </c>
      <c r="K772" s="15" t="str">
        <f>IFERROR(VLOOKUP(B772, HolidayDimension!A$2:B$50, 2, FALSE), "No Key")</f>
        <v>No Key</v>
      </c>
      <c r="L772" s="7" t="str">
        <f t="shared" si="12"/>
        <v>Non-Holiday</v>
      </c>
      <c r="M772" s="7" t="str">
        <f>IF($I772 &gt;= 6, "Weekend", "Non-Weekend")</f>
        <v>Non-Weekend</v>
      </c>
    </row>
    <row r="773" spans="1:13" x14ac:dyDescent="0.25">
      <c r="A773" s="7">
        <v>772</v>
      </c>
      <c r="B773" s="8">
        <v>41704</v>
      </c>
      <c r="C773" s="7">
        <f>YEAR($B773)</f>
        <v>2014</v>
      </c>
      <c r="D773" s="7" t="str">
        <f>VLOOKUP(_xlfn.DAYS(DATE(YEAR($B773), MONTH($B774), DAY($B774)), DATE(YEAR($B774), 1, 1)), SeasonAux, 2, TRUE)</f>
        <v>Winter</v>
      </c>
      <c r="E773" s="7">
        <f>IF($F773 &lt;= 6, 1, 2)</f>
        <v>1</v>
      </c>
      <c r="F773" s="7">
        <f>MONTH($B773)</f>
        <v>3</v>
      </c>
      <c r="G773" s="7">
        <f>WEEKNUM($B773)</f>
        <v>10</v>
      </c>
      <c r="H773" s="7">
        <f>DAY($B773)</f>
        <v>6</v>
      </c>
      <c r="I773" s="7">
        <f>WEEKDAY($B773,2)</f>
        <v>4</v>
      </c>
      <c r="J773" s="7" t="str">
        <f>TEXT($B773, "DDDD")</f>
        <v>quinta-feira</v>
      </c>
      <c r="K773" s="15" t="str">
        <f>IFERROR(VLOOKUP(B773, HolidayDimension!A$2:B$50, 2, FALSE), "No Key")</f>
        <v>No Key</v>
      </c>
      <c r="L773" s="7" t="str">
        <f t="shared" si="12"/>
        <v>Non-Holiday</v>
      </c>
      <c r="M773" s="7" t="str">
        <f>IF($I773 &gt;= 6, "Weekend", "Non-Weekend")</f>
        <v>Non-Weekend</v>
      </c>
    </row>
    <row r="774" spans="1:13" x14ac:dyDescent="0.25">
      <c r="A774" s="7">
        <v>773</v>
      </c>
      <c r="B774" s="9">
        <v>41705</v>
      </c>
      <c r="C774" s="7">
        <f>YEAR($B774)</f>
        <v>2014</v>
      </c>
      <c r="D774" s="7" t="str">
        <f>VLOOKUP(_xlfn.DAYS(DATE(YEAR($B774), MONTH($B775), DAY($B775)), DATE(YEAR($B775), 1, 1)), SeasonAux, 2, TRUE)</f>
        <v>Winter</v>
      </c>
      <c r="E774" s="7">
        <f>IF($F774 &lt;= 6, 1, 2)</f>
        <v>1</v>
      </c>
      <c r="F774" s="7">
        <f>MONTH($B774)</f>
        <v>3</v>
      </c>
      <c r="G774" s="7">
        <f>WEEKNUM($B774)</f>
        <v>10</v>
      </c>
      <c r="H774" s="7">
        <f>DAY($B774)</f>
        <v>7</v>
      </c>
      <c r="I774" s="7">
        <f>WEEKDAY($B774,2)</f>
        <v>5</v>
      </c>
      <c r="J774" s="7" t="str">
        <f>TEXT($B774, "DDDD")</f>
        <v>sexta-feira</v>
      </c>
      <c r="K774" s="15" t="str">
        <f>IFERROR(VLOOKUP(B774, HolidayDimension!A$2:B$50, 2, FALSE), "No Key")</f>
        <v>No Key</v>
      </c>
      <c r="L774" s="7" t="str">
        <f t="shared" si="12"/>
        <v>Non-Holiday</v>
      </c>
      <c r="M774" s="7" t="str">
        <f>IF($I774 &gt;= 6, "Weekend", "Non-Weekend")</f>
        <v>Non-Weekend</v>
      </c>
    </row>
    <row r="775" spans="1:13" x14ac:dyDescent="0.25">
      <c r="A775" s="7">
        <v>774</v>
      </c>
      <c r="B775" s="8">
        <v>41706</v>
      </c>
      <c r="C775" s="7">
        <f>YEAR($B775)</f>
        <v>2014</v>
      </c>
      <c r="D775" s="7" t="str">
        <f>VLOOKUP(_xlfn.DAYS(DATE(YEAR($B775), MONTH($B776), DAY($B776)), DATE(YEAR($B776), 1, 1)), SeasonAux, 2, TRUE)</f>
        <v>Winter</v>
      </c>
      <c r="E775" s="7">
        <f>IF($F775 &lt;= 6, 1, 2)</f>
        <v>1</v>
      </c>
      <c r="F775" s="7">
        <f>MONTH($B775)</f>
        <v>3</v>
      </c>
      <c r="G775" s="7">
        <f>WEEKNUM($B775)</f>
        <v>10</v>
      </c>
      <c r="H775" s="7">
        <f>DAY($B775)</f>
        <v>8</v>
      </c>
      <c r="I775" s="7">
        <f>WEEKDAY($B775,2)</f>
        <v>6</v>
      </c>
      <c r="J775" s="7" t="str">
        <f>TEXT($B775, "DDDD")</f>
        <v>sábado</v>
      </c>
      <c r="K775" s="15" t="str">
        <f>IFERROR(VLOOKUP(B775, HolidayDimension!A$2:B$50, 2, FALSE), "No Key")</f>
        <v>No Key</v>
      </c>
      <c r="L775" s="7" t="str">
        <f t="shared" si="12"/>
        <v>Non-Holiday</v>
      </c>
      <c r="M775" s="7" t="str">
        <f>IF($I775 &gt;= 6, "Weekend", "Non-Weekend")</f>
        <v>Weekend</v>
      </c>
    </row>
    <row r="776" spans="1:13" x14ac:dyDescent="0.25">
      <c r="A776" s="7">
        <v>775</v>
      </c>
      <c r="B776" s="8">
        <v>41707</v>
      </c>
      <c r="C776" s="7">
        <f>YEAR($B776)</f>
        <v>2014</v>
      </c>
      <c r="D776" s="7" t="str">
        <f>VLOOKUP(_xlfn.DAYS(DATE(YEAR($B776), MONTH($B777), DAY($B777)), DATE(YEAR($B777), 1, 1)), SeasonAux, 2, TRUE)</f>
        <v>Winter</v>
      </c>
      <c r="E776" s="7">
        <f>IF($F776 &lt;= 6, 1, 2)</f>
        <v>1</v>
      </c>
      <c r="F776" s="7">
        <f>MONTH($B776)</f>
        <v>3</v>
      </c>
      <c r="G776" s="7">
        <f>WEEKNUM($B776)</f>
        <v>11</v>
      </c>
      <c r="H776" s="7">
        <f>DAY($B776)</f>
        <v>9</v>
      </c>
      <c r="I776" s="7">
        <f>WEEKDAY($B776,2)</f>
        <v>7</v>
      </c>
      <c r="J776" s="7" t="str">
        <f>TEXT($B776, "DDDD")</f>
        <v>domingo</v>
      </c>
      <c r="K776" s="15" t="str">
        <f>IFERROR(VLOOKUP(B776, HolidayDimension!A$2:B$50, 2, FALSE), "No Key")</f>
        <v>No Key</v>
      </c>
      <c r="L776" s="7" t="str">
        <f t="shared" si="12"/>
        <v>Non-Holiday</v>
      </c>
      <c r="M776" s="7" t="str">
        <f>IF($I776 &gt;= 6, "Weekend", "Non-Weekend")</f>
        <v>Weekend</v>
      </c>
    </row>
    <row r="777" spans="1:13" x14ac:dyDescent="0.25">
      <c r="A777" s="7">
        <v>776</v>
      </c>
      <c r="B777" s="8">
        <v>41708</v>
      </c>
      <c r="C777" s="7">
        <f>YEAR($B777)</f>
        <v>2014</v>
      </c>
      <c r="D777" s="7" t="str">
        <f>VLOOKUP(_xlfn.DAYS(DATE(YEAR($B777), MONTH($B778), DAY($B778)), DATE(YEAR($B778), 1, 1)), SeasonAux, 2, TRUE)</f>
        <v>Winter</v>
      </c>
      <c r="E777" s="7">
        <f>IF($F777 &lt;= 6, 1, 2)</f>
        <v>1</v>
      </c>
      <c r="F777" s="7">
        <f>MONTH($B777)</f>
        <v>3</v>
      </c>
      <c r="G777" s="7">
        <f>WEEKNUM($B777)</f>
        <v>11</v>
      </c>
      <c r="H777" s="7">
        <f>DAY($B777)</f>
        <v>10</v>
      </c>
      <c r="I777" s="7">
        <f>WEEKDAY($B777,2)</f>
        <v>1</v>
      </c>
      <c r="J777" s="7" t="str">
        <f>TEXT($B777, "DDDD")</f>
        <v>segunda-feira</v>
      </c>
      <c r="K777" s="15" t="str">
        <f>IFERROR(VLOOKUP(B777, HolidayDimension!A$2:B$50, 2, FALSE), "No Key")</f>
        <v>No Key</v>
      </c>
      <c r="L777" s="7" t="str">
        <f t="shared" si="12"/>
        <v>Non-Holiday</v>
      </c>
      <c r="M777" s="7" t="str">
        <f>IF($I777 &gt;= 6, "Weekend", "Non-Weekend")</f>
        <v>Non-Weekend</v>
      </c>
    </row>
    <row r="778" spans="1:13" x14ac:dyDescent="0.25">
      <c r="A778" s="7">
        <v>777</v>
      </c>
      <c r="B778" s="9">
        <v>41709</v>
      </c>
      <c r="C778" s="7">
        <f>YEAR($B778)</f>
        <v>2014</v>
      </c>
      <c r="D778" s="7" t="str">
        <f>VLOOKUP(_xlfn.DAYS(DATE(YEAR($B778), MONTH($B779), DAY($B779)), DATE(YEAR($B779), 1, 1)), SeasonAux, 2, TRUE)</f>
        <v>Winter</v>
      </c>
      <c r="E778" s="7">
        <f>IF($F778 &lt;= 6, 1, 2)</f>
        <v>1</v>
      </c>
      <c r="F778" s="7">
        <f>MONTH($B778)</f>
        <v>3</v>
      </c>
      <c r="G778" s="7">
        <f>WEEKNUM($B778)</f>
        <v>11</v>
      </c>
      <c r="H778" s="7">
        <f>DAY($B778)</f>
        <v>11</v>
      </c>
      <c r="I778" s="7">
        <f>WEEKDAY($B778,2)</f>
        <v>2</v>
      </c>
      <c r="J778" s="7" t="str">
        <f>TEXT($B778, "DDDD")</f>
        <v>terça-feira</v>
      </c>
      <c r="K778" s="15" t="str">
        <f>IFERROR(VLOOKUP(B778, HolidayDimension!A$2:B$50, 2, FALSE), "No Key")</f>
        <v>No Key</v>
      </c>
      <c r="L778" s="7" t="str">
        <f t="shared" si="12"/>
        <v>Non-Holiday</v>
      </c>
      <c r="M778" s="7" t="str">
        <f>IF($I778 &gt;= 6, "Weekend", "Non-Weekend")</f>
        <v>Non-Weekend</v>
      </c>
    </row>
    <row r="779" spans="1:13" x14ac:dyDescent="0.25">
      <c r="A779" s="7">
        <v>778</v>
      </c>
      <c r="B779" s="8">
        <v>41710</v>
      </c>
      <c r="C779" s="7">
        <f>YEAR($B779)</f>
        <v>2014</v>
      </c>
      <c r="D779" s="7" t="str">
        <f>VLOOKUP(_xlfn.DAYS(DATE(YEAR($B779), MONTH($B780), DAY($B780)), DATE(YEAR($B780), 1, 1)), SeasonAux, 2, TRUE)</f>
        <v>Winter</v>
      </c>
      <c r="E779" s="7">
        <f>IF($F779 &lt;= 6, 1, 2)</f>
        <v>1</v>
      </c>
      <c r="F779" s="7">
        <f>MONTH($B779)</f>
        <v>3</v>
      </c>
      <c r="G779" s="7">
        <f>WEEKNUM($B779)</f>
        <v>11</v>
      </c>
      <c r="H779" s="7">
        <f>DAY($B779)</f>
        <v>12</v>
      </c>
      <c r="I779" s="7">
        <f>WEEKDAY($B779,2)</f>
        <v>3</v>
      </c>
      <c r="J779" s="7" t="str">
        <f>TEXT($B779, "DDDD")</f>
        <v>quarta-feira</v>
      </c>
      <c r="K779" s="15" t="str">
        <f>IFERROR(VLOOKUP(B779, HolidayDimension!A$2:B$50, 2, FALSE), "No Key")</f>
        <v>No Key</v>
      </c>
      <c r="L779" s="7" t="str">
        <f t="shared" si="12"/>
        <v>Non-Holiday</v>
      </c>
      <c r="M779" s="7" t="str">
        <f>IF($I779 &gt;= 6, "Weekend", "Non-Weekend")</f>
        <v>Non-Weekend</v>
      </c>
    </row>
    <row r="780" spans="1:13" x14ac:dyDescent="0.25">
      <c r="A780" s="7">
        <v>779</v>
      </c>
      <c r="B780" s="8">
        <v>41711</v>
      </c>
      <c r="C780" s="7">
        <f>YEAR($B780)</f>
        <v>2014</v>
      </c>
      <c r="D780" s="7" t="str">
        <f>VLOOKUP(_xlfn.DAYS(DATE(YEAR($B780), MONTH($B781), DAY($B781)), DATE(YEAR($B781), 1, 1)), SeasonAux, 2, TRUE)</f>
        <v>Winter</v>
      </c>
      <c r="E780" s="7">
        <f>IF($F780 &lt;= 6, 1, 2)</f>
        <v>1</v>
      </c>
      <c r="F780" s="7">
        <f>MONTH($B780)</f>
        <v>3</v>
      </c>
      <c r="G780" s="7">
        <f>WEEKNUM($B780)</f>
        <v>11</v>
      </c>
      <c r="H780" s="7">
        <f>DAY($B780)</f>
        <v>13</v>
      </c>
      <c r="I780" s="7">
        <f>WEEKDAY($B780,2)</f>
        <v>4</v>
      </c>
      <c r="J780" s="7" t="str">
        <f>TEXT($B780, "DDDD")</f>
        <v>quinta-feira</v>
      </c>
      <c r="K780" s="15" t="str">
        <f>IFERROR(VLOOKUP(B780, HolidayDimension!A$2:B$50, 2, FALSE), "No Key")</f>
        <v>No Key</v>
      </c>
      <c r="L780" s="7" t="str">
        <f t="shared" si="12"/>
        <v>Non-Holiday</v>
      </c>
      <c r="M780" s="7" t="str">
        <f>IF($I780 &gt;= 6, "Weekend", "Non-Weekend")</f>
        <v>Non-Weekend</v>
      </c>
    </row>
    <row r="781" spans="1:13" x14ac:dyDescent="0.25">
      <c r="A781" s="7">
        <v>780</v>
      </c>
      <c r="B781" s="8">
        <v>41712</v>
      </c>
      <c r="C781" s="7">
        <f>YEAR($B781)</f>
        <v>2014</v>
      </c>
      <c r="D781" s="7" t="str">
        <f>VLOOKUP(_xlfn.DAYS(DATE(YEAR($B781), MONTH($B782), DAY($B782)), DATE(YEAR($B782), 1, 1)), SeasonAux, 2, TRUE)</f>
        <v>Winter</v>
      </c>
      <c r="E781" s="7">
        <f>IF($F781 &lt;= 6, 1, 2)</f>
        <v>1</v>
      </c>
      <c r="F781" s="7">
        <f>MONTH($B781)</f>
        <v>3</v>
      </c>
      <c r="G781" s="7">
        <f>WEEKNUM($B781)</f>
        <v>11</v>
      </c>
      <c r="H781" s="7">
        <f>DAY($B781)</f>
        <v>14</v>
      </c>
      <c r="I781" s="7">
        <f>WEEKDAY($B781,2)</f>
        <v>5</v>
      </c>
      <c r="J781" s="7" t="str">
        <f>TEXT($B781, "DDDD")</f>
        <v>sexta-feira</v>
      </c>
      <c r="K781" s="15" t="str">
        <f>IFERROR(VLOOKUP(B781, HolidayDimension!A$2:B$50, 2, FALSE), "No Key")</f>
        <v>No Key</v>
      </c>
      <c r="L781" s="7" t="str">
        <f t="shared" si="12"/>
        <v>Non-Holiday</v>
      </c>
      <c r="M781" s="7" t="str">
        <f>IF($I781 &gt;= 6, "Weekend", "Non-Weekend")</f>
        <v>Non-Weekend</v>
      </c>
    </row>
    <row r="782" spans="1:13" x14ac:dyDescent="0.25">
      <c r="A782" s="7">
        <v>781</v>
      </c>
      <c r="B782" s="9">
        <v>41713</v>
      </c>
      <c r="C782" s="7">
        <f>YEAR($B782)</f>
        <v>2014</v>
      </c>
      <c r="D782" s="7" t="str">
        <f>VLOOKUP(_xlfn.DAYS(DATE(YEAR($B782), MONTH($B783), DAY($B783)), DATE(YEAR($B783), 1, 1)), SeasonAux, 2, TRUE)</f>
        <v>Winter</v>
      </c>
      <c r="E782" s="7">
        <f>IF($F782 &lt;= 6, 1, 2)</f>
        <v>1</v>
      </c>
      <c r="F782" s="7">
        <f>MONTH($B782)</f>
        <v>3</v>
      </c>
      <c r="G782" s="7">
        <f>WEEKNUM($B782)</f>
        <v>11</v>
      </c>
      <c r="H782" s="7">
        <f>DAY($B782)</f>
        <v>15</v>
      </c>
      <c r="I782" s="7">
        <f>WEEKDAY($B782,2)</f>
        <v>6</v>
      </c>
      <c r="J782" s="7" t="str">
        <f>TEXT($B782, "DDDD")</f>
        <v>sábado</v>
      </c>
      <c r="K782" s="15" t="str">
        <f>IFERROR(VLOOKUP(B782, HolidayDimension!A$2:B$50, 2, FALSE), "No Key")</f>
        <v>No Key</v>
      </c>
      <c r="L782" s="7" t="str">
        <f t="shared" si="12"/>
        <v>Non-Holiday</v>
      </c>
      <c r="M782" s="7" t="str">
        <f>IF($I782 &gt;= 6, "Weekend", "Non-Weekend")</f>
        <v>Weekend</v>
      </c>
    </row>
    <row r="783" spans="1:13" x14ac:dyDescent="0.25">
      <c r="A783" s="7">
        <v>782</v>
      </c>
      <c r="B783" s="9">
        <v>41714</v>
      </c>
      <c r="C783" s="7">
        <f>YEAR($B783)</f>
        <v>2014</v>
      </c>
      <c r="D783" s="7" t="str">
        <f>VLOOKUP(_xlfn.DAYS(DATE(YEAR($B783), MONTH($B784), DAY($B784)), DATE(YEAR($B784), 1, 1)), SeasonAux, 2, TRUE)</f>
        <v>Winter</v>
      </c>
      <c r="E783" s="7">
        <f>IF($F783 &lt;= 6, 1, 2)</f>
        <v>1</v>
      </c>
      <c r="F783" s="7">
        <f>MONTH($B783)</f>
        <v>3</v>
      </c>
      <c r="G783" s="7">
        <f>WEEKNUM($B783)</f>
        <v>12</v>
      </c>
      <c r="H783" s="7">
        <f>DAY($B783)</f>
        <v>16</v>
      </c>
      <c r="I783" s="7">
        <f>WEEKDAY($B783,2)</f>
        <v>7</v>
      </c>
      <c r="J783" s="7" t="str">
        <f>TEXT($B783, "DDDD")</f>
        <v>domingo</v>
      </c>
      <c r="K783" s="15" t="str">
        <f>IFERROR(VLOOKUP(B783, HolidayDimension!A$2:B$50, 2, FALSE), "No Key")</f>
        <v>No Key</v>
      </c>
      <c r="L783" s="7" t="str">
        <f t="shared" si="12"/>
        <v>Non-Holiday</v>
      </c>
      <c r="M783" s="7" t="str">
        <f>IF($I783 &gt;= 6, "Weekend", "Non-Weekend")</f>
        <v>Weekend</v>
      </c>
    </row>
    <row r="784" spans="1:13" x14ac:dyDescent="0.25">
      <c r="A784" s="7">
        <v>783</v>
      </c>
      <c r="B784" s="8">
        <v>41715</v>
      </c>
      <c r="C784" s="7">
        <f>YEAR($B784)</f>
        <v>2014</v>
      </c>
      <c r="D784" s="7" t="str">
        <f>VLOOKUP(_xlfn.DAYS(DATE(YEAR($B784), MONTH($B785), DAY($B785)), DATE(YEAR($B785), 1, 1)), SeasonAux, 2, TRUE)</f>
        <v>Winter</v>
      </c>
      <c r="E784" s="7">
        <f>IF($F784 &lt;= 6, 1, 2)</f>
        <v>1</v>
      </c>
      <c r="F784" s="7">
        <f>MONTH($B784)</f>
        <v>3</v>
      </c>
      <c r="G784" s="7">
        <f>WEEKNUM($B784)</f>
        <v>12</v>
      </c>
      <c r="H784" s="7">
        <f>DAY($B784)</f>
        <v>17</v>
      </c>
      <c r="I784" s="7">
        <f>WEEKDAY($B784,2)</f>
        <v>1</v>
      </c>
      <c r="J784" s="7" t="str">
        <f>TEXT($B784, "DDDD")</f>
        <v>segunda-feira</v>
      </c>
      <c r="K784" s="15" t="str">
        <f>IFERROR(VLOOKUP(B784, HolidayDimension!A$2:B$50, 2, FALSE), "No Key")</f>
        <v>No Key</v>
      </c>
      <c r="L784" s="7" t="str">
        <f t="shared" si="12"/>
        <v>Non-Holiday</v>
      </c>
      <c r="M784" s="7" t="str">
        <f>IF($I784 &gt;= 6, "Weekend", "Non-Weekend")</f>
        <v>Non-Weekend</v>
      </c>
    </row>
    <row r="785" spans="1:13" x14ac:dyDescent="0.25">
      <c r="A785" s="7">
        <v>784</v>
      </c>
      <c r="B785" s="9">
        <v>41716</v>
      </c>
      <c r="C785" s="7">
        <f>YEAR($B785)</f>
        <v>2014</v>
      </c>
      <c r="D785" s="7" t="str">
        <f>VLOOKUP(_xlfn.DAYS(DATE(YEAR($B785), MONTH($B786), DAY($B786)), DATE(YEAR($B786), 1, 1)), SeasonAux, 2, TRUE)</f>
        <v>Winter</v>
      </c>
      <c r="E785" s="7">
        <f>IF($F785 &lt;= 6, 1, 2)</f>
        <v>1</v>
      </c>
      <c r="F785" s="7">
        <f>MONTH($B785)</f>
        <v>3</v>
      </c>
      <c r="G785" s="7">
        <f>WEEKNUM($B785)</f>
        <v>12</v>
      </c>
      <c r="H785" s="7">
        <f>DAY($B785)</f>
        <v>18</v>
      </c>
      <c r="I785" s="7">
        <f>WEEKDAY($B785,2)</f>
        <v>2</v>
      </c>
      <c r="J785" s="7" t="str">
        <f>TEXT($B785, "DDDD")</f>
        <v>terça-feira</v>
      </c>
      <c r="K785" s="15" t="str">
        <f>IFERROR(VLOOKUP(B785, HolidayDimension!A$2:B$50, 2, FALSE), "No Key")</f>
        <v>No Key</v>
      </c>
      <c r="L785" s="7" t="str">
        <f t="shared" si="12"/>
        <v>Non-Holiday</v>
      </c>
      <c r="M785" s="7" t="str">
        <f>IF($I785 &gt;= 6, "Weekend", "Non-Weekend")</f>
        <v>Non-Weekend</v>
      </c>
    </row>
    <row r="786" spans="1:13" x14ac:dyDescent="0.25">
      <c r="A786" s="7">
        <v>785</v>
      </c>
      <c r="B786" s="9">
        <v>41717</v>
      </c>
      <c r="C786" s="7">
        <f>YEAR($B786)</f>
        <v>2014</v>
      </c>
      <c r="D786" s="7" t="str">
        <f>VLOOKUP(_xlfn.DAYS(DATE(YEAR($B786), MONTH($B787), DAY($B787)), DATE(YEAR($B787), 1, 1)), SeasonAux, 2, TRUE)</f>
        <v>Winter</v>
      </c>
      <c r="E786" s="7">
        <f>IF($F786 &lt;= 6, 1, 2)</f>
        <v>1</v>
      </c>
      <c r="F786" s="7">
        <f>MONTH($B786)</f>
        <v>3</v>
      </c>
      <c r="G786" s="7">
        <f>WEEKNUM($B786)</f>
        <v>12</v>
      </c>
      <c r="H786" s="7">
        <f>DAY($B786)</f>
        <v>19</v>
      </c>
      <c r="I786" s="7">
        <f>WEEKDAY($B786,2)</f>
        <v>3</v>
      </c>
      <c r="J786" s="7" t="str">
        <f>TEXT($B786, "DDDD")</f>
        <v>quarta-feira</v>
      </c>
      <c r="K786" s="15" t="str">
        <f>IFERROR(VLOOKUP(B786, HolidayDimension!A$2:B$50, 2, FALSE), "No Key")</f>
        <v>No Key</v>
      </c>
      <c r="L786" s="7" t="str">
        <f t="shared" si="12"/>
        <v>Non-Holiday</v>
      </c>
      <c r="M786" s="7" t="str">
        <f>IF($I786 &gt;= 6, "Weekend", "Non-Weekend")</f>
        <v>Non-Weekend</v>
      </c>
    </row>
    <row r="787" spans="1:13" x14ac:dyDescent="0.25">
      <c r="A787" s="7">
        <v>786</v>
      </c>
      <c r="B787" s="9">
        <v>41718</v>
      </c>
      <c r="C787" s="7">
        <f>YEAR($B787)</f>
        <v>2014</v>
      </c>
      <c r="D787" s="7" t="str">
        <f>VLOOKUP(_xlfn.DAYS(DATE(YEAR($B787), MONTH($B788), DAY($B788)), DATE(YEAR($B788), 1, 1)), SeasonAux, 2, TRUE)</f>
        <v>Winter</v>
      </c>
      <c r="E787" s="7">
        <f>IF($F787 &lt;= 6, 1, 2)</f>
        <v>1</v>
      </c>
      <c r="F787" s="7">
        <f>MONTH($B787)</f>
        <v>3</v>
      </c>
      <c r="G787" s="7">
        <f>WEEKNUM($B787)</f>
        <v>12</v>
      </c>
      <c r="H787" s="7">
        <f>DAY($B787)</f>
        <v>20</v>
      </c>
      <c r="I787" s="7">
        <f>WEEKDAY($B787,2)</f>
        <v>4</v>
      </c>
      <c r="J787" s="7" t="str">
        <f>TEXT($B787, "DDDD")</f>
        <v>quinta-feira</v>
      </c>
      <c r="K787" s="15" t="str">
        <f>IFERROR(VLOOKUP(B787, HolidayDimension!A$2:B$50, 2, FALSE), "No Key")</f>
        <v>No Key</v>
      </c>
      <c r="L787" s="7" t="str">
        <f t="shared" si="12"/>
        <v>Non-Holiday</v>
      </c>
      <c r="M787" s="7" t="str">
        <f>IF($I787 &gt;= 6, "Weekend", "Non-Weekend")</f>
        <v>Non-Weekend</v>
      </c>
    </row>
    <row r="788" spans="1:13" x14ac:dyDescent="0.25">
      <c r="A788" s="7">
        <v>787</v>
      </c>
      <c r="B788" s="8">
        <v>41719</v>
      </c>
      <c r="C788" s="7">
        <f>YEAR($B788)</f>
        <v>2014</v>
      </c>
      <c r="D788" s="7" t="str">
        <f>VLOOKUP(_xlfn.DAYS(DATE(YEAR($B788), MONTH($B789), DAY($B789)), DATE(YEAR($B789), 1, 1)), SeasonAux, 2, TRUE)</f>
        <v>Spring</v>
      </c>
      <c r="E788" s="7">
        <f>IF($F788 &lt;= 6, 1, 2)</f>
        <v>1</v>
      </c>
      <c r="F788" s="7">
        <f>MONTH($B788)</f>
        <v>3</v>
      </c>
      <c r="G788" s="7">
        <f>WEEKNUM($B788)</f>
        <v>12</v>
      </c>
      <c r="H788" s="7">
        <f>DAY($B788)</f>
        <v>21</v>
      </c>
      <c r="I788" s="7">
        <f>WEEKDAY($B788,2)</f>
        <v>5</v>
      </c>
      <c r="J788" s="7" t="str">
        <f>TEXT($B788, "DDDD")</f>
        <v>sexta-feira</v>
      </c>
      <c r="K788" s="15" t="str">
        <f>IFERROR(VLOOKUP(B788, HolidayDimension!A$2:B$50, 2, FALSE), "No Key")</f>
        <v>No Key</v>
      </c>
      <c r="L788" s="7" t="str">
        <f t="shared" si="12"/>
        <v>Non-Holiday</v>
      </c>
      <c r="M788" s="7" t="str">
        <f>IF($I788 &gt;= 6, "Weekend", "Non-Weekend")</f>
        <v>Non-Weekend</v>
      </c>
    </row>
    <row r="789" spans="1:13" x14ac:dyDescent="0.25">
      <c r="A789" s="7">
        <v>788</v>
      </c>
      <c r="B789" s="9">
        <v>41720</v>
      </c>
      <c r="C789" s="7">
        <f>YEAR($B789)</f>
        <v>2014</v>
      </c>
      <c r="D789" s="7" t="str">
        <f>VLOOKUP(_xlfn.DAYS(DATE(YEAR($B789), MONTH($B790), DAY($B790)), DATE(YEAR($B790), 1, 1)), SeasonAux, 2, TRUE)</f>
        <v>Spring</v>
      </c>
      <c r="E789" s="7">
        <f>IF($F789 &lt;= 6, 1, 2)</f>
        <v>1</v>
      </c>
      <c r="F789" s="7">
        <f>MONTH($B789)</f>
        <v>3</v>
      </c>
      <c r="G789" s="7">
        <f>WEEKNUM($B789)</f>
        <v>12</v>
      </c>
      <c r="H789" s="7">
        <f>DAY($B789)</f>
        <v>22</v>
      </c>
      <c r="I789" s="7">
        <f>WEEKDAY($B789,2)</f>
        <v>6</v>
      </c>
      <c r="J789" s="7" t="str">
        <f>TEXT($B789, "DDDD")</f>
        <v>sábado</v>
      </c>
      <c r="K789" s="15" t="str">
        <f>IFERROR(VLOOKUP(B789, HolidayDimension!A$2:B$50, 2, FALSE), "No Key")</f>
        <v>No Key</v>
      </c>
      <c r="L789" s="7" t="str">
        <f t="shared" si="12"/>
        <v>Non-Holiday</v>
      </c>
      <c r="M789" s="7" t="str">
        <f>IF($I789 &gt;= 6, "Weekend", "Non-Weekend")</f>
        <v>Weekend</v>
      </c>
    </row>
    <row r="790" spans="1:13" x14ac:dyDescent="0.25">
      <c r="A790" s="7">
        <v>789</v>
      </c>
      <c r="B790" s="9">
        <v>41721</v>
      </c>
      <c r="C790" s="7">
        <f>YEAR($B790)</f>
        <v>2014</v>
      </c>
      <c r="D790" s="7" t="str">
        <f>VLOOKUP(_xlfn.DAYS(DATE(YEAR($B790), MONTH($B791), DAY($B791)), DATE(YEAR($B791), 1, 1)), SeasonAux, 2, TRUE)</f>
        <v>Spring</v>
      </c>
      <c r="E790" s="7">
        <f>IF($F790 &lt;= 6, 1, 2)</f>
        <v>1</v>
      </c>
      <c r="F790" s="7">
        <f>MONTH($B790)</f>
        <v>3</v>
      </c>
      <c r="G790" s="7">
        <f>WEEKNUM($B790)</f>
        <v>13</v>
      </c>
      <c r="H790" s="7">
        <f>DAY($B790)</f>
        <v>23</v>
      </c>
      <c r="I790" s="7">
        <f>WEEKDAY($B790,2)</f>
        <v>7</v>
      </c>
      <c r="J790" s="7" t="str">
        <f>TEXT($B790, "DDDD")</f>
        <v>domingo</v>
      </c>
      <c r="K790" s="15" t="str">
        <f>IFERROR(VLOOKUP(B790, HolidayDimension!A$2:B$50, 2, FALSE), "No Key")</f>
        <v>No Key</v>
      </c>
      <c r="L790" s="7" t="str">
        <f t="shared" si="12"/>
        <v>Non-Holiday</v>
      </c>
      <c r="M790" s="7" t="str">
        <f>IF($I790 &gt;= 6, "Weekend", "Non-Weekend")</f>
        <v>Weekend</v>
      </c>
    </row>
    <row r="791" spans="1:13" x14ac:dyDescent="0.25">
      <c r="A791" s="7">
        <v>790</v>
      </c>
      <c r="B791" s="9">
        <v>41722</v>
      </c>
      <c r="C791" s="7">
        <f>YEAR($B791)</f>
        <v>2014</v>
      </c>
      <c r="D791" s="7" t="str">
        <f>VLOOKUP(_xlfn.DAYS(DATE(YEAR($B791), MONTH($B792), DAY($B792)), DATE(YEAR($B792), 1, 1)), SeasonAux, 2, TRUE)</f>
        <v>Spring</v>
      </c>
      <c r="E791" s="7">
        <f>IF($F791 &lt;= 6, 1, 2)</f>
        <v>1</v>
      </c>
      <c r="F791" s="7">
        <f>MONTH($B791)</f>
        <v>3</v>
      </c>
      <c r="G791" s="7">
        <f>WEEKNUM($B791)</f>
        <v>13</v>
      </c>
      <c r="H791" s="7">
        <f>DAY($B791)</f>
        <v>24</v>
      </c>
      <c r="I791" s="7">
        <f>WEEKDAY($B791,2)</f>
        <v>1</v>
      </c>
      <c r="J791" s="7" t="str">
        <f>TEXT($B791, "DDDD")</f>
        <v>segunda-feira</v>
      </c>
      <c r="K791" s="15" t="str">
        <f>IFERROR(VLOOKUP(B791, HolidayDimension!A$2:B$50, 2, FALSE), "No Key")</f>
        <v>No Key</v>
      </c>
      <c r="L791" s="7" t="str">
        <f t="shared" si="12"/>
        <v>Non-Holiday</v>
      </c>
      <c r="M791" s="7" t="str">
        <f>IF($I791 &gt;= 6, "Weekend", "Non-Weekend")</f>
        <v>Non-Weekend</v>
      </c>
    </row>
    <row r="792" spans="1:13" x14ac:dyDescent="0.25">
      <c r="A792" s="7">
        <v>791</v>
      </c>
      <c r="B792" s="8">
        <v>41723</v>
      </c>
      <c r="C792" s="7">
        <f>YEAR($B792)</f>
        <v>2014</v>
      </c>
      <c r="D792" s="7" t="str">
        <f>VLOOKUP(_xlfn.DAYS(DATE(YEAR($B792), MONTH($B793), DAY($B793)), DATE(YEAR($B793), 1, 1)), SeasonAux, 2, TRUE)</f>
        <v>Spring</v>
      </c>
      <c r="E792" s="7">
        <f>IF($F792 &lt;= 6, 1, 2)</f>
        <v>1</v>
      </c>
      <c r="F792" s="7">
        <f>MONTH($B792)</f>
        <v>3</v>
      </c>
      <c r="G792" s="7">
        <f>WEEKNUM($B792)</f>
        <v>13</v>
      </c>
      <c r="H792" s="7">
        <f>DAY($B792)</f>
        <v>25</v>
      </c>
      <c r="I792" s="7">
        <f>WEEKDAY($B792,2)</f>
        <v>2</v>
      </c>
      <c r="J792" s="7" t="str">
        <f>TEXT($B792, "DDDD")</f>
        <v>terça-feira</v>
      </c>
      <c r="K792" s="15" t="str">
        <f>IFERROR(VLOOKUP(B792, HolidayDimension!A$2:B$50, 2, FALSE), "No Key")</f>
        <v>No Key</v>
      </c>
      <c r="L792" s="7" t="str">
        <f t="shared" si="12"/>
        <v>Non-Holiday</v>
      </c>
      <c r="M792" s="7" t="str">
        <f>IF($I792 &gt;= 6, "Weekend", "Non-Weekend")</f>
        <v>Non-Weekend</v>
      </c>
    </row>
    <row r="793" spans="1:13" x14ac:dyDescent="0.25">
      <c r="A793" s="7">
        <v>792</v>
      </c>
      <c r="B793" s="8">
        <v>41724</v>
      </c>
      <c r="C793" s="7">
        <f>YEAR($B793)</f>
        <v>2014</v>
      </c>
      <c r="D793" s="7" t="str">
        <f>VLOOKUP(_xlfn.DAYS(DATE(YEAR($B793), MONTH($B794), DAY($B794)), DATE(YEAR($B794), 1, 1)), SeasonAux, 2, TRUE)</f>
        <v>Spring</v>
      </c>
      <c r="E793" s="7">
        <f>IF($F793 &lt;= 6, 1, 2)</f>
        <v>1</v>
      </c>
      <c r="F793" s="7">
        <f>MONTH($B793)</f>
        <v>3</v>
      </c>
      <c r="G793" s="7">
        <f>WEEKNUM($B793)</f>
        <v>13</v>
      </c>
      <c r="H793" s="7">
        <f>DAY($B793)</f>
        <v>26</v>
      </c>
      <c r="I793" s="7">
        <f>WEEKDAY($B793,2)</f>
        <v>3</v>
      </c>
      <c r="J793" s="7" t="str">
        <f>TEXT($B793, "DDDD")</f>
        <v>quarta-feira</v>
      </c>
      <c r="K793" s="15" t="str">
        <f>IFERROR(VLOOKUP(B793, HolidayDimension!A$2:B$50, 2, FALSE), "No Key")</f>
        <v>No Key</v>
      </c>
      <c r="L793" s="7" t="str">
        <f t="shared" si="12"/>
        <v>Non-Holiday</v>
      </c>
      <c r="M793" s="7" t="str">
        <f>IF($I793 &gt;= 6, "Weekend", "Non-Weekend")</f>
        <v>Non-Weekend</v>
      </c>
    </row>
    <row r="794" spans="1:13" x14ac:dyDescent="0.25">
      <c r="A794" s="7">
        <v>793</v>
      </c>
      <c r="B794" s="8">
        <v>41725</v>
      </c>
      <c r="C794" s="7">
        <f>YEAR($B794)</f>
        <v>2014</v>
      </c>
      <c r="D794" s="7" t="str">
        <f>VLOOKUP(_xlfn.DAYS(DATE(YEAR($B794), MONTH($B795), DAY($B795)), DATE(YEAR($B795), 1, 1)), SeasonAux, 2, TRUE)</f>
        <v>Spring</v>
      </c>
      <c r="E794" s="7">
        <f>IF($F794 &lt;= 6, 1, 2)</f>
        <v>1</v>
      </c>
      <c r="F794" s="7">
        <f>MONTH($B794)</f>
        <v>3</v>
      </c>
      <c r="G794" s="7">
        <f>WEEKNUM($B794)</f>
        <v>13</v>
      </c>
      <c r="H794" s="7">
        <f>DAY($B794)</f>
        <v>27</v>
      </c>
      <c r="I794" s="7">
        <f>WEEKDAY($B794,2)</f>
        <v>4</v>
      </c>
      <c r="J794" s="7" t="str">
        <f>TEXT($B794, "DDDD")</f>
        <v>quinta-feira</v>
      </c>
      <c r="K794" s="15" t="str">
        <f>IFERROR(VLOOKUP(B794, HolidayDimension!A$2:B$50, 2, FALSE), "No Key")</f>
        <v>No Key</v>
      </c>
      <c r="L794" s="7" t="str">
        <f t="shared" si="12"/>
        <v>Non-Holiday</v>
      </c>
      <c r="M794" s="7" t="str">
        <f>IF($I794 &gt;= 6, "Weekend", "Non-Weekend")</f>
        <v>Non-Weekend</v>
      </c>
    </row>
    <row r="795" spans="1:13" x14ac:dyDescent="0.25">
      <c r="A795" s="7">
        <v>794</v>
      </c>
      <c r="B795" s="9">
        <v>41726</v>
      </c>
      <c r="C795" s="7">
        <f>YEAR($B795)</f>
        <v>2014</v>
      </c>
      <c r="D795" s="7" t="str">
        <f>VLOOKUP(_xlfn.DAYS(DATE(YEAR($B795), MONTH($B796), DAY($B796)), DATE(YEAR($B796), 1, 1)), SeasonAux, 2, TRUE)</f>
        <v>Spring</v>
      </c>
      <c r="E795" s="7">
        <f>IF($F795 &lt;= 6, 1, 2)</f>
        <v>1</v>
      </c>
      <c r="F795" s="7">
        <f>MONTH($B795)</f>
        <v>3</v>
      </c>
      <c r="G795" s="7">
        <f>WEEKNUM($B795)</f>
        <v>13</v>
      </c>
      <c r="H795" s="7">
        <f>DAY($B795)</f>
        <v>28</v>
      </c>
      <c r="I795" s="7">
        <f>WEEKDAY($B795,2)</f>
        <v>5</v>
      </c>
      <c r="J795" s="7" t="str">
        <f>TEXT($B795, "DDDD")</f>
        <v>sexta-feira</v>
      </c>
      <c r="K795" s="15" t="str">
        <f>IFERROR(VLOOKUP(B795, HolidayDimension!A$2:B$50, 2, FALSE), "No Key")</f>
        <v>No Key</v>
      </c>
      <c r="L795" s="7" t="str">
        <f t="shared" si="12"/>
        <v>Non-Holiday</v>
      </c>
      <c r="M795" s="7" t="str">
        <f>IF($I795 &gt;= 6, "Weekend", "Non-Weekend")</f>
        <v>Non-Weekend</v>
      </c>
    </row>
    <row r="796" spans="1:13" x14ac:dyDescent="0.25">
      <c r="A796" s="7">
        <v>795</v>
      </c>
      <c r="B796" s="8">
        <v>41727</v>
      </c>
      <c r="C796" s="7">
        <f>YEAR($B796)</f>
        <v>2014</v>
      </c>
      <c r="D796" s="7" t="str">
        <f>VLOOKUP(_xlfn.DAYS(DATE(YEAR($B796), MONTH($B797), DAY($B797)), DATE(YEAR($B797), 1, 1)), SeasonAux, 2, TRUE)</f>
        <v>Spring</v>
      </c>
      <c r="E796" s="7">
        <f>IF($F796 &lt;= 6, 1, 2)</f>
        <v>1</v>
      </c>
      <c r="F796" s="7">
        <f>MONTH($B796)</f>
        <v>3</v>
      </c>
      <c r="G796" s="7">
        <f>WEEKNUM($B796)</f>
        <v>13</v>
      </c>
      <c r="H796" s="7">
        <f>DAY($B796)</f>
        <v>29</v>
      </c>
      <c r="I796" s="7">
        <f>WEEKDAY($B796,2)</f>
        <v>6</v>
      </c>
      <c r="J796" s="7" t="str">
        <f>TEXT($B796, "DDDD")</f>
        <v>sábado</v>
      </c>
      <c r="K796" s="15" t="str">
        <f>IFERROR(VLOOKUP(B796, HolidayDimension!A$2:B$50, 2, FALSE), "No Key")</f>
        <v>No Key</v>
      </c>
      <c r="L796" s="7" t="str">
        <f t="shared" si="12"/>
        <v>Non-Holiday</v>
      </c>
      <c r="M796" s="7" t="str">
        <f>IF($I796 &gt;= 6, "Weekend", "Non-Weekend")</f>
        <v>Weekend</v>
      </c>
    </row>
    <row r="797" spans="1:13" x14ac:dyDescent="0.25">
      <c r="A797" s="7">
        <v>796</v>
      </c>
      <c r="B797" s="8">
        <v>41728</v>
      </c>
      <c r="C797" s="7">
        <f>YEAR($B797)</f>
        <v>2014</v>
      </c>
      <c r="D797" s="7" t="str">
        <f>VLOOKUP(_xlfn.DAYS(DATE(YEAR($B797), MONTH($B798), DAY($B798)), DATE(YEAR($B798), 1, 1)), SeasonAux, 2, TRUE)</f>
        <v>Spring</v>
      </c>
      <c r="E797" s="7">
        <f>IF($F797 &lt;= 6, 1, 2)</f>
        <v>1</v>
      </c>
      <c r="F797" s="7">
        <f>MONTH($B797)</f>
        <v>3</v>
      </c>
      <c r="G797" s="7">
        <f>WEEKNUM($B797)</f>
        <v>14</v>
      </c>
      <c r="H797" s="7">
        <f>DAY($B797)</f>
        <v>30</v>
      </c>
      <c r="I797" s="7">
        <f>WEEKDAY($B797,2)</f>
        <v>7</v>
      </c>
      <c r="J797" s="7" t="str">
        <f>TEXT($B797, "DDDD")</f>
        <v>domingo</v>
      </c>
      <c r="K797" s="15" t="str">
        <f>IFERROR(VLOOKUP(B797, HolidayDimension!A$2:B$50, 2, FALSE), "No Key")</f>
        <v>No Key</v>
      </c>
      <c r="L797" s="7" t="str">
        <f t="shared" si="12"/>
        <v>Non-Holiday</v>
      </c>
      <c r="M797" s="7" t="str">
        <f>IF($I797 &gt;= 6, "Weekend", "Non-Weekend")</f>
        <v>Weekend</v>
      </c>
    </row>
    <row r="798" spans="1:13" x14ac:dyDescent="0.25">
      <c r="A798" s="7">
        <v>797</v>
      </c>
      <c r="B798" s="9">
        <v>41729</v>
      </c>
      <c r="C798" s="7">
        <f>YEAR($B798)</f>
        <v>2014</v>
      </c>
      <c r="D798" s="7" t="str">
        <f>VLOOKUP(_xlfn.DAYS(DATE(YEAR($B798), MONTH($B799), DAY($B799)), DATE(YEAR($B799), 1, 1)), SeasonAux, 2, TRUE)</f>
        <v>Spring</v>
      </c>
      <c r="E798" s="7">
        <f>IF($F798 &lt;= 6, 1, 2)</f>
        <v>1</v>
      </c>
      <c r="F798" s="7">
        <f>MONTH($B798)</f>
        <v>3</v>
      </c>
      <c r="G798" s="7">
        <f>WEEKNUM($B798)</f>
        <v>14</v>
      </c>
      <c r="H798" s="7">
        <f>DAY($B798)</f>
        <v>31</v>
      </c>
      <c r="I798" s="7">
        <f>WEEKDAY($B798,2)</f>
        <v>1</v>
      </c>
      <c r="J798" s="7" t="str">
        <f>TEXT($B798, "DDDD")</f>
        <v>segunda-feira</v>
      </c>
      <c r="K798" s="15" t="str">
        <f>IFERROR(VLOOKUP(B798, HolidayDimension!A$2:B$50, 2, FALSE), "No Key")</f>
        <v>No Key</v>
      </c>
      <c r="L798" s="7" t="str">
        <f t="shared" si="12"/>
        <v>Non-Holiday</v>
      </c>
      <c r="M798" s="7" t="str">
        <f>IF($I798 &gt;= 6, "Weekend", "Non-Weekend")</f>
        <v>Non-Weekend</v>
      </c>
    </row>
    <row r="799" spans="1:13" x14ac:dyDescent="0.25">
      <c r="A799" s="7">
        <v>798</v>
      </c>
      <c r="B799" s="9">
        <v>41730</v>
      </c>
      <c r="C799" s="7">
        <f>YEAR($B799)</f>
        <v>2014</v>
      </c>
      <c r="D799" s="7" t="str">
        <f>VLOOKUP(_xlfn.DAYS(DATE(YEAR($B799), MONTH($B800), DAY($B800)), DATE(YEAR($B800), 1, 1)), SeasonAux, 2, TRUE)</f>
        <v>Spring</v>
      </c>
      <c r="E799" s="7">
        <f>IF($F799 &lt;= 6, 1, 2)</f>
        <v>1</v>
      </c>
      <c r="F799" s="7">
        <f>MONTH($B799)</f>
        <v>4</v>
      </c>
      <c r="G799" s="7">
        <f>WEEKNUM($B799)</f>
        <v>14</v>
      </c>
      <c r="H799" s="7">
        <f>DAY($B799)</f>
        <v>1</v>
      </c>
      <c r="I799" s="7">
        <f>WEEKDAY($B799,2)</f>
        <v>2</v>
      </c>
      <c r="J799" s="7" t="str">
        <f>TEXT($B799, "DDDD")</f>
        <v>terça-feira</v>
      </c>
      <c r="K799" s="15" t="str">
        <f>IFERROR(VLOOKUP(B799, HolidayDimension!A$2:B$50, 2, FALSE), "No Key")</f>
        <v>No Key</v>
      </c>
      <c r="L799" s="7" t="str">
        <f t="shared" si="12"/>
        <v>Non-Holiday</v>
      </c>
      <c r="M799" s="7" t="str">
        <f>IF($I799 &gt;= 6, "Weekend", "Non-Weekend")</f>
        <v>Non-Weekend</v>
      </c>
    </row>
    <row r="800" spans="1:13" x14ac:dyDescent="0.25">
      <c r="A800" s="7">
        <v>799</v>
      </c>
      <c r="B800" s="9">
        <v>41731</v>
      </c>
      <c r="C800" s="7">
        <f>YEAR($B800)</f>
        <v>2014</v>
      </c>
      <c r="D800" s="7" t="str">
        <f>VLOOKUP(_xlfn.DAYS(DATE(YEAR($B800), MONTH($B801), DAY($B801)), DATE(YEAR($B801), 1, 1)), SeasonAux, 2, TRUE)</f>
        <v>Spring</v>
      </c>
      <c r="E800" s="7">
        <f>IF($F800 &lt;= 6, 1, 2)</f>
        <v>1</v>
      </c>
      <c r="F800" s="7">
        <f>MONTH($B800)</f>
        <v>4</v>
      </c>
      <c r="G800" s="7">
        <f>WEEKNUM($B800)</f>
        <v>14</v>
      </c>
      <c r="H800" s="7">
        <f>DAY($B800)</f>
        <v>2</v>
      </c>
      <c r="I800" s="7">
        <f>WEEKDAY($B800,2)</f>
        <v>3</v>
      </c>
      <c r="J800" s="7" t="str">
        <f>TEXT($B800, "DDDD")</f>
        <v>quarta-feira</v>
      </c>
      <c r="K800" s="15" t="str">
        <f>IFERROR(VLOOKUP(B800, HolidayDimension!A$2:B$50, 2, FALSE), "No Key")</f>
        <v>No Key</v>
      </c>
      <c r="L800" s="7" t="str">
        <f t="shared" si="12"/>
        <v>Non-Holiday</v>
      </c>
      <c r="M800" s="7" t="str">
        <f>IF($I800 &gt;= 6, "Weekend", "Non-Weekend")</f>
        <v>Non-Weekend</v>
      </c>
    </row>
    <row r="801" spans="1:13" x14ac:dyDescent="0.25">
      <c r="A801" s="7">
        <v>800</v>
      </c>
      <c r="B801" s="8">
        <v>41732</v>
      </c>
      <c r="C801" s="7">
        <f>YEAR($B801)</f>
        <v>2014</v>
      </c>
      <c r="D801" s="7" t="str">
        <f>VLOOKUP(_xlfn.DAYS(DATE(YEAR($B801), MONTH($B802), DAY($B802)), DATE(YEAR($B802), 1, 1)), SeasonAux, 2, TRUE)</f>
        <v>Spring</v>
      </c>
      <c r="E801" s="7">
        <f>IF($F801 &lt;= 6, 1, 2)</f>
        <v>1</v>
      </c>
      <c r="F801" s="7">
        <f>MONTH($B801)</f>
        <v>4</v>
      </c>
      <c r="G801" s="7">
        <f>WEEKNUM($B801)</f>
        <v>14</v>
      </c>
      <c r="H801" s="7">
        <f>DAY($B801)</f>
        <v>3</v>
      </c>
      <c r="I801" s="7">
        <f>WEEKDAY($B801,2)</f>
        <v>4</v>
      </c>
      <c r="J801" s="7" t="str">
        <f>TEXT($B801, "DDDD")</f>
        <v>quinta-feira</v>
      </c>
      <c r="K801" s="15" t="str">
        <f>IFERROR(VLOOKUP(B801, HolidayDimension!A$2:B$50, 2, FALSE), "No Key")</f>
        <v>No Key</v>
      </c>
      <c r="L801" s="7" t="str">
        <f t="shared" si="12"/>
        <v>Non-Holiday</v>
      </c>
      <c r="M801" s="7" t="str">
        <f>IF($I801 &gt;= 6, "Weekend", "Non-Weekend")</f>
        <v>Non-Weekend</v>
      </c>
    </row>
    <row r="802" spans="1:13" x14ac:dyDescent="0.25">
      <c r="A802" s="7">
        <v>801</v>
      </c>
      <c r="B802" s="9">
        <v>41733</v>
      </c>
      <c r="C802" s="7">
        <f>YEAR($B802)</f>
        <v>2014</v>
      </c>
      <c r="D802" s="7" t="str">
        <f>VLOOKUP(_xlfn.DAYS(DATE(YEAR($B802), MONTH($B803), DAY($B803)), DATE(YEAR($B803), 1, 1)), SeasonAux, 2, TRUE)</f>
        <v>Spring</v>
      </c>
      <c r="E802" s="7">
        <f>IF($F802 &lt;= 6, 1, 2)</f>
        <v>1</v>
      </c>
      <c r="F802" s="7">
        <f>MONTH($B802)</f>
        <v>4</v>
      </c>
      <c r="G802" s="7">
        <f>WEEKNUM($B802)</f>
        <v>14</v>
      </c>
      <c r="H802" s="7">
        <f>DAY($B802)</f>
        <v>4</v>
      </c>
      <c r="I802" s="7">
        <f>WEEKDAY($B802,2)</f>
        <v>5</v>
      </c>
      <c r="J802" s="7" t="str">
        <f>TEXT($B802, "DDDD")</f>
        <v>sexta-feira</v>
      </c>
      <c r="K802" s="15" t="str">
        <f>IFERROR(VLOOKUP(B802, HolidayDimension!A$2:B$50, 2, FALSE), "No Key")</f>
        <v>No Key</v>
      </c>
      <c r="L802" s="7" t="str">
        <f t="shared" si="12"/>
        <v>Non-Holiday</v>
      </c>
      <c r="M802" s="7" t="str">
        <f>IF($I802 &gt;= 6, "Weekend", "Non-Weekend")</f>
        <v>Non-Weekend</v>
      </c>
    </row>
    <row r="803" spans="1:13" x14ac:dyDescent="0.25">
      <c r="A803" s="7">
        <v>802</v>
      </c>
      <c r="B803" s="8">
        <v>41734</v>
      </c>
      <c r="C803" s="7">
        <f>YEAR($B803)</f>
        <v>2014</v>
      </c>
      <c r="D803" s="7" t="str">
        <f>VLOOKUP(_xlfn.DAYS(DATE(YEAR($B803), MONTH($B804), DAY($B804)), DATE(YEAR($B804), 1, 1)), SeasonAux, 2, TRUE)</f>
        <v>Spring</v>
      </c>
      <c r="E803" s="7">
        <f>IF($F803 &lt;= 6, 1, 2)</f>
        <v>1</v>
      </c>
      <c r="F803" s="7">
        <f>MONTH($B803)</f>
        <v>4</v>
      </c>
      <c r="G803" s="7">
        <f>WEEKNUM($B803)</f>
        <v>14</v>
      </c>
      <c r="H803" s="7">
        <f>DAY($B803)</f>
        <v>5</v>
      </c>
      <c r="I803" s="7">
        <f>WEEKDAY($B803,2)</f>
        <v>6</v>
      </c>
      <c r="J803" s="7" t="str">
        <f>TEXT($B803, "DDDD")</f>
        <v>sábado</v>
      </c>
      <c r="K803" s="15" t="str">
        <f>IFERROR(VLOOKUP(B803, HolidayDimension!A$2:B$50, 2, FALSE), "No Key")</f>
        <v>No Key</v>
      </c>
      <c r="L803" s="7" t="str">
        <f t="shared" si="12"/>
        <v>Non-Holiday</v>
      </c>
      <c r="M803" s="7" t="str">
        <f>IF($I803 &gt;= 6, "Weekend", "Non-Weekend")</f>
        <v>Weekend</v>
      </c>
    </row>
    <row r="804" spans="1:13" x14ac:dyDescent="0.25">
      <c r="A804" s="7">
        <v>803</v>
      </c>
      <c r="B804" s="8">
        <v>41735</v>
      </c>
      <c r="C804" s="7">
        <f>YEAR($B804)</f>
        <v>2014</v>
      </c>
      <c r="D804" s="7" t="str">
        <f>VLOOKUP(_xlfn.DAYS(DATE(YEAR($B804), MONTH($B805), DAY($B805)), DATE(YEAR($B805), 1, 1)), SeasonAux, 2, TRUE)</f>
        <v>Spring</v>
      </c>
      <c r="E804" s="7">
        <f>IF($F804 &lt;= 6, 1, 2)</f>
        <v>1</v>
      </c>
      <c r="F804" s="7">
        <f>MONTH($B804)</f>
        <v>4</v>
      </c>
      <c r="G804" s="7">
        <f>WEEKNUM($B804)</f>
        <v>15</v>
      </c>
      <c r="H804" s="7">
        <f>DAY($B804)</f>
        <v>6</v>
      </c>
      <c r="I804" s="7">
        <f>WEEKDAY($B804,2)</f>
        <v>7</v>
      </c>
      <c r="J804" s="7" t="str">
        <f>TEXT($B804, "DDDD")</f>
        <v>domingo</v>
      </c>
      <c r="K804" s="15" t="str">
        <f>IFERROR(VLOOKUP(B804, HolidayDimension!A$2:B$50, 2, FALSE), "No Key")</f>
        <v>No Key</v>
      </c>
      <c r="L804" s="7" t="str">
        <f t="shared" si="12"/>
        <v>Non-Holiday</v>
      </c>
      <c r="M804" s="7" t="str">
        <f>IF($I804 &gt;= 6, "Weekend", "Non-Weekend")</f>
        <v>Weekend</v>
      </c>
    </row>
    <row r="805" spans="1:13" x14ac:dyDescent="0.25">
      <c r="A805" s="7">
        <v>804</v>
      </c>
      <c r="B805" s="9">
        <v>41736</v>
      </c>
      <c r="C805" s="7">
        <f>YEAR($B805)</f>
        <v>2014</v>
      </c>
      <c r="D805" s="7" t="str">
        <f>VLOOKUP(_xlfn.DAYS(DATE(YEAR($B805), MONTH($B806), DAY($B806)), DATE(YEAR($B806), 1, 1)), SeasonAux, 2, TRUE)</f>
        <v>Spring</v>
      </c>
      <c r="E805" s="7">
        <f>IF($F805 &lt;= 6, 1, 2)</f>
        <v>1</v>
      </c>
      <c r="F805" s="7">
        <f>MONTH($B805)</f>
        <v>4</v>
      </c>
      <c r="G805" s="7">
        <f>WEEKNUM($B805)</f>
        <v>15</v>
      </c>
      <c r="H805" s="7">
        <f>DAY($B805)</f>
        <v>7</v>
      </c>
      <c r="I805" s="7">
        <f>WEEKDAY($B805,2)</f>
        <v>1</v>
      </c>
      <c r="J805" s="7" t="str">
        <f>TEXT($B805, "DDDD")</f>
        <v>segunda-feira</v>
      </c>
      <c r="K805" s="15" t="str">
        <f>IFERROR(VLOOKUP(B805, HolidayDimension!A$2:B$50, 2, FALSE), "No Key")</f>
        <v>No Key</v>
      </c>
      <c r="L805" s="7" t="str">
        <f t="shared" si="12"/>
        <v>Non-Holiday</v>
      </c>
      <c r="M805" s="7" t="str">
        <f>IF($I805 &gt;= 6, "Weekend", "Non-Weekend")</f>
        <v>Non-Weekend</v>
      </c>
    </row>
    <row r="806" spans="1:13" x14ac:dyDescent="0.25">
      <c r="A806" s="7">
        <v>805</v>
      </c>
      <c r="B806" s="8">
        <v>41737</v>
      </c>
      <c r="C806" s="7">
        <f>YEAR($B806)</f>
        <v>2014</v>
      </c>
      <c r="D806" s="7" t="str">
        <f>VLOOKUP(_xlfn.DAYS(DATE(YEAR($B806), MONTH($B807), DAY($B807)), DATE(YEAR($B807), 1, 1)), SeasonAux, 2, TRUE)</f>
        <v>Spring</v>
      </c>
      <c r="E806" s="7">
        <f>IF($F806 &lt;= 6, 1, 2)</f>
        <v>1</v>
      </c>
      <c r="F806" s="7">
        <f>MONTH($B806)</f>
        <v>4</v>
      </c>
      <c r="G806" s="7">
        <f>WEEKNUM($B806)</f>
        <v>15</v>
      </c>
      <c r="H806" s="7">
        <f>DAY($B806)</f>
        <v>8</v>
      </c>
      <c r="I806" s="7">
        <f>WEEKDAY($B806,2)</f>
        <v>2</v>
      </c>
      <c r="J806" s="7" t="str">
        <f>TEXT($B806, "DDDD")</f>
        <v>terça-feira</v>
      </c>
      <c r="K806" s="15" t="str">
        <f>IFERROR(VLOOKUP(B806, HolidayDimension!A$2:B$50, 2, FALSE), "No Key")</f>
        <v>No Key</v>
      </c>
      <c r="L806" s="7" t="str">
        <f t="shared" si="12"/>
        <v>Non-Holiday</v>
      </c>
      <c r="M806" s="7" t="str">
        <f>IF($I806 &gt;= 6, "Weekend", "Non-Weekend")</f>
        <v>Non-Weekend</v>
      </c>
    </row>
    <row r="807" spans="1:13" x14ac:dyDescent="0.25">
      <c r="A807" s="7">
        <v>806</v>
      </c>
      <c r="B807" s="9">
        <v>41738</v>
      </c>
      <c r="C807" s="7">
        <f>YEAR($B807)</f>
        <v>2014</v>
      </c>
      <c r="D807" s="7" t="str">
        <f>VLOOKUP(_xlfn.DAYS(DATE(YEAR($B807), MONTH($B808), DAY($B808)), DATE(YEAR($B808), 1, 1)), SeasonAux, 2, TRUE)</f>
        <v>Spring</v>
      </c>
      <c r="E807" s="7">
        <f>IF($F807 &lt;= 6, 1, 2)</f>
        <v>1</v>
      </c>
      <c r="F807" s="7">
        <f>MONTH($B807)</f>
        <v>4</v>
      </c>
      <c r="G807" s="7">
        <f>WEEKNUM($B807)</f>
        <v>15</v>
      </c>
      <c r="H807" s="7">
        <f>DAY($B807)</f>
        <v>9</v>
      </c>
      <c r="I807" s="7">
        <f>WEEKDAY($B807,2)</f>
        <v>3</v>
      </c>
      <c r="J807" s="7" t="str">
        <f>TEXT($B807, "DDDD")</f>
        <v>quarta-feira</v>
      </c>
      <c r="K807" s="15" t="str">
        <f>IFERROR(VLOOKUP(B807, HolidayDimension!A$2:B$50, 2, FALSE), "No Key")</f>
        <v>No Key</v>
      </c>
      <c r="L807" s="7" t="str">
        <f t="shared" si="12"/>
        <v>Non-Holiday</v>
      </c>
      <c r="M807" s="7" t="str">
        <f>IF($I807 &gt;= 6, "Weekend", "Non-Weekend")</f>
        <v>Non-Weekend</v>
      </c>
    </row>
    <row r="808" spans="1:13" x14ac:dyDescent="0.25">
      <c r="A808" s="7">
        <v>807</v>
      </c>
      <c r="B808" s="8">
        <v>41739</v>
      </c>
      <c r="C808" s="7">
        <f>YEAR($B808)</f>
        <v>2014</v>
      </c>
      <c r="D808" s="7" t="str">
        <f>VLOOKUP(_xlfn.DAYS(DATE(YEAR($B808), MONTH($B809), DAY($B809)), DATE(YEAR($B809), 1, 1)), SeasonAux, 2, TRUE)</f>
        <v>Spring</v>
      </c>
      <c r="E808" s="7">
        <f>IF($F808 &lt;= 6, 1, 2)</f>
        <v>1</v>
      </c>
      <c r="F808" s="7">
        <f>MONTH($B808)</f>
        <v>4</v>
      </c>
      <c r="G808" s="7">
        <f>WEEKNUM($B808)</f>
        <v>15</v>
      </c>
      <c r="H808" s="7">
        <f>DAY($B808)</f>
        <v>10</v>
      </c>
      <c r="I808" s="7">
        <f>WEEKDAY($B808,2)</f>
        <v>4</v>
      </c>
      <c r="J808" s="7" t="str">
        <f>TEXT($B808, "DDDD")</f>
        <v>quinta-feira</v>
      </c>
      <c r="K808" s="15" t="str">
        <f>IFERROR(VLOOKUP(B808, HolidayDimension!A$2:B$50, 2, FALSE), "No Key")</f>
        <v>No Key</v>
      </c>
      <c r="L808" s="7" t="str">
        <f t="shared" si="12"/>
        <v>Non-Holiday</v>
      </c>
      <c r="M808" s="7" t="str">
        <f>IF($I808 &gt;= 6, "Weekend", "Non-Weekend")</f>
        <v>Non-Weekend</v>
      </c>
    </row>
    <row r="809" spans="1:13" x14ac:dyDescent="0.25">
      <c r="A809" s="7">
        <v>808</v>
      </c>
      <c r="B809" s="9">
        <v>41740</v>
      </c>
      <c r="C809" s="7">
        <f>YEAR($B809)</f>
        <v>2014</v>
      </c>
      <c r="D809" s="7" t="str">
        <f>VLOOKUP(_xlfn.DAYS(DATE(YEAR($B809), MONTH($B810), DAY($B810)), DATE(YEAR($B810), 1, 1)), SeasonAux, 2, TRUE)</f>
        <v>Spring</v>
      </c>
      <c r="E809" s="7">
        <f>IF($F809 &lt;= 6, 1, 2)</f>
        <v>1</v>
      </c>
      <c r="F809" s="7">
        <f>MONTH($B809)</f>
        <v>4</v>
      </c>
      <c r="G809" s="7">
        <f>WEEKNUM($B809)</f>
        <v>15</v>
      </c>
      <c r="H809" s="7">
        <f>DAY($B809)</f>
        <v>11</v>
      </c>
      <c r="I809" s="7">
        <f>WEEKDAY($B809,2)</f>
        <v>5</v>
      </c>
      <c r="J809" s="7" t="str">
        <f>TEXT($B809, "DDDD")</f>
        <v>sexta-feira</v>
      </c>
      <c r="K809" s="15" t="str">
        <f>IFERROR(VLOOKUP(B809, HolidayDimension!A$2:B$50, 2, FALSE), "No Key")</f>
        <v>No Key</v>
      </c>
      <c r="L809" s="7" t="str">
        <f t="shared" si="12"/>
        <v>Non-Holiday</v>
      </c>
      <c r="M809" s="7" t="str">
        <f>IF($I809 &gt;= 6, "Weekend", "Non-Weekend")</f>
        <v>Non-Weekend</v>
      </c>
    </row>
    <row r="810" spans="1:13" x14ac:dyDescent="0.25">
      <c r="A810" s="7">
        <v>809</v>
      </c>
      <c r="B810" s="8">
        <v>41741</v>
      </c>
      <c r="C810" s="7">
        <f>YEAR($B810)</f>
        <v>2014</v>
      </c>
      <c r="D810" s="7" t="str">
        <f>VLOOKUP(_xlfn.DAYS(DATE(YEAR($B810), MONTH($B811), DAY($B811)), DATE(YEAR($B811), 1, 1)), SeasonAux, 2, TRUE)</f>
        <v>Spring</v>
      </c>
      <c r="E810" s="7">
        <f>IF($F810 &lt;= 6, 1, 2)</f>
        <v>1</v>
      </c>
      <c r="F810" s="7">
        <f>MONTH($B810)</f>
        <v>4</v>
      </c>
      <c r="G810" s="7">
        <f>WEEKNUM($B810)</f>
        <v>15</v>
      </c>
      <c r="H810" s="7">
        <f>DAY($B810)</f>
        <v>12</v>
      </c>
      <c r="I810" s="7">
        <f>WEEKDAY($B810,2)</f>
        <v>6</v>
      </c>
      <c r="J810" s="7" t="str">
        <f>TEXT($B810, "DDDD")</f>
        <v>sábado</v>
      </c>
      <c r="K810" s="15" t="str">
        <f>IFERROR(VLOOKUP(B810, HolidayDimension!A$2:B$50, 2, FALSE), "No Key")</f>
        <v>No Key</v>
      </c>
      <c r="L810" s="7" t="str">
        <f t="shared" si="12"/>
        <v>Non-Holiday</v>
      </c>
      <c r="M810" s="7" t="str">
        <f>IF($I810 &gt;= 6, "Weekend", "Non-Weekend")</f>
        <v>Weekend</v>
      </c>
    </row>
    <row r="811" spans="1:13" x14ac:dyDescent="0.25">
      <c r="A811" s="7">
        <v>810</v>
      </c>
      <c r="B811" s="8">
        <v>41742</v>
      </c>
      <c r="C811" s="7">
        <f>YEAR($B811)</f>
        <v>2014</v>
      </c>
      <c r="D811" s="7" t="str">
        <f>VLOOKUP(_xlfn.DAYS(DATE(YEAR($B811), MONTH($B812), DAY($B812)), DATE(YEAR($B812), 1, 1)), SeasonAux, 2, TRUE)</f>
        <v>Spring</v>
      </c>
      <c r="E811" s="7">
        <f>IF($F811 &lt;= 6, 1, 2)</f>
        <v>1</v>
      </c>
      <c r="F811" s="7">
        <f>MONTH($B811)</f>
        <v>4</v>
      </c>
      <c r="G811" s="7">
        <f>WEEKNUM($B811)</f>
        <v>16</v>
      </c>
      <c r="H811" s="7">
        <f>DAY($B811)</f>
        <v>13</v>
      </c>
      <c r="I811" s="7">
        <f>WEEKDAY($B811,2)</f>
        <v>7</v>
      </c>
      <c r="J811" s="7" t="str">
        <f>TEXT($B811, "DDDD")</f>
        <v>domingo</v>
      </c>
      <c r="K811" s="15" t="str">
        <f>IFERROR(VLOOKUP(B811, HolidayDimension!A$2:B$50, 2, FALSE), "No Key")</f>
        <v>No Key</v>
      </c>
      <c r="L811" s="7" t="str">
        <f t="shared" si="12"/>
        <v>Non-Holiday</v>
      </c>
      <c r="M811" s="7" t="str">
        <f>IF($I811 &gt;= 6, "Weekend", "Non-Weekend")</f>
        <v>Weekend</v>
      </c>
    </row>
    <row r="812" spans="1:13" x14ac:dyDescent="0.25">
      <c r="A812" s="7">
        <v>811</v>
      </c>
      <c r="B812" s="8">
        <v>41743</v>
      </c>
      <c r="C812" s="7">
        <f>YEAR($B812)</f>
        <v>2014</v>
      </c>
      <c r="D812" s="7" t="str">
        <f>VLOOKUP(_xlfn.DAYS(DATE(YEAR($B812), MONTH($B813), DAY($B813)), DATE(YEAR($B813), 1, 1)), SeasonAux, 2, TRUE)</f>
        <v>Spring</v>
      </c>
      <c r="E812" s="7">
        <f>IF($F812 &lt;= 6, 1, 2)</f>
        <v>1</v>
      </c>
      <c r="F812" s="7">
        <f>MONTH($B812)</f>
        <v>4</v>
      </c>
      <c r="G812" s="7">
        <f>WEEKNUM($B812)</f>
        <v>16</v>
      </c>
      <c r="H812" s="7">
        <f>DAY($B812)</f>
        <v>14</v>
      </c>
      <c r="I812" s="7">
        <f>WEEKDAY($B812,2)</f>
        <v>1</v>
      </c>
      <c r="J812" s="7" t="str">
        <f>TEXT($B812, "DDDD")</f>
        <v>segunda-feira</v>
      </c>
      <c r="K812" s="15" t="str">
        <f>IFERROR(VLOOKUP(B812, HolidayDimension!A$2:B$50, 2, FALSE), "No Key")</f>
        <v>No Key</v>
      </c>
      <c r="L812" s="7" t="str">
        <f t="shared" si="12"/>
        <v>Non-Holiday</v>
      </c>
      <c r="M812" s="7" t="str">
        <f>IF($I812 &gt;= 6, "Weekend", "Non-Weekend")</f>
        <v>Non-Weekend</v>
      </c>
    </row>
    <row r="813" spans="1:13" x14ac:dyDescent="0.25">
      <c r="A813" s="7">
        <v>812</v>
      </c>
      <c r="B813" s="8">
        <v>41744</v>
      </c>
      <c r="C813" s="7">
        <f>YEAR($B813)</f>
        <v>2014</v>
      </c>
      <c r="D813" s="7" t="str">
        <f>VLOOKUP(_xlfn.DAYS(DATE(YEAR($B813), MONTH($B814), DAY($B814)), DATE(YEAR($B814), 1, 1)), SeasonAux, 2, TRUE)</f>
        <v>Spring</v>
      </c>
      <c r="E813" s="7">
        <f>IF($F813 &lt;= 6, 1, 2)</f>
        <v>1</v>
      </c>
      <c r="F813" s="7">
        <f>MONTH($B813)</f>
        <v>4</v>
      </c>
      <c r="G813" s="7">
        <f>WEEKNUM($B813)</f>
        <v>16</v>
      </c>
      <c r="H813" s="7">
        <f>DAY($B813)</f>
        <v>15</v>
      </c>
      <c r="I813" s="7">
        <f>WEEKDAY($B813,2)</f>
        <v>2</v>
      </c>
      <c r="J813" s="7" t="str">
        <f>TEXT($B813, "DDDD")</f>
        <v>terça-feira</v>
      </c>
      <c r="K813" s="15" t="str">
        <f>IFERROR(VLOOKUP(B813, HolidayDimension!A$2:B$50, 2, FALSE), "No Key")</f>
        <v>No Key</v>
      </c>
      <c r="L813" s="7" t="str">
        <f t="shared" si="12"/>
        <v>Non-Holiday</v>
      </c>
      <c r="M813" s="7" t="str">
        <f>IF($I813 &gt;= 6, "Weekend", "Non-Weekend")</f>
        <v>Non-Weekend</v>
      </c>
    </row>
    <row r="814" spans="1:13" x14ac:dyDescent="0.25">
      <c r="A814" s="7">
        <v>813</v>
      </c>
      <c r="B814" s="9">
        <v>41745</v>
      </c>
      <c r="C814" s="7">
        <f>YEAR($B814)</f>
        <v>2014</v>
      </c>
      <c r="D814" s="7" t="str">
        <f>VLOOKUP(_xlfn.DAYS(DATE(YEAR($B814), MONTH($B815), DAY($B815)), DATE(YEAR($B815), 1, 1)), SeasonAux, 2, TRUE)</f>
        <v>Spring</v>
      </c>
      <c r="E814" s="7">
        <f>IF($F814 &lt;= 6, 1, 2)</f>
        <v>1</v>
      </c>
      <c r="F814" s="7">
        <f>MONTH($B814)</f>
        <v>4</v>
      </c>
      <c r="G814" s="7">
        <f>WEEKNUM($B814)</f>
        <v>16</v>
      </c>
      <c r="H814" s="7">
        <f>DAY($B814)</f>
        <v>16</v>
      </c>
      <c r="I814" s="7">
        <f>WEEKDAY($B814,2)</f>
        <v>3</v>
      </c>
      <c r="J814" s="7" t="str">
        <f>TEXT($B814, "DDDD")</f>
        <v>quarta-feira</v>
      </c>
      <c r="K814" s="15" t="str">
        <f>IFERROR(VLOOKUP(B814, HolidayDimension!A$2:B$50, 2, FALSE), "No Key")</f>
        <v>No Key</v>
      </c>
      <c r="L814" s="7" t="str">
        <f t="shared" si="12"/>
        <v>Non-Holiday</v>
      </c>
      <c r="M814" s="7" t="str">
        <f>IF($I814 &gt;= 6, "Weekend", "Non-Weekend")</f>
        <v>Non-Weekend</v>
      </c>
    </row>
    <row r="815" spans="1:13" x14ac:dyDescent="0.25">
      <c r="A815" s="7">
        <v>814</v>
      </c>
      <c r="B815" s="9">
        <v>41746</v>
      </c>
      <c r="C815" s="7">
        <f>YEAR($B815)</f>
        <v>2014</v>
      </c>
      <c r="D815" s="7" t="str">
        <f>VLOOKUP(_xlfn.DAYS(DATE(YEAR($B815), MONTH($B816), DAY($B816)), DATE(YEAR($B816), 1, 1)), SeasonAux, 2, TRUE)</f>
        <v>Spring</v>
      </c>
      <c r="E815" s="7">
        <f>IF($F815 &lt;= 6, 1, 2)</f>
        <v>1</v>
      </c>
      <c r="F815" s="7">
        <f>MONTH($B815)</f>
        <v>4</v>
      </c>
      <c r="G815" s="7">
        <f>WEEKNUM($B815)</f>
        <v>16</v>
      </c>
      <c r="H815" s="7">
        <f>DAY($B815)</f>
        <v>17</v>
      </c>
      <c r="I815" s="7">
        <f>WEEKDAY($B815,2)</f>
        <v>4</v>
      </c>
      <c r="J815" s="7" t="str">
        <f>TEXT($B815, "DDDD")</f>
        <v>quinta-feira</v>
      </c>
      <c r="K815" s="15" t="str">
        <f>IFERROR(VLOOKUP(B815, HolidayDimension!A$2:B$50, 2, FALSE), "No Key")</f>
        <v>No Key</v>
      </c>
      <c r="L815" s="7" t="str">
        <f t="shared" si="12"/>
        <v>Non-Holiday</v>
      </c>
      <c r="M815" s="7" t="str">
        <f>IF($I815 &gt;= 6, "Weekend", "Non-Weekend")</f>
        <v>Non-Weekend</v>
      </c>
    </row>
    <row r="816" spans="1:13" x14ac:dyDescent="0.25">
      <c r="A816" s="7">
        <v>815</v>
      </c>
      <c r="B816" s="9">
        <v>41747</v>
      </c>
      <c r="C816" s="7">
        <f>YEAR($B816)</f>
        <v>2014</v>
      </c>
      <c r="D816" s="7" t="str">
        <f>VLOOKUP(_xlfn.DAYS(DATE(YEAR($B816), MONTH($B817), DAY($B817)), DATE(YEAR($B817), 1, 1)), SeasonAux, 2, TRUE)</f>
        <v>Spring</v>
      </c>
      <c r="E816" s="7">
        <f>IF($F816 &lt;= 6, 1, 2)</f>
        <v>1</v>
      </c>
      <c r="F816" s="7">
        <f>MONTH($B816)</f>
        <v>4</v>
      </c>
      <c r="G816" s="7">
        <f>WEEKNUM($B816)</f>
        <v>16</v>
      </c>
      <c r="H816" s="7">
        <f>DAY($B816)</f>
        <v>18</v>
      </c>
      <c r="I816" s="7">
        <f>WEEKDAY($B816,2)</f>
        <v>5</v>
      </c>
      <c r="J816" s="7" t="str">
        <f>TEXT($B816, "DDDD")</f>
        <v>sexta-feira</v>
      </c>
      <c r="K816" s="15" t="str">
        <f>IFERROR(VLOOKUP(B816, HolidayDimension!A$2:B$50, 2, FALSE), "No Key")</f>
        <v>No Key</v>
      </c>
      <c r="L816" s="7" t="str">
        <f t="shared" si="12"/>
        <v>Non-Holiday</v>
      </c>
      <c r="M816" s="7" t="str">
        <f>IF($I816 &gt;= 6, "Weekend", "Non-Weekend")</f>
        <v>Non-Weekend</v>
      </c>
    </row>
    <row r="817" spans="1:13" x14ac:dyDescent="0.25">
      <c r="A817" s="7">
        <v>816</v>
      </c>
      <c r="B817" s="8">
        <v>41748</v>
      </c>
      <c r="C817" s="7">
        <f>YEAR($B817)</f>
        <v>2014</v>
      </c>
      <c r="D817" s="7" t="str">
        <f>VLOOKUP(_xlfn.DAYS(DATE(YEAR($B817), MONTH($B818), DAY($B818)), DATE(YEAR($B818), 1, 1)), SeasonAux, 2, TRUE)</f>
        <v>Spring</v>
      </c>
      <c r="E817" s="7">
        <f>IF($F817 &lt;= 6, 1, 2)</f>
        <v>1</v>
      </c>
      <c r="F817" s="7">
        <f>MONTH($B817)</f>
        <v>4</v>
      </c>
      <c r="G817" s="7">
        <f>WEEKNUM($B817)</f>
        <v>16</v>
      </c>
      <c r="H817" s="7">
        <f>DAY($B817)</f>
        <v>19</v>
      </c>
      <c r="I817" s="7">
        <f>WEEKDAY($B817,2)</f>
        <v>6</v>
      </c>
      <c r="J817" s="7" t="str">
        <f>TEXT($B817, "DDDD")</f>
        <v>sábado</v>
      </c>
      <c r="K817" s="15" t="str">
        <f>IFERROR(VLOOKUP(B817, HolidayDimension!A$2:B$50, 2, FALSE), "No Key")</f>
        <v>No Key</v>
      </c>
      <c r="L817" s="7" t="str">
        <f t="shared" si="12"/>
        <v>Non-Holiday</v>
      </c>
      <c r="M817" s="7" t="str">
        <f>IF($I817 &gt;= 6, "Weekend", "Non-Weekend")</f>
        <v>Weekend</v>
      </c>
    </row>
    <row r="818" spans="1:13" x14ac:dyDescent="0.25">
      <c r="A818" s="7">
        <v>817</v>
      </c>
      <c r="B818" s="9">
        <v>41749</v>
      </c>
      <c r="C818" s="7">
        <f>YEAR($B818)</f>
        <v>2014</v>
      </c>
      <c r="D818" s="7" t="str">
        <f>VLOOKUP(_xlfn.DAYS(DATE(YEAR($B818), MONTH($B819), DAY($B819)), DATE(YEAR($B819), 1, 1)), SeasonAux, 2, TRUE)</f>
        <v>Spring</v>
      </c>
      <c r="E818" s="7">
        <f>IF($F818 &lt;= 6, 1, 2)</f>
        <v>1</v>
      </c>
      <c r="F818" s="7">
        <f>MONTH($B818)</f>
        <v>4</v>
      </c>
      <c r="G818" s="7">
        <f>WEEKNUM($B818)</f>
        <v>17</v>
      </c>
      <c r="H818" s="7">
        <f>DAY($B818)</f>
        <v>20</v>
      </c>
      <c r="I818" s="7">
        <f>WEEKDAY($B818,2)</f>
        <v>7</v>
      </c>
      <c r="J818" s="7" t="str">
        <f>TEXT($B818, "DDDD")</f>
        <v>domingo</v>
      </c>
      <c r="K818" s="15">
        <f>IFERROR(VLOOKUP(B818, HolidayDimension!A$2:B$50, 2, FALSE), "No Key")</f>
        <v>43</v>
      </c>
      <c r="L818" s="7" t="str">
        <f t="shared" si="12"/>
        <v>Holiday</v>
      </c>
      <c r="M818" s="7" t="str">
        <f>IF($I818 &gt;= 6, "Weekend", "Non-Weekend")</f>
        <v>Weekend</v>
      </c>
    </row>
    <row r="819" spans="1:13" x14ac:dyDescent="0.25">
      <c r="A819" s="7">
        <v>818</v>
      </c>
      <c r="B819" s="9">
        <v>41751</v>
      </c>
      <c r="C819" s="7">
        <f>YEAR($B819)</f>
        <v>2014</v>
      </c>
      <c r="D819" s="7" t="str">
        <f>VLOOKUP(_xlfn.DAYS(DATE(YEAR($B819), MONTH($B820), DAY($B820)), DATE(YEAR($B820), 1, 1)), SeasonAux, 2, TRUE)</f>
        <v>Spring</v>
      </c>
      <c r="E819" s="7">
        <f>IF($F819 &lt;= 6, 1, 2)</f>
        <v>1</v>
      </c>
      <c r="F819" s="7">
        <f>MONTH($B819)</f>
        <v>4</v>
      </c>
      <c r="G819" s="7">
        <f>WEEKNUM($B819)</f>
        <v>17</v>
      </c>
      <c r="H819" s="7">
        <f>DAY($B819)</f>
        <v>22</v>
      </c>
      <c r="I819" s="7">
        <f>WEEKDAY($B819,2)</f>
        <v>2</v>
      </c>
      <c r="J819" s="7" t="str">
        <f>TEXT($B819, "DDDD")</f>
        <v>terça-feira</v>
      </c>
      <c r="K819" s="15" t="str">
        <f>IFERROR(VLOOKUP(B819, HolidayDimension!A$2:B$50, 2, FALSE), "No Key")</f>
        <v>No Key</v>
      </c>
      <c r="L819" s="7" t="str">
        <f t="shared" si="12"/>
        <v>Non-Holiday</v>
      </c>
      <c r="M819" s="7" t="str">
        <f>IF($I819 &gt;= 6, "Weekend", "Non-Weekend")</f>
        <v>Non-Weekend</v>
      </c>
    </row>
    <row r="820" spans="1:13" x14ac:dyDescent="0.25">
      <c r="A820" s="7">
        <v>819</v>
      </c>
      <c r="B820" s="9">
        <v>41752</v>
      </c>
      <c r="C820" s="7">
        <f>YEAR($B820)</f>
        <v>2014</v>
      </c>
      <c r="D820" s="7" t="str">
        <f>VLOOKUP(_xlfn.DAYS(DATE(YEAR($B820), MONTH($B821), DAY($B821)), DATE(YEAR($B821), 1, 1)), SeasonAux, 2, TRUE)</f>
        <v>Spring</v>
      </c>
      <c r="E820" s="7">
        <f>IF($F820 &lt;= 6, 1, 2)</f>
        <v>1</v>
      </c>
      <c r="F820" s="7">
        <f>MONTH($B820)</f>
        <v>4</v>
      </c>
      <c r="G820" s="7">
        <f>WEEKNUM($B820)</f>
        <v>17</v>
      </c>
      <c r="H820" s="7">
        <f>DAY($B820)</f>
        <v>23</v>
      </c>
      <c r="I820" s="7">
        <f>WEEKDAY($B820,2)</f>
        <v>3</v>
      </c>
      <c r="J820" s="7" t="str">
        <f>TEXT($B820, "DDDD")</f>
        <v>quarta-feira</v>
      </c>
      <c r="K820" s="15" t="str">
        <f>IFERROR(VLOOKUP(B820, HolidayDimension!A$2:B$50, 2, FALSE), "No Key")</f>
        <v>No Key</v>
      </c>
      <c r="L820" s="7" t="str">
        <f t="shared" si="12"/>
        <v>Non-Holiday</v>
      </c>
      <c r="M820" s="7" t="str">
        <f>IF($I820 &gt;= 6, "Weekend", "Non-Weekend")</f>
        <v>Non-Weekend</v>
      </c>
    </row>
    <row r="821" spans="1:13" x14ac:dyDescent="0.25">
      <c r="A821" s="7">
        <v>820</v>
      </c>
      <c r="B821" s="8">
        <v>41753</v>
      </c>
      <c r="C821" s="7">
        <f>YEAR($B821)</f>
        <v>2014</v>
      </c>
      <c r="D821" s="7" t="str">
        <f>VLOOKUP(_xlfn.DAYS(DATE(YEAR($B821), MONTH($B822), DAY($B822)), DATE(YEAR($B822), 1, 1)), SeasonAux, 2, TRUE)</f>
        <v>Spring</v>
      </c>
      <c r="E821" s="7">
        <f>IF($F821 &lt;= 6, 1, 2)</f>
        <v>1</v>
      </c>
      <c r="F821" s="7">
        <f>MONTH($B821)</f>
        <v>4</v>
      </c>
      <c r="G821" s="7">
        <f>WEEKNUM($B821)</f>
        <v>17</v>
      </c>
      <c r="H821" s="7">
        <f>DAY($B821)</f>
        <v>24</v>
      </c>
      <c r="I821" s="7">
        <f>WEEKDAY($B821,2)</f>
        <v>4</v>
      </c>
      <c r="J821" s="7" t="str">
        <f>TEXT($B821, "DDDD")</f>
        <v>quinta-feira</v>
      </c>
      <c r="K821" s="15" t="str">
        <f>IFERROR(VLOOKUP(B821, HolidayDimension!A$2:B$50, 2, FALSE), "No Key")</f>
        <v>No Key</v>
      </c>
      <c r="L821" s="7" t="str">
        <f t="shared" si="12"/>
        <v>Non-Holiday</v>
      </c>
      <c r="M821" s="7" t="str">
        <f>IF($I821 &gt;= 6, "Weekend", "Non-Weekend")</f>
        <v>Non-Weekend</v>
      </c>
    </row>
    <row r="822" spans="1:13" x14ac:dyDescent="0.25">
      <c r="A822" s="7">
        <v>821</v>
      </c>
      <c r="B822" s="8">
        <v>41754</v>
      </c>
      <c r="C822" s="7">
        <f>YEAR($B822)</f>
        <v>2014</v>
      </c>
      <c r="D822" s="7" t="str">
        <f>VLOOKUP(_xlfn.DAYS(DATE(YEAR($B822), MONTH($B823), DAY($B823)), DATE(YEAR($B823), 1, 1)), SeasonAux, 2, TRUE)</f>
        <v>Spring</v>
      </c>
      <c r="E822" s="7">
        <f>IF($F822 &lt;= 6, 1, 2)</f>
        <v>1</v>
      </c>
      <c r="F822" s="7">
        <f>MONTH($B822)</f>
        <v>4</v>
      </c>
      <c r="G822" s="7">
        <f>WEEKNUM($B822)</f>
        <v>17</v>
      </c>
      <c r="H822" s="7">
        <f>DAY($B822)</f>
        <v>25</v>
      </c>
      <c r="I822" s="7">
        <f>WEEKDAY($B822,2)</f>
        <v>5</v>
      </c>
      <c r="J822" s="7" t="str">
        <f>TEXT($B822, "DDDD")</f>
        <v>sexta-feira</v>
      </c>
      <c r="K822" s="15" t="str">
        <f>IFERROR(VLOOKUP(B822, HolidayDimension!A$2:B$50, 2, FALSE), "No Key")</f>
        <v>No Key</v>
      </c>
      <c r="L822" s="7" t="str">
        <f t="shared" si="12"/>
        <v>Non-Holiday</v>
      </c>
      <c r="M822" s="7" t="str">
        <f>IF($I822 &gt;= 6, "Weekend", "Non-Weekend")</f>
        <v>Non-Weekend</v>
      </c>
    </row>
    <row r="823" spans="1:13" x14ac:dyDescent="0.25">
      <c r="A823" s="7">
        <v>822</v>
      </c>
      <c r="B823" s="8">
        <v>41755</v>
      </c>
      <c r="C823" s="7">
        <f>YEAR($B823)</f>
        <v>2014</v>
      </c>
      <c r="D823" s="7" t="str">
        <f>VLOOKUP(_xlfn.DAYS(DATE(YEAR($B823), MONTH($B824), DAY($B824)), DATE(YEAR($B824), 1, 1)), SeasonAux, 2, TRUE)</f>
        <v>Spring</v>
      </c>
      <c r="E823" s="7">
        <f>IF($F823 &lt;= 6, 1, 2)</f>
        <v>1</v>
      </c>
      <c r="F823" s="7">
        <f>MONTH($B823)</f>
        <v>4</v>
      </c>
      <c r="G823" s="7">
        <f>WEEKNUM($B823)</f>
        <v>17</v>
      </c>
      <c r="H823" s="7">
        <f>DAY($B823)</f>
        <v>26</v>
      </c>
      <c r="I823" s="7">
        <f>WEEKDAY($B823,2)</f>
        <v>6</v>
      </c>
      <c r="J823" s="7" t="str">
        <f>TEXT($B823, "DDDD")</f>
        <v>sábado</v>
      </c>
      <c r="K823" s="15" t="str">
        <f>IFERROR(VLOOKUP(B823, HolidayDimension!A$2:B$50, 2, FALSE), "No Key")</f>
        <v>No Key</v>
      </c>
      <c r="L823" s="7" t="str">
        <f t="shared" si="12"/>
        <v>Non-Holiday</v>
      </c>
      <c r="M823" s="7" t="str">
        <f>IF($I823 &gt;= 6, "Weekend", "Non-Weekend")</f>
        <v>Weekend</v>
      </c>
    </row>
    <row r="824" spans="1:13" x14ac:dyDescent="0.25">
      <c r="A824" s="7">
        <v>823</v>
      </c>
      <c r="B824" s="9">
        <v>41756</v>
      </c>
      <c r="C824" s="7">
        <f>YEAR($B824)</f>
        <v>2014</v>
      </c>
      <c r="D824" s="7" t="str">
        <f>VLOOKUP(_xlfn.DAYS(DATE(YEAR($B824), MONTH($B825), DAY($B825)), DATE(YEAR($B825), 1, 1)), SeasonAux, 2, TRUE)</f>
        <v>Spring</v>
      </c>
      <c r="E824" s="7">
        <f>IF($F824 &lt;= 6, 1, 2)</f>
        <v>1</v>
      </c>
      <c r="F824" s="7">
        <f>MONTH($B824)</f>
        <v>4</v>
      </c>
      <c r="G824" s="7">
        <f>WEEKNUM($B824)</f>
        <v>18</v>
      </c>
      <c r="H824" s="7">
        <f>DAY($B824)</f>
        <v>27</v>
      </c>
      <c r="I824" s="7">
        <f>WEEKDAY($B824,2)</f>
        <v>7</v>
      </c>
      <c r="J824" s="7" t="str">
        <f>TEXT($B824, "DDDD")</f>
        <v>domingo</v>
      </c>
      <c r="K824" s="15" t="str">
        <f>IFERROR(VLOOKUP(B824, HolidayDimension!A$2:B$50, 2, FALSE), "No Key")</f>
        <v>No Key</v>
      </c>
      <c r="L824" s="7" t="str">
        <f t="shared" si="12"/>
        <v>Non-Holiday</v>
      </c>
      <c r="M824" s="7" t="str">
        <f>IF($I824 &gt;= 6, "Weekend", "Non-Weekend")</f>
        <v>Weekend</v>
      </c>
    </row>
    <row r="825" spans="1:13" x14ac:dyDescent="0.25">
      <c r="A825" s="7">
        <v>824</v>
      </c>
      <c r="B825" s="8">
        <v>41758</v>
      </c>
      <c r="C825" s="7">
        <f>YEAR($B825)</f>
        <v>2014</v>
      </c>
      <c r="D825" s="7" t="str">
        <f>VLOOKUP(_xlfn.DAYS(DATE(YEAR($B825), MONTH($B826), DAY($B826)), DATE(YEAR($B826), 1, 1)), SeasonAux, 2, TRUE)</f>
        <v>Spring</v>
      </c>
      <c r="E825" s="7">
        <f>IF($F825 &lt;= 6, 1, 2)</f>
        <v>1</v>
      </c>
      <c r="F825" s="7">
        <f>MONTH($B825)</f>
        <v>4</v>
      </c>
      <c r="G825" s="7">
        <f>WEEKNUM($B825)</f>
        <v>18</v>
      </c>
      <c r="H825" s="7">
        <f>DAY($B825)</f>
        <v>29</v>
      </c>
      <c r="I825" s="7">
        <f>WEEKDAY($B825,2)</f>
        <v>2</v>
      </c>
      <c r="J825" s="7" t="str">
        <f>TEXT($B825, "DDDD")</f>
        <v>terça-feira</v>
      </c>
      <c r="K825" s="15" t="str">
        <f>IFERROR(VLOOKUP(B825, HolidayDimension!A$2:B$50, 2, FALSE), "No Key")</f>
        <v>No Key</v>
      </c>
      <c r="L825" s="7" t="str">
        <f t="shared" si="12"/>
        <v>Non-Holiday</v>
      </c>
      <c r="M825" s="7" t="str">
        <f>IF($I825 &gt;= 6, "Weekend", "Non-Weekend")</f>
        <v>Non-Weekend</v>
      </c>
    </row>
    <row r="826" spans="1:13" x14ac:dyDescent="0.25">
      <c r="A826" s="7">
        <v>825</v>
      </c>
      <c r="B826" s="9">
        <v>41759</v>
      </c>
      <c r="C826" s="7">
        <f>YEAR($B826)</f>
        <v>2014</v>
      </c>
      <c r="D826" s="7" t="str">
        <f>VLOOKUP(_xlfn.DAYS(DATE(YEAR($B826), MONTH($B827), DAY($B827)), DATE(YEAR($B827), 1, 1)), SeasonAux, 2, TRUE)</f>
        <v>Spring</v>
      </c>
      <c r="E826" s="7">
        <f>IF($F826 &lt;= 6, 1, 2)</f>
        <v>1</v>
      </c>
      <c r="F826" s="7">
        <f>MONTH($B826)</f>
        <v>4</v>
      </c>
      <c r="G826" s="7">
        <f>WEEKNUM($B826)</f>
        <v>18</v>
      </c>
      <c r="H826" s="7">
        <f>DAY($B826)</f>
        <v>30</v>
      </c>
      <c r="I826" s="7">
        <f>WEEKDAY($B826,2)</f>
        <v>3</v>
      </c>
      <c r="J826" s="7" t="str">
        <f>TEXT($B826, "DDDD")</f>
        <v>quarta-feira</v>
      </c>
      <c r="K826" s="15" t="str">
        <f>IFERROR(VLOOKUP(B826, HolidayDimension!A$2:B$50, 2, FALSE), "No Key")</f>
        <v>No Key</v>
      </c>
      <c r="L826" s="7" t="str">
        <f t="shared" si="12"/>
        <v>Non-Holiday</v>
      </c>
      <c r="M826" s="7" t="str">
        <f>IF($I826 &gt;= 6, "Weekend", "Non-Weekend")</f>
        <v>Non-Weekend</v>
      </c>
    </row>
    <row r="827" spans="1:13" x14ac:dyDescent="0.25">
      <c r="A827" s="7">
        <v>826</v>
      </c>
      <c r="B827" s="8">
        <v>41760</v>
      </c>
      <c r="C827" s="7">
        <f>YEAR($B827)</f>
        <v>2014</v>
      </c>
      <c r="D827" s="7" t="str">
        <f>VLOOKUP(_xlfn.DAYS(DATE(YEAR($B827), MONTH($B828), DAY($B828)), DATE(YEAR($B828), 1, 1)), SeasonAux, 2, TRUE)</f>
        <v>Spring</v>
      </c>
      <c r="E827" s="7">
        <f>IF($F827 &lt;= 6, 1, 2)</f>
        <v>1</v>
      </c>
      <c r="F827" s="7">
        <f>MONTH($B827)</f>
        <v>5</v>
      </c>
      <c r="G827" s="7">
        <f>WEEKNUM($B827)</f>
        <v>18</v>
      </c>
      <c r="H827" s="7">
        <f>DAY($B827)</f>
        <v>1</v>
      </c>
      <c r="I827" s="7">
        <f>WEEKDAY($B827,2)</f>
        <v>4</v>
      </c>
      <c r="J827" s="7" t="str">
        <f>TEXT($B827, "DDDD")</f>
        <v>quinta-feira</v>
      </c>
      <c r="K827" s="15" t="str">
        <f>IFERROR(VLOOKUP(B827, HolidayDimension!A$2:B$50, 2, FALSE), "No Key")</f>
        <v>No Key</v>
      </c>
      <c r="L827" s="7" t="str">
        <f t="shared" si="12"/>
        <v>Non-Holiday</v>
      </c>
      <c r="M827" s="7" t="str">
        <f>IF($I827 &gt;= 6, "Weekend", "Non-Weekend")</f>
        <v>Non-Weekend</v>
      </c>
    </row>
    <row r="828" spans="1:13" x14ac:dyDescent="0.25">
      <c r="A828" s="7">
        <v>827</v>
      </c>
      <c r="B828" s="9">
        <v>41761</v>
      </c>
      <c r="C828" s="7">
        <f>YEAR($B828)</f>
        <v>2014</v>
      </c>
      <c r="D828" s="7" t="str">
        <f>VLOOKUP(_xlfn.DAYS(DATE(YEAR($B828), MONTH($B829), DAY($B829)), DATE(YEAR($B829), 1, 1)), SeasonAux, 2, TRUE)</f>
        <v>Spring</v>
      </c>
      <c r="E828" s="7">
        <f>IF($F828 &lt;= 6, 1, 2)</f>
        <v>1</v>
      </c>
      <c r="F828" s="7">
        <f>MONTH($B828)</f>
        <v>5</v>
      </c>
      <c r="G828" s="7">
        <f>WEEKNUM($B828)</f>
        <v>18</v>
      </c>
      <c r="H828" s="7">
        <f>DAY($B828)</f>
        <v>2</v>
      </c>
      <c r="I828" s="7">
        <f>WEEKDAY($B828,2)</f>
        <v>5</v>
      </c>
      <c r="J828" s="7" t="str">
        <f>TEXT($B828, "DDDD")</f>
        <v>sexta-feira</v>
      </c>
      <c r="K828" s="15" t="str">
        <f>IFERROR(VLOOKUP(B828, HolidayDimension!A$2:B$50, 2, FALSE), "No Key")</f>
        <v>No Key</v>
      </c>
      <c r="L828" s="7" t="str">
        <f t="shared" si="12"/>
        <v>Non-Holiday</v>
      </c>
      <c r="M828" s="7" t="str">
        <f>IF($I828 &gt;= 6, "Weekend", "Non-Weekend")</f>
        <v>Non-Weekend</v>
      </c>
    </row>
    <row r="829" spans="1:13" x14ac:dyDescent="0.25">
      <c r="A829" s="7">
        <v>828</v>
      </c>
      <c r="B829" s="8">
        <v>41762</v>
      </c>
      <c r="C829" s="7">
        <f>YEAR($B829)</f>
        <v>2014</v>
      </c>
      <c r="D829" s="7" t="str">
        <f>VLOOKUP(_xlfn.DAYS(DATE(YEAR($B829), MONTH($B830), DAY($B830)), DATE(YEAR($B830), 1, 1)), SeasonAux, 2, TRUE)</f>
        <v>Spring</v>
      </c>
      <c r="E829" s="7">
        <f>IF($F829 &lt;= 6, 1, 2)</f>
        <v>1</v>
      </c>
      <c r="F829" s="7">
        <f>MONTH($B829)</f>
        <v>5</v>
      </c>
      <c r="G829" s="7">
        <f>WEEKNUM($B829)</f>
        <v>18</v>
      </c>
      <c r="H829" s="7">
        <f>DAY($B829)</f>
        <v>3</v>
      </c>
      <c r="I829" s="7">
        <f>WEEKDAY($B829,2)</f>
        <v>6</v>
      </c>
      <c r="J829" s="7" t="str">
        <f>TEXT($B829, "DDDD")</f>
        <v>sábado</v>
      </c>
      <c r="K829" s="15" t="str">
        <f>IFERROR(VLOOKUP(B829, HolidayDimension!A$2:B$50, 2, FALSE), "No Key")</f>
        <v>No Key</v>
      </c>
      <c r="L829" s="7" t="str">
        <f t="shared" si="12"/>
        <v>Non-Holiday</v>
      </c>
      <c r="M829" s="7" t="str">
        <f>IF($I829 &gt;= 6, "Weekend", "Non-Weekend")</f>
        <v>Weekend</v>
      </c>
    </row>
    <row r="830" spans="1:13" x14ac:dyDescent="0.25">
      <c r="A830" s="7">
        <v>829</v>
      </c>
      <c r="B830" s="9">
        <v>41763</v>
      </c>
      <c r="C830" s="7">
        <f>YEAR($B830)</f>
        <v>2014</v>
      </c>
      <c r="D830" s="7" t="str">
        <f>VLOOKUP(_xlfn.DAYS(DATE(YEAR($B830), MONTH($B831), DAY($B831)), DATE(YEAR($B831), 1, 1)), SeasonAux, 2, TRUE)</f>
        <v>Spring</v>
      </c>
      <c r="E830" s="7">
        <f>IF($F830 &lt;= 6, 1, 2)</f>
        <v>1</v>
      </c>
      <c r="F830" s="7">
        <f>MONTH($B830)</f>
        <v>5</v>
      </c>
      <c r="G830" s="7">
        <f>WEEKNUM($B830)</f>
        <v>19</v>
      </c>
      <c r="H830" s="7">
        <f>DAY($B830)</f>
        <v>4</v>
      </c>
      <c r="I830" s="7">
        <f>WEEKDAY($B830,2)</f>
        <v>7</v>
      </c>
      <c r="J830" s="7" t="str">
        <f>TEXT($B830, "DDDD")</f>
        <v>domingo</v>
      </c>
      <c r="K830" s="15" t="str">
        <f>IFERROR(VLOOKUP(B830, HolidayDimension!A$2:B$50, 2, FALSE), "No Key")</f>
        <v>No Key</v>
      </c>
      <c r="L830" s="7" t="str">
        <f t="shared" si="12"/>
        <v>Non-Holiday</v>
      </c>
      <c r="M830" s="7" t="str">
        <f>IF($I830 &gt;= 6, "Weekend", "Non-Weekend")</f>
        <v>Weekend</v>
      </c>
    </row>
    <row r="831" spans="1:13" x14ac:dyDescent="0.25">
      <c r="A831" s="7">
        <v>830</v>
      </c>
      <c r="B831" s="8">
        <v>41764</v>
      </c>
      <c r="C831" s="7">
        <f>YEAR($B831)</f>
        <v>2014</v>
      </c>
      <c r="D831" s="7" t="str">
        <f>VLOOKUP(_xlfn.DAYS(DATE(YEAR($B831), MONTH($B832), DAY($B832)), DATE(YEAR($B832), 1, 1)), SeasonAux, 2, TRUE)</f>
        <v>Spring</v>
      </c>
      <c r="E831" s="7">
        <f>IF($F831 &lt;= 6, 1, 2)</f>
        <v>1</v>
      </c>
      <c r="F831" s="7">
        <f>MONTH($B831)</f>
        <v>5</v>
      </c>
      <c r="G831" s="7">
        <f>WEEKNUM($B831)</f>
        <v>19</v>
      </c>
      <c r="H831" s="7">
        <f>DAY($B831)</f>
        <v>5</v>
      </c>
      <c r="I831" s="7">
        <f>WEEKDAY($B831,2)</f>
        <v>1</v>
      </c>
      <c r="J831" s="7" t="str">
        <f>TEXT($B831, "DDDD")</f>
        <v>segunda-feira</v>
      </c>
      <c r="K831" s="15" t="str">
        <f>IFERROR(VLOOKUP(B831, HolidayDimension!A$2:B$50, 2, FALSE), "No Key")</f>
        <v>No Key</v>
      </c>
      <c r="L831" s="7" t="str">
        <f t="shared" si="12"/>
        <v>Non-Holiday</v>
      </c>
      <c r="M831" s="7" t="str">
        <f>IF($I831 &gt;= 6, "Weekend", "Non-Weekend")</f>
        <v>Non-Weekend</v>
      </c>
    </row>
    <row r="832" spans="1:13" x14ac:dyDescent="0.25">
      <c r="A832" s="7">
        <v>831</v>
      </c>
      <c r="B832" s="9">
        <v>41765</v>
      </c>
      <c r="C832" s="7">
        <f>YEAR($B832)</f>
        <v>2014</v>
      </c>
      <c r="D832" s="7" t="str">
        <f>VLOOKUP(_xlfn.DAYS(DATE(YEAR($B832), MONTH($B833), DAY($B833)), DATE(YEAR($B833), 1, 1)), SeasonAux, 2, TRUE)</f>
        <v>Spring</v>
      </c>
      <c r="E832" s="7">
        <f>IF($F832 &lt;= 6, 1, 2)</f>
        <v>1</v>
      </c>
      <c r="F832" s="7">
        <f>MONTH($B832)</f>
        <v>5</v>
      </c>
      <c r="G832" s="7">
        <f>WEEKNUM($B832)</f>
        <v>19</v>
      </c>
      <c r="H832" s="7">
        <f>DAY($B832)</f>
        <v>6</v>
      </c>
      <c r="I832" s="7">
        <f>WEEKDAY($B832,2)</f>
        <v>2</v>
      </c>
      <c r="J832" s="7" t="str">
        <f>TEXT($B832, "DDDD")</f>
        <v>terça-feira</v>
      </c>
      <c r="K832" s="15" t="str">
        <f>IFERROR(VLOOKUP(B832, HolidayDimension!A$2:B$50, 2, FALSE), "No Key")</f>
        <v>No Key</v>
      </c>
      <c r="L832" s="7" t="str">
        <f t="shared" si="12"/>
        <v>Non-Holiday</v>
      </c>
      <c r="M832" s="7" t="str">
        <f>IF($I832 &gt;= 6, "Weekend", "Non-Weekend")</f>
        <v>Non-Weekend</v>
      </c>
    </row>
    <row r="833" spans="1:13" x14ac:dyDescent="0.25">
      <c r="A833" s="7">
        <v>832</v>
      </c>
      <c r="B833" s="8">
        <v>41766</v>
      </c>
      <c r="C833" s="7">
        <f>YEAR($B833)</f>
        <v>2014</v>
      </c>
      <c r="D833" s="7" t="str">
        <f>VLOOKUP(_xlfn.DAYS(DATE(YEAR($B833), MONTH($B834), DAY($B834)), DATE(YEAR($B834), 1, 1)), SeasonAux, 2, TRUE)</f>
        <v>Spring</v>
      </c>
      <c r="E833" s="7">
        <f>IF($F833 &lt;= 6, 1, 2)</f>
        <v>1</v>
      </c>
      <c r="F833" s="7">
        <f>MONTH($B833)</f>
        <v>5</v>
      </c>
      <c r="G833" s="7">
        <f>WEEKNUM($B833)</f>
        <v>19</v>
      </c>
      <c r="H833" s="7">
        <f>DAY($B833)</f>
        <v>7</v>
      </c>
      <c r="I833" s="7">
        <f>WEEKDAY($B833,2)</f>
        <v>3</v>
      </c>
      <c r="J833" s="7" t="str">
        <f>TEXT($B833, "DDDD")</f>
        <v>quarta-feira</v>
      </c>
      <c r="K833" s="15" t="str">
        <f>IFERROR(VLOOKUP(B833, HolidayDimension!A$2:B$50, 2, FALSE), "No Key")</f>
        <v>No Key</v>
      </c>
      <c r="L833" s="7" t="str">
        <f t="shared" si="12"/>
        <v>Non-Holiday</v>
      </c>
      <c r="M833" s="7" t="str">
        <f>IF($I833 &gt;= 6, "Weekend", "Non-Weekend")</f>
        <v>Non-Weekend</v>
      </c>
    </row>
    <row r="834" spans="1:13" x14ac:dyDescent="0.25">
      <c r="A834" s="7">
        <v>833</v>
      </c>
      <c r="B834" s="9">
        <v>41767</v>
      </c>
      <c r="C834" s="7">
        <f>YEAR($B834)</f>
        <v>2014</v>
      </c>
      <c r="D834" s="7" t="str">
        <f>VLOOKUP(_xlfn.DAYS(DATE(YEAR($B834), MONTH($B835), DAY($B835)), DATE(YEAR($B835), 1, 1)), SeasonAux, 2, TRUE)</f>
        <v>Spring</v>
      </c>
      <c r="E834" s="7">
        <f>IF($F834 &lt;= 6, 1, 2)</f>
        <v>1</v>
      </c>
      <c r="F834" s="7">
        <f>MONTH($B834)</f>
        <v>5</v>
      </c>
      <c r="G834" s="7">
        <f>WEEKNUM($B834)</f>
        <v>19</v>
      </c>
      <c r="H834" s="7">
        <f>DAY($B834)</f>
        <v>8</v>
      </c>
      <c r="I834" s="7">
        <f>WEEKDAY($B834,2)</f>
        <v>4</v>
      </c>
      <c r="J834" s="7" t="str">
        <f>TEXT($B834, "DDDD")</f>
        <v>quinta-feira</v>
      </c>
      <c r="K834" s="15" t="str">
        <f>IFERROR(VLOOKUP(B834, HolidayDimension!A$2:B$50, 2, FALSE), "No Key")</f>
        <v>No Key</v>
      </c>
      <c r="L834" s="7" t="str">
        <f t="shared" si="12"/>
        <v>Non-Holiday</v>
      </c>
      <c r="M834" s="7" t="str">
        <f>IF($I834 &gt;= 6, "Weekend", "Non-Weekend")</f>
        <v>Non-Weekend</v>
      </c>
    </row>
    <row r="835" spans="1:13" x14ac:dyDescent="0.25">
      <c r="A835" s="7">
        <v>834</v>
      </c>
      <c r="B835" s="9">
        <v>41768</v>
      </c>
      <c r="C835" s="7">
        <f>YEAR($B835)</f>
        <v>2014</v>
      </c>
      <c r="D835" s="7" t="str">
        <f>VLOOKUP(_xlfn.DAYS(DATE(YEAR($B835), MONTH($B836), DAY($B836)), DATE(YEAR($B836), 1, 1)), SeasonAux, 2, TRUE)</f>
        <v>Spring</v>
      </c>
      <c r="E835" s="7">
        <f>IF($F835 &lt;= 6, 1, 2)</f>
        <v>1</v>
      </c>
      <c r="F835" s="7">
        <f>MONTH($B835)</f>
        <v>5</v>
      </c>
      <c r="G835" s="7">
        <f>WEEKNUM($B835)</f>
        <v>19</v>
      </c>
      <c r="H835" s="7">
        <f>DAY($B835)</f>
        <v>9</v>
      </c>
      <c r="I835" s="7">
        <f>WEEKDAY($B835,2)</f>
        <v>5</v>
      </c>
      <c r="J835" s="7" t="str">
        <f>TEXT($B835, "DDDD")</f>
        <v>sexta-feira</v>
      </c>
      <c r="K835" s="15" t="str">
        <f>IFERROR(VLOOKUP(B835, HolidayDimension!A$2:B$50, 2, FALSE), "No Key")</f>
        <v>No Key</v>
      </c>
      <c r="L835" s="7" t="str">
        <f t="shared" ref="L835:L898" si="13">IF($K835 = "No Key", "Non-Holiday", "Holiday")</f>
        <v>Non-Holiday</v>
      </c>
      <c r="M835" s="7" t="str">
        <f>IF($I835 &gt;= 6, "Weekend", "Non-Weekend")</f>
        <v>Non-Weekend</v>
      </c>
    </row>
    <row r="836" spans="1:13" x14ac:dyDescent="0.25">
      <c r="A836" s="7">
        <v>835</v>
      </c>
      <c r="B836" s="9">
        <v>41769</v>
      </c>
      <c r="C836" s="7">
        <f>YEAR($B836)</f>
        <v>2014</v>
      </c>
      <c r="D836" s="7" t="str">
        <f>VLOOKUP(_xlfn.DAYS(DATE(YEAR($B836), MONTH($B837), DAY($B837)), DATE(YEAR($B837), 1, 1)), SeasonAux, 2, TRUE)</f>
        <v>Spring</v>
      </c>
      <c r="E836" s="7">
        <f>IF($F836 &lt;= 6, 1, 2)</f>
        <v>1</v>
      </c>
      <c r="F836" s="7">
        <f>MONTH($B836)</f>
        <v>5</v>
      </c>
      <c r="G836" s="7">
        <f>WEEKNUM($B836)</f>
        <v>19</v>
      </c>
      <c r="H836" s="7">
        <f>DAY($B836)</f>
        <v>10</v>
      </c>
      <c r="I836" s="7">
        <f>WEEKDAY($B836,2)</f>
        <v>6</v>
      </c>
      <c r="J836" s="7" t="str">
        <f>TEXT($B836, "DDDD")</f>
        <v>sábado</v>
      </c>
      <c r="K836" s="15" t="str">
        <f>IFERROR(VLOOKUP(B836, HolidayDimension!A$2:B$50, 2, FALSE), "No Key")</f>
        <v>No Key</v>
      </c>
      <c r="L836" s="7" t="str">
        <f t="shared" si="13"/>
        <v>Non-Holiday</v>
      </c>
      <c r="M836" s="7" t="str">
        <f>IF($I836 &gt;= 6, "Weekend", "Non-Weekend")</f>
        <v>Weekend</v>
      </c>
    </row>
    <row r="837" spans="1:13" x14ac:dyDescent="0.25">
      <c r="A837" s="7">
        <v>836</v>
      </c>
      <c r="B837" s="8">
        <v>41770</v>
      </c>
      <c r="C837" s="7">
        <f>YEAR($B837)</f>
        <v>2014</v>
      </c>
      <c r="D837" s="7" t="str">
        <f>VLOOKUP(_xlfn.DAYS(DATE(YEAR($B837), MONTH($B838), DAY($B838)), DATE(YEAR($B838), 1, 1)), SeasonAux, 2, TRUE)</f>
        <v>Spring</v>
      </c>
      <c r="E837" s="7">
        <f>IF($F837 &lt;= 6, 1, 2)</f>
        <v>1</v>
      </c>
      <c r="F837" s="7">
        <f>MONTH($B837)</f>
        <v>5</v>
      </c>
      <c r="G837" s="7">
        <f>WEEKNUM($B837)</f>
        <v>20</v>
      </c>
      <c r="H837" s="7">
        <f>DAY($B837)</f>
        <v>11</v>
      </c>
      <c r="I837" s="7">
        <f>WEEKDAY($B837,2)</f>
        <v>7</v>
      </c>
      <c r="J837" s="7" t="str">
        <f>TEXT($B837, "DDDD")</f>
        <v>domingo</v>
      </c>
      <c r="K837" s="15" t="str">
        <f>IFERROR(VLOOKUP(B837, HolidayDimension!A$2:B$50, 2, FALSE), "No Key")</f>
        <v>No Key</v>
      </c>
      <c r="L837" s="7" t="str">
        <f t="shared" si="13"/>
        <v>Non-Holiday</v>
      </c>
      <c r="M837" s="7" t="str">
        <f>IF($I837 &gt;= 6, "Weekend", "Non-Weekend")</f>
        <v>Weekend</v>
      </c>
    </row>
    <row r="838" spans="1:13" x14ac:dyDescent="0.25">
      <c r="A838" s="7">
        <v>837</v>
      </c>
      <c r="B838" s="9">
        <v>41771</v>
      </c>
      <c r="C838" s="7">
        <f>YEAR($B838)</f>
        <v>2014</v>
      </c>
      <c r="D838" s="7" t="str">
        <f>VLOOKUP(_xlfn.DAYS(DATE(YEAR($B838), MONTH($B839), DAY($B839)), DATE(YEAR($B839), 1, 1)), SeasonAux, 2, TRUE)</f>
        <v>Spring</v>
      </c>
      <c r="E838" s="7">
        <f>IF($F838 &lt;= 6, 1, 2)</f>
        <v>1</v>
      </c>
      <c r="F838" s="7">
        <f>MONTH($B838)</f>
        <v>5</v>
      </c>
      <c r="G838" s="7">
        <f>WEEKNUM($B838)</f>
        <v>20</v>
      </c>
      <c r="H838" s="7">
        <f>DAY($B838)</f>
        <v>12</v>
      </c>
      <c r="I838" s="7">
        <f>WEEKDAY($B838,2)</f>
        <v>1</v>
      </c>
      <c r="J838" s="7" t="str">
        <f>TEXT($B838, "DDDD")</f>
        <v>segunda-feira</v>
      </c>
      <c r="K838" s="15" t="str">
        <f>IFERROR(VLOOKUP(B838, HolidayDimension!A$2:B$50, 2, FALSE), "No Key")</f>
        <v>No Key</v>
      </c>
      <c r="L838" s="7" t="str">
        <f t="shared" si="13"/>
        <v>Non-Holiday</v>
      </c>
      <c r="M838" s="7" t="str">
        <f>IF($I838 &gt;= 6, "Weekend", "Non-Weekend")</f>
        <v>Non-Weekend</v>
      </c>
    </row>
    <row r="839" spans="1:13" x14ac:dyDescent="0.25">
      <c r="A839" s="7">
        <v>838</v>
      </c>
      <c r="B839" s="8">
        <v>41772</v>
      </c>
      <c r="C839" s="7">
        <f>YEAR($B839)</f>
        <v>2014</v>
      </c>
      <c r="D839" s="7" t="str">
        <f>VLOOKUP(_xlfn.DAYS(DATE(YEAR($B839), MONTH($B840), DAY($B840)), DATE(YEAR($B840), 1, 1)), SeasonAux, 2, TRUE)</f>
        <v>Spring</v>
      </c>
      <c r="E839" s="7">
        <f>IF($F839 &lt;= 6, 1, 2)</f>
        <v>1</v>
      </c>
      <c r="F839" s="7">
        <f>MONTH($B839)</f>
        <v>5</v>
      </c>
      <c r="G839" s="7">
        <f>WEEKNUM($B839)</f>
        <v>20</v>
      </c>
      <c r="H839" s="7">
        <f>DAY($B839)</f>
        <v>13</v>
      </c>
      <c r="I839" s="7">
        <f>WEEKDAY($B839,2)</f>
        <v>2</v>
      </c>
      <c r="J839" s="7" t="str">
        <f>TEXT($B839, "DDDD")</f>
        <v>terça-feira</v>
      </c>
      <c r="K839" s="15" t="str">
        <f>IFERROR(VLOOKUP(B839, HolidayDimension!A$2:B$50, 2, FALSE), "No Key")</f>
        <v>No Key</v>
      </c>
      <c r="L839" s="7" t="str">
        <f t="shared" si="13"/>
        <v>Non-Holiday</v>
      </c>
      <c r="M839" s="7" t="str">
        <f>IF($I839 &gt;= 6, "Weekend", "Non-Weekend")</f>
        <v>Non-Weekend</v>
      </c>
    </row>
    <row r="840" spans="1:13" x14ac:dyDescent="0.25">
      <c r="A840" s="7">
        <v>839</v>
      </c>
      <c r="B840" s="8">
        <v>41773</v>
      </c>
      <c r="C840" s="7">
        <f>YEAR($B840)</f>
        <v>2014</v>
      </c>
      <c r="D840" s="7" t="str">
        <f>VLOOKUP(_xlfn.DAYS(DATE(YEAR($B840), MONTH($B841), DAY($B841)), DATE(YEAR($B841), 1, 1)), SeasonAux, 2, TRUE)</f>
        <v>Spring</v>
      </c>
      <c r="E840" s="7">
        <f>IF($F840 &lt;= 6, 1, 2)</f>
        <v>1</v>
      </c>
      <c r="F840" s="7">
        <f>MONTH($B840)</f>
        <v>5</v>
      </c>
      <c r="G840" s="7">
        <f>WEEKNUM($B840)</f>
        <v>20</v>
      </c>
      <c r="H840" s="7">
        <f>DAY($B840)</f>
        <v>14</v>
      </c>
      <c r="I840" s="7">
        <f>WEEKDAY($B840,2)</f>
        <v>3</v>
      </c>
      <c r="J840" s="7" t="str">
        <f>TEXT($B840, "DDDD")</f>
        <v>quarta-feira</v>
      </c>
      <c r="K840" s="15" t="str">
        <f>IFERROR(VLOOKUP(B840, HolidayDimension!A$2:B$50, 2, FALSE), "No Key")</f>
        <v>No Key</v>
      </c>
      <c r="L840" s="7" t="str">
        <f t="shared" si="13"/>
        <v>Non-Holiday</v>
      </c>
      <c r="M840" s="7" t="str">
        <f>IF($I840 &gt;= 6, "Weekend", "Non-Weekend")</f>
        <v>Non-Weekend</v>
      </c>
    </row>
    <row r="841" spans="1:13" x14ac:dyDescent="0.25">
      <c r="A841" s="7">
        <v>840</v>
      </c>
      <c r="B841" s="8">
        <v>41774</v>
      </c>
      <c r="C841" s="7">
        <f>YEAR($B841)</f>
        <v>2014</v>
      </c>
      <c r="D841" s="7" t="str">
        <f>VLOOKUP(_xlfn.DAYS(DATE(YEAR($B841), MONTH($B842), DAY($B842)), DATE(YEAR($B842), 1, 1)), SeasonAux, 2, TRUE)</f>
        <v>Spring</v>
      </c>
      <c r="E841" s="7">
        <f>IF($F841 &lt;= 6, 1, 2)</f>
        <v>1</v>
      </c>
      <c r="F841" s="7">
        <f>MONTH($B841)</f>
        <v>5</v>
      </c>
      <c r="G841" s="7">
        <f>WEEKNUM($B841)</f>
        <v>20</v>
      </c>
      <c r="H841" s="7">
        <f>DAY($B841)</f>
        <v>15</v>
      </c>
      <c r="I841" s="7">
        <f>WEEKDAY($B841,2)</f>
        <v>4</v>
      </c>
      <c r="J841" s="7" t="str">
        <f>TEXT($B841, "DDDD")</f>
        <v>quinta-feira</v>
      </c>
      <c r="K841" s="15" t="str">
        <f>IFERROR(VLOOKUP(B841, HolidayDimension!A$2:B$50, 2, FALSE), "No Key")</f>
        <v>No Key</v>
      </c>
      <c r="L841" s="7" t="str">
        <f t="shared" si="13"/>
        <v>Non-Holiday</v>
      </c>
      <c r="M841" s="7" t="str">
        <f>IF($I841 &gt;= 6, "Weekend", "Non-Weekend")</f>
        <v>Non-Weekend</v>
      </c>
    </row>
    <row r="842" spans="1:13" x14ac:dyDescent="0.25">
      <c r="A842" s="7">
        <v>841</v>
      </c>
      <c r="B842" s="9">
        <v>41775</v>
      </c>
      <c r="C842" s="7">
        <f>YEAR($B842)</f>
        <v>2014</v>
      </c>
      <c r="D842" s="7" t="str">
        <f>VLOOKUP(_xlfn.DAYS(DATE(YEAR($B842), MONTH($B843), DAY($B843)), DATE(YEAR($B843), 1, 1)), SeasonAux, 2, TRUE)</f>
        <v>Spring</v>
      </c>
      <c r="E842" s="7">
        <f>IF($F842 &lt;= 6, 1, 2)</f>
        <v>1</v>
      </c>
      <c r="F842" s="7">
        <f>MONTH($B842)</f>
        <v>5</v>
      </c>
      <c r="G842" s="7">
        <f>WEEKNUM($B842)</f>
        <v>20</v>
      </c>
      <c r="H842" s="7">
        <f>DAY($B842)</f>
        <v>16</v>
      </c>
      <c r="I842" s="7">
        <f>WEEKDAY($B842,2)</f>
        <v>5</v>
      </c>
      <c r="J842" s="7" t="str">
        <f>TEXT($B842, "DDDD")</f>
        <v>sexta-feira</v>
      </c>
      <c r="K842" s="15" t="str">
        <f>IFERROR(VLOOKUP(B842, HolidayDimension!A$2:B$50, 2, FALSE), "No Key")</f>
        <v>No Key</v>
      </c>
      <c r="L842" s="7" t="str">
        <f t="shared" si="13"/>
        <v>Non-Holiday</v>
      </c>
      <c r="M842" s="7" t="str">
        <f>IF($I842 &gt;= 6, "Weekend", "Non-Weekend")</f>
        <v>Non-Weekend</v>
      </c>
    </row>
    <row r="843" spans="1:13" x14ac:dyDescent="0.25">
      <c r="A843" s="7">
        <v>842</v>
      </c>
      <c r="B843" s="8">
        <v>41776</v>
      </c>
      <c r="C843" s="7">
        <f>YEAR($B843)</f>
        <v>2014</v>
      </c>
      <c r="D843" s="7" t="str">
        <f>VLOOKUP(_xlfn.DAYS(DATE(YEAR($B843), MONTH($B844), DAY($B844)), DATE(YEAR($B844), 1, 1)), SeasonAux, 2, TRUE)</f>
        <v>Spring</v>
      </c>
      <c r="E843" s="7">
        <f>IF($F843 &lt;= 6, 1, 2)</f>
        <v>1</v>
      </c>
      <c r="F843" s="7">
        <f>MONTH($B843)</f>
        <v>5</v>
      </c>
      <c r="G843" s="7">
        <f>WEEKNUM($B843)</f>
        <v>20</v>
      </c>
      <c r="H843" s="7">
        <f>DAY($B843)</f>
        <v>17</v>
      </c>
      <c r="I843" s="7">
        <f>WEEKDAY($B843,2)</f>
        <v>6</v>
      </c>
      <c r="J843" s="7" t="str">
        <f>TEXT($B843, "DDDD")</f>
        <v>sábado</v>
      </c>
      <c r="K843" s="15" t="str">
        <f>IFERROR(VLOOKUP(B843, HolidayDimension!A$2:B$50, 2, FALSE), "No Key")</f>
        <v>No Key</v>
      </c>
      <c r="L843" s="7" t="str">
        <f t="shared" si="13"/>
        <v>Non-Holiday</v>
      </c>
      <c r="M843" s="7" t="str">
        <f>IF($I843 &gt;= 6, "Weekend", "Non-Weekend")</f>
        <v>Weekend</v>
      </c>
    </row>
    <row r="844" spans="1:13" x14ac:dyDescent="0.25">
      <c r="A844" s="7">
        <v>843</v>
      </c>
      <c r="B844" s="8">
        <v>41777</v>
      </c>
      <c r="C844" s="7">
        <f>YEAR($B844)</f>
        <v>2014</v>
      </c>
      <c r="D844" s="7" t="str">
        <f>VLOOKUP(_xlfn.DAYS(DATE(YEAR($B844), MONTH($B845), DAY($B845)), DATE(YEAR($B845), 1, 1)), SeasonAux, 2, TRUE)</f>
        <v>Spring</v>
      </c>
      <c r="E844" s="7">
        <f>IF($F844 &lt;= 6, 1, 2)</f>
        <v>1</v>
      </c>
      <c r="F844" s="7">
        <f>MONTH($B844)</f>
        <v>5</v>
      </c>
      <c r="G844" s="7">
        <f>WEEKNUM($B844)</f>
        <v>21</v>
      </c>
      <c r="H844" s="7">
        <f>DAY($B844)</f>
        <v>18</v>
      </c>
      <c r="I844" s="7">
        <f>WEEKDAY($B844,2)</f>
        <v>7</v>
      </c>
      <c r="J844" s="7" t="str">
        <f>TEXT($B844, "DDDD")</f>
        <v>domingo</v>
      </c>
      <c r="K844" s="15" t="str">
        <f>IFERROR(VLOOKUP(B844, HolidayDimension!A$2:B$50, 2, FALSE), "No Key")</f>
        <v>No Key</v>
      </c>
      <c r="L844" s="7" t="str">
        <f t="shared" si="13"/>
        <v>Non-Holiday</v>
      </c>
      <c r="M844" s="7" t="str">
        <f>IF($I844 &gt;= 6, "Weekend", "Non-Weekend")</f>
        <v>Weekend</v>
      </c>
    </row>
    <row r="845" spans="1:13" x14ac:dyDescent="0.25">
      <c r="A845" s="7">
        <v>844</v>
      </c>
      <c r="B845" s="8">
        <v>41778</v>
      </c>
      <c r="C845" s="7">
        <f>YEAR($B845)</f>
        <v>2014</v>
      </c>
      <c r="D845" s="7" t="str">
        <f>VLOOKUP(_xlfn.DAYS(DATE(YEAR($B845), MONTH($B846), DAY($B846)), DATE(YEAR($B846), 1, 1)), SeasonAux, 2, TRUE)</f>
        <v>Spring</v>
      </c>
      <c r="E845" s="7">
        <f>IF($F845 &lt;= 6, 1, 2)</f>
        <v>1</v>
      </c>
      <c r="F845" s="7">
        <f>MONTH($B845)</f>
        <v>5</v>
      </c>
      <c r="G845" s="7">
        <f>WEEKNUM($B845)</f>
        <v>21</v>
      </c>
      <c r="H845" s="7">
        <f>DAY($B845)</f>
        <v>19</v>
      </c>
      <c r="I845" s="7">
        <f>WEEKDAY($B845,2)</f>
        <v>1</v>
      </c>
      <c r="J845" s="7" t="str">
        <f>TEXT($B845, "DDDD")</f>
        <v>segunda-feira</v>
      </c>
      <c r="K845" s="15" t="str">
        <f>IFERROR(VLOOKUP(B845, HolidayDimension!A$2:B$50, 2, FALSE), "No Key")</f>
        <v>No Key</v>
      </c>
      <c r="L845" s="7" t="str">
        <f t="shared" si="13"/>
        <v>Non-Holiday</v>
      </c>
      <c r="M845" s="7" t="str">
        <f>IF($I845 &gt;= 6, "Weekend", "Non-Weekend")</f>
        <v>Non-Weekend</v>
      </c>
    </row>
    <row r="846" spans="1:13" x14ac:dyDescent="0.25">
      <c r="A846" s="7">
        <v>845</v>
      </c>
      <c r="B846" s="9">
        <v>41779</v>
      </c>
      <c r="C846" s="7">
        <f>YEAR($B846)</f>
        <v>2014</v>
      </c>
      <c r="D846" s="7" t="str">
        <f>VLOOKUP(_xlfn.DAYS(DATE(YEAR($B846), MONTH($B847), DAY($B847)), DATE(YEAR($B847), 1, 1)), SeasonAux, 2, TRUE)</f>
        <v>Spring</v>
      </c>
      <c r="E846" s="7">
        <f>IF($F846 &lt;= 6, 1, 2)</f>
        <v>1</v>
      </c>
      <c r="F846" s="7">
        <f>MONTH($B846)</f>
        <v>5</v>
      </c>
      <c r="G846" s="7">
        <f>WEEKNUM($B846)</f>
        <v>21</v>
      </c>
      <c r="H846" s="7">
        <f>DAY($B846)</f>
        <v>20</v>
      </c>
      <c r="I846" s="7">
        <f>WEEKDAY($B846,2)</f>
        <v>2</v>
      </c>
      <c r="J846" s="7" t="str">
        <f>TEXT($B846, "DDDD")</f>
        <v>terça-feira</v>
      </c>
      <c r="K846" s="15" t="str">
        <f>IFERROR(VLOOKUP(B846, HolidayDimension!A$2:B$50, 2, FALSE), "No Key")</f>
        <v>No Key</v>
      </c>
      <c r="L846" s="7" t="str">
        <f t="shared" si="13"/>
        <v>Non-Holiday</v>
      </c>
      <c r="M846" s="7" t="str">
        <f>IF($I846 &gt;= 6, "Weekend", "Non-Weekend")</f>
        <v>Non-Weekend</v>
      </c>
    </row>
    <row r="847" spans="1:13" x14ac:dyDescent="0.25">
      <c r="A847" s="7">
        <v>846</v>
      </c>
      <c r="B847" s="9">
        <v>41780</v>
      </c>
      <c r="C847" s="7">
        <f>YEAR($B847)</f>
        <v>2014</v>
      </c>
      <c r="D847" s="7" t="str">
        <f>VLOOKUP(_xlfn.DAYS(DATE(YEAR($B847), MONTH($B848), DAY($B848)), DATE(YEAR($B848), 1, 1)), SeasonAux, 2, TRUE)</f>
        <v>Spring</v>
      </c>
      <c r="E847" s="7">
        <f>IF($F847 &lt;= 6, 1, 2)</f>
        <v>1</v>
      </c>
      <c r="F847" s="7">
        <f>MONTH($B847)</f>
        <v>5</v>
      </c>
      <c r="G847" s="7">
        <f>WEEKNUM($B847)</f>
        <v>21</v>
      </c>
      <c r="H847" s="7">
        <f>DAY($B847)</f>
        <v>21</v>
      </c>
      <c r="I847" s="7">
        <f>WEEKDAY($B847,2)</f>
        <v>3</v>
      </c>
      <c r="J847" s="7" t="str">
        <f>TEXT($B847, "DDDD")</f>
        <v>quarta-feira</v>
      </c>
      <c r="K847" s="15" t="str">
        <f>IFERROR(VLOOKUP(B847, HolidayDimension!A$2:B$50, 2, FALSE), "No Key")</f>
        <v>No Key</v>
      </c>
      <c r="L847" s="7" t="str">
        <f t="shared" si="13"/>
        <v>Non-Holiday</v>
      </c>
      <c r="M847" s="7" t="str">
        <f>IF($I847 &gt;= 6, "Weekend", "Non-Weekend")</f>
        <v>Non-Weekend</v>
      </c>
    </row>
    <row r="848" spans="1:13" x14ac:dyDescent="0.25">
      <c r="A848" s="7">
        <v>847</v>
      </c>
      <c r="B848" s="9">
        <v>41781</v>
      </c>
      <c r="C848" s="7">
        <f>YEAR($B848)</f>
        <v>2014</v>
      </c>
      <c r="D848" s="7" t="str">
        <f>VLOOKUP(_xlfn.DAYS(DATE(YEAR($B848), MONTH($B849), DAY($B849)), DATE(YEAR($B849), 1, 1)), SeasonAux, 2, TRUE)</f>
        <v>Spring</v>
      </c>
      <c r="E848" s="7">
        <f>IF($F848 &lt;= 6, 1, 2)</f>
        <v>1</v>
      </c>
      <c r="F848" s="7">
        <f>MONTH($B848)</f>
        <v>5</v>
      </c>
      <c r="G848" s="7">
        <f>WEEKNUM($B848)</f>
        <v>21</v>
      </c>
      <c r="H848" s="7">
        <f>DAY($B848)</f>
        <v>22</v>
      </c>
      <c r="I848" s="7">
        <f>WEEKDAY($B848,2)</f>
        <v>4</v>
      </c>
      <c r="J848" s="7" t="str">
        <f>TEXT($B848, "DDDD")</f>
        <v>quinta-feira</v>
      </c>
      <c r="K848" s="15" t="str">
        <f>IFERROR(VLOOKUP(B848, HolidayDimension!A$2:B$50, 2, FALSE), "No Key")</f>
        <v>No Key</v>
      </c>
      <c r="L848" s="7" t="str">
        <f t="shared" si="13"/>
        <v>Non-Holiday</v>
      </c>
      <c r="M848" s="7" t="str">
        <f>IF($I848 &gt;= 6, "Weekend", "Non-Weekend")</f>
        <v>Non-Weekend</v>
      </c>
    </row>
    <row r="849" spans="1:13" x14ac:dyDescent="0.25">
      <c r="A849" s="7">
        <v>848</v>
      </c>
      <c r="B849" s="8">
        <v>41782</v>
      </c>
      <c r="C849" s="7">
        <f>YEAR($B849)</f>
        <v>2014</v>
      </c>
      <c r="D849" s="7" t="str">
        <f>VLOOKUP(_xlfn.DAYS(DATE(YEAR($B849), MONTH($B850), DAY($B850)), DATE(YEAR($B850), 1, 1)), SeasonAux, 2, TRUE)</f>
        <v>Spring</v>
      </c>
      <c r="E849" s="7">
        <f>IF($F849 &lt;= 6, 1, 2)</f>
        <v>1</v>
      </c>
      <c r="F849" s="7">
        <f>MONTH($B849)</f>
        <v>5</v>
      </c>
      <c r="G849" s="7">
        <f>WEEKNUM($B849)</f>
        <v>21</v>
      </c>
      <c r="H849" s="7">
        <f>DAY($B849)</f>
        <v>23</v>
      </c>
      <c r="I849" s="7">
        <f>WEEKDAY($B849,2)</f>
        <v>5</v>
      </c>
      <c r="J849" s="7" t="str">
        <f>TEXT($B849, "DDDD")</f>
        <v>sexta-feira</v>
      </c>
      <c r="K849" s="15" t="str">
        <f>IFERROR(VLOOKUP(B849, HolidayDimension!A$2:B$50, 2, FALSE), "No Key")</f>
        <v>No Key</v>
      </c>
      <c r="L849" s="7" t="str">
        <f t="shared" si="13"/>
        <v>Non-Holiday</v>
      </c>
      <c r="M849" s="7" t="str">
        <f>IF($I849 &gt;= 6, "Weekend", "Non-Weekend")</f>
        <v>Non-Weekend</v>
      </c>
    </row>
    <row r="850" spans="1:13" x14ac:dyDescent="0.25">
      <c r="A850" s="7">
        <v>849</v>
      </c>
      <c r="B850" s="8">
        <v>41783</v>
      </c>
      <c r="C850" s="7">
        <f>YEAR($B850)</f>
        <v>2014</v>
      </c>
      <c r="D850" s="7" t="str">
        <f>VLOOKUP(_xlfn.DAYS(DATE(YEAR($B850), MONTH($B851), DAY($B851)), DATE(YEAR($B851), 1, 1)), SeasonAux, 2, TRUE)</f>
        <v>Spring</v>
      </c>
      <c r="E850" s="7">
        <f>IF($F850 &lt;= 6, 1, 2)</f>
        <v>1</v>
      </c>
      <c r="F850" s="7">
        <f>MONTH($B850)</f>
        <v>5</v>
      </c>
      <c r="G850" s="7">
        <f>WEEKNUM($B850)</f>
        <v>21</v>
      </c>
      <c r="H850" s="7">
        <f>DAY($B850)</f>
        <v>24</v>
      </c>
      <c r="I850" s="7">
        <f>WEEKDAY($B850,2)</f>
        <v>6</v>
      </c>
      <c r="J850" s="7" t="str">
        <f>TEXT($B850, "DDDD")</f>
        <v>sábado</v>
      </c>
      <c r="K850" s="15" t="str">
        <f>IFERROR(VLOOKUP(B850, HolidayDimension!A$2:B$50, 2, FALSE), "No Key")</f>
        <v>No Key</v>
      </c>
      <c r="L850" s="7" t="str">
        <f t="shared" si="13"/>
        <v>Non-Holiday</v>
      </c>
      <c r="M850" s="7" t="str">
        <f>IF($I850 &gt;= 6, "Weekend", "Non-Weekend")</f>
        <v>Weekend</v>
      </c>
    </row>
    <row r="851" spans="1:13" x14ac:dyDescent="0.25">
      <c r="A851" s="7">
        <v>850</v>
      </c>
      <c r="B851" s="8">
        <v>41784</v>
      </c>
      <c r="C851" s="7">
        <f>YEAR($B851)</f>
        <v>2014</v>
      </c>
      <c r="D851" s="7" t="str">
        <f>VLOOKUP(_xlfn.DAYS(DATE(YEAR($B851), MONTH($B852), DAY($B852)), DATE(YEAR($B852), 1, 1)), SeasonAux, 2, TRUE)</f>
        <v>Spring</v>
      </c>
      <c r="E851" s="7">
        <f>IF($F851 &lt;= 6, 1, 2)</f>
        <v>1</v>
      </c>
      <c r="F851" s="7">
        <f>MONTH($B851)</f>
        <v>5</v>
      </c>
      <c r="G851" s="7">
        <f>WEEKNUM($B851)</f>
        <v>22</v>
      </c>
      <c r="H851" s="7">
        <f>DAY($B851)</f>
        <v>25</v>
      </c>
      <c r="I851" s="7">
        <f>WEEKDAY($B851,2)</f>
        <v>7</v>
      </c>
      <c r="J851" s="7" t="str">
        <f>TEXT($B851, "DDDD")</f>
        <v>domingo</v>
      </c>
      <c r="K851" s="15" t="str">
        <f>IFERROR(VLOOKUP(B851, HolidayDimension!A$2:B$50, 2, FALSE), "No Key")</f>
        <v>No Key</v>
      </c>
      <c r="L851" s="7" t="str">
        <f t="shared" si="13"/>
        <v>Non-Holiday</v>
      </c>
      <c r="M851" s="7" t="str">
        <f>IF($I851 &gt;= 6, "Weekend", "Non-Weekend")</f>
        <v>Weekend</v>
      </c>
    </row>
    <row r="852" spans="1:13" x14ac:dyDescent="0.25">
      <c r="A852" s="7">
        <v>851</v>
      </c>
      <c r="B852" s="8">
        <v>41785</v>
      </c>
      <c r="C852" s="7">
        <f>YEAR($B852)</f>
        <v>2014</v>
      </c>
      <c r="D852" s="7" t="str">
        <f>VLOOKUP(_xlfn.DAYS(DATE(YEAR($B852), MONTH($B853), DAY($B853)), DATE(YEAR($B853), 1, 1)), SeasonAux, 2, TRUE)</f>
        <v>Spring</v>
      </c>
      <c r="E852" s="7">
        <f>IF($F852 &lt;= 6, 1, 2)</f>
        <v>1</v>
      </c>
      <c r="F852" s="7">
        <f>MONTH($B852)</f>
        <v>5</v>
      </c>
      <c r="G852" s="7">
        <f>WEEKNUM($B852)</f>
        <v>22</v>
      </c>
      <c r="H852" s="7">
        <f>DAY($B852)</f>
        <v>26</v>
      </c>
      <c r="I852" s="7">
        <f>WEEKDAY($B852,2)</f>
        <v>1</v>
      </c>
      <c r="J852" s="7" t="str">
        <f>TEXT($B852, "DDDD")</f>
        <v>segunda-feira</v>
      </c>
      <c r="K852" s="15">
        <f>IFERROR(VLOOKUP(B852, HolidayDimension!A$2:B$50, 2, FALSE), "No Key")</f>
        <v>49</v>
      </c>
      <c r="L852" s="7" t="str">
        <f t="shared" si="13"/>
        <v>Holiday</v>
      </c>
      <c r="M852" s="7" t="str">
        <f>IF($I852 &gt;= 6, "Weekend", "Non-Weekend")</f>
        <v>Non-Weekend</v>
      </c>
    </row>
    <row r="853" spans="1:13" x14ac:dyDescent="0.25">
      <c r="A853" s="7">
        <v>852</v>
      </c>
      <c r="B853" s="8">
        <v>41786</v>
      </c>
      <c r="C853" s="7">
        <f>YEAR($B853)</f>
        <v>2014</v>
      </c>
      <c r="D853" s="7" t="str">
        <f>VLOOKUP(_xlfn.DAYS(DATE(YEAR($B853), MONTH($B854), DAY($B854)), DATE(YEAR($B854), 1, 1)), SeasonAux, 2, TRUE)</f>
        <v>Spring</v>
      </c>
      <c r="E853" s="7">
        <f>IF($F853 &lt;= 6, 1, 2)</f>
        <v>1</v>
      </c>
      <c r="F853" s="7">
        <f>MONTH($B853)</f>
        <v>5</v>
      </c>
      <c r="G853" s="7">
        <f>WEEKNUM($B853)</f>
        <v>22</v>
      </c>
      <c r="H853" s="7">
        <f>DAY($B853)</f>
        <v>27</v>
      </c>
      <c r="I853" s="7">
        <f>WEEKDAY($B853,2)</f>
        <v>2</v>
      </c>
      <c r="J853" s="7" t="str">
        <f>TEXT($B853, "DDDD")</f>
        <v>terça-feira</v>
      </c>
      <c r="K853" s="15" t="str">
        <f>IFERROR(VLOOKUP(B853, HolidayDimension!A$2:B$50, 2, FALSE), "No Key")</f>
        <v>No Key</v>
      </c>
      <c r="L853" s="7" t="str">
        <f t="shared" si="13"/>
        <v>Non-Holiday</v>
      </c>
      <c r="M853" s="7" t="str">
        <f>IF($I853 &gt;= 6, "Weekend", "Non-Weekend")</f>
        <v>Non-Weekend</v>
      </c>
    </row>
    <row r="854" spans="1:13" x14ac:dyDescent="0.25">
      <c r="A854" s="7">
        <v>853</v>
      </c>
      <c r="B854" s="9">
        <v>41787</v>
      </c>
      <c r="C854" s="7">
        <f>YEAR($B854)</f>
        <v>2014</v>
      </c>
      <c r="D854" s="7" t="str">
        <f>VLOOKUP(_xlfn.DAYS(DATE(YEAR($B854), MONTH($B855), DAY($B855)), DATE(YEAR($B855), 1, 1)), SeasonAux, 2, TRUE)</f>
        <v>Spring</v>
      </c>
      <c r="E854" s="7">
        <f>IF($F854 &lt;= 6, 1, 2)</f>
        <v>1</v>
      </c>
      <c r="F854" s="7">
        <f>MONTH($B854)</f>
        <v>5</v>
      </c>
      <c r="G854" s="7">
        <f>WEEKNUM($B854)</f>
        <v>22</v>
      </c>
      <c r="H854" s="7">
        <f>DAY($B854)</f>
        <v>28</v>
      </c>
      <c r="I854" s="7">
        <f>WEEKDAY($B854,2)</f>
        <v>3</v>
      </c>
      <c r="J854" s="7" t="str">
        <f>TEXT($B854, "DDDD")</f>
        <v>quarta-feira</v>
      </c>
      <c r="K854" s="15" t="str">
        <f>IFERROR(VLOOKUP(B854, HolidayDimension!A$2:B$50, 2, FALSE), "No Key")</f>
        <v>No Key</v>
      </c>
      <c r="L854" s="7" t="str">
        <f t="shared" si="13"/>
        <v>Non-Holiday</v>
      </c>
      <c r="M854" s="7" t="str">
        <f>IF($I854 &gt;= 6, "Weekend", "Non-Weekend")</f>
        <v>Non-Weekend</v>
      </c>
    </row>
    <row r="855" spans="1:13" x14ac:dyDescent="0.25">
      <c r="A855" s="7">
        <v>854</v>
      </c>
      <c r="B855" s="8">
        <v>41788</v>
      </c>
      <c r="C855" s="7">
        <f>YEAR($B855)</f>
        <v>2014</v>
      </c>
      <c r="D855" s="7" t="str">
        <f>VLOOKUP(_xlfn.DAYS(DATE(YEAR($B855), MONTH($B856), DAY($B856)), DATE(YEAR($B856), 1, 1)), SeasonAux, 2, TRUE)</f>
        <v>Spring</v>
      </c>
      <c r="E855" s="7">
        <f>IF($F855 &lt;= 6, 1, 2)</f>
        <v>1</v>
      </c>
      <c r="F855" s="7">
        <f>MONTH($B855)</f>
        <v>5</v>
      </c>
      <c r="G855" s="7">
        <f>WEEKNUM($B855)</f>
        <v>22</v>
      </c>
      <c r="H855" s="7">
        <f>DAY($B855)</f>
        <v>29</v>
      </c>
      <c r="I855" s="7">
        <f>WEEKDAY($B855,2)</f>
        <v>4</v>
      </c>
      <c r="J855" s="7" t="str">
        <f>TEXT($B855, "DDDD")</f>
        <v>quinta-feira</v>
      </c>
      <c r="K855" s="15" t="str">
        <f>IFERROR(VLOOKUP(B855, HolidayDimension!A$2:B$50, 2, FALSE), "No Key")</f>
        <v>No Key</v>
      </c>
      <c r="L855" s="7" t="str">
        <f t="shared" si="13"/>
        <v>Non-Holiday</v>
      </c>
      <c r="M855" s="7" t="str">
        <f>IF($I855 &gt;= 6, "Weekend", "Non-Weekend")</f>
        <v>Non-Weekend</v>
      </c>
    </row>
    <row r="856" spans="1:13" x14ac:dyDescent="0.25">
      <c r="A856" s="7">
        <v>855</v>
      </c>
      <c r="B856" s="8">
        <v>41789</v>
      </c>
      <c r="C856" s="7">
        <f>YEAR($B856)</f>
        <v>2014</v>
      </c>
      <c r="D856" s="7" t="str">
        <f>VLOOKUP(_xlfn.DAYS(DATE(YEAR($B856), MONTH($B857), DAY($B857)), DATE(YEAR($B857), 1, 1)), SeasonAux, 2, TRUE)</f>
        <v>Spring</v>
      </c>
      <c r="E856" s="7">
        <f>IF($F856 &lt;= 6, 1, 2)</f>
        <v>1</v>
      </c>
      <c r="F856" s="7">
        <f>MONTH($B856)</f>
        <v>5</v>
      </c>
      <c r="G856" s="7">
        <f>WEEKNUM($B856)</f>
        <v>22</v>
      </c>
      <c r="H856" s="7">
        <f>DAY($B856)</f>
        <v>30</v>
      </c>
      <c r="I856" s="7">
        <f>WEEKDAY($B856,2)</f>
        <v>5</v>
      </c>
      <c r="J856" s="7" t="str">
        <f>TEXT($B856, "DDDD")</f>
        <v>sexta-feira</v>
      </c>
      <c r="K856" s="15" t="str">
        <f>IFERROR(VLOOKUP(B856, HolidayDimension!A$2:B$50, 2, FALSE), "No Key")</f>
        <v>No Key</v>
      </c>
      <c r="L856" s="7" t="str">
        <f t="shared" si="13"/>
        <v>Non-Holiday</v>
      </c>
      <c r="M856" s="7" t="str">
        <f>IF($I856 &gt;= 6, "Weekend", "Non-Weekend")</f>
        <v>Non-Weekend</v>
      </c>
    </row>
    <row r="857" spans="1:13" x14ac:dyDescent="0.25">
      <c r="A857" s="7">
        <v>856</v>
      </c>
      <c r="B857" s="8">
        <v>41790</v>
      </c>
      <c r="C857" s="7">
        <f>YEAR($B857)</f>
        <v>2014</v>
      </c>
      <c r="D857" s="7" t="str">
        <f>VLOOKUP(_xlfn.DAYS(DATE(YEAR($B857), MONTH($B858), DAY($B858)), DATE(YEAR($B858), 1, 1)), SeasonAux, 2, TRUE)</f>
        <v>Spring</v>
      </c>
      <c r="E857" s="7">
        <f>IF($F857 &lt;= 6, 1, 2)</f>
        <v>1</v>
      </c>
      <c r="F857" s="7">
        <f>MONTH($B857)</f>
        <v>5</v>
      </c>
      <c r="G857" s="7">
        <f>WEEKNUM($B857)</f>
        <v>22</v>
      </c>
      <c r="H857" s="7">
        <f>DAY($B857)</f>
        <v>31</v>
      </c>
      <c r="I857" s="7">
        <f>WEEKDAY($B857,2)</f>
        <v>6</v>
      </c>
      <c r="J857" s="7" t="str">
        <f>TEXT($B857, "DDDD")</f>
        <v>sábado</v>
      </c>
      <c r="K857" s="15" t="str">
        <f>IFERROR(VLOOKUP(B857, HolidayDimension!A$2:B$50, 2, FALSE), "No Key")</f>
        <v>No Key</v>
      </c>
      <c r="L857" s="7" t="str">
        <f t="shared" si="13"/>
        <v>Non-Holiday</v>
      </c>
      <c r="M857" s="7" t="str">
        <f>IF($I857 &gt;= 6, "Weekend", "Non-Weekend")</f>
        <v>Weekend</v>
      </c>
    </row>
    <row r="858" spans="1:13" x14ac:dyDescent="0.25">
      <c r="A858" s="7">
        <v>857</v>
      </c>
      <c r="B858" s="8">
        <v>41791</v>
      </c>
      <c r="C858" s="7">
        <f>YEAR($B858)</f>
        <v>2014</v>
      </c>
      <c r="D858" s="7" t="str">
        <f>VLOOKUP(_xlfn.DAYS(DATE(YEAR($B858), MONTH($B859), DAY($B859)), DATE(YEAR($B859), 1, 1)), SeasonAux, 2, TRUE)</f>
        <v>Spring</v>
      </c>
      <c r="E858" s="7">
        <f>IF($F858 &lt;= 6, 1, 2)</f>
        <v>1</v>
      </c>
      <c r="F858" s="7">
        <f>MONTH($B858)</f>
        <v>6</v>
      </c>
      <c r="G858" s="7">
        <f>WEEKNUM($B858)</f>
        <v>23</v>
      </c>
      <c r="H858" s="7">
        <f>DAY($B858)</f>
        <v>1</v>
      </c>
      <c r="I858" s="7">
        <f>WEEKDAY($B858,2)</f>
        <v>7</v>
      </c>
      <c r="J858" s="7" t="str">
        <f>TEXT($B858, "DDDD")</f>
        <v>domingo</v>
      </c>
      <c r="K858" s="15" t="str">
        <f>IFERROR(VLOOKUP(B858, HolidayDimension!A$2:B$50, 2, FALSE), "No Key")</f>
        <v>No Key</v>
      </c>
      <c r="L858" s="7" t="str">
        <f t="shared" si="13"/>
        <v>Non-Holiday</v>
      </c>
      <c r="M858" s="7" t="str">
        <f>IF($I858 &gt;= 6, "Weekend", "Non-Weekend")</f>
        <v>Weekend</v>
      </c>
    </row>
    <row r="859" spans="1:13" x14ac:dyDescent="0.25">
      <c r="A859" s="7">
        <v>858</v>
      </c>
      <c r="B859" s="9">
        <v>41792</v>
      </c>
      <c r="C859" s="7">
        <f>YEAR($B859)</f>
        <v>2014</v>
      </c>
      <c r="D859" s="7" t="str">
        <f>VLOOKUP(_xlfn.DAYS(DATE(YEAR($B859), MONTH($B860), DAY($B860)), DATE(YEAR($B860), 1, 1)), SeasonAux, 2, TRUE)</f>
        <v>Spring</v>
      </c>
      <c r="E859" s="7">
        <f>IF($F859 &lt;= 6, 1, 2)</f>
        <v>1</v>
      </c>
      <c r="F859" s="7">
        <f>MONTH($B859)</f>
        <v>6</v>
      </c>
      <c r="G859" s="7">
        <f>WEEKNUM($B859)</f>
        <v>23</v>
      </c>
      <c r="H859" s="7">
        <f>DAY($B859)</f>
        <v>2</v>
      </c>
      <c r="I859" s="7">
        <f>WEEKDAY($B859,2)</f>
        <v>1</v>
      </c>
      <c r="J859" s="7" t="str">
        <f>TEXT($B859, "DDDD")</f>
        <v>segunda-feira</v>
      </c>
      <c r="K859" s="15" t="str">
        <f>IFERROR(VLOOKUP(B859, HolidayDimension!A$2:B$50, 2, FALSE), "No Key")</f>
        <v>No Key</v>
      </c>
      <c r="L859" s="7" t="str">
        <f t="shared" si="13"/>
        <v>Non-Holiday</v>
      </c>
      <c r="M859" s="7" t="str">
        <f>IF($I859 &gt;= 6, "Weekend", "Non-Weekend")</f>
        <v>Non-Weekend</v>
      </c>
    </row>
    <row r="860" spans="1:13" x14ac:dyDescent="0.25">
      <c r="A860" s="7">
        <v>859</v>
      </c>
      <c r="B860" s="9">
        <v>41793</v>
      </c>
      <c r="C860" s="7">
        <f>YEAR($B860)</f>
        <v>2014</v>
      </c>
      <c r="D860" s="7" t="str">
        <f>VLOOKUP(_xlfn.DAYS(DATE(YEAR($B860), MONTH($B861), DAY($B861)), DATE(YEAR($B861), 1, 1)), SeasonAux, 2, TRUE)</f>
        <v>Spring</v>
      </c>
      <c r="E860" s="7">
        <f>IF($F860 &lt;= 6, 1, 2)</f>
        <v>1</v>
      </c>
      <c r="F860" s="7">
        <f>MONTH($B860)</f>
        <v>6</v>
      </c>
      <c r="G860" s="7">
        <f>WEEKNUM($B860)</f>
        <v>23</v>
      </c>
      <c r="H860" s="7">
        <f>DAY($B860)</f>
        <v>3</v>
      </c>
      <c r="I860" s="7">
        <f>WEEKDAY($B860,2)</f>
        <v>2</v>
      </c>
      <c r="J860" s="7" t="str">
        <f>TEXT($B860, "DDDD")</f>
        <v>terça-feira</v>
      </c>
      <c r="K860" s="15" t="str">
        <f>IFERROR(VLOOKUP(B860, HolidayDimension!A$2:B$50, 2, FALSE), "No Key")</f>
        <v>No Key</v>
      </c>
      <c r="L860" s="7" t="str">
        <f t="shared" si="13"/>
        <v>Non-Holiday</v>
      </c>
      <c r="M860" s="7" t="str">
        <f>IF($I860 &gt;= 6, "Weekend", "Non-Weekend")</f>
        <v>Non-Weekend</v>
      </c>
    </row>
    <row r="861" spans="1:13" x14ac:dyDescent="0.25">
      <c r="A861" s="7">
        <v>860</v>
      </c>
      <c r="B861" s="9">
        <v>41794</v>
      </c>
      <c r="C861" s="7">
        <f>YEAR($B861)</f>
        <v>2014</v>
      </c>
      <c r="D861" s="7" t="str">
        <f>VLOOKUP(_xlfn.DAYS(DATE(YEAR($B861), MONTH($B862), DAY($B862)), DATE(YEAR($B862), 1, 1)), SeasonAux, 2, TRUE)</f>
        <v>Spring</v>
      </c>
      <c r="E861" s="7">
        <f>IF($F861 &lt;= 6, 1, 2)</f>
        <v>1</v>
      </c>
      <c r="F861" s="7">
        <f>MONTH($B861)</f>
        <v>6</v>
      </c>
      <c r="G861" s="7">
        <f>WEEKNUM($B861)</f>
        <v>23</v>
      </c>
      <c r="H861" s="7">
        <f>DAY($B861)</f>
        <v>4</v>
      </c>
      <c r="I861" s="7">
        <f>WEEKDAY($B861,2)</f>
        <v>3</v>
      </c>
      <c r="J861" s="7" t="str">
        <f>TEXT($B861, "DDDD")</f>
        <v>quarta-feira</v>
      </c>
      <c r="K861" s="15" t="str">
        <f>IFERROR(VLOOKUP(B861, HolidayDimension!A$2:B$50, 2, FALSE), "No Key")</f>
        <v>No Key</v>
      </c>
      <c r="L861" s="7" t="str">
        <f t="shared" si="13"/>
        <v>Non-Holiday</v>
      </c>
      <c r="M861" s="7" t="str">
        <f>IF($I861 &gt;= 6, "Weekend", "Non-Weekend")</f>
        <v>Non-Weekend</v>
      </c>
    </row>
    <row r="862" spans="1:13" x14ac:dyDescent="0.25">
      <c r="A862" s="7">
        <v>861</v>
      </c>
      <c r="B862" s="8">
        <v>41795</v>
      </c>
      <c r="C862" s="7">
        <f>YEAR($B862)</f>
        <v>2014</v>
      </c>
      <c r="D862" s="7" t="str">
        <f>VLOOKUP(_xlfn.DAYS(DATE(YEAR($B862), MONTH($B863), DAY($B863)), DATE(YEAR($B863), 1, 1)), SeasonAux, 2, TRUE)</f>
        <v>Spring</v>
      </c>
      <c r="E862" s="7">
        <f>IF($F862 &lt;= 6, 1, 2)</f>
        <v>1</v>
      </c>
      <c r="F862" s="7">
        <f>MONTH($B862)</f>
        <v>6</v>
      </c>
      <c r="G862" s="7">
        <f>WEEKNUM($B862)</f>
        <v>23</v>
      </c>
      <c r="H862" s="7">
        <f>DAY($B862)</f>
        <v>5</v>
      </c>
      <c r="I862" s="7">
        <f>WEEKDAY($B862,2)</f>
        <v>4</v>
      </c>
      <c r="J862" s="7" t="str">
        <f>TEXT($B862, "DDDD")</f>
        <v>quinta-feira</v>
      </c>
      <c r="K862" s="15" t="str">
        <f>IFERROR(VLOOKUP(B862, HolidayDimension!A$2:B$50, 2, FALSE), "No Key")</f>
        <v>No Key</v>
      </c>
      <c r="L862" s="7" t="str">
        <f t="shared" si="13"/>
        <v>Non-Holiday</v>
      </c>
      <c r="M862" s="7" t="str">
        <f>IF($I862 &gt;= 6, "Weekend", "Non-Weekend")</f>
        <v>Non-Weekend</v>
      </c>
    </row>
    <row r="863" spans="1:13" x14ac:dyDescent="0.25">
      <c r="A863" s="7">
        <v>862</v>
      </c>
      <c r="B863" s="8">
        <v>41796</v>
      </c>
      <c r="C863" s="7">
        <f>YEAR($B863)</f>
        <v>2014</v>
      </c>
      <c r="D863" s="7" t="str">
        <f>VLOOKUP(_xlfn.DAYS(DATE(YEAR($B863), MONTH($B864), DAY($B864)), DATE(YEAR($B864), 1, 1)), SeasonAux, 2, TRUE)</f>
        <v>Spring</v>
      </c>
      <c r="E863" s="7">
        <f>IF($F863 &lt;= 6, 1, 2)</f>
        <v>1</v>
      </c>
      <c r="F863" s="7">
        <f>MONTH($B863)</f>
        <v>6</v>
      </c>
      <c r="G863" s="7">
        <f>WEEKNUM($B863)</f>
        <v>23</v>
      </c>
      <c r="H863" s="7">
        <f>DAY($B863)</f>
        <v>6</v>
      </c>
      <c r="I863" s="7">
        <f>WEEKDAY($B863,2)</f>
        <v>5</v>
      </c>
      <c r="J863" s="7" t="str">
        <f>TEXT($B863, "DDDD")</f>
        <v>sexta-feira</v>
      </c>
      <c r="K863" s="15" t="str">
        <f>IFERROR(VLOOKUP(B863, HolidayDimension!A$2:B$50, 2, FALSE), "No Key")</f>
        <v>No Key</v>
      </c>
      <c r="L863" s="7" t="str">
        <f t="shared" si="13"/>
        <v>Non-Holiday</v>
      </c>
      <c r="M863" s="7" t="str">
        <f>IF($I863 &gt;= 6, "Weekend", "Non-Weekend")</f>
        <v>Non-Weekend</v>
      </c>
    </row>
    <row r="864" spans="1:13" x14ac:dyDescent="0.25">
      <c r="A864" s="7">
        <v>863</v>
      </c>
      <c r="B864" s="8">
        <v>41797</v>
      </c>
      <c r="C864" s="7">
        <f>YEAR($B864)</f>
        <v>2014</v>
      </c>
      <c r="D864" s="7" t="str">
        <f>VLOOKUP(_xlfn.DAYS(DATE(YEAR($B864), MONTH($B865), DAY($B865)), DATE(YEAR($B865), 1, 1)), SeasonAux, 2, TRUE)</f>
        <v>Spring</v>
      </c>
      <c r="E864" s="7">
        <f>IF($F864 &lt;= 6, 1, 2)</f>
        <v>1</v>
      </c>
      <c r="F864" s="7">
        <f>MONTH($B864)</f>
        <v>6</v>
      </c>
      <c r="G864" s="7">
        <f>WEEKNUM($B864)</f>
        <v>23</v>
      </c>
      <c r="H864" s="7">
        <f>DAY($B864)</f>
        <v>7</v>
      </c>
      <c r="I864" s="7">
        <f>WEEKDAY($B864,2)</f>
        <v>6</v>
      </c>
      <c r="J864" s="7" t="str">
        <f>TEXT($B864, "DDDD")</f>
        <v>sábado</v>
      </c>
      <c r="K864" s="15" t="str">
        <f>IFERROR(VLOOKUP(B864, HolidayDimension!A$2:B$50, 2, FALSE), "No Key")</f>
        <v>No Key</v>
      </c>
      <c r="L864" s="7" t="str">
        <f t="shared" si="13"/>
        <v>Non-Holiday</v>
      </c>
      <c r="M864" s="7" t="str">
        <f>IF($I864 &gt;= 6, "Weekend", "Non-Weekend")</f>
        <v>Weekend</v>
      </c>
    </row>
    <row r="865" spans="1:13" x14ac:dyDescent="0.25">
      <c r="A865" s="7">
        <v>864</v>
      </c>
      <c r="B865" s="8">
        <v>41798</v>
      </c>
      <c r="C865" s="7">
        <f>YEAR($B865)</f>
        <v>2014</v>
      </c>
      <c r="D865" s="7" t="str">
        <f>VLOOKUP(_xlfn.DAYS(DATE(YEAR($B865), MONTH($B866), DAY($B866)), DATE(YEAR($B866), 1, 1)), SeasonAux, 2, TRUE)</f>
        <v>Spring</v>
      </c>
      <c r="E865" s="7">
        <f>IF($F865 &lt;= 6, 1, 2)</f>
        <v>1</v>
      </c>
      <c r="F865" s="7">
        <f>MONTH($B865)</f>
        <v>6</v>
      </c>
      <c r="G865" s="7">
        <f>WEEKNUM($B865)</f>
        <v>24</v>
      </c>
      <c r="H865" s="7">
        <f>DAY($B865)</f>
        <v>8</v>
      </c>
      <c r="I865" s="7">
        <f>WEEKDAY($B865,2)</f>
        <v>7</v>
      </c>
      <c r="J865" s="7" t="str">
        <f>TEXT($B865, "DDDD")</f>
        <v>domingo</v>
      </c>
      <c r="K865" s="15" t="str">
        <f>IFERROR(VLOOKUP(B865, HolidayDimension!A$2:B$50, 2, FALSE), "No Key")</f>
        <v>No Key</v>
      </c>
      <c r="L865" s="7" t="str">
        <f t="shared" si="13"/>
        <v>Non-Holiday</v>
      </c>
      <c r="M865" s="7" t="str">
        <f>IF($I865 &gt;= 6, "Weekend", "Non-Weekend")</f>
        <v>Weekend</v>
      </c>
    </row>
    <row r="866" spans="1:13" x14ac:dyDescent="0.25">
      <c r="A866" s="7">
        <v>865</v>
      </c>
      <c r="B866" s="9">
        <v>41799</v>
      </c>
      <c r="C866" s="7">
        <f>YEAR($B866)</f>
        <v>2014</v>
      </c>
      <c r="D866" s="7" t="str">
        <f>VLOOKUP(_xlfn.DAYS(DATE(YEAR($B866), MONTH($B867), DAY($B867)), DATE(YEAR($B867), 1, 1)), SeasonAux, 2, TRUE)</f>
        <v>Spring</v>
      </c>
      <c r="E866" s="7">
        <f>IF($F866 &lt;= 6, 1, 2)</f>
        <v>1</v>
      </c>
      <c r="F866" s="7">
        <f>MONTH($B866)</f>
        <v>6</v>
      </c>
      <c r="G866" s="7">
        <f>WEEKNUM($B866)</f>
        <v>24</v>
      </c>
      <c r="H866" s="7">
        <f>DAY($B866)</f>
        <v>9</v>
      </c>
      <c r="I866" s="7">
        <f>WEEKDAY($B866,2)</f>
        <v>1</v>
      </c>
      <c r="J866" s="7" t="str">
        <f>TEXT($B866, "DDDD")</f>
        <v>segunda-feira</v>
      </c>
      <c r="K866" s="15" t="str">
        <f>IFERROR(VLOOKUP(B866, HolidayDimension!A$2:B$50, 2, FALSE), "No Key")</f>
        <v>No Key</v>
      </c>
      <c r="L866" s="7" t="str">
        <f t="shared" si="13"/>
        <v>Non-Holiday</v>
      </c>
      <c r="M866" s="7" t="str">
        <f>IF($I866 &gt;= 6, "Weekend", "Non-Weekend")</f>
        <v>Non-Weekend</v>
      </c>
    </row>
    <row r="867" spans="1:13" x14ac:dyDescent="0.25">
      <c r="A867" s="7">
        <v>866</v>
      </c>
      <c r="B867" s="8">
        <v>41800</v>
      </c>
      <c r="C867" s="7">
        <f>YEAR($B867)</f>
        <v>2014</v>
      </c>
      <c r="D867" s="7" t="str">
        <f>VLOOKUP(_xlfn.DAYS(DATE(YEAR($B867), MONTH($B868), DAY($B868)), DATE(YEAR($B868), 1, 1)), SeasonAux, 2, TRUE)</f>
        <v>Spring</v>
      </c>
      <c r="E867" s="7">
        <f>IF($F867 &lt;= 6, 1, 2)</f>
        <v>1</v>
      </c>
      <c r="F867" s="7">
        <f>MONTH($B867)</f>
        <v>6</v>
      </c>
      <c r="G867" s="7">
        <f>WEEKNUM($B867)</f>
        <v>24</v>
      </c>
      <c r="H867" s="7">
        <f>DAY($B867)</f>
        <v>10</v>
      </c>
      <c r="I867" s="7">
        <f>WEEKDAY($B867,2)</f>
        <v>2</v>
      </c>
      <c r="J867" s="7" t="str">
        <f>TEXT($B867, "DDDD")</f>
        <v>terça-feira</v>
      </c>
      <c r="K867" s="15" t="str">
        <f>IFERROR(VLOOKUP(B867, HolidayDimension!A$2:B$50, 2, FALSE), "No Key")</f>
        <v>No Key</v>
      </c>
      <c r="L867" s="7" t="str">
        <f t="shared" si="13"/>
        <v>Non-Holiday</v>
      </c>
      <c r="M867" s="7" t="str">
        <f>IF($I867 &gt;= 6, "Weekend", "Non-Weekend")</f>
        <v>Non-Weekend</v>
      </c>
    </row>
    <row r="868" spans="1:13" x14ac:dyDescent="0.25">
      <c r="A868" s="7">
        <v>867</v>
      </c>
      <c r="B868" s="8">
        <v>41801</v>
      </c>
      <c r="C868" s="7">
        <f>YEAR($B868)</f>
        <v>2014</v>
      </c>
      <c r="D868" s="7" t="str">
        <f>VLOOKUP(_xlfn.DAYS(DATE(YEAR($B868), MONTH($B869), DAY($B869)), DATE(YEAR($B869), 1, 1)), SeasonAux, 2, TRUE)</f>
        <v>Spring</v>
      </c>
      <c r="E868" s="7">
        <f>IF($F868 &lt;= 6, 1, 2)</f>
        <v>1</v>
      </c>
      <c r="F868" s="7">
        <f>MONTH($B868)</f>
        <v>6</v>
      </c>
      <c r="G868" s="7">
        <f>WEEKNUM($B868)</f>
        <v>24</v>
      </c>
      <c r="H868" s="7">
        <f>DAY($B868)</f>
        <v>11</v>
      </c>
      <c r="I868" s="7">
        <f>WEEKDAY($B868,2)</f>
        <v>3</v>
      </c>
      <c r="J868" s="7" t="str">
        <f>TEXT($B868, "DDDD")</f>
        <v>quarta-feira</v>
      </c>
      <c r="K868" s="15" t="str">
        <f>IFERROR(VLOOKUP(B868, HolidayDimension!A$2:B$50, 2, FALSE), "No Key")</f>
        <v>No Key</v>
      </c>
      <c r="L868" s="7" t="str">
        <f t="shared" si="13"/>
        <v>Non-Holiday</v>
      </c>
      <c r="M868" s="7" t="str">
        <f>IF($I868 &gt;= 6, "Weekend", "Non-Weekend")</f>
        <v>Non-Weekend</v>
      </c>
    </row>
    <row r="869" spans="1:13" x14ac:dyDescent="0.25">
      <c r="A869" s="7">
        <v>868</v>
      </c>
      <c r="B869" s="8">
        <v>41802</v>
      </c>
      <c r="C869" s="7">
        <f>YEAR($B869)</f>
        <v>2014</v>
      </c>
      <c r="D869" s="7" t="str">
        <f>VLOOKUP(_xlfn.DAYS(DATE(YEAR($B869), MONTH($B870), DAY($B870)), DATE(YEAR($B870), 1, 1)), SeasonAux, 2, TRUE)</f>
        <v>Spring</v>
      </c>
      <c r="E869" s="7">
        <f>IF($F869 &lt;= 6, 1, 2)</f>
        <v>1</v>
      </c>
      <c r="F869" s="7">
        <f>MONTH($B869)</f>
        <v>6</v>
      </c>
      <c r="G869" s="7">
        <f>WEEKNUM($B869)</f>
        <v>24</v>
      </c>
      <c r="H869" s="7">
        <f>DAY($B869)</f>
        <v>12</v>
      </c>
      <c r="I869" s="7">
        <f>WEEKDAY($B869,2)</f>
        <v>4</v>
      </c>
      <c r="J869" s="7" t="str">
        <f>TEXT($B869, "DDDD")</f>
        <v>quinta-feira</v>
      </c>
      <c r="K869" s="15" t="str">
        <f>IFERROR(VLOOKUP(B869, HolidayDimension!A$2:B$50, 2, FALSE), "No Key")</f>
        <v>No Key</v>
      </c>
      <c r="L869" s="7" t="str">
        <f t="shared" si="13"/>
        <v>Non-Holiday</v>
      </c>
      <c r="M869" s="7" t="str">
        <f>IF($I869 &gt;= 6, "Weekend", "Non-Weekend")</f>
        <v>Non-Weekend</v>
      </c>
    </row>
    <row r="870" spans="1:13" x14ac:dyDescent="0.25">
      <c r="A870" s="7">
        <v>869</v>
      </c>
      <c r="B870" s="9">
        <v>41803</v>
      </c>
      <c r="C870" s="7">
        <f>YEAR($B870)</f>
        <v>2014</v>
      </c>
      <c r="D870" s="7" t="str">
        <f>VLOOKUP(_xlfn.DAYS(DATE(YEAR($B870), MONTH($B871), DAY($B871)), DATE(YEAR($B871), 1, 1)), SeasonAux, 2, TRUE)</f>
        <v>Spring</v>
      </c>
      <c r="E870" s="7">
        <f>IF($F870 &lt;= 6, 1, 2)</f>
        <v>1</v>
      </c>
      <c r="F870" s="7">
        <f>MONTH($B870)</f>
        <v>6</v>
      </c>
      <c r="G870" s="7">
        <f>WEEKNUM($B870)</f>
        <v>24</v>
      </c>
      <c r="H870" s="7">
        <f>DAY($B870)</f>
        <v>13</v>
      </c>
      <c r="I870" s="7">
        <f>WEEKDAY($B870,2)</f>
        <v>5</v>
      </c>
      <c r="J870" s="7" t="str">
        <f>TEXT($B870, "DDDD")</f>
        <v>sexta-feira</v>
      </c>
      <c r="K870" s="15" t="str">
        <f>IFERROR(VLOOKUP(B870, HolidayDimension!A$2:B$50, 2, FALSE), "No Key")</f>
        <v>No Key</v>
      </c>
      <c r="L870" s="7" t="str">
        <f t="shared" si="13"/>
        <v>Non-Holiday</v>
      </c>
      <c r="M870" s="7" t="str">
        <f>IF($I870 &gt;= 6, "Weekend", "Non-Weekend")</f>
        <v>Non-Weekend</v>
      </c>
    </row>
    <row r="871" spans="1:13" x14ac:dyDescent="0.25">
      <c r="A871" s="7">
        <v>870</v>
      </c>
      <c r="B871" s="8">
        <v>41804</v>
      </c>
      <c r="C871" s="7">
        <f>YEAR($B871)</f>
        <v>2014</v>
      </c>
      <c r="D871" s="7" t="str">
        <f>VLOOKUP(_xlfn.DAYS(DATE(YEAR($B871), MONTH($B872), DAY($B872)), DATE(YEAR($B872), 1, 1)), SeasonAux, 2, TRUE)</f>
        <v>Spring</v>
      </c>
      <c r="E871" s="7">
        <f>IF($F871 &lt;= 6, 1, 2)</f>
        <v>1</v>
      </c>
      <c r="F871" s="7">
        <f>MONTH($B871)</f>
        <v>6</v>
      </c>
      <c r="G871" s="7">
        <f>WEEKNUM($B871)</f>
        <v>24</v>
      </c>
      <c r="H871" s="7">
        <f>DAY($B871)</f>
        <v>14</v>
      </c>
      <c r="I871" s="7">
        <f>WEEKDAY($B871,2)</f>
        <v>6</v>
      </c>
      <c r="J871" s="7" t="str">
        <f>TEXT($B871, "DDDD")</f>
        <v>sábado</v>
      </c>
      <c r="K871" s="15" t="str">
        <f>IFERROR(VLOOKUP(B871, HolidayDimension!A$2:B$50, 2, FALSE), "No Key")</f>
        <v>No Key</v>
      </c>
      <c r="L871" s="7" t="str">
        <f t="shared" si="13"/>
        <v>Non-Holiday</v>
      </c>
      <c r="M871" s="7" t="str">
        <f>IF($I871 &gt;= 6, "Weekend", "Non-Weekend")</f>
        <v>Weekend</v>
      </c>
    </row>
    <row r="872" spans="1:13" x14ac:dyDescent="0.25">
      <c r="A872" s="7">
        <v>871</v>
      </c>
      <c r="B872" s="8">
        <v>41805</v>
      </c>
      <c r="C872" s="7">
        <f>YEAR($B872)</f>
        <v>2014</v>
      </c>
      <c r="D872" s="7" t="str">
        <f>VLOOKUP(_xlfn.DAYS(DATE(YEAR($B872), MONTH($B873), DAY($B873)), DATE(YEAR($B873), 1, 1)), SeasonAux, 2, TRUE)</f>
        <v>Spring</v>
      </c>
      <c r="E872" s="7">
        <f>IF($F872 &lt;= 6, 1, 2)</f>
        <v>1</v>
      </c>
      <c r="F872" s="7">
        <f>MONTH($B872)</f>
        <v>6</v>
      </c>
      <c r="G872" s="7">
        <f>WEEKNUM($B872)</f>
        <v>25</v>
      </c>
      <c r="H872" s="7">
        <f>DAY($B872)</f>
        <v>15</v>
      </c>
      <c r="I872" s="7">
        <f>WEEKDAY($B872,2)</f>
        <v>7</v>
      </c>
      <c r="J872" s="7" t="str">
        <f>TEXT($B872, "DDDD")</f>
        <v>domingo</v>
      </c>
      <c r="K872" s="15" t="str">
        <f>IFERROR(VLOOKUP(B872, HolidayDimension!A$2:B$50, 2, FALSE), "No Key")</f>
        <v>No Key</v>
      </c>
      <c r="L872" s="7" t="str">
        <f t="shared" si="13"/>
        <v>Non-Holiday</v>
      </c>
      <c r="M872" s="7" t="str">
        <f>IF($I872 &gt;= 6, "Weekend", "Non-Weekend")</f>
        <v>Weekend</v>
      </c>
    </row>
    <row r="873" spans="1:13" x14ac:dyDescent="0.25">
      <c r="A873" s="7">
        <v>872</v>
      </c>
      <c r="B873" s="9">
        <v>41806</v>
      </c>
      <c r="C873" s="7">
        <f>YEAR($B873)</f>
        <v>2014</v>
      </c>
      <c r="D873" s="7" t="str">
        <f>VLOOKUP(_xlfn.DAYS(DATE(YEAR($B873), MONTH($B874), DAY($B874)), DATE(YEAR($B874), 1, 1)), SeasonAux, 2, TRUE)</f>
        <v>Spring</v>
      </c>
      <c r="E873" s="7">
        <f>IF($F873 &lt;= 6, 1, 2)</f>
        <v>1</v>
      </c>
      <c r="F873" s="7">
        <f>MONTH($B873)</f>
        <v>6</v>
      </c>
      <c r="G873" s="7">
        <f>WEEKNUM($B873)</f>
        <v>25</v>
      </c>
      <c r="H873" s="7">
        <f>DAY($B873)</f>
        <v>16</v>
      </c>
      <c r="I873" s="7">
        <f>WEEKDAY($B873,2)</f>
        <v>1</v>
      </c>
      <c r="J873" s="7" t="str">
        <f>TEXT($B873, "DDDD")</f>
        <v>segunda-feira</v>
      </c>
      <c r="K873" s="15" t="str">
        <f>IFERROR(VLOOKUP(B873, HolidayDimension!A$2:B$50, 2, FALSE), "No Key")</f>
        <v>No Key</v>
      </c>
      <c r="L873" s="7" t="str">
        <f t="shared" si="13"/>
        <v>Non-Holiday</v>
      </c>
      <c r="M873" s="7" t="str">
        <f>IF($I873 &gt;= 6, "Weekend", "Non-Weekend")</f>
        <v>Non-Weekend</v>
      </c>
    </row>
    <row r="874" spans="1:13" x14ac:dyDescent="0.25">
      <c r="A874" s="7">
        <v>873</v>
      </c>
      <c r="B874" s="8">
        <v>41807</v>
      </c>
      <c r="C874" s="7">
        <f>YEAR($B874)</f>
        <v>2014</v>
      </c>
      <c r="D874" s="7" t="str">
        <f>VLOOKUP(_xlfn.DAYS(DATE(YEAR($B874), MONTH($B875), DAY($B875)), DATE(YEAR($B875), 1, 1)), SeasonAux, 2, TRUE)</f>
        <v>Spring</v>
      </c>
      <c r="E874" s="7">
        <f>IF($F874 &lt;= 6, 1, 2)</f>
        <v>1</v>
      </c>
      <c r="F874" s="7">
        <f>MONTH($B874)</f>
        <v>6</v>
      </c>
      <c r="G874" s="7">
        <f>WEEKNUM($B874)</f>
        <v>25</v>
      </c>
      <c r="H874" s="7">
        <f>DAY($B874)</f>
        <v>17</v>
      </c>
      <c r="I874" s="7">
        <f>WEEKDAY($B874,2)</f>
        <v>2</v>
      </c>
      <c r="J874" s="7" t="str">
        <f>TEXT($B874, "DDDD")</f>
        <v>terça-feira</v>
      </c>
      <c r="K874" s="15" t="str">
        <f>IFERROR(VLOOKUP(B874, HolidayDimension!A$2:B$50, 2, FALSE), "No Key")</f>
        <v>No Key</v>
      </c>
      <c r="L874" s="7" t="str">
        <f t="shared" si="13"/>
        <v>Non-Holiday</v>
      </c>
      <c r="M874" s="7" t="str">
        <f>IF($I874 &gt;= 6, "Weekend", "Non-Weekend")</f>
        <v>Non-Weekend</v>
      </c>
    </row>
    <row r="875" spans="1:13" x14ac:dyDescent="0.25">
      <c r="A875" s="7">
        <v>874</v>
      </c>
      <c r="B875" s="8">
        <v>41808</v>
      </c>
      <c r="C875" s="7">
        <f>YEAR($B875)</f>
        <v>2014</v>
      </c>
      <c r="D875" s="7" t="str">
        <f>VLOOKUP(_xlfn.DAYS(DATE(YEAR($B875), MONTH($B876), DAY($B876)), DATE(YEAR($B876), 1, 1)), SeasonAux, 2, TRUE)</f>
        <v>Spring</v>
      </c>
      <c r="E875" s="7">
        <f>IF($F875 &lt;= 6, 1, 2)</f>
        <v>1</v>
      </c>
      <c r="F875" s="7">
        <f>MONTH($B875)</f>
        <v>6</v>
      </c>
      <c r="G875" s="7">
        <f>WEEKNUM($B875)</f>
        <v>25</v>
      </c>
      <c r="H875" s="7">
        <f>DAY($B875)</f>
        <v>18</v>
      </c>
      <c r="I875" s="7">
        <f>WEEKDAY($B875,2)</f>
        <v>3</v>
      </c>
      <c r="J875" s="7" t="str">
        <f>TEXT($B875, "DDDD")</f>
        <v>quarta-feira</v>
      </c>
      <c r="K875" s="15" t="str">
        <f>IFERROR(VLOOKUP(B875, HolidayDimension!A$2:B$50, 2, FALSE), "No Key")</f>
        <v>No Key</v>
      </c>
      <c r="L875" s="7" t="str">
        <f t="shared" si="13"/>
        <v>Non-Holiday</v>
      </c>
      <c r="M875" s="7" t="str">
        <f>IF($I875 &gt;= 6, "Weekend", "Non-Weekend")</f>
        <v>Non-Weekend</v>
      </c>
    </row>
    <row r="876" spans="1:13" x14ac:dyDescent="0.25">
      <c r="A876" s="7">
        <v>875</v>
      </c>
      <c r="B876" s="8">
        <v>41809</v>
      </c>
      <c r="C876" s="7">
        <f>YEAR($B876)</f>
        <v>2014</v>
      </c>
      <c r="D876" s="7" t="str">
        <f>VLOOKUP(_xlfn.DAYS(DATE(YEAR($B876), MONTH($B877), DAY($B877)), DATE(YEAR($B877), 1, 1)), SeasonAux, 2, TRUE)</f>
        <v>Spring</v>
      </c>
      <c r="E876" s="7">
        <f>IF($F876 &lt;= 6, 1, 2)</f>
        <v>1</v>
      </c>
      <c r="F876" s="7">
        <f>MONTH($B876)</f>
        <v>6</v>
      </c>
      <c r="G876" s="7">
        <f>WEEKNUM($B876)</f>
        <v>25</v>
      </c>
      <c r="H876" s="7">
        <f>DAY($B876)</f>
        <v>19</v>
      </c>
      <c r="I876" s="7">
        <f>WEEKDAY($B876,2)</f>
        <v>4</v>
      </c>
      <c r="J876" s="7" t="str">
        <f>TEXT($B876, "DDDD")</f>
        <v>quinta-feira</v>
      </c>
      <c r="K876" s="15">
        <f>IFERROR(VLOOKUP(B876, HolidayDimension!A$2:B$50, 2, FALSE), "No Key")</f>
        <v>44</v>
      </c>
      <c r="L876" s="7" t="str">
        <f t="shared" si="13"/>
        <v>Holiday</v>
      </c>
      <c r="M876" s="7" t="str">
        <f>IF($I876 &gt;= 6, "Weekend", "Non-Weekend")</f>
        <v>Non-Weekend</v>
      </c>
    </row>
    <row r="877" spans="1:13" x14ac:dyDescent="0.25">
      <c r="A877" s="7">
        <v>876</v>
      </c>
      <c r="B877" s="8">
        <v>41810</v>
      </c>
      <c r="C877" s="7">
        <f>YEAR($B877)</f>
        <v>2014</v>
      </c>
      <c r="D877" s="7" t="str">
        <f>VLOOKUP(_xlfn.DAYS(DATE(YEAR($B877), MONTH($B878), DAY($B878)), DATE(YEAR($B878), 1, 1)), SeasonAux, 2, TRUE)</f>
        <v>Spring</v>
      </c>
      <c r="E877" s="7">
        <f>IF($F877 &lt;= 6, 1, 2)</f>
        <v>1</v>
      </c>
      <c r="F877" s="7">
        <f>MONTH($B877)</f>
        <v>6</v>
      </c>
      <c r="G877" s="7">
        <f>WEEKNUM($B877)</f>
        <v>25</v>
      </c>
      <c r="H877" s="7">
        <f>DAY($B877)</f>
        <v>20</v>
      </c>
      <c r="I877" s="7">
        <f>WEEKDAY($B877,2)</f>
        <v>5</v>
      </c>
      <c r="J877" s="7" t="str">
        <f>TEXT($B877, "DDDD")</f>
        <v>sexta-feira</v>
      </c>
      <c r="K877" s="15" t="str">
        <f>IFERROR(VLOOKUP(B877, HolidayDimension!A$2:B$50, 2, FALSE), "No Key")</f>
        <v>No Key</v>
      </c>
      <c r="L877" s="7" t="str">
        <f t="shared" si="13"/>
        <v>Non-Holiday</v>
      </c>
      <c r="M877" s="7" t="str">
        <f>IF($I877 &gt;= 6, "Weekend", "Non-Weekend")</f>
        <v>Non-Weekend</v>
      </c>
    </row>
    <row r="878" spans="1:13" x14ac:dyDescent="0.25">
      <c r="A878" s="7">
        <v>877</v>
      </c>
      <c r="B878" s="9">
        <v>41811</v>
      </c>
      <c r="C878" s="7">
        <f>YEAR($B878)</f>
        <v>2014</v>
      </c>
      <c r="D878" s="7" t="str">
        <f>VLOOKUP(_xlfn.DAYS(DATE(YEAR($B878), MONTH($B879), DAY($B879)), DATE(YEAR($B879), 1, 1)), SeasonAux, 2, TRUE)</f>
        <v>Summer</v>
      </c>
      <c r="E878" s="7">
        <f>IF($F878 &lt;= 6, 1, 2)</f>
        <v>1</v>
      </c>
      <c r="F878" s="7">
        <f>MONTH($B878)</f>
        <v>6</v>
      </c>
      <c r="G878" s="7">
        <f>WEEKNUM($B878)</f>
        <v>25</v>
      </c>
      <c r="H878" s="7">
        <f>DAY($B878)</f>
        <v>21</v>
      </c>
      <c r="I878" s="7">
        <f>WEEKDAY($B878,2)</f>
        <v>6</v>
      </c>
      <c r="J878" s="7" t="str">
        <f>TEXT($B878, "DDDD")</f>
        <v>sábado</v>
      </c>
      <c r="K878" s="15" t="str">
        <f>IFERROR(VLOOKUP(B878, HolidayDimension!A$2:B$50, 2, FALSE), "No Key")</f>
        <v>No Key</v>
      </c>
      <c r="L878" s="7" t="str">
        <f t="shared" si="13"/>
        <v>Non-Holiday</v>
      </c>
      <c r="M878" s="7" t="str">
        <f>IF($I878 &gt;= 6, "Weekend", "Non-Weekend")</f>
        <v>Weekend</v>
      </c>
    </row>
    <row r="879" spans="1:13" x14ac:dyDescent="0.25">
      <c r="A879" s="7">
        <v>878</v>
      </c>
      <c r="B879" s="9">
        <v>41812</v>
      </c>
      <c r="C879" s="7">
        <f>YEAR($B879)</f>
        <v>2014</v>
      </c>
      <c r="D879" s="7" t="str">
        <f>VLOOKUP(_xlfn.DAYS(DATE(YEAR($B879), MONTH($B880), DAY($B880)), DATE(YEAR($B880), 1, 1)), SeasonAux, 2, TRUE)</f>
        <v>Summer</v>
      </c>
      <c r="E879" s="7">
        <f>IF($F879 &lt;= 6, 1, 2)</f>
        <v>1</v>
      </c>
      <c r="F879" s="7">
        <f>MONTH($B879)</f>
        <v>6</v>
      </c>
      <c r="G879" s="7">
        <f>WEEKNUM($B879)</f>
        <v>26</v>
      </c>
      <c r="H879" s="7">
        <f>DAY($B879)</f>
        <v>22</v>
      </c>
      <c r="I879" s="7">
        <f>WEEKDAY($B879,2)</f>
        <v>7</v>
      </c>
      <c r="J879" s="7" t="str">
        <f>TEXT($B879, "DDDD")</f>
        <v>domingo</v>
      </c>
      <c r="K879" s="15" t="str">
        <f>IFERROR(VLOOKUP(B879, HolidayDimension!A$2:B$50, 2, FALSE), "No Key")</f>
        <v>No Key</v>
      </c>
      <c r="L879" s="7" t="str">
        <f t="shared" si="13"/>
        <v>Non-Holiday</v>
      </c>
      <c r="M879" s="7" t="str">
        <f>IF($I879 &gt;= 6, "Weekend", "Non-Weekend")</f>
        <v>Weekend</v>
      </c>
    </row>
    <row r="880" spans="1:13" x14ac:dyDescent="0.25">
      <c r="A880" s="7">
        <v>879</v>
      </c>
      <c r="B880" s="9">
        <v>41813</v>
      </c>
      <c r="C880" s="7">
        <f>YEAR($B880)</f>
        <v>2014</v>
      </c>
      <c r="D880" s="7" t="str">
        <f>VLOOKUP(_xlfn.DAYS(DATE(YEAR($B880), MONTH($B881), DAY($B881)), DATE(YEAR($B881), 1, 1)), SeasonAux, 2, TRUE)</f>
        <v>Summer</v>
      </c>
      <c r="E880" s="7">
        <f>IF($F880 &lt;= 6, 1, 2)</f>
        <v>1</v>
      </c>
      <c r="F880" s="7">
        <f>MONTH($B880)</f>
        <v>6</v>
      </c>
      <c r="G880" s="7">
        <f>WEEKNUM($B880)</f>
        <v>26</v>
      </c>
      <c r="H880" s="7">
        <f>DAY($B880)</f>
        <v>23</v>
      </c>
      <c r="I880" s="7">
        <f>WEEKDAY($B880,2)</f>
        <v>1</v>
      </c>
      <c r="J880" s="7" t="str">
        <f>TEXT($B880, "DDDD")</f>
        <v>segunda-feira</v>
      </c>
      <c r="K880" s="15" t="str">
        <f>IFERROR(VLOOKUP(B880, HolidayDimension!A$2:B$50, 2, FALSE), "No Key")</f>
        <v>No Key</v>
      </c>
      <c r="L880" s="7" t="str">
        <f t="shared" si="13"/>
        <v>Non-Holiday</v>
      </c>
      <c r="M880" s="7" t="str">
        <f>IF($I880 &gt;= 6, "Weekend", "Non-Weekend")</f>
        <v>Non-Weekend</v>
      </c>
    </row>
    <row r="881" spans="1:13" x14ac:dyDescent="0.25">
      <c r="A881" s="7">
        <v>880</v>
      </c>
      <c r="B881" s="9">
        <v>41814</v>
      </c>
      <c r="C881" s="7">
        <f>YEAR($B881)</f>
        <v>2014</v>
      </c>
      <c r="D881" s="7" t="str">
        <f>VLOOKUP(_xlfn.DAYS(DATE(YEAR($B881), MONTH($B882), DAY($B882)), DATE(YEAR($B882), 1, 1)), SeasonAux, 2, TRUE)</f>
        <v>Summer</v>
      </c>
      <c r="E881" s="7">
        <f>IF($F881 &lt;= 6, 1, 2)</f>
        <v>1</v>
      </c>
      <c r="F881" s="7">
        <f>MONTH($B881)</f>
        <v>6</v>
      </c>
      <c r="G881" s="7">
        <f>WEEKNUM($B881)</f>
        <v>26</v>
      </c>
      <c r="H881" s="7">
        <f>DAY($B881)</f>
        <v>24</v>
      </c>
      <c r="I881" s="7">
        <f>WEEKDAY($B881,2)</f>
        <v>2</v>
      </c>
      <c r="J881" s="7" t="str">
        <f>TEXT($B881, "DDDD")</f>
        <v>terça-feira</v>
      </c>
      <c r="K881" s="15" t="str">
        <f>IFERROR(VLOOKUP(B881, HolidayDimension!A$2:B$50, 2, FALSE), "No Key")</f>
        <v>No Key</v>
      </c>
      <c r="L881" s="7" t="str">
        <f t="shared" si="13"/>
        <v>Non-Holiday</v>
      </c>
      <c r="M881" s="7" t="str">
        <f>IF($I881 &gt;= 6, "Weekend", "Non-Weekend")</f>
        <v>Non-Weekend</v>
      </c>
    </row>
    <row r="882" spans="1:13" x14ac:dyDescent="0.25">
      <c r="A882" s="7">
        <v>881</v>
      </c>
      <c r="B882" s="8">
        <v>41815</v>
      </c>
      <c r="C882" s="7">
        <f>YEAR($B882)</f>
        <v>2014</v>
      </c>
      <c r="D882" s="7" t="str">
        <f>VLOOKUP(_xlfn.DAYS(DATE(YEAR($B882), MONTH($B883), DAY($B883)), DATE(YEAR($B883), 1, 1)), SeasonAux, 2, TRUE)</f>
        <v>Summer</v>
      </c>
      <c r="E882" s="7">
        <f>IF($F882 &lt;= 6, 1, 2)</f>
        <v>1</v>
      </c>
      <c r="F882" s="7">
        <f>MONTH($B882)</f>
        <v>6</v>
      </c>
      <c r="G882" s="7">
        <f>WEEKNUM($B882)</f>
        <v>26</v>
      </c>
      <c r="H882" s="7">
        <f>DAY($B882)</f>
        <v>25</v>
      </c>
      <c r="I882" s="7">
        <f>WEEKDAY($B882,2)</f>
        <v>3</v>
      </c>
      <c r="J882" s="7" t="str">
        <f>TEXT($B882, "DDDD")</f>
        <v>quarta-feira</v>
      </c>
      <c r="K882" s="15" t="str">
        <f>IFERROR(VLOOKUP(B882, HolidayDimension!A$2:B$50, 2, FALSE), "No Key")</f>
        <v>No Key</v>
      </c>
      <c r="L882" s="7" t="str">
        <f t="shared" si="13"/>
        <v>Non-Holiday</v>
      </c>
      <c r="M882" s="7" t="str">
        <f>IF($I882 &gt;= 6, "Weekend", "Non-Weekend")</f>
        <v>Non-Weekend</v>
      </c>
    </row>
    <row r="883" spans="1:13" x14ac:dyDescent="0.25">
      <c r="A883" s="7">
        <v>882</v>
      </c>
      <c r="B883" s="8">
        <v>41816</v>
      </c>
      <c r="C883" s="7">
        <f>YEAR($B883)</f>
        <v>2014</v>
      </c>
      <c r="D883" s="7" t="str">
        <f>VLOOKUP(_xlfn.DAYS(DATE(YEAR($B883), MONTH($B884), DAY($B884)), DATE(YEAR($B884), 1, 1)), SeasonAux, 2, TRUE)</f>
        <v>Summer</v>
      </c>
      <c r="E883" s="7">
        <f>IF($F883 &lt;= 6, 1, 2)</f>
        <v>1</v>
      </c>
      <c r="F883" s="7">
        <f>MONTH($B883)</f>
        <v>6</v>
      </c>
      <c r="G883" s="7">
        <f>WEEKNUM($B883)</f>
        <v>26</v>
      </c>
      <c r="H883" s="7">
        <f>DAY($B883)</f>
        <v>26</v>
      </c>
      <c r="I883" s="7">
        <f>WEEKDAY($B883,2)</f>
        <v>4</v>
      </c>
      <c r="J883" s="7" t="str">
        <f>TEXT($B883, "DDDD")</f>
        <v>quinta-feira</v>
      </c>
      <c r="K883" s="15" t="str">
        <f>IFERROR(VLOOKUP(B883, HolidayDimension!A$2:B$50, 2, FALSE), "No Key")</f>
        <v>No Key</v>
      </c>
      <c r="L883" s="7" t="str">
        <f t="shared" si="13"/>
        <v>Non-Holiday</v>
      </c>
      <c r="M883" s="7" t="str">
        <f>IF($I883 &gt;= 6, "Weekend", "Non-Weekend")</f>
        <v>Non-Weekend</v>
      </c>
    </row>
    <row r="884" spans="1:13" x14ac:dyDescent="0.25">
      <c r="A884" s="7">
        <v>883</v>
      </c>
      <c r="B884" s="9">
        <v>41817</v>
      </c>
      <c r="C884" s="7">
        <f>YEAR($B884)</f>
        <v>2014</v>
      </c>
      <c r="D884" s="7" t="str">
        <f>VLOOKUP(_xlfn.DAYS(DATE(YEAR($B884), MONTH($B885), DAY($B885)), DATE(YEAR($B885), 1, 1)), SeasonAux, 2, TRUE)</f>
        <v>Summer</v>
      </c>
      <c r="E884" s="7">
        <f>IF($F884 &lt;= 6, 1, 2)</f>
        <v>1</v>
      </c>
      <c r="F884" s="7">
        <f>MONTH($B884)</f>
        <v>6</v>
      </c>
      <c r="G884" s="7">
        <f>WEEKNUM($B884)</f>
        <v>26</v>
      </c>
      <c r="H884" s="7">
        <f>DAY($B884)</f>
        <v>27</v>
      </c>
      <c r="I884" s="7">
        <f>WEEKDAY($B884,2)</f>
        <v>5</v>
      </c>
      <c r="J884" s="7" t="str">
        <f>TEXT($B884, "DDDD")</f>
        <v>sexta-feira</v>
      </c>
      <c r="K884" s="15" t="str">
        <f>IFERROR(VLOOKUP(B884, HolidayDimension!A$2:B$50, 2, FALSE), "No Key")</f>
        <v>No Key</v>
      </c>
      <c r="L884" s="7" t="str">
        <f t="shared" si="13"/>
        <v>Non-Holiday</v>
      </c>
      <c r="M884" s="7" t="str">
        <f>IF($I884 &gt;= 6, "Weekend", "Non-Weekend")</f>
        <v>Non-Weekend</v>
      </c>
    </row>
    <row r="885" spans="1:13" x14ac:dyDescent="0.25">
      <c r="A885" s="7">
        <v>884</v>
      </c>
      <c r="B885" s="8">
        <v>41818</v>
      </c>
      <c r="C885" s="7">
        <f>YEAR($B885)</f>
        <v>2014</v>
      </c>
      <c r="D885" s="7" t="str">
        <f>VLOOKUP(_xlfn.DAYS(DATE(YEAR($B885), MONTH($B886), DAY($B886)), DATE(YEAR($B886), 1, 1)), SeasonAux, 2, TRUE)</f>
        <v>Summer</v>
      </c>
      <c r="E885" s="7">
        <f>IF($F885 &lt;= 6, 1, 2)</f>
        <v>1</v>
      </c>
      <c r="F885" s="7">
        <f>MONTH($B885)</f>
        <v>6</v>
      </c>
      <c r="G885" s="7">
        <f>WEEKNUM($B885)</f>
        <v>26</v>
      </c>
      <c r="H885" s="7">
        <f>DAY($B885)</f>
        <v>28</v>
      </c>
      <c r="I885" s="7">
        <f>WEEKDAY($B885,2)</f>
        <v>6</v>
      </c>
      <c r="J885" s="7" t="str">
        <f>TEXT($B885, "DDDD")</f>
        <v>sábado</v>
      </c>
      <c r="K885" s="15" t="str">
        <f>IFERROR(VLOOKUP(B885, HolidayDimension!A$2:B$50, 2, FALSE), "No Key")</f>
        <v>No Key</v>
      </c>
      <c r="L885" s="7" t="str">
        <f t="shared" si="13"/>
        <v>Non-Holiday</v>
      </c>
      <c r="M885" s="7" t="str">
        <f>IF($I885 &gt;= 6, "Weekend", "Non-Weekend")</f>
        <v>Weekend</v>
      </c>
    </row>
    <row r="886" spans="1:13" x14ac:dyDescent="0.25">
      <c r="A886" s="7">
        <v>885</v>
      </c>
      <c r="B886" s="8">
        <v>41819</v>
      </c>
      <c r="C886" s="7">
        <f>YEAR($B886)</f>
        <v>2014</v>
      </c>
      <c r="D886" s="7" t="str">
        <f>VLOOKUP(_xlfn.DAYS(DATE(YEAR($B886), MONTH($B887), DAY($B887)), DATE(YEAR($B887), 1, 1)), SeasonAux, 2, TRUE)</f>
        <v>Summer</v>
      </c>
      <c r="E886" s="7">
        <f>IF($F886 &lt;= 6, 1, 2)</f>
        <v>1</v>
      </c>
      <c r="F886" s="7">
        <f>MONTH($B886)</f>
        <v>6</v>
      </c>
      <c r="G886" s="7">
        <f>WEEKNUM($B886)</f>
        <v>27</v>
      </c>
      <c r="H886" s="7">
        <f>DAY($B886)</f>
        <v>29</v>
      </c>
      <c r="I886" s="7">
        <f>WEEKDAY($B886,2)</f>
        <v>7</v>
      </c>
      <c r="J886" s="7" t="str">
        <f>TEXT($B886, "DDDD")</f>
        <v>domingo</v>
      </c>
      <c r="K886" s="15" t="str">
        <f>IFERROR(VLOOKUP(B886, HolidayDimension!A$2:B$50, 2, FALSE), "No Key")</f>
        <v>No Key</v>
      </c>
      <c r="L886" s="7" t="str">
        <f t="shared" si="13"/>
        <v>Non-Holiday</v>
      </c>
      <c r="M886" s="7" t="str">
        <f>IF($I886 &gt;= 6, "Weekend", "Non-Weekend")</f>
        <v>Weekend</v>
      </c>
    </row>
    <row r="887" spans="1:13" x14ac:dyDescent="0.25">
      <c r="A887" s="7">
        <v>886</v>
      </c>
      <c r="B887" s="8">
        <v>41820</v>
      </c>
      <c r="C887" s="7">
        <f>YEAR($B887)</f>
        <v>2014</v>
      </c>
      <c r="D887" s="7" t="str">
        <f>VLOOKUP(_xlfn.DAYS(DATE(YEAR($B887), MONTH($B888), DAY($B888)), DATE(YEAR($B888), 1, 1)), SeasonAux, 2, TRUE)</f>
        <v>Summer</v>
      </c>
      <c r="E887" s="7">
        <f>IF($F887 &lt;= 6, 1, 2)</f>
        <v>1</v>
      </c>
      <c r="F887" s="7">
        <f>MONTH($B887)</f>
        <v>6</v>
      </c>
      <c r="G887" s="7">
        <f>WEEKNUM($B887)</f>
        <v>27</v>
      </c>
      <c r="H887" s="7">
        <f>DAY($B887)</f>
        <v>30</v>
      </c>
      <c r="I887" s="7">
        <f>WEEKDAY($B887,2)</f>
        <v>1</v>
      </c>
      <c r="J887" s="7" t="str">
        <f>TEXT($B887, "DDDD")</f>
        <v>segunda-feira</v>
      </c>
      <c r="K887" s="15" t="str">
        <f>IFERROR(VLOOKUP(B887, HolidayDimension!A$2:B$50, 2, FALSE), "No Key")</f>
        <v>No Key</v>
      </c>
      <c r="L887" s="7" t="str">
        <f t="shared" si="13"/>
        <v>Non-Holiday</v>
      </c>
      <c r="M887" s="7" t="str">
        <f>IF($I887 &gt;= 6, "Weekend", "Non-Weekend")</f>
        <v>Non-Weekend</v>
      </c>
    </row>
    <row r="888" spans="1:13" x14ac:dyDescent="0.25">
      <c r="A888" s="7">
        <v>887</v>
      </c>
      <c r="B888" s="9">
        <v>41821</v>
      </c>
      <c r="C888" s="7">
        <f>YEAR($B888)</f>
        <v>2014</v>
      </c>
      <c r="D888" s="7" t="str">
        <f>VLOOKUP(_xlfn.DAYS(DATE(YEAR($B888), MONTH($B889), DAY($B889)), DATE(YEAR($B889), 1, 1)), SeasonAux, 2, TRUE)</f>
        <v>Summer</v>
      </c>
      <c r="E888" s="7">
        <f>IF($F888 &lt;= 6, 1, 2)</f>
        <v>2</v>
      </c>
      <c r="F888" s="7">
        <f>MONTH($B888)</f>
        <v>7</v>
      </c>
      <c r="G888" s="7">
        <f>WEEKNUM($B888)</f>
        <v>27</v>
      </c>
      <c r="H888" s="7">
        <f>DAY($B888)</f>
        <v>1</v>
      </c>
      <c r="I888" s="7">
        <f>WEEKDAY($B888,2)</f>
        <v>2</v>
      </c>
      <c r="J888" s="7" t="str">
        <f>TEXT($B888, "DDDD")</f>
        <v>terça-feira</v>
      </c>
      <c r="K888" s="15" t="str">
        <f>IFERROR(VLOOKUP(B888, HolidayDimension!A$2:B$50, 2, FALSE), "No Key")</f>
        <v>No Key</v>
      </c>
      <c r="L888" s="7" t="str">
        <f t="shared" si="13"/>
        <v>Non-Holiday</v>
      </c>
      <c r="M888" s="7" t="str">
        <f>IF($I888 &gt;= 6, "Weekend", "Non-Weekend")</f>
        <v>Non-Weekend</v>
      </c>
    </row>
    <row r="889" spans="1:13" x14ac:dyDescent="0.25">
      <c r="A889" s="7">
        <v>888</v>
      </c>
      <c r="B889" s="9">
        <v>41822</v>
      </c>
      <c r="C889" s="7">
        <f>YEAR($B889)</f>
        <v>2014</v>
      </c>
      <c r="D889" s="7" t="str">
        <f>VLOOKUP(_xlfn.DAYS(DATE(YEAR($B889), MONTH($B890), DAY($B890)), DATE(YEAR($B890), 1, 1)), SeasonAux, 2, TRUE)</f>
        <v>Summer</v>
      </c>
      <c r="E889" s="7">
        <f>IF($F889 &lt;= 6, 1, 2)</f>
        <v>2</v>
      </c>
      <c r="F889" s="7">
        <f>MONTH($B889)</f>
        <v>7</v>
      </c>
      <c r="G889" s="7">
        <f>WEEKNUM($B889)</f>
        <v>27</v>
      </c>
      <c r="H889" s="7">
        <f>DAY($B889)</f>
        <v>2</v>
      </c>
      <c r="I889" s="7">
        <f>WEEKDAY($B889,2)</f>
        <v>3</v>
      </c>
      <c r="J889" s="7" t="str">
        <f>TEXT($B889, "DDDD")</f>
        <v>quarta-feira</v>
      </c>
      <c r="K889" s="15" t="str">
        <f>IFERROR(VLOOKUP(B889, HolidayDimension!A$2:B$50, 2, FALSE), "No Key")</f>
        <v>No Key</v>
      </c>
      <c r="L889" s="7" t="str">
        <f t="shared" si="13"/>
        <v>Non-Holiday</v>
      </c>
      <c r="M889" s="7" t="str">
        <f>IF($I889 &gt;= 6, "Weekend", "Non-Weekend")</f>
        <v>Non-Weekend</v>
      </c>
    </row>
    <row r="890" spans="1:13" x14ac:dyDescent="0.25">
      <c r="A890" s="7">
        <v>889</v>
      </c>
      <c r="B890" s="8">
        <v>41823</v>
      </c>
      <c r="C890" s="7">
        <f>YEAR($B890)</f>
        <v>2014</v>
      </c>
      <c r="D890" s="7" t="str">
        <f>VLOOKUP(_xlfn.DAYS(DATE(YEAR($B890), MONTH($B891), DAY($B891)), DATE(YEAR($B891), 1, 1)), SeasonAux, 2, TRUE)</f>
        <v>Summer</v>
      </c>
      <c r="E890" s="7">
        <f>IF($F890 &lt;= 6, 1, 2)</f>
        <v>2</v>
      </c>
      <c r="F890" s="7">
        <f>MONTH($B890)</f>
        <v>7</v>
      </c>
      <c r="G890" s="7">
        <f>WEEKNUM($B890)</f>
        <v>27</v>
      </c>
      <c r="H890" s="7">
        <f>DAY($B890)</f>
        <v>3</v>
      </c>
      <c r="I890" s="7">
        <f>WEEKDAY($B890,2)</f>
        <v>4</v>
      </c>
      <c r="J890" s="7" t="str">
        <f>TEXT($B890, "DDDD")</f>
        <v>quinta-feira</v>
      </c>
      <c r="K890" s="15" t="str">
        <f>IFERROR(VLOOKUP(B890, HolidayDimension!A$2:B$50, 2, FALSE), "No Key")</f>
        <v>No Key</v>
      </c>
      <c r="L890" s="7" t="str">
        <f t="shared" si="13"/>
        <v>Non-Holiday</v>
      </c>
      <c r="M890" s="7" t="str">
        <f>IF($I890 &gt;= 6, "Weekend", "Non-Weekend")</f>
        <v>Non-Weekend</v>
      </c>
    </row>
    <row r="891" spans="1:13" x14ac:dyDescent="0.25">
      <c r="A891" s="7">
        <v>890</v>
      </c>
      <c r="B891" s="9">
        <v>41824</v>
      </c>
      <c r="C891" s="7">
        <f>YEAR($B891)</f>
        <v>2014</v>
      </c>
      <c r="D891" s="7" t="str">
        <f>VLOOKUP(_xlfn.DAYS(DATE(YEAR($B891), MONTH($B892), DAY($B892)), DATE(YEAR($B892), 1, 1)), SeasonAux, 2, TRUE)</f>
        <v>Summer</v>
      </c>
      <c r="E891" s="7">
        <f>IF($F891 &lt;= 6, 1, 2)</f>
        <v>2</v>
      </c>
      <c r="F891" s="7">
        <f>MONTH($B891)</f>
        <v>7</v>
      </c>
      <c r="G891" s="7">
        <f>WEEKNUM($B891)</f>
        <v>27</v>
      </c>
      <c r="H891" s="7">
        <f>DAY($B891)</f>
        <v>4</v>
      </c>
      <c r="I891" s="7">
        <f>WEEKDAY($B891,2)</f>
        <v>5</v>
      </c>
      <c r="J891" s="7" t="str">
        <f>TEXT($B891, "DDDD")</f>
        <v>sexta-feira</v>
      </c>
      <c r="K891" s="15">
        <f>IFERROR(VLOOKUP(B891, HolidayDimension!A$2:B$50, 2, FALSE), "No Key")</f>
        <v>39</v>
      </c>
      <c r="L891" s="7" t="str">
        <f t="shared" si="13"/>
        <v>Holiday</v>
      </c>
      <c r="M891" s="7" t="str">
        <f>IF($I891 &gt;= 6, "Weekend", "Non-Weekend")</f>
        <v>Non-Weekend</v>
      </c>
    </row>
    <row r="892" spans="1:13" x14ac:dyDescent="0.25">
      <c r="A892" s="7">
        <v>891</v>
      </c>
      <c r="B892" s="9">
        <v>41825</v>
      </c>
      <c r="C892" s="7">
        <f>YEAR($B892)</f>
        <v>2014</v>
      </c>
      <c r="D892" s="7" t="str">
        <f>VLOOKUP(_xlfn.DAYS(DATE(YEAR($B892), MONTH($B893), DAY($B893)), DATE(YEAR($B893), 1, 1)), SeasonAux, 2, TRUE)</f>
        <v>Summer</v>
      </c>
      <c r="E892" s="7">
        <f>IF($F892 &lt;= 6, 1, 2)</f>
        <v>2</v>
      </c>
      <c r="F892" s="7">
        <f>MONTH($B892)</f>
        <v>7</v>
      </c>
      <c r="G892" s="7">
        <f>WEEKNUM($B892)</f>
        <v>27</v>
      </c>
      <c r="H892" s="7">
        <f>DAY($B892)</f>
        <v>5</v>
      </c>
      <c r="I892" s="7">
        <f>WEEKDAY($B892,2)</f>
        <v>6</v>
      </c>
      <c r="J892" s="7" t="str">
        <f>TEXT($B892, "DDDD")</f>
        <v>sábado</v>
      </c>
      <c r="K892" s="15" t="str">
        <f>IFERROR(VLOOKUP(B892, HolidayDimension!A$2:B$50, 2, FALSE), "No Key")</f>
        <v>No Key</v>
      </c>
      <c r="L892" s="7" t="str">
        <f t="shared" si="13"/>
        <v>Non-Holiday</v>
      </c>
      <c r="M892" s="7" t="str">
        <f>IF($I892 &gt;= 6, "Weekend", "Non-Weekend")</f>
        <v>Weekend</v>
      </c>
    </row>
    <row r="893" spans="1:13" x14ac:dyDescent="0.25">
      <c r="A893" s="7">
        <v>892</v>
      </c>
      <c r="B893" s="8">
        <v>41826</v>
      </c>
      <c r="C893" s="7">
        <f>YEAR($B893)</f>
        <v>2014</v>
      </c>
      <c r="D893" s="7" t="str">
        <f>VLOOKUP(_xlfn.DAYS(DATE(YEAR($B893), MONTH($B894), DAY($B894)), DATE(YEAR($B894), 1, 1)), SeasonAux, 2, TRUE)</f>
        <v>Summer</v>
      </c>
      <c r="E893" s="7">
        <f>IF($F893 &lt;= 6, 1, 2)</f>
        <v>2</v>
      </c>
      <c r="F893" s="7">
        <f>MONTH($B893)</f>
        <v>7</v>
      </c>
      <c r="G893" s="7">
        <f>WEEKNUM($B893)</f>
        <v>28</v>
      </c>
      <c r="H893" s="7">
        <f>DAY($B893)</f>
        <v>6</v>
      </c>
      <c r="I893" s="7">
        <f>WEEKDAY($B893,2)</f>
        <v>7</v>
      </c>
      <c r="J893" s="7" t="str">
        <f>TEXT($B893, "DDDD")</f>
        <v>domingo</v>
      </c>
      <c r="K893" s="15" t="str">
        <f>IFERROR(VLOOKUP(B893, HolidayDimension!A$2:B$50, 2, FALSE), "No Key")</f>
        <v>No Key</v>
      </c>
      <c r="L893" s="7" t="str">
        <f t="shared" si="13"/>
        <v>Non-Holiday</v>
      </c>
      <c r="M893" s="7" t="str">
        <f>IF($I893 &gt;= 6, "Weekend", "Non-Weekend")</f>
        <v>Weekend</v>
      </c>
    </row>
    <row r="894" spans="1:13" x14ac:dyDescent="0.25">
      <c r="A894" s="7">
        <v>893</v>
      </c>
      <c r="B894" s="9">
        <v>41827</v>
      </c>
      <c r="C894" s="7">
        <f>YEAR($B894)</f>
        <v>2014</v>
      </c>
      <c r="D894" s="7" t="str">
        <f>VLOOKUP(_xlfn.DAYS(DATE(YEAR($B894), MONTH($B895), DAY($B895)), DATE(YEAR($B895), 1, 1)), SeasonAux, 2, TRUE)</f>
        <v>Summer</v>
      </c>
      <c r="E894" s="7">
        <f>IF($F894 &lt;= 6, 1, 2)</f>
        <v>2</v>
      </c>
      <c r="F894" s="7">
        <f>MONTH($B894)</f>
        <v>7</v>
      </c>
      <c r="G894" s="7">
        <f>WEEKNUM($B894)</f>
        <v>28</v>
      </c>
      <c r="H894" s="7">
        <f>DAY($B894)</f>
        <v>7</v>
      </c>
      <c r="I894" s="7">
        <f>WEEKDAY($B894,2)</f>
        <v>1</v>
      </c>
      <c r="J894" s="7" t="str">
        <f>TEXT($B894, "DDDD")</f>
        <v>segunda-feira</v>
      </c>
      <c r="K894" s="15" t="str">
        <f>IFERROR(VLOOKUP(B894, HolidayDimension!A$2:B$50, 2, FALSE), "No Key")</f>
        <v>No Key</v>
      </c>
      <c r="L894" s="7" t="str">
        <f t="shared" si="13"/>
        <v>Non-Holiday</v>
      </c>
      <c r="M894" s="7" t="str">
        <f>IF($I894 &gt;= 6, "Weekend", "Non-Weekend")</f>
        <v>Non-Weekend</v>
      </c>
    </row>
    <row r="895" spans="1:13" x14ac:dyDescent="0.25">
      <c r="A895" s="7">
        <v>894</v>
      </c>
      <c r="B895" s="8">
        <v>41828</v>
      </c>
      <c r="C895" s="7">
        <f>YEAR($B895)</f>
        <v>2014</v>
      </c>
      <c r="D895" s="7" t="str">
        <f>VLOOKUP(_xlfn.DAYS(DATE(YEAR($B895), MONTH($B896), DAY($B896)), DATE(YEAR($B896), 1, 1)), SeasonAux, 2, TRUE)</f>
        <v>Summer</v>
      </c>
      <c r="E895" s="7">
        <f>IF($F895 &lt;= 6, 1, 2)</f>
        <v>2</v>
      </c>
      <c r="F895" s="7">
        <f>MONTH($B895)</f>
        <v>7</v>
      </c>
      <c r="G895" s="7">
        <f>WEEKNUM($B895)</f>
        <v>28</v>
      </c>
      <c r="H895" s="7">
        <f>DAY($B895)</f>
        <v>8</v>
      </c>
      <c r="I895" s="7">
        <f>WEEKDAY($B895,2)</f>
        <v>2</v>
      </c>
      <c r="J895" s="7" t="str">
        <f>TEXT($B895, "DDDD")</f>
        <v>terça-feira</v>
      </c>
      <c r="K895" s="15" t="str">
        <f>IFERROR(VLOOKUP(B895, HolidayDimension!A$2:B$50, 2, FALSE), "No Key")</f>
        <v>No Key</v>
      </c>
      <c r="L895" s="7" t="str">
        <f t="shared" si="13"/>
        <v>Non-Holiday</v>
      </c>
      <c r="M895" s="7" t="str">
        <f>IF($I895 &gt;= 6, "Weekend", "Non-Weekend")</f>
        <v>Non-Weekend</v>
      </c>
    </row>
    <row r="896" spans="1:13" x14ac:dyDescent="0.25">
      <c r="A896" s="7">
        <v>895</v>
      </c>
      <c r="B896" s="8">
        <v>41829</v>
      </c>
      <c r="C896" s="7">
        <f>YEAR($B896)</f>
        <v>2014</v>
      </c>
      <c r="D896" s="7" t="str">
        <f>VLOOKUP(_xlfn.DAYS(DATE(YEAR($B896), MONTH($B897), DAY($B897)), DATE(YEAR($B897), 1, 1)), SeasonAux, 2, TRUE)</f>
        <v>Summer</v>
      </c>
      <c r="E896" s="7">
        <f>IF($F896 &lt;= 6, 1, 2)</f>
        <v>2</v>
      </c>
      <c r="F896" s="7">
        <f>MONTH($B896)</f>
        <v>7</v>
      </c>
      <c r="G896" s="7">
        <f>WEEKNUM($B896)</f>
        <v>28</v>
      </c>
      <c r="H896" s="7">
        <f>DAY($B896)</f>
        <v>9</v>
      </c>
      <c r="I896" s="7">
        <f>WEEKDAY($B896,2)</f>
        <v>3</v>
      </c>
      <c r="J896" s="7" t="str">
        <f>TEXT($B896, "DDDD")</f>
        <v>quarta-feira</v>
      </c>
      <c r="K896" s="15" t="str">
        <f>IFERROR(VLOOKUP(B896, HolidayDimension!A$2:B$50, 2, FALSE), "No Key")</f>
        <v>No Key</v>
      </c>
      <c r="L896" s="7" t="str">
        <f t="shared" si="13"/>
        <v>Non-Holiday</v>
      </c>
      <c r="M896" s="7" t="str">
        <f>IF($I896 &gt;= 6, "Weekend", "Non-Weekend")</f>
        <v>Non-Weekend</v>
      </c>
    </row>
    <row r="897" spans="1:13" x14ac:dyDescent="0.25">
      <c r="A897" s="7">
        <v>896</v>
      </c>
      <c r="B897" s="9">
        <v>41830</v>
      </c>
      <c r="C897" s="7">
        <f>YEAR($B897)</f>
        <v>2014</v>
      </c>
      <c r="D897" s="7" t="str">
        <f>VLOOKUP(_xlfn.DAYS(DATE(YEAR($B897), MONTH($B898), DAY($B898)), DATE(YEAR($B898), 1, 1)), SeasonAux, 2, TRUE)</f>
        <v>Summer</v>
      </c>
      <c r="E897" s="7">
        <f>IF($F897 &lt;= 6, 1, 2)</f>
        <v>2</v>
      </c>
      <c r="F897" s="7">
        <f>MONTH($B897)</f>
        <v>7</v>
      </c>
      <c r="G897" s="7">
        <f>WEEKNUM($B897)</f>
        <v>28</v>
      </c>
      <c r="H897" s="7">
        <f>DAY($B897)</f>
        <v>10</v>
      </c>
      <c r="I897" s="7">
        <f>WEEKDAY($B897,2)</f>
        <v>4</v>
      </c>
      <c r="J897" s="7" t="str">
        <f>TEXT($B897, "DDDD")</f>
        <v>quinta-feira</v>
      </c>
      <c r="K897" s="15" t="str">
        <f>IFERROR(VLOOKUP(B897, HolidayDimension!A$2:B$50, 2, FALSE), "No Key")</f>
        <v>No Key</v>
      </c>
      <c r="L897" s="7" t="str">
        <f t="shared" si="13"/>
        <v>Non-Holiday</v>
      </c>
      <c r="M897" s="7" t="str">
        <f>IF($I897 &gt;= 6, "Weekend", "Non-Weekend")</f>
        <v>Non-Weekend</v>
      </c>
    </row>
    <row r="898" spans="1:13" x14ac:dyDescent="0.25">
      <c r="A898" s="7">
        <v>897</v>
      </c>
      <c r="B898" s="8">
        <v>41831</v>
      </c>
      <c r="C898" s="7">
        <f>YEAR($B898)</f>
        <v>2014</v>
      </c>
      <c r="D898" s="7" t="str">
        <f>VLOOKUP(_xlfn.DAYS(DATE(YEAR($B898), MONTH($B899), DAY($B899)), DATE(YEAR($B899), 1, 1)), SeasonAux, 2, TRUE)</f>
        <v>Summer</v>
      </c>
      <c r="E898" s="7">
        <f>IF($F898 &lt;= 6, 1, 2)</f>
        <v>2</v>
      </c>
      <c r="F898" s="7">
        <f>MONTH($B898)</f>
        <v>7</v>
      </c>
      <c r="G898" s="7">
        <f>WEEKNUM($B898)</f>
        <v>28</v>
      </c>
      <c r="H898" s="7">
        <f>DAY($B898)</f>
        <v>11</v>
      </c>
      <c r="I898" s="7">
        <f>WEEKDAY($B898,2)</f>
        <v>5</v>
      </c>
      <c r="J898" s="7" t="str">
        <f>TEXT($B898, "DDDD")</f>
        <v>sexta-feira</v>
      </c>
      <c r="K898" s="15" t="str">
        <f>IFERROR(VLOOKUP(B898, HolidayDimension!A$2:B$50, 2, FALSE), "No Key")</f>
        <v>No Key</v>
      </c>
      <c r="L898" s="7" t="str">
        <f t="shared" si="13"/>
        <v>Non-Holiday</v>
      </c>
      <c r="M898" s="7" t="str">
        <f>IF($I898 &gt;= 6, "Weekend", "Non-Weekend")</f>
        <v>Non-Weekend</v>
      </c>
    </row>
    <row r="899" spans="1:13" x14ac:dyDescent="0.25">
      <c r="A899" s="7">
        <v>898</v>
      </c>
      <c r="B899" s="9">
        <v>41832</v>
      </c>
      <c r="C899" s="7">
        <f>YEAR($B899)</f>
        <v>2014</v>
      </c>
      <c r="D899" s="7" t="str">
        <f>VLOOKUP(_xlfn.DAYS(DATE(YEAR($B899), MONTH($B900), DAY($B900)), DATE(YEAR($B900), 1, 1)), SeasonAux, 2, TRUE)</f>
        <v>Summer</v>
      </c>
      <c r="E899" s="7">
        <f>IF($F899 &lt;= 6, 1, 2)</f>
        <v>2</v>
      </c>
      <c r="F899" s="7">
        <f>MONTH($B899)</f>
        <v>7</v>
      </c>
      <c r="G899" s="7">
        <f>WEEKNUM($B899)</f>
        <v>28</v>
      </c>
      <c r="H899" s="7">
        <f>DAY($B899)</f>
        <v>12</v>
      </c>
      <c r="I899" s="7">
        <f>WEEKDAY($B899,2)</f>
        <v>6</v>
      </c>
      <c r="J899" s="7" t="str">
        <f>TEXT($B899, "DDDD")</f>
        <v>sábado</v>
      </c>
      <c r="K899" s="15" t="str">
        <f>IFERROR(VLOOKUP(B899, HolidayDimension!A$2:B$50, 2, FALSE), "No Key")</f>
        <v>No Key</v>
      </c>
      <c r="L899" s="7" t="str">
        <f t="shared" ref="L899:L962" si="14">IF($K899 = "No Key", "Non-Holiday", "Holiday")</f>
        <v>Non-Holiday</v>
      </c>
      <c r="M899" s="7" t="str">
        <f>IF($I899 &gt;= 6, "Weekend", "Non-Weekend")</f>
        <v>Weekend</v>
      </c>
    </row>
    <row r="900" spans="1:13" x14ac:dyDescent="0.25">
      <c r="A900" s="7">
        <v>899</v>
      </c>
      <c r="B900" s="9">
        <v>41833</v>
      </c>
      <c r="C900" s="7">
        <f>YEAR($B900)</f>
        <v>2014</v>
      </c>
      <c r="D900" s="7" t="str">
        <f>VLOOKUP(_xlfn.DAYS(DATE(YEAR($B900), MONTH($B901), DAY($B901)), DATE(YEAR($B901), 1, 1)), SeasonAux, 2, TRUE)</f>
        <v>Summer</v>
      </c>
      <c r="E900" s="7">
        <f>IF($F900 &lt;= 6, 1, 2)</f>
        <v>2</v>
      </c>
      <c r="F900" s="7">
        <f>MONTH($B900)</f>
        <v>7</v>
      </c>
      <c r="G900" s="7">
        <f>WEEKNUM($B900)</f>
        <v>29</v>
      </c>
      <c r="H900" s="7">
        <f>DAY($B900)</f>
        <v>13</v>
      </c>
      <c r="I900" s="7">
        <f>WEEKDAY($B900,2)</f>
        <v>7</v>
      </c>
      <c r="J900" s="7" t="str">
        <f>TEXT($B900, "DDDD")</f>
        <v>domingo</v>
      </c>
      <c r="K900" s="15" t="str">
        <f>IFERROR(VLOOKUP(B900, HolidayDimension!A$2:B$50, 2, FALSE), "No Key")</f>
        <v>No Key</v>
      </c>
      <c r="L900" s="7" t="str">
        <f t="shared" si="14"/>
        <v>Non-Holiday</v>
      </c>
      <c r="M900" s="7" t="str">
        <f>IF($I900 &gt;= 6, "Weekend", "Non-Weekend")</f>
        <v>Weekend</v>
      </c>
    </row>
    <row r="901" spans="1:13" x14ac:dyDescent="0.25">
      <c r="A901" s="7">
        <v>900</v>
      </c>
      <c r="B901" s="8">
        <v>41834</v>
      </c>
      <c r="C901" s="7">
        <f>YEAR($B901)</f>
        <v>2014</v>
      </c>
      <c r="D901" s="7" t="str">
        <f>VLOOKUP(_xlfn.DAYS(DATE(YEAR($B901), MONTH($B902), DAY($B902)), DATE(YEAR($B902), 1, 1)), SeasonAux, 2, TRUE)</f>
        <v>Summer</v>
      </c>
      <c r="E901" s="7">
        <f>IF($F901 &lt;= 6, 1, 2)</f>
        <v>2</v>
      </c>
      <c r="F901" s="7">
        <f>MONTH($B901)</f>
        <v>7</v>
      </c>
      <c r="G901" s="7">
        <f>WEEKNUM($B901)</f>
        <v>29</v>
      </c>
      <c r="H901" s="7">
        <f>DAY($B901)</f>
        <v>14</v>
      </c>
      <c r="I901" s="7">
        <f>WEEKDAY($B901,2)</f>
        <v>1</v>
      </c>
      <c r="J901" s="7" t="str">
        <f>TEXT($B901, "DDDD")</f>
        <v>segunda-feira</v>
      </c>
      <c r="K901" s="15" t="str">
        <f>IFERROR(VLOOKUP(B901, HolidayDimension!A$2:B$50, 2, FALSE), "No Key")</f>
        <v>No Key</v>
      </c>
      <c r="L901" s="7" t="str">
        <f t="shared" si="14"/>
        <v>Non-Holiday</v>
      </c>
      <c r="M901" s="7" t="str">
        <f>IF($I901 &gt;= 6, "Weekend", "Non-Weekend")</f>
        <v>Non-Weekend</v>
      </c>
    </row>
    <row r="902" spans="1:13" x14ac:dyDescent="0.25">
      <c r="A902" s="7">
        <v>901</v>
      </c>
      <c r="B902" s="8">
        <v>41835</v>
      </c>
      <c r="C902" s="7">
        <f>YEAR($B902)</f>
        <v>2014</v>
      </c>
      <c r="D902" s="7" t="str">
        <f>VLOOKUP(_xlfn.DAYS(DATE(YEAR($B902), MONTH($B903), DAY($B903)), DATE(YEAR($B903), 1, 1)), SeasonAux, 2, TRUE)</f>
        <v>Summer</v>
      </c>
      <c r="E902" s="7">
        <f>IF($F902 &lt;= 6, 1, 2)</f>
        <v>2</v>
      </c>
      <c r="F902" s="7">
        <f>MONTH($B902)</f>
        <v>7</v>
      </c>
      <c r="G902" s="7">
        <f>WEEKNUM($B902)</f>
        <v>29</v>
      </c>
      <c r="H902" s="7">
        <f>DAY($B902)</f>
        <v>15</v>
      </c>
      <c r="I902" s="7">
        <f>WEEKDAY($B902,2)</f>
        <v>2</v>
      </c>
      <c r="J902" s="7" t="str">
        <f>TEXT($B902, "DDDD")</f>
        <v>terça-feira</v>
      </c>
      <c r="K902" s="15" t="str">
        <f>IFERROR(VLOOKUP(B902, HolidayDimension!A$2:B$50, 2, FALSE), "No Key")</f>
        <v>No Key</v>
      </c>
      <c r="L902" s="7" t="str">
        <f t="shared" si="14"/>
        <v>Non-Holiday</v>
      </c>
      <c r="M902" s="7" t="str">
        <f>IF($I902 &gt;= 6, "Weekend", "Non-Weekend")</f>
        <v>Non-Weekend</v>
      </c>
    </row>
    <row r="903" spans="1:13" x14ac:dyDescent="0.25">
      <c r="A903" s="7">
        <v>902</v>
      </c>
      <c r="B903" s="9">
        <v>41836</v>
      </c>
      <c r="C903" s="7">
        <f>YEAR($B903)</f>
        <v>2014</v>
      </c>
      <c r="D903" s="7" t="str">
        <f>VLOOKUP(_xlfn.DAYS(DATE(YEAR($B903), MONTH($B904), DAY($B904)), DATE(YEAR($B904), 1, 1)), SeasonAux, 2, TRUE)</f>
        <v>Summer</v>
      </c>
      <c r="E903" s="7">
        <f>IF($F903 &lt;= 6, 1, 2)</f>
        <v>2</v>
      </c>
      <c r="F903" s="7">
        <f>MONTH($B903)</f>
        <v>7</v>
      </c>
      <c r="G903" s="7">
        <f>WEEKNUM($B903)</f>
        <v>29</v>
      </c>
      <c r="H903" s="7">
        <f>DAY($B903)</f>
        <v>16</v>
      </c>
      <c r="I903" s="7">
        <f>WEEKDAY($B903,2)</f>
        <v>3</v>
      </c>
      <c r="J903" s="7" t="str">
        <f>TEXT($B903, "DDDD")</f>
        <v>quarta-feira</v>
      </c>
      <c r="K903" s="15" t="str">
        <f>IFERROR(VLOOKUP(B903, HolidayDimension!A$2:B$50, 2, FALSE), "No Key")</f>
        <v>No Key</v>
      </c>
      <c r="L903" s="7" t="str">
        <f t="shared" si="14"/>
        <v>Non-Holiday</v>
      </c>
      <c r="M903" s="7" t="str">
        <f>IF($I903 &gt;= 6, "Weekend", "Non-Weekend")</f>
        <v>Non-Weekend</v>
      </c>
    </row>
    <row r="904" spans="1:13" x14ac:dyDescent="0.25">
      <c r="A904" s="7">
        <v>903</v>
      </c>
      <c r="B904" s="9">
        <v>41837</v>
      </c>
      <c r="C904" s="7">
        <f>YEAR($B904)</f>
        <v>2014</v>
      </c>
      <c r="D904" s="7" t="str">
        <f>VLOOKUP(_xlfn.DAYS(DATE(YEAR($B904), MONTH($B905), DAY($B905)), DATE(YEAR($B905), 1, 1)), SeasonAux, 2, TRUE)</f>
        <v>Summer</v>
      </c>
      <c r="E904" s="7">
        <f>IF($F904 &lt;= 6, 1, 2)</f>
        <v>2</v>
      </c>
      <c r="F904" s="7">
        <f>MONTH($B904)</f>
        <v>7</v>
      </c>
      <c r="G904" s="7">
        <f>WEEKNUM($B904)</f>
        <v>29</v>
      </c>
      <c r="H904" s="7">
        <f>DAY($B904)</f>
        <v>17</v>
      </c>
      <c r="I904" s="7">
        <f>WEEKDAY($B904,2)</f>
        <v>4</v>
      </c>
      <c r="J904" s="7" t="str">
        <f>TEXT($B904, "DDDD")</f>
        <v>quinta-feira</v>
      </c>
      <c r="K904" s="15" t="str">
        <f>IFERROR(VLOOKUP(B904, HolidayDimension!A$2:B$50, 2, FALSE), "No Key")</f>
        <v>No Key</v>
      </c>
      <c r="L904" s="7" t="str">
        <f t="shared" si="14"/>
        <v>Non-Holiday</v>
      </c>
      <c r="M904" s="7" t="str">
        <f>IF($I904 &gt;= 6, "Weekend", "Non-Weekend")</f>
        <v>Non-Weekend</v>
      </c>
    </row>
    <row r="905" spans="1:13" x14ac:dyDescent="0.25">
      <c r="A905" s="7">
        <v>904</v>
      </c>
      <c r="B905" s="8">
        <v>41838</v>
      </c>
      <c r="C905" s="7">
        <f>YEAR($B905)</f>
        <v>2014</v>
      </c>
      <c r="D905" s="7" t="str">
        <f>VLOOKUP(_xlfn.DAYS(DATE(YEAR($B905), MONTH($B906), DAY($B906)), DATE(YEAR($B906), 1, 1)), SeasonAux, 2, TRUE)</f>
        <v>Summer</v>
      </c>
      <c r="E905" s="7">
        <f>IF($F905 &lt;= 6, 1, 2)</f>
        <v>2</v>
      </c>
      <c r="F905" s="7">
        <f>MONTH($B905)</f>
        <v>7</v>
      </c>
      <c r="G905" s="7">
        <f>WEEKNUM($B905)</f>
        <v>29</v>
      </c>
      <c r="H905" s="7">
        <f>DAY($B905)</f>
        <v>18</v>
      </c>
      <c r="I905" s="7">
        <f>WEEKDAY($B905,2)</f>
        <v>5</v>
      </c>
      <c r="J905" s="7" t="str">
        <f>TEXT($B905, "DDDD")</f>
        <v>sexta-feira</v>
      </c>
      <c r="K905" s="15" t="str">
        <f>IFERROR(VLOOKUP(B905, HolidayDimension!A$2:B$50, 2, FALSE), "No Key")</f>
        <v>No Key</v>
      </c>
      <c r="L905" s="7" t="str">
        <f t="shared" si="14"/>
        <v>Non-Holiday</v>
      </c>
      <c r="M905" s="7" t="str">
        <f>IF($I905 &gt;= 6, "Weekend", "Non-Weekend")</f>
        <v>Non-Weekend</v>
      </c>
    </row>
    <row r="906" spans="1:13" x14ac:dyDescent="0.25">
      <c r="A906" s="7">
        <v>905</v>
      </c>
      <c r="B906" s="9">
        <v>41839</v>
      </c>
      <c r="C906" s="7">
        <f>YEAR($B906)</f>
        <v>2014</v>
      </c>
      <c r="D906" s="7" t="str">
        <f>VLOOKUP(_xlfn.DAYS(DATE(YEAR($B906), MONTH($B907), DAY($B907)), DATE(YEAR($B907), 1, 1)), SeasonAux, 2, TRUE)</f>
        <v>Summer</v>
      </c>
      <c r="E906" s="7">
        <f>IF($F906 &lt;= 6, 1, 2)</f>
        <v>2</v>
      </c>
      <c r="F906" s="7">
        <f>MONTH($B906)</f>
        <v>7</v>
      </c>
      <c r="G906" s="7">
        <f>WEEKNUM($B906)</f>
        <v>29</v>
      </c>
      <c r="H906" s="7">
        <f>DAY($B906)</f>
        <v>19</v>
      </c>
      <c r="I906" s="7">
        <f>WEEKDAY($B906,2)</f>
        <v>6</v>
      </c>
      <c r="J906" s="7" t="str">
        <f>TEXT($B906, "DDDD")</f>
        <v>sábado</v>
      </c>
      <c r="K906" s="15" t="str">
        <f>IFERROR(VLOOKUP(B906, HolidayDimension!A$2:B$50, 2, FALSE), "No Key")</f>
        <v>No Key</v>
      </c>
      <c r="L906" s="7" t="str">
        <f t="shared" si="14"/>
        <v>Non-Holiday</v>
      </c>
      <c r="M906" s="7" t="str">
        <f>IF($I906 &gt;= 6, "Weekend", "Non-Weekend")</f>
        <v>Weekend</v>
      </c>
    </row>
    <row r="907" spans="1:13" x14ac:dyDescent="0.25">
      <c r="A907" s="7">
        <v>906</v>
      </c>
      <c r="B907" s="9">
        <v>41840</v>
      </c>
      <c r="C907" s="7">
        <f>YEAR($B907)</f>
        <v>2014</v>
      </c>
      <c r="D907" s="7" t="str">
        <f>VLOOKUP(_xlfn.DAYS(DATE(YEAR($B907), MONTH($B908), DAY($B908)), DATE(YEAR($B908), 1, 1)), SeasonAux, 2, TRUE)</f>
        <v>Summer</v>
      </c>
      <c r="E907" s="7">
        <f>IF($F907 &lt;= 6, 1, 2)</f>
        <v>2</v>
      </c>
      <c r="F907" s="7">
        <f>MONTH($B907)</f>
        <v>7</v>
      </c>
      <c r="G907" s="7">
        <f>WEEKNUM($B907)</f>
        <v>30</v>
      </c>
      <c r="H907" s="7">
        <f>DAY($B907)</f>
        <v>20</v>
      </c>
      <c r="I907" s="7">
        <f>WEEKDAY($B907,2)</f>
        <v>7</v>
      </c>
      <c r="J907" s="7" t="str">
        <f>TEXT($B907, "DDDD")</f>
        <v>domingo</v>
      </c>
      <c r="K907" s="15" t="str">
        <f>IFERROR(VLOOKUP(B907, HolidayDimension!A$2:B$50, 2, FALSE), "No Key")</f>
        <v>No Key</v>
      </c>
      <c r="L907" s="7" t="str">
        <f t="shared" si="14"/>
        <v>Non-Holiday</v>
      </c>
      <c r="M907" s="7" t="str">
        <f>IF($I907 &gt;= 6, "Weekend", "Non-Weekend")</f>
        <v>Weekend</v>
      </c>
    </row>
    <row r="908" spans="1:13" x14ac:dyDescent="0.25">
      <c r="A908" s="7">
        <v>907</v>
      </c>
      <c r="B908" s="9">
        <v>41841</v>
      </c>
      <c r="C908" s="7">
        <f>YEAR($B908)</f>
        <v>2014</v>
      </c>
      <c r="D908" s="7" t="str">
        <f>VLOOKUP(_xlfn.DAYS(DATE(YEAR($B908), MONTH($B909), DAY($B909)), DATE(YEAR($B909), 1, 1)), SeasonAux, 2, TRUE)</f>
        <v>Summer</v>
      </c>
      <c r="E908" s="7">
        <f>IF($F908 &lt;= 6, 1, 2)</f>
        <v>2</v>
      </c>
      <c r="F908" s="7">
        <f>MONTH($B908)</f>
        <v>7</v>
      </c>
      <c r="G908" s="7">
        <f>WEEKNUM($B908)</f>
        <v>30</v>
      </c>
      <c r="H908" s="7">
        <f>DAY($B908)</f>
        <v>21</v>
      </c>
      <c r="I908" s="7">
        <f>WEEKDAY($B908,2)</f>
        <v>1</v>
      </c>
      <c r="J908" s="7" t="str">
        <f>TEXT($B908, "DDDD")</f>
        <v>segunda-feira</v>
      </c>
      <c r="K908" s="15" t="str">
        <f>IFERROR(VLOOKUP(B908, HolidayDimension!A$2:B$50, 2, FALSE), "No Key")</f>
        <v>No Key</v>
      </c>
      <c r="L908" s="7" t="str">
        <f t="shared" si="14"/>
        <v>Non-Holiday</v>
      </c>
      <c r="M908" s="7" t="str">
        <f>IF($I908 &gt;= 6, "Weekend", "Non-Weekend")</f>
        <v>Non-Weekend</v>
      </c>
    </row>
    <row r="909" spans="1:13" x14ac:dyDescent="0.25">
      <c r="A909" s="7">
        <v>908</v>
      </c>
      <c r="B909" s="8">
        <v>41842</v>
      </c>
      <c r="C909" s="7">
        <f>YEAR($B909)</f>
        <v>2014</v>
      </c>
      <c r="D909" s="7" t="str">
        <f>VLOOKUP(_xlfn.DAYS(DATE(YEAR($B909), MONTH($B910), DAY($B910)), DATE(YEAR($B910), 1, 1)), SeasonAux, 2, TRUE)</f>
        <v>Summer</v>
      </c>
      <c r="E909" s="7">
        <f>IF($F909 &lt;= 6, 1, 2)</f>
        <v>2</v>
      </c>
      <c r="F909" s="7">
        <f>MONTH($B909)</f>
        <v>7</v>
      </c>
      <c r="G909" s="7">
        <f>WEEKNUM($B909)</f>
        <v>30</v>
      </c>
      <c r="H909" s="7">
        <f>DAY($B909)</f>
        <v>22</v>
      </c>
      <c r="I909" s="7">
        <f>WEEKDAY($B909,2)</f>
        <v>2</v>
      </c>
      <c r="J909" s="7" t="str">
        <f>TEXT($B909, "DDDD")</f>
        <v>terça-feira</v>
      </c>
      <c r="K909" s="15" t="str">
        <f>IFERROR(VLOOKUP(B909, HolidayDimension!A$2:B$50, 2, FALSE), "No Key")</f>
        <v>No Key</v>
      </c>
      <c r="L909" s="7" t="str">
        <f t="shared" si="14"/>
        <v>Non-Holiday</v>
      </c>
      <c r="M909" s="7" t="str">
        <f>IF($I909 &gt;= 6, "Weekend", "Non-Weekend")</f>
        <v>Non-Weekend</v>
      </c>
    </row>
    <row r="910" spans="1:13" x14ac:dyDescent="0.25">
      <c r="A910" s="7">
        <v>909</v>
      </c>
      <c r="B910" s="9">
        <v>41843</v>
      </c>
      <c r="C910" s="7">
        <f>YEAR($B910)</f>
        <v>2014</v>
      </c>
      <c r="D910" s="7" t="str">
        <f>VLOOKUP(_xlfn.DAYS(DATE(YEAR($B910), MONTH($B911), DAY($B911)), DATE(YEAR($B911), 1, 1)), SeasonAux, 2, TRUE)</f>
        <v>Summer</v>
      </c>
      <c r="E910" s="7">
        <f>IF($F910 &lt;= 6, 1, 2)</f>
        <v>2</v>
      </c>
      <c r="F910" s="7">
        <f>MONTH($B910)</f>
        <v>7</v>
      </c>
      <c r="G910" s="7">
        <f>WEEKNUM($B910)</f>
        <v>30</v>
      </c>
      <c r="H910" s="7">
        <f>DAY($B910)</f>
        <v>23</v>
      </c>
      <c r="I910" s="7">
        <f>WEEKDAY($B910,2)</f>
        <v>3</v>
      </c>
      <c r="J910" s="7" t="str">
        <f>TEXT($B910, "DDDD")</f>
        <v>quarta-feira</v>
      </c>
      <c r="K910" s="15" t="str">
        <f>IFERROR(VLOOKUP(B910, HolidayDimension!A$2:B$50, 2, FALSE), "No Key")</f>
        <v>No Key</v>
      </c>
      <c r="L910" s="7" t="str">
        <f t="shared" si="14"/>
        <v>Non-Holiday</v>
      </c>
      <c r="M910" s="7" t="str">
        <f>IF($I910 &gt;= 6, "Weekend", "Non-Weekend")</f>
        <v>Non-Weekend</v>
      </c>
    </row>
    <row r="911" spans="1:13" x14ac:dyDescent="0.25">
      <c r="A911" s="7">
        <v>910</v>
      </c>
      <c r="B911" s="9">
        <v>41844</v>
      </c>
      <c r="C911" s="7">
        <f>YEAR($B911)</f>
        <v>2014</v>
      </c>
      <c r="D911" s="7" t="str">
        <f>VLOOKUP(_xlfn.DAYS(DATE(YEAR($B911), MONTH($B912), DAY($B912)), DATE(YEAR($B912), 1, 1)), SeasonAux, 2, TRUE)</f>
        <v>Summer</v>
      </c>
      <c r="E911" s="7">
        <f>IF($F911 &lt;= 6, 1, 2)</f>
        <v>2</v>
      </c>
      <c r="F911" s="7">
        <f>MONTH($B911)</f>
        <v>7</v>
      </c>
      <c r="G911" s="7">
        <f>WEEKNUM($B911)</f>
        <v>30</v>
      </c>
      <c r="H911" s="7">
        <f>DAY($B911)</f>
        <v>24</v>
      </c>
      <c r="I911" s="7">
        <f>WEEKDAY($B911,2)</f>
        <v>4</v>
      </c>
      <c r="J911" s="7" t="str">
        <f>TEXT($B911, "DDDD")</f>
        <v>quinta-feira</v>
      </c>
      <c r="K911" s="15" t="str">
        <f>IFERROR(VLOOKUP(B911, HolidayDimension!A$2:B$50, 2, FALSE), "No Key")</f>
        <v>No Key</v>
      </c>
      <c r="L911" s="7" t="str">
        <f t="shared" si="14"/>
        <v>Non-Holiday</v>
      </c>
      <c r="M911" s="7" t="str">
        <f>IF($I911 &gt;= 6, "Weekend", "Non-Weekend")</f>
        <v>Non-Weekend</v>
      </c>
    </row>
    <row r="912" spans="1:13" x14ac:dyDescent="0.25">
      <c r="A912" s="7">
        <v>911</v>
      </c>
      <c r="B912" s="8">
        <v>41845</v>
      </c>
      <c r="C912" s="7">
        <f>YEAR($B912)</f>
        <v>2014</v>
      </c>
      <c r="D912" s="7" t="str">
        <f>VLOOKUP(_xlfn.DAYS(DATE(YEAR($B912), MONTH($B913), DAY($B913)), DATE(YEAR($B913), 1, 1)), SeasonAux, 2, TRUE)</f>
        <v>Summer</v>
      </c>
      <c r="E912" s="7">
        <f>IF($F912 &lt;= 6, 1, 2)</f>
        <v>2</v>
      </c>
      <c r="F912" s="7">
        <f>MONTH($B912)</f>
        <v>7</v>
      </c>
      <c r="G912" s="7">
        <f>WEEKNUM($B912)</f>
        <v>30</v>
      </c>
      <c r="H912" s="7">
        <f>DAY($B912)</f>
        <v>25</v>
      </c>
      <c r="I912" s="7">
        <f>WEEKDAY($B912,2)</f>
        <v>5</v>
      </c>
      <c r="J912" s="7" t="str">
        <f>TEXT($B912, "DDDD")</f>
        <v>sexta-feira</v>
      </c>
      <c r="K912" s="15" t="str">
        <f>IFERROR(VLOOKUP(B912, HolidayDimension!A$2:B$50, 2, FALSE), "No Key")</f>
        <v>No Key</v>
      </c>
      <c r="L912" s="7" t="str">
        <f t="shared" si="14"/>
        <v>Non-Holiday</v>
      </c>
      <c r="M912" s="7" t="str">
        <f>IF($I912 &gt;= 6, "Weekend", "Non-Weekend")</f>
        <v>Non-Weekend</v>
      </c>
    </row>
    <row r="913" spans="1:13" x14ac:dyDescent="0.25">
      <c r="A913" s="7">
        <v>912</v>
      </c>
      <c r="B913" s="9">
        <v>41846</v>
      </c>
      <c r="C913" s="7">
        <f>YEAR($B913)</f>
        <v>2014</v>
      </c>
      <c r="D913" s="7" t="str">
        <f>VLOOKUP(_xlfn.DAYS(DATE(YEAR($B913), MONTH($B914), DAY($B914)), DATE(YEAR($B914), 1, 1)), SeasonAux, 2, TRUE)</f>
        <v>Summer</v>
      </c>
      <c r="E913" s="7">
        <f>IF($F913 &lt;= 6, 1, 2)</f>
        <v>2</v>
      </c>
      <c r="F913" s="7">
        <f>MONTH($B913)</f>
        <v>7</v>
      </c>
      <c r="G913" s="7">
        <f>WEEKNUM($B913)</f>
        <v>30</v>
      </c>
      <c r="H913" s="7">
        <f>DAY($B913)</f>
        <v>26</v>
      </c>
      <c r="I913" s="7">
        <f>WEEKDAY($B913,2)</f>
        <v>6</v>
      </c>
      <c r="J913" s="7" t="str">
        <f>TEXT($B913, "DDDD")</f>
        <v>sábado</v>
      </c>
      <c r="K913" s="15" t="str">
        <f>IFERROR(VLOOKUP(B913, HolidayDimension!A$2:B$50, 2, FALSE), "No Key")</f>
        <v>No Key</v>
      </c>
      <c r="L913" s="7" t="str">
        <f t="shared" si="14"/>
        <v>Non-Holiday</v>
      </c>
      <c r="M913" s="7" t="str">
        <f>IF($I913 &gt;= 6, "Weekend", "Non-Weekend")</f>
        <v>Weekend</v>
      </c>
    </row>
    <row r="914" spans="1:13" x14ac:dyDescent="0.25">
      <c r="A914" s="7">
        <v>913</v>
      </c>
      <c r="B914" s="8">
        <v>41847</v>
      </c>
      <c r="C914" s="7">
        <f>YEAR($B914)</f>
        <v>2014</v>
      </c>
      <c r="D914" s="7" t="str">
        <f>VLOOKUP(_xlfn.DAYS(DATE(YEAR($B914), MONTH($B915), DAY($B915)), DATE(YEAR($B915), 1, 1)), SeasonAux, 2, TRUE)</f>
        <v>Summer</v>
      </c>
      <c r="E914" s="7">
        <f>IF($F914 &lt;= 6, 1, 2)</f>
        <v>2</v>
      </c>
      <c r="F914" s="7">
        <f>MONTH($B914)</f>
        <v>7</v>
      </c>
      <c r="G914" s="7">
        <f>WEEKNUM($B914)</f>
        <v>31</v>
      </c>
      <c r="H914" s="7">
        <f>DAY($B914)</f>
        <v>27</v>
      </c>
      <c r="I914" s="7">
        <f>WEEKDAY($B914,2)</f>
        <v>7</v>
      </c>
      <c r="J914" s="7" t="str">
        <f>TEXT($B914, "DDDD")</f>
        <v>domingo</v>
      </c>
      <c r="K914" s="15" t="str">
        <f>IFERROR(VLOOKUP(B914, HolidayDimension!A$2:B$50, 2, FALSE), "No Key")</f>
        <v>No Key</v>
      </c>
      <c r="L914" s="7" t="str">
        <f t="shared" si="14"/>
        <v>Non-Holiday</v>
      </c>
      <c r="M914" s="7" t="str">
        <f>IF($I914 &gt;= 6, "Weekend", "Non-Weekend")</f>
        <v>Weekend</v>
      </c>
    </row>
    <row r="915" spans="1:13" x14ac:dyDescent="0.25">
      <c r="A915" s="7">
        <v>914</v>
      </c>
      <c r="B915" s="9">
        <v>41848</v>
      </c>
      <c r="C915" s="7">
        <f>YEAR($B915)</f>
        <v>2014</v>
      </c>
      <c r="D915" s="7" t="str">
        <f>VLOOKUP(_xlfn.DAYS(DATE(YEAR($B915), MONTH($B916), DAY($B916)), DATE(YEAR($B916), 1, 1)), SeasonAux, 2, TRUE)</f>
        <v>Summer</v>
      </c>
      <c r="E915" s="7">
        <f>IF($F915 &lt;= 6, 1, 2)</f>
        <v>2</v>
      </c>
      <c r="F915" s="7">
        <f>MONTH($B915)</f>
        <v>7</v>
      </c>
      <c r="G915" s="7">
        <f>WEEKNUM($B915)</f>
        <v>31</v>
      </c>
      <c r="H915" s="7">
        <f>DAY($B915)</f>
        <v>28</v>
      </c>
      <c r="I915" s="7">
        <f>WEEKDAY($B915,2)</f>
        <v>1</v>
      </c>
      <c r="J915" s="7" t="str">
        <f>TEXT($B915, "DDDD")</f>
        <v>segunda-feira</v>
      </c>
      <c r="K915" s="15" t="str">
        <f>IFERROR(VLOOKUP(B915, HolidayDimension!A$2:B$50, 2, FALSE), "No Key")</f>
        <v>No Key</v>
      </c>
      <c r="L915" s="7" t="str">
        <f t="shared" si="14"/>
        <v>Non-Holiday</v>
      </c>
      <c r="M915" s="7" t="str">
        <f>IF($I915 &gt;= 6, "Weekend", "Non-Weekend")</f>
        <v>Non-Weekend</v>
      </c>
    </row>
    <row r="916" spans="1:13" x14ac:dyDescent="0.25">
      <c r="A916" s="7">
        <v>915</v>
      </c>
      <c r="B916" s="8">
        <v>41849</v>
      </c>
      <c r="C916" s="7">
        <f>YEAR($B916)</f>
        <v>2014</v>
      </c>
      <c r="D916" s="7" t="str">
        <f>VLOOKUP(_xlfn.DAYS(DATE(YEAR($B916), MONTH($B917), DAY($B917)), DATE(YEAR($B917), 1, 1)), SeasonAux, 2, TRUE)</f>
        <v>Summer</v>
      </c>
      <c r="E916" s="7">
        <f>IF($F916 &lt;= 6, 1, 2)</f>
        <v>2</v>
      </c>
      <c r="F916" s="7">
        <f>MONTH($B916)</f>
        <v>7</v>
      </c>
      <c r="G916" s="7">
        <f>WEEKNUM($B916)</f>
        <v>31</v>
      </c>
      <c r="H916" s="7">
        <f>DAY($B916)</f>
        <v>29</v>
      </c>
      <c r="I916" s="7">
        <f>WEEKDAY($B916,2)</f>
        <v>2</v>
      </c>
      <c r="J916" s="7" t="str">
        <f>TEXT($B916, "DDDD")</f>
        <v>terça-feira</v>
      </c>
      <c r="K916" s="15" t="str">
        <f>IFERROR(VLOOKUP(B916, HolidayDimension!A$2:B$50, 2, FALSE), "No Key")</f>
        <v>No Key</v>
      </c>
      <c r="L916" s="7" t="str">
        <f t="shared" si="14"/>
        <v>Non-Holiday</v>
      </c>
      <c r="M916" s="7" t="str">
        <f>IF($I916 &gt;= 6, "Weekend", "Non-Weekend")</f>
        <v>Non-Weekend</v>
      </c>
    </row>
    <row r="917" spans="1:13" x14ac:dyDescent="0.25">
      <c r="A917" s="7">
        <v>916</v>
      </c>
      <c r="B917" s="9">
        <v>41850</v>
      </c>
      <c r="C917" s="7">
        <f>YEAR($B917)</f>
        <v>2014</v>
      </c>
      <c r="D917" s="7" t="str">
        <f>VLOOKUP(_xlfn.DAYS(DATE(YEAR($B917), MONTH($B918), DAY($B918)), DATE(YEAR($B918), 1, 1)), SeasonAux, 2, TRUE)</f>
        <v>Summer</v>
      </c>
      <c r="E917" s="7">
        <f>IF($F917 &lt;= 6, 1, 2)</f>
        <v>2</v>
      </c>
      <c r="F917" s="7">
        <f>MONTH($B917)</f>
        <v>7</v>
      </c>
      <c r="G917" s="7">
        <f>WEEKNUM($B917)</f>
        <v>31</v>
      </c>
      <c r="H917" s="7">
        <f>DAY($B917)</f>
        <v>30</v>
      </c>
      <c r="I917" s="7">
        <f>WEEKDAY($B917,2)</f>
        <v>3</v>
      </c>
      <c r="J917" s="7" t="str">
        <f>TEXT($B917, "DDDD")</f>
        <v>quarta-feira</v>
      </c>
      <c r="K917" s="15" t="str">
        <f>IFERROR(VLOOKUP(B917, HolidayDimension!A$2:B$50, 2, FALSE), "No Key")</f>
        <v>No Key</v>
      </c>
      <c r="L917" s="7" t="str">
        <f t="shared" si="14"/>
        <v>Non-Holiday</v>
      </c>
      <c r="M917" s="7" t="str">
        <f>IF($I917 &gt;= 6, "Weekend", "Non-Weekend")</f>
        <v>Non-Weekend</v>
      </c>
    </row>
    <row r="918" spans="1:13" x14ac:dyDescent="0.25">
      <c r="A918" s="7">
        <v>917</v>
      </c>
      <c r="B918" s="9">
        <v>41851</v>
      </c>
      <c r="C918" s="7">
        <f>YEAR($B918)</f>
        <v>2014</v>
      </c>
      <c r="D918" s="7" t="str">
        <f>VLOOKUP(_xlfn.DAYS(DATE(YEAR($B918), MONTH($B919), DAY($B919)), DATE(YEAR($B919), 1, 1)), SeasonAux, 2, TRUE)</f>
        <v>Summer</v>
      </c>
      <c r="E918" s="7">
        <f>IF($F918 &lt;= 6, 1, 2)</f>
        <v>2</v>
      </c>
      <c r="F918" s="7">
        <f>MONTH($B918)</f>
        <v>7</v>
      </c>
      <c r="G918" s="7">
        <f>WEEKNUM($B918)</f>
        <v>31</v>
      </c>
      <c r="H918" s="7">
        <f>DAY($B918)</f>
        <v>31</v>
      </c>
      <c r="I918" s="7">
        <f>WEEKDAY($B918,2)</f>
        <v>4</v>
      </c>
      <c r="J918" s="7" t="str">
        <f>TEXT($B918, "DDDD")</f>
        <v>quinta-feira</v>
      </c>
      <c r="K918" s="15" t="str">
        <f>IFERROR(VLOOKUP(B918, HolidayDimension!A$2:B$50, 2, FALSE), "No Key")</f>
        <v>No Key</v>
      </c>
      <c r="L918" s="7" t="str">
        <f t="shared" si="14"/>
        <v>Non-Holiday</v>
      </c>
      <c r="M918" s="7" t="str">
        <f>IF($I918 &gt;= 6, "Weekend", "Non-Weekend")</f>
        <v>Non-Weekend</v>
      </c>
    </row>
    <row r="919" spans="1:13" x14ac:dyDescent="0.25">
      <c r="A919" s="7">
        <v>918</v>
      </c>
      <c r="B919" s="9">
        <v>41852</v>
      </c>
      <c r="C919" s="7">
        <f>YEAR($B919)</f>
        <v>2014</v>
      </c>
      <c r="D919" s="7" t="str">
        <f>VLOOKUP(_xlfn.DAYS(DATE(YEAR($B919), MONTH($B920), DAY($B920)), DATE(YEAR($B920), 1, 1)), SeasonAux, 2, TRUE)</f>
        <v>Summer</v>
      </c>
      <c r="E919" s="7">
        <f>IF($F919 &lt;= 6, 1, 2)</f>
        <v>2</v>
      </c>
      <c r="F919" s="7">
        <f>MONTH($B919)</f>
        <v>8</v>
      </c>
      <c r="G919" s="7">
        <f>WEEKNUM($B919)</f>
        <v>31</v>
      </c>
      <c r="H919" s="7">
        <f>DAY($B919)</f>
        <v>1</v>
      </c>
      <c r="I919" s="7">
        <f>WEEKDAY($B919,2)</f>
        <v>5</v>
      </c>
      <c r="J919" s="7" t="str">
        <f>TEXT($B919, "DDDD")</f>
        <v>sexta-feira</v>
      </c>
      <c r="K919" s="15" t="str">
        <f>IFERROR(VLOOKUP(B919, HolidayDimension!A$2:B$50, 2, FALSE), "No Key")</f>
        <v>No Key</v>
      </c>
      <c r="L919" s="7" t="str">
        <f t="shared" si="14"/>
        <v>Non-Holiday</v>
      </c>
      <c r="M919" s="7" t="str">
        <f>IF($I919 &gt;= 6, "Weekend", "Non-Weekend")</f>
        <v>Non-Weekend</v>
      </c>
    </row>
    <row r="920" spans="1:13" x14ac:dyDescent="0.25">
      <c r="A920" s="7">
        <v>919</v>
      </c>
      <c r="B920" s="9">
        <v>41853</v>
      </c>
      <c r="C920" s="7">
        <f>YEAR($B920)</f>
        <v>2014</v>
      </c>
      <c r="D920" s="7" t="str">
        <f>VLOOKUP(_xlfn.DAYS(DATE(YEAR($B920), MONTH($B921), DAY($B921)), DATE(YEAR($B921), 1, 1)), SeasonAux, 2, TRUE)</f>
        <v>Summer</v>
      </c>
      <c r="E920" s="7">
        <f>IF($F920 &lt;= 6, 1, 2)</f>
        <v>2</v>
      </c>
      <c r="F920" s="7">
        <f>MONTH($B920)</f>
        <v>8</v>
      </c>
      <c r="G920" s="7">
        <f>WEEKNUM($B920)</f>
        <v>31</v>
      </c>
      <c r="H920" s="7">
        <f>DAY($B920)</f>
        <v>2</v>
      </c>
      <c r="I920" s="7">
        <f>WEEKDAY($B920,2)</f>
        <v>6</v>
      </c>
      <c r="J920" s="7" t="str">
        <f>TEXT($B920, "DDDD")</f>
        <v>sábado</v>
      </c>
      <c r="K920" s="15" t="str">
        <f>IFERROR(VLOOKUP(B920, HolidayDimension!A$2:B$50, 2, FALSE), "No Key")</f>
        <v>No Key</v>
      </c>
      <c r="L920" s="7" t="str">
        <f t="shared" si="14"/>
        <v>Non-Holiday</v>
      </c>
      <c r="M920" s="7" t="str">
        <f>IF($I920 &gt;= 6, "Weekend", "Non-Weekend")</f>
        <v>Weekend</v>
      </c>
    </row>
    <row r="921" spans="1:13" x14ac:dyDescent="0.25">
      <c r="A921" s="7">
        <v>920</v>
      </c>
      <c r="B921" s="8">
        <v>41854</v>
      </c>
      <c r="C921" s="7">
        <f>YEAR($B921)</f>
        <v>2014</v>
      </c>
      <c r="D921" s="7" t="str">
        <f>VLOOKUP(_xlfn.DAYS(DATE(YEAR($B921), MONTH($B922), DAY($B922)), DATE(YEAR($B922), 1, 1)), SeasonAux, 2, TRUE)</f>
        <v>Summer</v>
      </c>
      <c r="E921" s="7">
        <f>IF($F921 &lt;= 6, 1, 2)</f>
        <v>2</v>
      </c>
      <c r="F921" s="7">
        <f>MONTH($B921)</f>
        <v>8</v>
      </c>
      <c r="G921" s="7">
        <f>WEEKNUM($B921)</f>
        <v>32</v>
      </c>
      <c r="H921" s="7">
        <f>DAY($B921)</f>
        <v>3</v>
      </c>
      <c r="I921" s="7">
        <f>WEEKDAY($B921,2)</f>
        <v>7</v>
      </c>
      <c r="J921" s="7" t="str">
        <f>TEXT($B921, "DDDD")</f>
        <v>domingo</v>
      </c>
      <c r="K921" s="15" t="str">
        <f>IFERROR(VLOOKUP(B921, HolidayDimension!A$2:B$50, 2, FALSE), "No Key")</f>
        <v>No Key</v>
      </c>
      <c r="L921" s="7" t="str">
        <f t="shared" si="14"/>
        <v>Non-Holiday</v>
      </c>
      <c r="M921" s="7" t="str">
        <f>IF($I921 &gt;= 6, "Weekend", "Non-Weekend")</f>
        <v>Weekend</v>
      </c>
    </row>
    <row r="922" spans="1:13" x14ac:dyDescent="0.25">
      <c r="A922" s="7">
        <v>921</v>
      </c>
      <c r="B922" s="9">
        <v>41855</v>
      </c>
      <c r="C922" s="7">
        <f>YEAR($B922)</f>
        <v>2014</v>
      </c>
      <c r="D922" s="7" t="str">
        <f>VLOOKUP(_xlfn.DAYS(DATE(YEAR($B922), MONTH($B923), DAY($B923)), DATE(YEAR($B923), 1, 1)), SeasonAux, 2, TRUE)</f>
        <v>Summer</v>
      </c>
      <c r="E922" s="7">
        <f>IF($F922 &lt;= 6, 1, 2)</f>
        <v>2</v>
      </c>
      <c r="F922" s="7">
        <f>MONTH($B922)</f>
        <v>8</v>
      </c>
      <c r="G922" s="7">
        <f>WEEKNUM($B922)</f>
        <v>32</v>
      </c>
      <c r="H922" s="7">
        <f>DAY($B922)</f>
        <v>4</v>
      </c>
      <c r="I922" s="7">
        <f>WEEKDAY($B922,2)</f>
        <v>1</v>
      </c>
      <c r="J922" s="7" t="str">
        <f>TEXT($B922, "DDDD")</f>
        <v>segunda-feira</v>
      </c>
      <c r="K922" s="15" t="str">
        <f>IFERROR(VLOOKUP(B922, HolidayDimension!A$2:B$50, 2, FALSE), "No Key")</f>
        <v>No Key</v>
      </c>
      <c r="L922" s="7" t="str">
        <f t="shared" si="14"/>
        <v>Non-Holiday</v>
      </c>
      <c r="M922" s="7" t="str">
        <f>IF($I922 &gt;= 6, "Weekend", "Non-Weekend")</f>
        <v>Non-Weekend</v>
      </c>
    </row>
    <row r="923" spans="1:13" x14ac:dyDescent="0.25">
      <c r="A923" s="7">
        <v>922</v>
      </c>
      <c r="B923" s="9">
        <v>41856</v>
      </c>
      <c r="C923" s="7">
        <f>YEAR($B923)</f>
        <v>2014</v>
      </c>
      <c r="D923" s="7" t="str">
        <f>VLOOKUP(_xlfn.DAYS(DATE(YEAR($B923), MONTH($B924), DAY($B924)), DATE(YEAR($B924), 1, 1)), SeasonAux, 2, TRUE)</f>
        <v>Summer</v>
      </c>
      <c r="E923" s="7">
        <f>IF($F923 &lt;= 6, 1, 2)</f>
        <v>2</v>
      </c>
      <c r="F923" s="7">
        <f>MONTH($B923)</f>
        <v>8</v>
      </c>
      <c r="G923" s="7">
        <f>WEEKNUM($B923)</f>
        <v>32</v>
      </c>
      <c r="H923" s="7">
        <f>DAY($B923)</f>
        <v>5</v>
      </c>
      <c r="I923" s="7">
        <f>WEEKDAY($B923,2)</f>
        <v>2</v>
      </c>
      <c r="J923" s="7" t="str">
        <f>TEXT($B923, "DDDD")</f>
        <v>terça-feira</v>
      </c>
      <c r="K923" s="15" t="str">
        <f>IFERROR(VLOOKUP(B923, HolidayDimension!A$2:B$50, 2, FALSE), "No Key")</f>
        <v>No Key</v>
      </c>
      <c r="L923" s="7" t="str">
        <f t="shared" si="14"/>
        <v>Non-Holiday</v>
      </c>
      <c r="M923" s="7" t="str">
        <f>IF($I923 &gt;= 6, "Weekend", "Non-Weekend")</f>
        <v>Non-Weekend</v>
      </c>
    </row>
    <row r="924" spans="1:13" x14ac:dyDescent="0.25">
      <c r="A924" s="7">
        <v>923</v>
      </c>
      <c r="B924" s="9">
        <v>41857</v>
      </c>
      <c r="C924" s="7">
        <f>YEAR($B924)</f>
        <v>2014</v>
      </c>
      <c r="D924" s="7" t="str">
        <f>VLOOKUP(_xlfn.DAYS(DATE(YEAR($B924), MONTH($B925), DAY($B925)), DATE(YEAR($B925), 1, 1)), SeasonAux, 2, TRUE)</f>
        <v>Summer</v>
      </c>
      <c r="E924" s="7">
        <f>IF($F924 &lt;= 6, 1, 2)</f>
        <v>2</v>
      </c>
      <c r="F924" s="7">
        <f>MONTH($B924)</f>
        <v>8</v>
      </c>
      <c r="G924" s="7">
        <f>WEEKNUM($B924)</f>
        <v>32</v>
      </c>
      <c r="H924" s="7">
        <f>DAY($B924)</f>
        <v>6</v>
      </c>
      <c r="I924" s="7">
        <f>WEEKDAY($B924,2)</f>
        <v>3</v>
      </c>
      <c r="J924" s="7" t="str">
        <f>TEXT($B924, "DDDD")</f>
        <v>quarta-feira</v>
      </c>
      <c r="K924" s="15" t="str">
        <f>IFERROR(VLOOKUP(B924, HolidayDimension!A$2:B$50, 2, FALSE), "No Key")</f>
        <v>No Key</v>
      </c>
      <c r="L924" s="7" t="str">
        <f t="shared" si="14"/>
        <v>Non-Holiday</v>
      </c>
      <c r="M924" s="7" t="str">
        <f>IF($I924 &gt;= 6, "Weekend", "Non-Weekend")</f>
        <v>Non-Weekend</v>
      </c>
    </row>
    <row r="925" spans="1:13" x14ac:dyDescent="0.25">
      <c r="A925" s="7">
        <v>924</v>
      </c>
      <c r="B925" s="8">
        <v>41858</v>
      </c>
      <c r="C925" s="7">
        <f>YEAR($B925)</f>
        <v>2014</v>
      </c>
      <c r="D925" s="7" t="str">
        <f>VLOOKUP(_xlfn.DAYS(DATE(YEAR($B925), MONTH($B926), DAY($B926)), DATE(YEAR($B926), 1, 1)), SeasonAux, 2, TRUE)</f>
        <v>Summer</v>
      </c>
      <c r="E925" s="7">
        <f>IF($F925 &lt;= 6, 1, 2)</f>
        <v>2</v>
      </c>
      <c r="F925" s="7">
        <f>MONTH($B925)</f>
        <v>8</v>
      </c>
      <c r="G925" s="7">
        <f>WEEKNUM($B925)</f>
        <v>32</v>
      </c>
      <c r="H925" s="7">
        <f>DAY($B925)</f>
        <v>7</v>
      </c>
      <c r="I925" s="7">
        <f>WEEKDAY($B925,2)</f>
        <v>4</v>
      </c>
      <c r="J925" s="7" t="str">
        <f>TEXT($B925, "DDDD")</f>
        <v>quinta-feira</v>
      </c>
      <c r="K925" s="15" t="str">
        <f>IFERROR(VLOOKUP(B925, HolidayDimension!A$2:B$50, 2, FALSE), "No Key")</f>
        <v>No Key</v>
      </c>
      <c r="L925" s="7" t="str">
        <f t="shared" si="14"/>
        <v>Non-Holiday</v>
      </c>
      <c r="M925" s="7" t="str">
        <f>IF($I925 &gt;= 6, "Weekend", "Non-Weekend")</f>
        <v>Non-Weekend</v>
      </c>
    </row>
    <row r="926" spans="1:13" x14ac:dyDescent="0.25">
      <c r="A926" s="7">
        <v>925</v>
      </c>
      <c r="B926" s="8">
        <v>41859</v>
      </c>
      <c r="C926" s="7">
        <f>YEAR($B926)</f>
        <v>2014</v>
      </c>
      <c r="D926" s="7" t="str">
        <f>VLOOKUP(_xlfn.DAYS(DATE(YEAR($B926), MONTH($B927), DAY($B927)), DATE(YEAR($B927), 1, 1)), SeasonAux, 2, TRUE)</f>
        <v>Summer</v>
      </c>
      <c r="E926" s="7">
        <f>IF($F926 &lt;= 6, 1, 2)</f>
        <v>2</v>
      </c>
      <c r="F926" s="7">
        <f>MONTH($B926)</f>
        <v>8</v>
      </c>
      <c r="G926" s="7">
        <f>WEEKNUM($B926)</f>
        <v>32</v>
      </c>
      <c r="H926" s="7">
        <f>DAY($B926)</f>
        <v>8</v>
      </c>
      <c r="I926" s="7">
        <f>WEEKDAY($B926,2)</f>
        <v>5</v>
      </c>
      <c r="J926" s="7" t="str">
        <f>TEXT($B926, "DDDD")</f>
        <v>sexta-feira</v>
      </c>
      <c r="K926" s="15" t="str">
        <f>IFERROR(VLOOKUP(B926, HolidayDimension!A$2:B$50, 2, FALSE), "No Key")</f>
        <v>No Key</v>
      </c>
      <c r="L926" s="7" t="str">
        <f t="shared" si="14"/>
        <v>Non-Holiday</v>
      </c>
      <c r="M926" s="7" t="str">
        <f>IF($I926 &gt;= 6, "Weekend", "Non-Weekend")</f>
        <v>Non-Weekend</v>
      </c>
    </row>
    <row r="927" spans="1:13" x14ac:dyDescent="0.25">
      <c r="A927" s="7">
        <v>926</v>
      </c>
      <c r="B927" s="9">
        <v>41860</v>
      </c>
      <c r="C927" s="7">
        <f>YEAR($B927)</f>
        <v>2014</v>
      </c>
      <c r="D927" s="7" t="str">
        <f>VLOOKUP(_xlfn.DAYS(DATE(YEAR($B927), MONTH($B928), DAY($B928)), DATE(YEAR($B928), 1, 1)), SeasonAux, 2, TRUE)</f>
        <v>Summer</v>
      </c>
      <c r="E927" s="7">
        <f>IF($F927 &lt;= 6, 1, 2)</f>
        <v>2</v>
      </c>
      <c r="F927" s="7">
        <f>MONTH($B927)</f>
        <v>8</v>
      </c>
      <c r="G927" s="7">
        <f>WEEKNUM($B927)</f>
        <v>32</v>
      </c>
      <c r="H927" s="7">
        <f>DAY($B927)</f>
        <v>9</v>
      </c>
      <c r="I927" s="7">
        <f>WEEKDAY($B927,2)</f>
        <v>6</v>
      </c>
      <c r="J927" s="7" t="str">
        <f>TEXT($B927, "DDDD")</f>
        <v>sábado</v>
      </c>
      <c r="K927" s="15" t="str">
        <f>IFERROR(VLOOKUP(B927, HolidayDimension!A$2:B$50, 2, FALSE), "No Key")</f>
        <v>No Key</v>
      </c>
      <c r="L927" s="7" t="str">
        <f t="shared" si="14"/>
        <v>Non-Holiday</v>
      </c>
      <c r="M927" s="7" t="str">
        <f>IF($I927 &gt;= 6, "Weekend", "Non-Weekend")</f>
        <v>Weekend</v>
      </c>
    </row>
    <row r="928" spans="1:13" x14ac:dyDescent="0.25">
      <c r="A928" s="7">
        <v>927</v>
      </c>
      <c r="B928" s="9">
        <v>41861</v>
      </c>
      <c r="C928" s="7">
        <f>YEAR($B928)</f>
        <v>2014</v>
      </c>
      <c r="D928" s="7" t="str">
        <f>VLOOKUP(_xlfn.DAYS(DATE(YEAR($B928), MONTH($B929), DAY($B929)), DATE(YEAR($B929), 1, 1)), SeasonAux, 2, TRUE)</f>
        <v>Summer</v>
      </c>
      <c r="E928" s="7">
        <f>IF($F928 &lt;= 6, 1, 2)</f>
        <v>2</v>
      </c>
      <c r="F928" s="7">
        <f>MONTH($B928)</f>
        <v>8</v>
      </c>
      <c r="G928" s="7">
        <f>WEEKNUM($B928)</f>
        <v>33</v>
      </c>
      <c r="H928" s="7">
        <f>DAY($B928)</f>
        <v>10</v>
      </c>
      <c r="I928" s="7">
        <f>WEEKDAY($B928,2)</f>
        <v>7</v>
      </c>
      <c r="J928" s="7" t="str">
        <f>TEXT($B928, "DDDD")</f>
        <v>domingo</v>
      </c>
      <c r="K928" s="15" t="str">
        <f>IFERROR(VLOOKUP(B928, HolidayDimension!A$2:B$50, 2, FALSE), "No Key")</f>
        <v>No Key</v>
      </c>
      <c r="L928" s="7" t="str">
        <f t="shared" si="14"/>
        <v>Non-Holiday</v>
      </c>
      <c r="M928" s="7" t="str">
        <f>IF($I928 &gt;= 6, "Weekend", "Non-Weekend")</f>
        <v>Weekend</v>
      </c>
    </row>
    <row r="929" spans="1:13" x14ac:dyDescent="0.25">
      <c r="A929" s="7">
        <v>928</v>
      </c>
      <c r="B929" s="9">
        <v>41862</v>
      </c>
      <c r="C929" s="7">
        <f>YEAR($B929)</f>
        <v>2014</v>
      </c>
      <c r="D929" s="7" t="str">
        <f>VLOOKUP(_xlfn.DAYS(DATE(YEAR($B929), MONTH($B930), DAY($B930)), DATE(YEAR($B930), 1, 1)), SeasonAux, 2, TRUE)</f>
        <v>Summer</v>
      </c>
      <c r="E929" s="7">
        <f>IF($F929 &lt;= 6, 1, 2)</f>
        <v>2</v>
      </c>
      <c r="F929" s="7">
        <f>MONTH($B929)</f>
        <v>8</v>
      </c>
      <c r="G929" s="7">
        <f>WEEKNUM($B929)</f>
        <v>33</v>
      </c>
      <c r="H929" s="7">
        <f>DAY($B929)</f>
        <v>11</v>
      </c>
      <c r="I929" s="7">
        <f>WEEKDAY($B929,2)</f>
        <v>1</v>
      </c>
      <c r="J929" s="7" t="str">
        <f>TEXT($B929, "DDDD")</f>
        <v>segunda-feira</v>
      </c>
      <c r="K929" s="15" t="str">
        <f>IFERROR(VLOOKUP(B929, HolidayDimension!A$2:B$50, 2, FALSE), "No Key")</f>
        <v>No Key</v>
      </c>
      <c r="L929" s="7" t="str">
        <f t="shared" si="14"/>
        <v>Non-Holiday</v>
      </c>
      <c r="M929" s="7" t="str">
        <f>IF($I929 &gt;= 6, "Weekend", "Non-Weekend")</f>
        <v>Non-Weekend</v>
      </c>
    </row>
    <row r="930" spans="1:13" x14ac:dyDescent="0.25">
      <c r="A930" s="7">
        <v>929</v>
      </c>
      <c r="B930" s="9">
        <v>41863</v>
      </c>
      <c r="C930" s="7">
        <f>YEAR($B930)</f>
        <v>2014</v>
      </c>
      <c r="D930" s="7" t="str">
        <f>VLOOKUP(_xlfn.DAYS(DATE(YEAR($B930), MONTH($B931), DAY($B931)), DATE(YEAR($B931), 1, 1)), SeasonAux, 2, TRUE)</f>
        <v>Summer</v>
      </c>
      <c r="E930" s="7">
        <f>IF($F930 &lt;= 6, 1, 2)</f>
        <v>2</v>
      </c>
      <c r="F930" s="7">
        <f>MONTH($B930)</f>
        <v>8</v>
      </c>
      <c r="G930" s="7">
        <f>WEEKNUM($B930)</f>
        <v>33</v>
      </c>
      <c r="H930" s="7">
        <f>DAY($B930)</f>
        <v>12</v>
      </c>
      <c r="I930" s="7">
        <f>WEEKDAY($B930,2)</f>
        <v>2</v>
      </c>
      <c r="J930" s="7" t="str">
        <f>TEXT($B930, "DDDD")</f>
        <v>terça-feira</v>
      </c>
      <c r="K930" s="15" t="str">
        <f>IFERROR(VLOOKUP(B930, HolidayDimension!A$2:B$50, 2, FALSE), "No Key")</f>
        <v>No Key</v>
      </c>
      <c r="L930" s="7" t="str">
        <f t="shared" si="14"/>
        <v>Non-Holiday</v>
      </c>
      <c r="M930" s="7" t="str">
        <f>IF($I930 &gt;= 6, "Weekend", "Non-Weekend")</f>
        <v>Non-Weekend</v>
      </c>
    </row>
    <row r="931" spans="1:13" x14ac:dyDescent="0.25">
      <c r="A931" s="7">
        <v>930</v>
      </c>
      <c r="B931" s="8">
        <v>41864</v>
      </c>
      <c r="C931" s="7">
        <f>YEAR($B931)</f>
        <v>2014</v>
      </c>
      <c r="D931" s="7" t="str">
        <f>VLOOKUP(_xlfn.DAYS(DATE(YEAR($B931), MONTH($B932), DAY($B932)), DATE(YEAR($B932), 1, 1)), SeasonAux, 2, TRUE)</f>
        <v>Summer</v>
      </c>
      <c r="E931" s="7">
        <f>IF($F931 &lt;= 6, 1, 2)</f>
        <v>2</v>
      </c>
      <c r="F931" s="7">
        <f>MONTH($B931)</f>
        <v>8</v>
      </c>
      <c r="G931" s="7">
        <f>WEEKNUM($B931)</f>
        <v>33</v>
      </c>
      <c r="H931" s="7">
        <f>DAY($B931)</f>
        <v>13</v>
      </c>
      <c r="I931" s="7">
        <f>WEEKDAY($B931,2)</f>
        <v>3</v>
      </c>
      <c r="J931" s="7" t="str">
        <f>TEXT($B931, "DDDD")</f>
        <v>quarta-feira</v>
      </c>
      <c r="K931" s="15" t="str">
        <f>IFERROR(VLOOKUP(B931, HolidayDimension!A$2:B$50, 2, FALSE), "No Key")</f>
        <v>No Key</v>
      </c>
      <c r="L931" s="7" t="str">
        <f t="shared" si="14"/>
        <v>Non-Holiday</v>
      </c>
      <c r="M931" s="7" t="str">
        <f>IF($I931 &gt;= 6, "Weekend", "Non-Weekend")</f>
        <v>Non-Weekend</v>
      </c>
    </row>
    <row r="932" spans="1:13" x14ac:dyDescent="0.25">
      <c r="A932" s="7">
        <v>931</v>
      </c>
      <c r="B932" s="8">
        <v>41865</v>
      </c>
      <c r="C932" s="7">
        <f>YEAR($B932)</f>
        <v>2014</v>
      </c>
      <c r="D932" s="7" t="str">
        <f>VLOOKUP(_xlfn.DAYS(DATE(YEAR($B932), MONTH($B933), DAY($B933)), DATE(YEAR($B933), 1, 1)), SeasonAux, 2, TRUE)</f>
        <v>Summer</v>
      </c>
      <c r="E932" s="7">
        <f>IF($F932 &lt;= 6, 1, 2)</f>
        <v>2</v>
      </c>
      <c r="F932" s="7">
        <f>MONTH($B932)</f>
        <v>8</v>
      </c>
      <c r="G932" s="7">
        <f>WEEKNUM($B932)</f>
        <v>33</v>
      </c>
      <c r="H932" s="7">
        <f>DAY($B932)</f>
        <v>14</v>
      </c>
      <c r="I932" s="7">
        <f>WEEKDAY($B932,2)</f>
        <v>4</v>
      </c>
      <c r="J932" s="7" t="str">
        <f>TEXT($B932, "DDDD")</f>
        <v>quinta-feira</v>
      </c>
      <c r="K932" s="15" t="str">
        <f>IFERROR(VLOOKUP(B932, HolidayDimension!A$2:B$50, 2, FALSE), "No Key")</f>
        <v>No Key</v>
      </c>
      <c r="L932" s="7" t="str">
        <f t="shared" si="14"/>
        <v>Non-Holiday</v>
      </c>
      <c r="M932" s="7" t="str">
        <f>IF($I932 &gt;= 6, "Weekend", "Non-Weekend")</f>
        <v>Non-Weekend</v>
      </c>
    </row>
    <row r="933" spans="1:13" x14ac:dyDescent="0.25">
      <c r="A933" s="7">
        <v>932</v>
      </c>
      <c r="B933" s="9">
        <v>41866</v>
      </c>
      <c r="C933" s="7">
        <f>YEAR($B933)</f>
        <v>2014</v>
      </c>
      <c r="D933" s="7" t="str">
        <f>VLOOKUP(_xlfn.DAYS(DATE(YEAR($B933), MONTH($B934), DAY($B934)), DATE(YEAR($B934), 1, 1)), SeasonAux, 2, TRUE)</f>
        <v>Summer</v>
      </c>
      <c r="E933" s="7">
        <f>IF($F933 &lt;= 6, 1, 2)</f>
        <v>2</v>
      </c>
      <c r="F933" s="7">
        <f>MONTH($B933)</f>
        <v>8</v>
      </c>
      <c r="G933" s="7">
        <f>WEEKNUM($B933)</f>
        <v>33</v>
      </c>
      <c r="H933" s="7">
        <f>DAY($B933)</f>
        <v>15</v>
      </c>
      <c r="I933" s="7">
        <f>WEEKDAY($B933,2)</f>
        <v>5</v>
      </c>
      <c r="J933" s="7" t="str">
        <f>TEXT($B933, "DDDD")</f>
        <v>sexta-feira</v>
      </c>
      <c r="K933" s="15" t="str">
        <f>IFERROR(VLOOKUP(B933, HolidayDimension!A$2:B$50, 2, FALSE), "No Key")</f>
        <v>No Key</v>
      </c>
      <c r="L933" s="7" t="str">
        <f t="shared" si="14"/>
        <v>Non-Holiday</v>
      </c>
      <c r="M933" s="7" t="str">
        <f>IF($I933 &gt;= 6, "Weekend", "Non-Weekend")</f>
        <v>Non-Weekend</v>
      </c>
    </row>
    <row r="934" spans="1:13" x14ac:dyDescent="0.25">
      <c r="A934" s="7">
        <v>933</v>
      </c>
      <c r="B934" s="8">
        <v>41867</v>
      </c>
      <c r="C934" s="7">
        <f>YEAR($B934)</f>
        <v>2014</v>
      </c>
      <c r="D934" s="7" t="str">
        <f>VLOOKUP(_xlfn.DAYS(DATE(YEAR($B934), MONTH($B935), DAY($B935)), DATE(YEAR($B935), 1, 1)), SeasonAux, 2, TRUE)</f>
        <v>Summer</v>
      </c>
      <c r="E934" s="7">
        <f>IF($F934 &lt;= 6, 1, 2)</f>
        <v>2</v>
      </c>
      <c r="F934" s="7">
        <f>MONTH($B934)</f>
        <v>8</v>
      </c>
      <c r="G934" s="7">
        <f>WEEKNUM($B934)</f>
        <v>33</v>
      </c>
      <c r="H934" s="7">
        <f>DAY($B934)</f>
        <v>16</v>
      </c>
      <c r="I934" s="7">
        <f>WEEKDAY($B934,2)</f>
        <v>6</v>
      </c>
      <c r="J934" s="7" t="str">
        <f>TEXT($B934, "DDDD")</f>
        <v>sábado</v>
      </c>
      <c r="K934" s="15" t="str">
        <f>IFERROR(VLOOKUP(B934, HolidayDimension!A$2:B$50, 2, FALSE), "No Key")</f>
        <v>No Key</v>
      </c>
      <c r="L934" s="7" t="str">
        <f t="shared" si="14"/>
        <v>Non-Holiday</v>
      </c>
      <c r="M934" s="7" t="str">
        <f>IF($I934 &gt;= 6, "Weekend", "Non-Weekend")</f>
        <v>Weekend</v>
      </c>
    </row>
    <row r="935" spans="1:13" x14ac:dyDescent="0.25">
      <c r="A935" s="7">
        <v>934</v>
      </c>
      <c r="B935" s="9">
        <v>41868</v>
      </c>
      <c r="C935" s="7">
        <f>YEAR($B935)</f>
        <v>2014</v>
      </c>
      <c r="D935" s="7" t="str">
        <f>VLOOKUP(_xlfn.DAYS(DATE(YEAR($B935), MONTH($B936), DAY($B936)), DATE(YEAR($B936), 1, 1)), SeasonAux, 2, TRUE)</f>
        <v>Summer</v>
      </c>
      <c r="E935" s="7">
        <f>IF($F935 &lt;= 6, 1, 2)</f>
        <v>2</v>
      </c>
      <c r="F935" s="7">
        <f>MONTH($B935)</f>
        <v>8</v>
      </c>
      <c r="G935" s="7">
        <f>WEEKNUM($B935)</f>
        <v>34</v>
      </c>
      <c r="H935" s="7">
        <f>DAY($B935)</f>
        <v>17</v>
      </c>
      <c r="I935" s="7">
        <f>WEEKDAY($B935,2)</f>
        <v>7</v>
      </c>
      <c r="J935" s="7" t="str">
        <f>TEXT($B935, "DDDD")</f>
        <v>domingo</v>
      </c>
      <c r="K935" s="15" t="str">
        <f>IFERROR(VLOOKUP(B935, HolidayDimension!A$2:B$50, 2, FALSE), "No Key")</f>
        <v>No Key</v>
      </c>
      <c r="L935" s="7" t="str">
        <f t="shared" si="14"/>
        <v>Non-Holiday</v>
      </c>
      <c r="M935" s="7" t="str">
        <f>IF($I935 &gt;= 6, "Weekend", "Non-Weekend")</f>
        <v>Weekend</v>
      </c>
    </row>
    <row r="936" spans="1:13" x14ac:dyDescent="0.25">
      <c r="A936" s="7">
        <v>935</v>
      </c>
      <c r="B936" s="9">
        <v>41869</v>
      </c>
      <c r="C936" s="7">
        <f>YEAR($B936)</f>
        <v>2014</v>
      </c>
      <c r="D936" s="7" t="str">
        <f>VLOOKUP(_xlfn.DAYS(DATE(YEAR($B936), MONTH($B937), DAY($B937)), DATE(YEAR($B937), 1, 1)), SeasonAux, 2, TRUE)</f>
        <v>Summer</v>
      </c>
      <c r="E936" s="7">
        <f>IF($F936 &lt;= 6, 1, 2)</f>
        <v>2</v>
      </c>
      <c r="F936" s="7">
        <f>MONTH($B936)</f>
        <v>8</v>
      </c>
      <c r="G936" s="7">
        <f>WEEKNUM($B936)</f>
        <v>34</v>
      </c>
      <c r="H936" s="7">
        <f>DAY($B936)</f>
        <v>18</v>
      </c>
      <c r="I936" s="7">
        <f>WEEKDAY($B936,2)</f>
        <v>1</v>
      </c>
      <c r="J936" s="7" t="str">
        <f>TEXT($B936, "DDDD")</f>
        <v>segunda-feira</v>
      </c>
      <c r="K936" s="15" t="str">
        <f>IFERROR(VLOOKUP(B936, HolidayDimension!A$2:B$50, 2, FALSE), "No Key")</f>
        <v>No Key</v>
      </c>
      <c r="L936" s="7" t="str">
        <f t="shared" si="14"/>
        <v>Non-Holiday</v>
      </c>
      <c r="M936" s="7" t="str">
        <f>IF($I936 &gt;= 6, "Weekend", "Non-Weekend")</f>
        <v>Non-Weekend</v>
      </c>
    </row>
    <row r="937" spans="1:13" x14ac:dyDescent="0.25">
      <c r="A937" s="7">
        <v>936</v>
      </c>
      <c r="B937" s="8">
        <v>41870</v>
      </c>
      <c r="C937" s="7">
        <f>YEAR($B937)</f>
        <v>2014</v>
      </c>
      <c r="D937" s="7" t="str">
        <f>VLOOKUP(_xlfn.DAYS(DATE(YEAR($B937), MONTH($B938), DAY($B938)), DATE(YEAR($B938), 1, 1)), SeasonAux, 2, TRUE)</f>
        <v>Summer</v>
      </c>
      <c r="E937" s="7">
        <f>IF($F937 &lt;= 6, 1, 2)</f>
        <v>2</v>
      </c>
      <c r="F937" s="7">
        <f>MONTH($B937)</f>
        <v>8</v>
      </c>
      <c r="G937" s="7">
        <f>WEEKNUM($B937)</f>
        <v>34</v>
      </c>
      <c r="H937" s="7">
        <f>DAY($B937)</f>
        <v>19</v>
      </c>
      <c r="I937" s="7">
        <f>WEEKDAY($B937,2)</f>
        <v>2</v>
      </c>
      <c r="J937" s="7" t="str">
        <f>TEXT($B937, "DDDD")</f>
        <v>terça-feira</v>
      </c>
      <c r="K937" s="15" t="str">
        <f>IFERROR(VLOOKUP(B937, HolidayDimension!A$2:B$50, 2, FALSE), "No Key")</f>
        <v>No Key</v>
      </c>
      <c r="L937" s="7" t="str">
        <f t="shared" si="14"/>
        <v>Non-Holiday</v>
      </c>
      <c r="M937" s="7" t="str">
        <f>IF($I937 &gt;= 6, "Weekend", "Non-Weekend")</f>
        <v>Non-Weekend</v>
      </c>
    </row>
    <row r="938" spans="1:13" x14ac:dyDescent="0.25">
      <c r="A938" s="7">
        <v>937</v>
      </c>
      <c r="B938" s="9">
        <v>41871</v>
      </c>
      <c r="C938" s="7">
        <f>YEAR($B938)</f>
        <v>2014</v>
      </c>
      <c r="D938" s="7" t="str">
        <f>VLOOKUP(_xlfn.DAYS(DATE(YEAR($B938), MONTH($B939), DAY($B939)), DATE(YEAR($B939), 1, 1)), SeasonAux, 2, TRUE)</f>
        <v>Summer</v>
      </c>
      <c r="E938" s="7">
        <f>IF($F938 &lt;= 6, 1, 2)</f>
        <v>2</v>
      </c>
      <c r="F938" s="7">
        <f>MONTH($B938)</f>
        <v>8</v>
      </c>
      <c r="G938" s="7">
        <f>WEEKNUM($B938)</f>
        <v>34</v>
      </c>
      <c r="H938" s="7">
        <f>DAY($B938)</f>
        <v>20</v>
      </c>
      <c r="I938" s="7">
        <f>WEEKDAY($B938,2)</f>
        <v>3</v>
      </c>
      <c r="J938" s="7" t="str">
        <f>TEXT($B938, "DDDD")</f>
        <v>quarta-feira</v>
      </c>
      <c r="K938" s="15" t="str">
        <f>IFERROR(VLOOKUP(B938, HolidayDimension!A$2:B$50, 2, FALSE), "No Key")</f>
        <v>No Key</v>
      </c>
      <c r="L938" s="7" t="str">
        <f t="shared" si="14"/>
        <v>Non-Holiday</v>
      </c>
      <c r="M938" s="7" t="str">
        <f>IF($I938 &gt;= 6, "Weekend", "Non-Weekend")</f>
        <v>Non-Weekend</v>
      </c>
    </row>
    <row r="939" spans="1:13" x14ac:dyDescent="0.25">
      <c r="A939" s="7">
        <v>938</v>
      </c>
      <c r="B939" s="9">
        <v>41872</v>
      </c>
      <c r="C939" s="7">
        <f>YEAR($B939)</f>
        <v>2014</v>
      </c>
      <c r="D939" s="7" t="str">
        <f>VLOOKUP(_xlfn.DAYS(DATE(YEAR($B939), MONTH($B940), DAY($B940)), DATE(YEAR($B940), 1, 1)), SeasonAux, 2, TRUE)</f>
        <v>Summer</v>
      </c>
      <c r="E939" s="7">
        <f>IF($F939 &lt;= 6, 1, 2)</f>
        <v>2</v>
      </c>
      <c r="F939" s="7">
        <f>MONTH($B939)</f>
        <v>8</v>
      </c>
      <c r="G939" s="7">
        <f>WEEKNUM($B939)</f>
        <v>34</v>
      </c>
      <c r="H939" s="7">
        <f>DAY($B939)</f>
        <v>21</v>
      </c>
      <c r="I939" s="7">
        <f>WEEKDAY($B939,2)</f>
        <v>4</v>
      </c>
      <c r="J939" s="7" t="str">
        <f>TEXT($B939, "DDDD")</f>
        <v>quinta-feira</v>
      </c>
      <c r="K939" s="15" t="str">
        <f>IFERROR(VLOOKUP(B939, HolidayDimension!A$2:B$50, 2, FALSE), "No Key")</f>
        <v>No Key</v>
      </c>
      <c r="L939" s="7" t="str">
        <f t="shared" si="14"/>
        <v>Non-Holiday</v>
      </c>
      <c r="M939" s="7" t="str">
        <f>IF($I939 &gt;= 6, "Weekend", "Non-Weekend")</f>
        <v>Non-Weekend</v>
      </c>
    </row>
    <row r="940" spans="1:13" x14ac:dyDescent="0.25">
      <c r="A940" s="7">
        <v>939</v>
      </c>
      <c r="B940" s="9">
        <v>41873</v>
      </c>
      <c r="C940" s="7">
        <f>YEAR($B940)</f>
        <v>2014</v>
      </c>
      <c r="D940" s="7" t="str">
        <f>VLOOKUP(_xlfn.DAYS(DATE(YEAR($B940), MONTH($B941), DAY($B941)), DATE(YEAR($B941), 1, 1)), SeasonAux, 2, TRUE)</f>
        <v>Summer</v>
      </c>
      <c r="E940" s="7">
        <f>IF($F940 &lt;= 6, 1, 2)</f>
        <v>2</v>
      </c>
      <c r="F940" s="7">
        <f>MONTH($B940)</f>
        <v>8</v>
      </c>
      <c r="G940" s="7">
        <f>WEEKNUM($B940)</f>
        <v>34</v>
      </c>
      <c r="H940" s="7">
        <f>DAY($B940)</f>
        <v>22</v>
      </c>
      <c r="I940" s="7">
        <f>WEEKDAY($B940,2)</f>
        <v>5</v>
      </c>
      <c r="J940" s="7" t="str">
        <f>TEXT($B940, "DDDD")</f>
        <v>sexta-feira</v>
      </c>
      <c r="K940" s="15" t="str">
        <f>IFERROR(VLOOKUP(B940, HolidayDimension!A$2:B$50, 2, FALSE), "No Key")</f>
        <v>No Key</v>
      </c>
      <c r="L940" s="7" t="str">
        <f t="shared" si="14"/>
        <v>Non-Holiday</v>
      </c>
      <c r="M940" s="7" t="str">
        <f>IF($I940 &gt;= 6, "Weekend", "Non-Weekend")</f>
        <v>Non-Weekend</v>
      </c>
    </row>
    <row r="941" spans="1:13" x14ac:dyDescent="0.25">
      <c r="A941" s="7">
        <v>940</v>
      </c>
      <c r="B941" s="9">
        <v>41874</v>
      </c>
      <c r="C941" s="7">
        <f>YEAR($B941)</f>
        <v>2014</v>
      </c>
      <c r="D941" s="7" t="str">
        <f>VLOOKUP(_xlfn.DAYS(DATE(YEAR($B941), MONTH($B942), DAY($B942)), DATE(YEAR($B942), 1, 1)), SeasonAux, 2, TRUE)</f>
        <v>Summer</v>
      </c>
      <c r="E941" s="7">
        <f>IF($F941 &lt;= 6, 1, 2)</f>
        <v>2</v>
      </c>
      <c r="F941" s="7">
        <f>MONTH($B941)</f>
        <v>8</v>
      </c>
      <c r="G941" s="7">
        <f>WEEKNUM($B941)</f>
        <v>34</v>
      </c>
      <c r="H941" s="7">
        <f>DAY($B941)</f>
        <v>23</v>
      </c>
      <c r="I941" s="7">
        <f>WEEKDAY($B941,2)</f>
        <v>6</v>
      </c>
      <c r="J941" s="7" t="str">
        <f>TEXT($B941, "DDDD")</f>
        <v>sábado</v>
      </c>
      <c r="K941" s="15" t="str">
        <f>IFERROR(VLOOKUP(B941, HolidayDimension!A$2:B$50, 2, FALSE), "No Key")</f>
        <v>No Key</v>
      </c>
      <c r="L941" s="7" t="str">
        <f t="shared" si="14"/>
        <v>Non-Holiday</v>
      </c>
      <c r="M941" s="7" t="str">
        <f>IF($I941 &gt;= 6, "Weekend", "Non-Weekend")</f>
        <v>Weekend</v>
      </c>
    </row>
    <row r="942" spans="1:13" x14ac:dyDescent="0.25">
      <c r="A942" s="7">
        <v>941</v>
      </c>
      <c r="B942" s="8">
        <v>41875</v>
      </c>
      <c r="C942" s="7">
        <f>YEAR($B942)</f>
        <v>2014</v>
      </c>
      <c r="D942" s="7" t="str">
        <f>VLOOKUP(_xlfn.DAYS(DATE(YEAR($B942), MONTH($B943), DAY($B943)), DATE(YEAR($B943), 1, 1)), SeasonAux, 2, TRUE)</f>
        <v>Summer</v>
      </c>
      <c r="E942" s="7">
        <f>IF($F942 &lt;= 6, 1, 2)</f>
        <v>2</v>
      </c>
      <c r="F942" s="7">
        <f>MONTH($B942)</f>
        <v>8</v>
      </c>
      <c r="G942" s="7">
        <f>WEEKNUM($B942)</f>
        <v>35</v>
      </c>
      <c r="H942" s="7">
        <f>DAY($B942)</f>
        <v>24</v>
      </c>
      <c r="I942" s="7">
        <f>WEEKDAY($B942,2)</f>
        <v>7</v>
      </c>
      <c r="J942" s="7" t="str">
        <f>TEXT($B942, "DDDD")</f>
        <v>domingo</v>
      </c>
      <c r="K942" s="15" t="str">
        <f>IFERROR(VLOOKUP(B942, HolidayDimension!A$2:B$50, 2, FALSE), "No Key")</f>
        <v>No Key</v>
      </c>
      <c r="L942" s="7" t="str">
        <f t="shared" si="14"/>
        <v>Non-Holiday</v>
      </c>
      <c r="M942" s="7" t="str">
        <f>IF($I942 &gt;= 6, "Weekend", "Non-Weekend")</f>
        <v>Weekend</v>
      </c>
    </row>
    <row r="943" spans="1:13" x14ac:dyDescent="0.25">
      <c r="A943" s="7">
        <v>942</v>
      </c>
      <c r="B943" s="9">
        <v>41876</v>
      </c>
      <c r="C943" s="7">
        <f>YEAR($B943)</f>
        <v>2014</v>
      </c>
      <c r="D943" s="7" t="str">
        <f>VLOOKUP(_xlfn.DAYS(DATE(YEAR($B943), MONTH($B944), DAY($B944)), DATE(YEAR($B944), 1, 1)), SeasonAux, 2, TRUE)</f>
        <v>Summer</v>
      </c>
      <c r="E943" s="7">
        <f>IF($F943 &lt;= 6, 1, 2)</f>
        <v>2</v>
      </c>
      <c r="F943" s="7">
        <f>MONTH($B943)</f>
        <v>8</v>
      </c>
      <c r="G943" s="7">
        <f>WEEKNUM($B943)</f>
        <v>35</v>
      </c>
      <c r="H943" s="7">
        <f>DAY($B943)</f>
        <v>25</v>
      </c>
      <c r="I943" s="7">
        <f>WEEKDAY($B943,2)</f>
        <v>1</v>
      </c>
      <c r="J943" s="7" t="str">
        <f>TEXT($B943, "DDDD")</f>
        <v>segunda-feira</v>
      </c>
      <c r="K943" s="15" t="str">
        <f>IFERROR(VLOOKUP(B943, HolidayDimension!A$2:B$50, 2, FALSE), "No Key")</f>
        <v>No Key</v>
      </c>
      <c r="L943" s="7" t="str">
        <f t="shared" si="14"/>
        <v>Non-Holiday</v>
      </c>
      <c r="M943" s="7" t="str">
        <f>IF($I943 &gt;= 6, "Weekend", "Non-Weekend")</f>
        <v>Non-Weekend</v>
      </c>
    </row>
    <row r="944" spans="1:13" x14ac:dyDescent="0.25">
      <c r="A944" s="7">
        <v>943</v>
      </c>
      <c r="B944" s="9">
        <v>41877</v>
      </c>
      <c r="C944" s="7">
        <f>YEAR($B944)</f>
        <v>2014</v>
      </c>
      <c r="D944" s="7" t="str">
        <f>VLOOKUP(_xlfn.DAYS(DATE(YEAR($B944), MONTH($B945), DAY($B945)), DATE(YEAR($B945), 1, 1)), SeasonAux, 2, TRUE)</f>
        <v>Summer</v>
      </c>
      <c r="E944" s="7">
        <f>IF($F944 &lt;= 6, 1, 2)</f>
        <v>2</v>
      </c>
      <c r="F944" s="7">
        <f>MONTH($B944)</f>
        <v>8</v>
      </c>
      <c r="G944" s="7">
        <f>WEEKNUM($B944)</f>
        <v>35</v>
      </c>
      <c r="H944" s="7">
        <f>DAY($B944)</f>
        <v>26</v>
      </c>
      <c r="I944" s="7">
        <f>WEEKDAY($B944,2)</f>
        <v>2</v>
      </c>
      <c r="J944" s="7" t="str">
        <f>TEXT($B944, "DDDD")</f>
        <v>terça-feira</v>
      </c>
      <c r="K944" s="15" t="str">
        <f>IFERROR(VLOOKUP(B944, HolidayDimension!A$2:B$50, 2, FALSE), "No Key")</f>
        <v>No Key</v>
      </c>
      <c r="L944" s="7" t="str">
        <f t="shared" si="14"/>
        <v>Non-Holiday</v>
      </c>
      <c r="M944" s="7" t="str">
        <f>IF($I944 &gt;= 6, "Weekend", "Non-Weekend")</f>
        <v>Non-Weekend</v>
      </c>
    </row>
    <row r="945" spans="1:13" x14ac:dyDescent="0.25">
      <c r="A945" s="7">
        <v>944</v>
      </c>
      <c r="B945" s="9">
        <v>41878</v>
      </c>
      <c r="C945" s="7">
        <f>YEAR($B945)</f>
        <v>2014</v>
      </c>
      <c r="D945" s="7" t="str">
        <f>VLOOKUP(_xlfn.DAYS(DATE(YEAR($B945), MONTH($B946), DAY($B946)), DATE(YEAR($B946), 1, 1)), SeasonAux, 2, TRUE)</f>
        <v>Summer</v>
      </c>
      <c r="E945" s="7">
        <f>IF($F945 &lt;= 6, 1, 2)</f>
        <v>2</v>
      </c>
      <c r="F945" s="7">
        <f>MONTH($B945)</f>
        <v>8</v>
      </c>
      <c r="G945" s="7">
        <f>WEEKNUM($B945)</f>
        <v>35</v>
      </c>
      <c r="H945" s="7">
        <f>DAY($B945)</f>
        <v>27</v>
      </c>
      <c r="I945" s="7">
        <f>WEEKDAY($B945,2)</f>
        <v>3</v>
      </c>
      <c r="J945" s="7" t="str">
        <f>TEXT($B945, "DDDD")</f>
        <v>quarta-feira</v>
      </c>
      <c r="K945" s="15" t="str">
        <f>IFERROR(VLOOKUP(B945, HolidayDimension!A$2:B$50, 2, FALSE), "No Key")</f>
        <v>No Key</v>
      </c>
      <c r="L945" s="7" t="str">
        <f t="shared" si="14"/>
        <v>Non-Holiday</v>
      </c>
      <c r="M945" s="7" t="str">
        <f>IF($I945 &gt;= 6, "Weekend", "Non-Weekend")</f>
        <v>Non-Weekend</v>
      </c>
    </row>
    <row r="946" spans="1:13" x14ac:dyDescent="0.25">
      <c r="A946" s="7">
        <v>945</v>
      </c>
      <c r="B946" s="9">
        <v>41879</v>
      </c>
      <c r="C946" s="7">
        <f>YEAR($B946)</f>
        <v>2014</v>
      </c>
      <c r="D946" s="7" t="str">
        <f>VLOOKUP(_xlfn.DAYS(DATE(YEAR($B946), MONTH($B947), DAY($B947)), DATE(YEAR($B947), 1, 1)), SeasonAux, 2, TRUE)</f>
        <v>Summer</v>
      </c>
      <c r="E946" s="7">
        <f>IF($F946 &lt;= 6, 1, 2)</f>
        <v>2</v>
      </c>
      <c r="F946" s="7">
        <f>MONTH($B946)</f>
        <v>8</v>
      </c>
      <c r="G946" s="7">
        <f>WEEKNUM($B946)</f>
        <v>35</v>
      </c>
      <c r="H946" s="7">
        <f>DAY($B946)</f>
        <v>28</v>
      </c>
      <c r="I946" s="7">
        <f>WEEKDAY($B946,2)</f>
        <v>4</v>
      </c>
      <c r="J946" s="7" t="str">
        <f>TEXT($B946, "DDDD")</f>
        <v>quinta-feira</v>
      </c>
      <c r="K946" s="15" t="str">
        <f>IFERROR(VLOOKUP(B946, HolidayDimension!A$2:B$50, 2, FALSE), "No Key")</f>
        <v>No Key</v>
      </c>
      <c r="L946" s="7" t="str">
        <f t="shared" si="14"/>
        <v>Non-Holiday</v>
      </c>
      <c r="M946" s="7" t="str">
        <f>IF($I946 &gt;= 6, "Weekend", "Non-Weekend")</f>
        <v>Non-Weekend</v>
      </c>
    </row>
    <row r="947" spans="1:13" x14ac:dyDescent="0.25">
      <c r="A947" s="7">
        <v>946</v>
      </c>
      <c r="B947" s="9">
        <v>41880</v>
      </c>
      <c r="C947" s="7">
        <f>YEAR($B947)</f>
        <v>2014</v>
      </c>
      <c r="D947" s="7" t="str">
        <f>VLOOKUP(_xlfn.DAYS(DATE(YEAR($B947), MONTH($B948), DAY($B948)), DATE(YEAR($B948), 1, 1)), SeasonAux, 2, TRUE)</f>
        <v>Summer</v>
      </c>
      <c r="E947" s="7">
        <f>IF($F947 &lt;= 6, 1, 2)</f>
        <v>2</v>
      </c>
      <c r="F947" s="7">
        <f>MONTH($B947)</f>
        <v>8</v>
      </c>
      <c r="G947" s="7">
        <f>WEEKNUM($B947)</f>
        <v>35</v>
      </c>
      <c r="H947" s="7">
        <f>DAY($B947)</f>
        <v>29</v>
      </c>
      <c r="I947" s="7">
        <f>WEEKDAY($B947,2)</f>
        <v>5</v>
      </c>
      <c r="J947" s="7" t="str">
        <f>TEXT($B947, "DDDD")</f>
        <v>sexta-feira</v>
      </c>
      <c r="K947" s="15" t="str">
        <f>IFERROR(VLOOKUP(B947, HolidayDimension!A$2:B$50, 2, FALSE), "No Key")</f>
        <v>No Key</v>
      </c>
      <c r="L947" s="7" t="str">
        <f t="shared" si="14"/>
        <v>Non-Holiday</v>
      </c>
      <c r="M947" s="7" t="str">
        <f>IF($I947 &gt;= 6, "Weekend", "Non-Weekend")</f>
        <v>Non-Weekend</v>
      </c>
    </row>
    <row r="948" spans="1:13" x14ac:dyDescent="0.25">
      <c r="A948" s="7">
        <v>947</v>
      </c>
      <c r="B948" s="9">
        <v>41881</v>
      </c>
      <c r="C948" s="7">
        <f>YEAR($B948)</f>
        <v>2014</v>
      </c>
      <c r="D948" s="7" t="str">
        <f>VLOOKUP(_xlfn.DAYS(DATE(YEAR($B948), MONTH($B949), DAY($B949)), DATE(YEAR($B949), 1, 1)), SeasonAux, 2, TRUE)</f>
        <v>Summer</v>
      </c>
      <c r="E948" s="7">
        <f>IF($F948 &lt;= 6, 1, 2)</f>
        <v>2</v>
      </c>
      <c r="F948" s="7">
        <f>MONTH($B948)</f>
        <v>8</v>
      </c>
      <c r="G948" s="7">
        <f>WEEKNUM($B948)</f>
        <v>35</v>
      </c>
      <c r="H948" s="7">
        <f>DAY($B948)</f>
        <v>30</v>
      </c>
      <c r="I948" s="7">
        <f>WEEKDAY($B948,2)</f>
        <v>6</v>
      </c>
      <c r="J948" s="7" t="str">
        <f>TEXT($B948, "DDDD")</f>
        <v>sábado</v>
      </c>
      <c r="K948" s="15">
        <f>IFERROR(VLOOKUP(B948, HolidayDimension!A$2:B$50, 2, FALSE), "No Key")</f>
        <v>46</v>
      </c>
      <c r="L948" s="7" t="str">
        <f t="shared" si="14"/>
        <v>Holiday</v>
      </c>
      <c r="M948" s="7" t="str">
        <f>IF($I948 &gt;= 6, "Weekend", "Non-Weekend")</f>
        <v>Weekend</v>
      </c>
    </row>
    <row r="949" spans="1:13" x14ac:dyDescent="0.25">
      <c r="A949" s="7">
        <v>948</v>
      </c>
      <c r="B949" s="8">
        <v>41882</v>
      </c>
      <c r="C949" s="7">
        <f>YEAR($B949)</f>
        <v>2014</v>
      </c>
      <c r="D949" s="7" t="str">
        <f>VLOOKUP(_xlfn.DAYS(DATE(YEAR($B949), MONTH($B950), DAY($B950)), DATE(YEAR($B950), 1, 1)), SeasonAux, 2, TRUE)</f>
        <v>Summer</v>
      </c>
      <c r="E949" s="7">
        <f>IF($F949 &lt;= 6, 1, 2)</f>
        <v>2</v>
      </c>
      <c r="F949" s="7">
        <f>MONTH($B949)</f>
        <v>8</v>
      </c>
      <c r="G949" s="7">
        <f>WEEKNUM($B949)</f>
        <v>36</v>
      </c>
      <c r="H949" s="7">
        <f>DAY($B949)</f>
        <v>31</v>
      </c>
      <c r="I949" s="7">
        <f>WEEKDAY($B949,2)</f>
        <v>7</v>
      </c>
      <c r="J949" s="7" t="str">
        <f>TEXT($B949, "DDDD")</f>
        <v>domingo</v>
      </c>
      <c r="K949" s="15">
        <f>IFERROR(VLOOKUP(B949, HolidayDimension!A$2:B$50, 2, FALSE), "No Key")</f>
        <v>47</v>
      </c>
      <c r="L949" s="7" t="str">
        <f t="shared" si="14"/>
        <v>Holiday</v>
      </c>
      <c r="M949" s="7" t="str">
        <f>IF($I949 &gt;= 6, "Weekend", "Non-Weekend")</f>
        <v>Weekend</v>
      </c>
    </row>
    <row r="950" spans="1:13" x14ac:dyDescent="0.25">
      <c r="A950" s="7">
        <v>949</v>
      </c>
      <c r="B950" s="9">
        <v>41883</v>
      </c>
      <c r="C950" s="7">
        <f>YEAR($B950)</f>
        <v>2014</v>
      </c>
      <c r="D950" s="7" t="str">
        <f>VLOOKUP(_xlfn.DAYS(DATE(YEAR($B950), MONTH($B951), DAY($B951)), DATE(YEAR($B951), 1, 1)), SeasonAux, 2, TRUE)</f>
        <v>Summer</v>
      </c>
      <c r="E950" s="7">
        <f>IF($F950 &lt;= 6, 1, 2)</f>
        <v>2</v>
      </c>
      <c r="F950" s="7">
        <f>MONTH($B950)</f>
        <v>9</v>
      </c>
      <c r="G950" s="7">
        <f>WEEKNUM($B950)</f>
        <v>36</v>
      </c>
      <c r="H950" s="7">
        <f>DAY($B950)</f>
        <v>1</v>
      </c>
      <c r="I950" s="7">
        <f>WEEKDAY($B950,2)</f>
        <v>1</v>
      </c>
      <c r="J950" s="7" t="str">
        <f>TEXT($B950, "DDDD")</f>
        <v>segunda-feira</v>
      </c>
      <c r="K950" s="15">
        <f>IFERROR(VLOOKUP(B950, HolidayDimension!A$2:B$50, 2, FALSE), "No Key")</f>
        <v>45</v>
      </c>
      <c r="L950" s="7" t="str">
        <f t="shared" si="14"/>
        <v>Holiday</v>
      </c>
      <c r="M950" s="7" t="str">
        <f>IF($I950 &gt;= 6, "Weekend", "Non-Weekend")</f>
        <v>Non-Weekend</v>
      </c>
    </row>
    <row r="951" spans="1:13" x14ac:dyDescent="0.25">
      <c r="A951" s="7">
        <v>950</v>
      </c>
      <c r="B951" s="9">
        <v>41884</v>
      </c>
      <c r="C951" s="7">
        <f>YEAR($B951)</f>
        <v>2014</v>
      </c>
      <c r="D951" s="7" t="str">
        <f>VLOOKUP(_xlfn.DAYS(DATE(YEAR($B951), MONTH($B952), DAY($B952)), DATE(YEAR($B952), 1, 1)), SeasonAux, 2, TRUE)</f>
        <v>Summer</v>
      </c>
      <c r="E951" s="7">
        <f>IF($F951 &lt;= 6, 1, 2)</f>
        <v>2</v>
      </c>
      <c r="F951" s="7">
        <f>MONTH($B951)</f>
        <v>9</v>
      </c>
      <c r="G951" s="7">
        <f>WEEKNUM($B951)</f>
        <v>36</v>
      </c>
      <c r="H951" s="7">
        <f>DAY($B951)</f>
        <v>2</v>
      </c>
      <c r="I951" s="7">
        <f>WEEKDAY($B951,2)</f>
        <v>2</v>
      </c>
      <c r="J951" s="7" t="str">
        <f>TEXT($B951, "DDDD")</f>
        <v>terça-feira</v>
      </c>
      <c r="K951" s="15" t="str">
        <f>IFERROR(VLOOKUP(B951, HolidayDimension!A$2:B$50, 2, FALSE), "No Key")</f>
        <v>No Key</v>
      </c>
      <c r="L951" s="7" t="str">
        <f t="shared" si="14"/>
        <v>Non-Holiday</v>
      </c>
      <c r="M951" s="7" t="str">
        <f>IF($I951 &gt;= 6, "Weekend", "Non-Weekend")</f>
        <v>Non-Weekend</v>
      </c>
    </row>
    <row r="952" spans="1:13" x14ac:dyDescent="0.25">
      <c r="A952" s="7">
        <v>951</v>
      </c>
      <c r="B952" s="9">
        <v>41885</v>
      </c>
      <c r="C952" s="7">
        <f>YEAR($B952)</f>
        <v>2014</v>
      </c>
      <c r="D952" s="7" t="str">
        <f>VLOOKUP(_xlfn.DAYS(DATE(YEAR($B952), MONTH($B953), DAY($B953)), DATE(YEAR($B953), 1, 1)), SeasonAux, 2, TRUE)</f>
        <v>Summer</v>
      </c>
      <c r="E952" s="7">
        <f>IF($F952 &lt;= 6, 1, 2)</f>
        <v>2</v>
      </c>
      <c r="F952" s="7">
        <f>MONTH($B952)</f>
        <v>9</v>
      </c>
      <c r="G952" s="7">
        <f>WEEKNUM($B952)</f>
        <v>36</v>
      </c>
      <c r="H952" s="7">
        <f>DAY($B952)</f>
        <v>3</v>
      </c>
      <c r="I952" s="7">
        <f>WEEKDAY($B952,2)</f>
        <v>3</v>
      </c>
      <c r="J952" s="7" t="str">
        <f>TEXT($B952, "DDDD")</f>
        <v>quarta-feira</v>
      </c>
      <c r="K952" s="15" t="str">
        <f>IFERROR(VLOOKUP(B952, HolidayDimension!A$2:B$50, 2, FALSE), "No Key")</f>
        <v>No Key</v>
      </c>
      <c r="L952" s="7" t="str">
        <f t="shared" si="14"/>
        <v>Non-Holiday</v>
      </c>
      <c r="M952" s="7" t="str">
        <f>IF($I952 &gt;= 6, "Weekend", "Non-Weekend")</f>
        <v>Non-Weekend</v>
      </c>
    </row>
    <row r="953" spans="1:13" x14ac:dyDescent="0.25">
      <c r="A953" s="7">
        <v>952</v>
      </c>
      <c r="B953" s="8">
        <v>41886</v>
      </c>
      <c r="C953" s="7">
        <f>YEAR($B953)</f>
        <v>2014</v>
      </c>
      <c r="D953" s="7" t="str">
        <f>VLOOKUP(_xlfn.DAYS(DATE(YEAR($B953), MONTH($B954), DAY($B954)), DATE(YEAR($B954), 1, 1)), SeasonAux, 2, TRUE)</f>
        <v>Summer</v>
      </c>
      <c r="E953" s="7">
        <f>IF($F953 &lt;= 6, 1, 2)</f>
        <v>2</v>
      </c>
      <c r="F953" s="7">
        <f>MONTH($B953)</f>
        <v>9</v>
      </c>
      <c r="G953" s="7">
        <f>WEEKNUM($B953)</f>
        <v>36</v>
      </c>
      <c r="H953" s="7">
        <f>DAY($B953)</f>
        <v>4</v>
      </c>
      <c r="I953" s="7">
        <f>WEEKDAY($B953,2)</f>
        <v>4</v>
      </c>
      <c r="J953" s="7" t="str">
        <f>TEXT($B953, "DDDD")</f>
        <v>quinta-feira</v>
      </c>
      <c r="K953" s="15" t="str">
        <f>IFERROR(VLOOKUP(B953, HolidayDimension!A$2:B$50, 2, FALSE), "No Key")</f>
        <v>No Key</v>
      </c>
      <c r="L953" s="7" t="str">
        <f t="shared" si="14"/>
        <v>Non-Holiday</v>
      </c>
      <c r="M953" s="7" t="str">
        <f>IF($I953 &gt;= 6, "Weekend", "Non-Weekend")</f>
        <v>Non-Weekend</v>
      </c>
    </row>
    <row r="954" spans="1:13" x14ac:dyDescent="0.25">
      <c r="A954" s="7">
        <v>953</v>
      </c>
      <c r="B954" s="8">
        <v>41887</v>
      </c>
      <c r="C954" s="7">
        <f>YEAR($B954)</f>
        <v>2014</v>
      </c>
      <c r="D954" s="7" t="str">
        <f>VLOOKUP(_xlfn.DAYS(DATE(YEAR($B954), MONTH($B955), DAY($B955)), DATE(YEAR($B955), 1, 1)), SeasonAux, 2, TRUE)</f>
        <v>Summer</v>
      </c>
      <c r="E954" s="7">
        <f>IF($F954 &lt;= 6, 1, 2)</f>
        <v>2</v>
      </c>
      <c r="F954" s="7">
        <f>MONTH($B954)</f>
        <v>9</v>
      </c>
      <c r="G954" s="7">
        <f>WEEKNUM($B954)</f>
        <v>36</v>
      </c>
      <c r="H954" s="7">
        <f>DAY($B954)</f>
        <v>5</v>
      </c>
      <c r="I954" s="7">
        <f>WEEKDAY($B954,2)</f>
        <v>5</v>
      </c>
      <c r="J954" s="7" t="str">
        <f>TEXT($B954, "DDDD")</f>
        <v>sexta-feira</v>
      </c>
      <c r="K954" s="15" t="str">
        <f>IFERROR(VLOOKUP(B954, HolidayDimension!A$2:B$50, 2, FALSE), "No Key")</f>
        <v>No Key</v>
      </c>
      <c r="L954" s="7" t="str">
        <f t="shared" si="14"/>
        <v>Non-Holiday</v>
      </c>
      <c r="M954" s="7" t="str">
        <f>IF($I954 &gt;= 6, "Weekend", "Non-Weekend")</f>
        <v>Non-Weekend</v>
      </c>
    </row>
    <row r="955" spans="1:13" x14ac:dyDescent="0.25">
      <c r="A955" s="7">
        <v>954</v>
      </c>
      <c r="B955" s="8">
        <v>41888</v>
      </c>
      <c r="C955" s="7">
        <f>YEAR($B955)</f>
        <v>2014</v>
      </c>
      <c r="D955" s="7" t="str">
        <f>VLOOKUP(_xlfn.DAYS(DATE(YEAR($B955), MONTH($B956), DAY($B956)), DATE(YEAR($B956), 1, 1)), SeasonAux, 2, TRUE)</f>
        <v>Summer</v>
      </c>
      <c r="E955" s="7">
        <f>IF($F955 &lt;= 6, 1, 2)</f>
        <v>2</v>
      </c>
      <c r="F955" s="7">
        <f>MONTH($B955)</f>
        <v>9</v>
      </c>
      <c r="G955" s="7">
        <f>WEEKNUM($B955)</f>
        <v>36</v>
      </c>
      <c r="H955" s="7">
        <f>DAY($B955)</f>
        <v>6</v>
      </c>
      <c r="I955" s="7">
        <f>WEEKDAY($B955,2)</f>
        <v>6</v>
      </c>
      <c r="J955" s="7" t="str">
        <f>TEXT($B955, "DDDD")</f>
        <v>sábado</v>
      </c>
      <c r="K955" s="15" t="str">
        <f>IFERROR(VLOOKUP(B955, HolidayDimension!A$2:B$50, 2, FALSE), "No Key")</f>
        <v>No Key</v>
      </c>
      <c r="L955" s="7" t="str">
        <f t="shared" si="14"/>
        <v>Non-Holiday</v>
      </c>
      <c r="M955" s="7" t="str">
        <f>IF($I955 &gt;= 6, "Weekend", "Non-Weekend")</f>
        <v>Weekend</v>
      </c>
    </row>
    <row r="956" spans="1:13" x14ac:dyDescent="0.25">
      <c r="A956" s="7">
        <v>955</v>
      </c>
      <c r="B956" s="9">
        <v>41889</v>
      </c>
      <c r="C956" s="7">
        <f>YEAR($B956)</f>
        <v>2014</v>
      </c>
      <c r="D956" s="7" t="str">
        <f>VLOOKUP(_xlfn.DAYS(DATE(YEAR($B956), MONTH($B957), DAY($B957)), DATE(YEAR($B957), 1, 1)), SeasonAux, 2, TRUE)</f>
        <v>Summer</v>
      </c>
      <c r="E956" s="7">
        <f>IF($F956 &lt;= 6, 1, 2)</f>
        <v>2</v>
      </c>
      <c r="F956" s="7">
        <f>MONTH($B956)</f>
        <v>9</v>
      </c>
      <c r="G956" s="7">
        <f>WEEKNUM($B956)</f>
        <v>37</v>
      </c>
      <c r="H956" s="7">
        <f>DAY($B956)</f>
        <v>7</v>
      </c>
      <c r="I956" s="7">
        <f>WEEKDAY($B956,2)</f>
        <v>7</v>
      </c>
      <c r="J956" s="7" t="str">
        <f>TEXT($B956, "DDDD")</f>
        <v>domingo</v>
      </c>
      <c r="K956" s="15" t="str">
        <f>IFERROR(VLOOKUP(B956, HolidayDimension!A$2:B$50, 2, FALSE), "No Key")</f>
        <v>No Key</v>
      </c>
      <c r="L956" s="7" t="str">
        <f t="shared" si="14"/>
        <v>Non-Holiday</v>
      </c>
      <c r="M956" s="7" t="str">
        <f>IF($I956 &gt;= 6, "Weekend", "Non-Weekend")</f>
        <v>Weekend</v>
      </c>
    </row>
    <row r="957" spans="1:13" x14ac:dyDescent="0.25">
      <c r="A957" s="7">
        <v>956</v>
      </c>
      <c r="B957" s="9">
        <v>41890</v>
      </c>
      <c r="C957" s="7">
        <f>YEAR($B957)</f>
        <v>2014</v>
      </c>
      <c r="D957" s="7" t="str">
        <f>VLOOKUP(_xlfn.DAYS(DATE(YEAR($B957), MONTH($B958), DAY($B958)), DATE(YEAR($B958), 1, 1)), SeasonAux, 2, TRUE)</f>
        <v>Summer</v>
      </c>
      <c r="E957" s="7">
        <f>IF($F957 &lt;= 6, 1, 2)</f>
        <v>2</v>
      </c>
      <c r="F957" s="7">
        <f>MONTH($B957)</f>
        <v>9</v>
      </c>
      <c r="G957" s="7">
        <f>WEEKNUM($B957)</f>
        <v>37</v>
      </c>
      <c r="H957" s="7">
        <f>DAY($B957)</f>
        <v>8</v>
      </c>
      <c r="I957" s="7">
        <f>WEEKDAY($B957,2)</f>
        <v>1</v>
      </c>
      <c r="J957" s="7" t="str">
        <f>TEXT($B957, "DDDD")</f>
        <v>segunda-feira</v>
      </c>
      <c r="K957" s="15" t="str">
        <f>IFERROR(VLOOKUP(B957, HolidayDimension!A$2:B$50, 2, FALSE), "No Key")</f>
        <v>No Key</v>
      </c>
      <c r="L957" s="7" t="str">
        <f t="shared" si="14"/>
        <v>Non-Holiday</v>
      </c>
      <c r="M957" s="7" t="str">
        <f>IF($I957 &gt;= 6, "Weekend", "Non-Weekend")</f>
        <v>Non-Weekend</v>
      </c>
    </row>
    <row r="958" spans="1:13" x14ac:dyDescent="0.25">
      <c r="A958" s="7">
        <v>957</v>
      </c>
      <c r="B958" s="8">
        <v>41891</v>
      </c>
      <c r="C958" s="7">
        <f>YEAR($B958)</f>
        <v>2014</v>
      </c>
      <c r="D958" s="7" t="str">
        <f>VLOOKUP(_xlfn.DAYS(DATE(YEAR($B958), MONTH($B959), DAY($B959)), DATE(YEAR($B959), 1, 1)), SeasonAux, 2, TRUE)</f>
        <v>Summer</v>
      </c>
      <c r="E958" s="7">
        <f>IF($F958 &lt;= 6, 1, 2)</f>
        <v>2</v>
      </c>
      <c r="F958" s="7">
        <f>MONTH($B958)</f>
        <v>9</v>
      </c>
      <c r="G958" s="7">
        <f>WEEKNUM($B958)</f>
        <v>37</v>
      </c>
      <c r="H958" s="7">
        <f>DAY($B958)</f>
        <v>9</v>
      </c>
      <c r="I958" s="7">
        <f>WEEKDAY($B958,2)</f>
        <v>2</v>
      </c>
      <c r="J958" s="7" t="str">
        <f>TEXT($B958, "DDDD")</f>
        <v>terça-feira</v>
      </c>
      <c r="K958" s="15" t="str">
        <f>IFERROR(VLOOKUP(B958, HolidayDimension!A$2:B$50, 2, FALSE), "No Key")</f>
        <v>No Key</v>
      </c>
      <c r="L958" s="7" t="str">
        <f t="shared" si="14"/>
        <v>Non-Holiday</v>
      </c>
      <c r="M958" s="7" t="str">
        <f>IF($I958 &gt;= 6, "Weekend", "Non-Weekend")</f>
        <v>Non-Weekend</v>
      </c>
    </row>
    <row r="959" spans="1:13" x14ac:dyDescent="0.25">
      <c r="A959" s="7">
        <v>958</v>
      </c>
      <c r="B959" s="8">
        <v>41892</v>
      </c>
      <c r="C959" s="7">
        <f>YEAR($B959)</f>
        <v>2014</v>
      </c>
      <c r="D959" s="7" t="str">
        <f>VLOOKUP(_xlfn.DAYS(DATE(YEAR($B959), MONTH($B960), DAY($B960)), DATE(YEAR($B960), 1, 1)), SeasonAux, 2, TRUE)</f>
        <v>Summer</v>
      </c>
      <c r="E959" s="7">
        <f>IF($F959 &lt;= 6, 1, 2)</f>
        <v>2</v>
      </c>
      <c r="F959" s="7">
        <f>MONTH($B959)</f>
        <v>9</v>
      </c>
      <c r="G959" s="7">
        <f>WEEKNUM($B959)</f>
        <v>37</v>
      </c>
      <c r="H959" s="7">
        <f>DAY($B959)</f>
        <v>10</v>
      </c>
      <c r="I959" s="7">
        <f>WEEKDAY($B959,2)</f>
        <v>3</v>
      </c>
      <c r="J959" s="7" t="str">
        <f>TEXT($B959, "DDDD")</f>
        <v>quarta-feira</v>
      </c>
      <c r="K959" s="15" t="str">
        <f>IFERROR(VLOOKUP(B959, HolidayDimension!A$2:B$50, 2, FALSE), "No Key")</f>
        <v>No Key</v>
      </c>
      <c r="L959" s="7" t="str">
        <f t="shared" si="14"/>
        <v>Non-Holiday</v>
      </c>
      <c r="M959" s="7" t="str">
        <f>IF($I959 &gt;= 6, "Weekend", "Non-Weekend")</f>
        <v>Non-Weekend</v>
      </c>
    </row>
    <row r="960" spans="1:13" x14ac:dyDescent="0.25">
      <c r="A960" s="7">
        <v>959</v>
      </c>
      <c r="B960" s="8">
        <v>41893</v>
      </c>
      <c r="C960" s="7">
        <f>YEAR($B960)</f>
        <v>2014</v>
      </c>
      <c r="D960" s="7" t="str">
        <f>VLOOKUP(_xlfn.DAYS(DATE(YEAR($B960), MONTH($B961), DAY($B961)), DATE(YEAR($B961), 1, 1)), SeasonAux, 2, TRUE)</f>
        <v>Summer</v>
      </c>
      <c r="E960" s="7">
        <f>IF($F960 &lt;= 6, 1, 2)</f>
        <v>2</v>
      </c>
      <c r="F960" s="7">
        <f>MONTH($B960)</f>
        <v>9</v>
      </c>
      <c r="G960" s="7">
        <f>WEEKNUM($B960)</f>
        <v>37</v>
      </c>
      <c r="H960" s="7">
        <f>DAY($B960)</f>
        <v>11</v>
      </c>
      <c r="I960" s="7">
        <f>WEEKDAY($B960,2)</f>
        <v>4</v>
      </c>
      <c r="J960" s="7" t="str">
        <f>TEXT($B960, "DDDD")</f>
        <v>quinta-feira</v>
      </c>
      <c r="K960" s="15" t="str">
        <f>IFERROR(VLOOKUP(B960, HolidayDimension!A$2:B$50, 2, FALSE), "No Key")</f>
        <v>No Key</v>
      </c>
      <c r="L960" s="7" t="str">
        <f t="shared" si="14"/>
        <v>Non-Holiday</v>
      </c>
      <c r="M960" s="7" t="str">
        <f>IF($I960 &gt;= 6, "Weekend", "Non-Weekend")</f>
        <v>Non-Weekend</v>
      </c>
    </row>
    <row r="961" spans="1:13" x14ac:dyDescent="0.25">
      <c r="A961" s="7">
        <v>960</v>
      </c>
      <c r="B961" s="9">
        <v>41894</v>
      </c>
      <c r="C961" s="7">
        <f>YEAR($B961)</f>
        <v>2014</v>
      </c>
      <c r="D961" s="7" t="str">
        <f>VLOOKUP(_xlfn.DAYS(DATE(YEAR($B961), MONTH($B962), DAY($B962)), DATE(YEAR($B962), 1, 1)), SeasonAux, 2, TRUE)</f>
        <v>Summer</v>
      </c>
      <c r="E961" s="7">
        <f>IF($F961 &lt;= 6, 1, 2)</f>
        <v>2</v>
      </c>
      <c r="F961" s="7">
        <f>MONTH($B961)</f>
        <v>9</v>
      </c>
      <c r="G961" s="7">
        <f>WEEKNUM($B961)</f>
        <v>37</v>
      </c>
      <c r="H961" s="7">
        <f>DAY($B961)</f>
        <v>12</v>
      </c>
      <c r="I961" s="7">
        <f>WEEKDAY($B961,2)</f>
        <v>5</v>
      </c>
      <c r="J961" s="7" t="str">
        <f>TEXT($B961, "DDDD")</f>
        <v>sexta-feira</v>
      </c>
      <c r="K961" s="15" t="str">
        <f>IFERROR(VLOOKUP(B961, HolidayDimension!A$2:B$50, 2, FALSE), "No Key")</f>
        <v>No Key</v>
      </c>
      <c r="L961" s="7" t="str">
        <f t="shared" si="14"/>
        <v>Non-Holiday</v>
      </c>
      <c r="M961" s="7" t="str">
        <f>IF($I961 &gt;= 6, "Weekend", "Non-Weekend")</f>
        <v>Non-Weekend</v>
      </c>
    </row>
    <row r="962" spans="1:13" x14ac:dyDescent="0.25">
      <c r="A962" s="7">
        <v>961</v>
      </c>
      <c r="B962" s="8">
        <v>41895</v>
      </c>
      <c r="C962" s="7">
        <f>YEAR($B962)</f>
        <v>2014</v>
      </c>
      <c r="D962" s="7" t="str">
        <f>VLOOKUP(_xlfn.DAYS(DATE(YEAR($B962), MONTH($B963), DAY($B963)), DATE(YEAR($B963), 1, 1)), SeasonAux, 2, TRUE)</f>
        <v>Summer</v>
      </c>
      <c r="E962" s="7">
        <f>IF($F962 &lt;= 6, 1, 2)</f>
        <v>2</v>
      </c>
      <c r="F962" s="7">
        <f>MONTH($B962)</f>
        <v>9</v>
      </c>
      <c r="G962" s="7">
        <f>WEEKNUM($B962)</f>
        <v>37</v>
      </c>
      <c r="H962" s="7">
        <f>DAY($B962)</f>
        <v>13</v>
      </c>
      <c r="I962" s="7">
        <f>WEEKDAY($B962,2)</f>
        <v>6</v>
      </c>
      <c r="J962" s="7" t="str">
        <f>TEXT($B962, "DDDD")</f>
        <v>sábado</v>
      </c>
      <c r="K962" s="15" t="str">
        <f>IFERROR(VLOOKUP(B962, HolidayDimension!A$2:B$50, 2, FALSE), "No Key")</f>
        <v>No Key</v>
      </c>
      <c r="L962" s="7" t="str">
        <f t="shared" si="14"/>
        <v>Non-Holiday</v>
      </c>
      <c r="M962" s="7" t="str">
        <f>IF($I962 &gt;= 6, "Weekend", "Non-Weekend")</f>
        <v>Weekend</v>
      </c>
    </row>
    <row r="963" spans="1:13" x14ac:dyDescent="0.25">
      <c r="A963" s="7">
        <v>962</v>
      </c>
      <c r="B963" s="8">
        <v>41896</v>
      </c>
      <c r="C963" s="7">
        <f>YEAR($B963)</f>
        <v>2014</v>
      </c>
      <c r="D963" s="7" t="str">
        <f>VLOOKUP(_xlfn.DAYS(DATE(YEAR($B963), MONTH($B964), DAY($B964)), DATE(YEAR($B964), 1, 1)), SeasonAux, 2, TRUE)</f>
        <v>Summer</v>
      </c>
      <c r="E963" s="7">
        <f>IF($F963 &lt;= 6, 1, 2)</f>
        <v>2</v>
      </c>
      <c r="F963" s="7">
        <f>MONTH($B963)</f>
        <v>9</v>
      </c>
      <c r="G963" s="7">
        <f>WEEKNUM($B963)</f>
        <v>38</v>
      </c>
      <c r="H963" s="7">
        <f>DAY($B963)</f>
        <v>14</v>
      </c>
      <c r="I963" s="7">
        <f>WEEKDAY($B963,2)</f>
        <v>7</v>
      </c>
      <c r="J963" s="7" t="str">
        <f>TEXT($B963, "DDDD")</f>
        <v>domingo</v>
      </c>
      <c r="K963" s="15" t="str">
        <f>IFERROR(VLOOKUP(B963, HolidayDimension!A$2:B$50, 2, FALSE), "No Key")</f>
        <v>No Key</v>
      </c>
      <c r="L963" s="7" t="str">
        <f t="shared" ref="L963:L1026" si="15">IF($K963 = "No Key", "Non-Holiday", "Holiday")</f>
        <v>Non-Holiday</v>
      </c>
      <c r="M963" s="7" t="str">
        <f>IF($I963 &gt;= 6, "Weekend", "Non-Weekend")</f>
        <v>Weekend</v>
      </c>
    </row>
    <row r="964" spans="1:13" x14ac:dyDescent="0.25">
      <c r="A964" s="7">
        <v>963</v>
      </c>
      <c r="B964" s="9">
        <v>41897</v>
      </c>
      <c r="C964" s="7">
        <f>YEAR($B964)</f>
        <v>2014</v>
      </c>
      <c r="D964" s="7" t="str">
        <f>VLOOKUP(_xlfn.DAYS(DATE(YEAR($B964), MONTH($B965), DAY($B965)), DATE(YEAR($B965), 1, 1)), SeasonAux, 2, TRUE)</f>
        <v>Summer</v>
      </c>
      <c r="E964" s="7">
        <f>IF($F964 &lt;= 6, 1, 2)</f>
        <v>2</v>
      </c>
      <c r="F964" s="7">
        <f>MONTH($B964)</f>
        <v>9</v>
      </c>
      <c r="G964" s="7">
        <f>WEEKNUM($B964)</f>
        <v>38</v>
      </c>
      <c r="H964" s="7">
        <f>DAY($B964)</f>
        <v>15</v>
      </c>
      <c r="I964" s="7">
        <f>WEEKDAY($B964,2)</f>
        <v>1</v>
      </c>
      <c r="J964" s="7" t="str">
        <f>TEXT($B964, "DDDD")</f>
        <v>segunda-feira</v>
      </c>
      <c r="K964" s="15" t="str">
        <f>IFERROR(VLOOKUP(B964, HolidayDimension!A$2:B$50, 2, FALSE), "No Key")</f>
        <v>No Key</v>
      </c>
      <c r="L964" s="7" t="str">
        <f t="shared" si="15"/>
        <v>Non-Holiday</v>
      </c>
      <c r="M964" s="7" t="str">
        <f>IF($I964 &gt;= 6, "Weekend", "Non-Weekend")</f>
        <v>Non-Weekend</v>
      </c>
    </row>
    <row r="965" spans="1:13" x14ac:dyDescent="0.25">
      <c r="A965" s="7">
        <v>964</v>
      </c>
      <c r="B965" s="8">
        <v>41898</v>
      </c>
      <c r="C965" s="7">
        <f>YEAR($B965)</f>
        <v>2014</v>
      </c>
      <c r="D965" s="7" t="str">
        <f>VLOOKUP(_xlfn.DAYS(DATE(YEAR($B965), MONTH($B966), DAY($B966)), DATE(YEAR($B966), 1, 1)), SeasonAux, 2, TRUE)</f>
        <v>Summer</v>
      </c>
      <c r="E965" s="7">
        <f>IF($F965 &lt;= 6, 1, 2)</f>
        <v>2</v>
      </c>
      <c r="F965" s="7">
        <f>MONTH($B965)</f>
        <v>9</v>
      </c>
      <c r="G965" s="7">
        <f>WEEKNUM($B965)</f>
        <v>38</v>
      </c>
      <c r="H965" s="7">
        <f>DAY($B965)</f>
        <v>16</v>
      </c>
      <c r="I965" s="7">
        <f>WEEKDAY($B965,2)</f>
        <v>2</v>
      </c>
      <c r="J965" s="7" t="str">
        <f>TEXT($B965, "DDDD")</f>
        <v>terça-feira</v>
      </c>
      <c r="K965" s="15" t="str">
        <f>IFERROR(VLOOKUP(B965, HolidayDimension!A$2:B$50, 2, FALSE), "No Key")</f>
        <v>No Key</v>
      </c>
      <c r="L965" s="7" t="str">
        <f t="shared" si="15"/>
        <v>Non-Holiday</v>
      </c>
      <c r="M965" s="7" t="str">
        <f>IF($I965 &gt;= 6, "Weekend", "Non-Weekend")</f>
        <v>Non-Weekend</v>
      </c>
    </row>
    <row r="966" spans="1:13" x14ac:dyDescent="0.25">
      <c r="A966" s="7">
        <v>965</v>
      </c>
      <c r="B966" s="8">
        <v>41899</v>
      </c>
      <c r="C966" s="7">
        <f>YEAR($B966)</f>
        <v>2014</v>
      </c>
      <c r="D966" s="7" t="str">
        <f>VLOOKUP(_xlfn.DAYS(DATE(YEAR($B966), MONTH($B967), DAY($B967)), DATE(YEAR($B967), 1, 1)), SeasonAux, 2, TRUE)</f>
        <v>Summer</v>
      </c>
      <c r="E966" s="7">
        <f>IF($F966 &lt;= 6, 1, 2)</f>
        <v>2</v>
      </c>
      <c r="F966" s="7">
        <f>MONTH($B966)</f>
        <v>9</v>
      </c>
      <c r="G966" s="7">
        <f>WEEKNUM($B966)</f>
        <v>38</v>
      </c>
      <c r="H966" s="7">
        <f>DAY($B966)</f>
        <v>17</v>
      </c>
      <c r="I966" s="7">
        <f>WEEKDAY($B966,2)</f>
        <v>3</v>
      </c>
      <c r="J966" s="7" t="str">
        <f>TEXT($B966, "DDDD")</f>
        <v>quarta-feira</v>
      </c>
      <c r="K966" s="15" t="str">
        <f>IFERROR(VLOOKUP(B966, HolidayDimension!A$2:B$50, 2, FALSE), "No Key")</f>
        <v>No Key</v>
      </c>
      <c r="L966" s="7" t="str">
        <f t="shared" si="15"/>
        <v>Non-Holiday</v>
      </c>
      <c r="M966" s="7" t="str">
        <f>IF($I966 &gt;= 6, "Weekend", "Non-Weekend")</f>
        <v>Non-Weekend</v>
      </c>
    </row>
    <row r="967" spans="1:13" x14ac:dyDescent="0.25">
      <c r="A967" s="7">
        <v>966</v>
      </c>
      <c r="B967" s="8">
        <v>41900</v>
      </c>
      <c r="C967" s="7">
        <f>YEAR($B967)</f>
        <v>2014</v>
      </c>
      <c r="D967" s="7" t="str">
        <f>VLOOKUP(_xlfn.DAYS(DATE(YEAR($B967), MONTH($B968), DAY($B968)), DATE(YEAR($B968), 1, 1)), SeasonAux, 2, TRUE)</f>
        <v>Summer</v>
      </c>
      <c r="E967" s="7">
        <f>IF($F967 &lt;= 6, 1, 2)</f>
        <v>2</v>
      </c>
      <c r="F967" s="7">
        <f>MONTH($B967)</f>
        <v>9</v>
      </c>
      <c r="G967" s="7">
        <f>WEEKNUM($B967)</f>
        <v>38</v>
      </c>
      <c r="H967" s="7">
        <f>DAY($B967)</f>
        <v>18</v>
      </c>
      <c r="I967" s="7">
        <f>WEEKDAY($B967,2)</f>
        <v>4</v>
      </c>
      <c r="J967" s="7" t="str">
        <f>TEXT($B967, "DDDD")</f>
        <v>quinta-feira</v>
      </c>
      <c r="K967" s="15" t="str">
        <f>IFERROR(VLOOKUP(B967, HolidayDimension!A$2:B$50, 2, FALSE), "No Key")</f>
        <v>No Key</v>
      </c>
      <c r="L967" s="7" t="str">
        <f t="shared" si="15"/>
        <v>Non-Holiday</v>
      </c>
      <c r="M967" s="7" t="str">
        <f>IF($I967 &gt;= 6, "Weekend", "Non-Weekend")</f>
        <v>Non-Weekend</v>
      </c>
    </row>
    <row r="968" spans="1:13" x14ac:dyDescent="0.25">
      <c r="A968" s="7">
        <v>967</v>
      </c>
      <c r="B968" s="9">
        <v>41901</v>
      </c>
      <c r="C968" s="7">
        <f>YEAR($B968)</f>
        <v>2014</v>
      </c>
      <c r="D968" s="7" t="str">
        <f>VLOOKUP(_xlfn.DAYS(DATE(YEAR($B968), MONTH($B969), DAY($B969)), DATE(YEAR($B969), 1, 1)), SeasonAux, 2, TRUE)</f>
        <v>Summer</v>
      </c>
      <c r="E968" s="7">
        <f>IF($F968 &lt;= 6, 1, 2)</f>
        <v>2</v>
      </c>
      <c r="F968" s="7">
        <f>MONTH($B968)</f>
        <v>9</v>
      </c>
      <c r="G968" s="7">
        <f>WEEKNUM($B968)</f>
        <v>38</v>
      </c>
      <c r="H968" s="7">
        <f>DAY($B968)</f>
        <v>19</v>
      </c>
      <c r="I968" s="7">
        <f>WEEKDAY($B968,2)</f>
        <v>5</v>
      </c>
      <c r="J968" s="7" t="str">
        <f>TEXT($B968, "DDDD")</f>
        <v>sexta-feira</v>
      </c>
      <c r="K968" s="15" t="str">
        <f>IFERROR(VLOOKUP(B968, HolidayDimension!A$2:B$50, 2, FALSE), "No Key")</f>
        <v>No Key</v>
      </c>
      <c r="L968" s="7" t="str">
        <f t="shared" si="15"/>
        <v>Non-Holiday</v>
      </c>
      <c r="M968" s="7" t="str">
        <f>IF($I968 &gt;= 6, "Weekend", "Non-Weekend")</f>
        <v>Non-Weekend</v>
      </c>
    </row>
    <row r="969" spans="1:13" x14ac:dyDescent="0.25">
      <c r="A969" s="7">
        <v>968</v>
      </c>
      <c r="B969" s="9">
        <v>41902</v>
      </c>
      <c r="C969" s="7">
        <f>YEAR($B969)</f>
        <v>2014</v>
      </c>
      <c r="D969" s="7" t="str">
        <f>VLOOKUP(_xlfn.DAYS(DATE(YEAR($B969), MONTH($B970), DAY($B970)), DATE(YEAR($B970), 1, 1)), SeasonAux, 2, TRUE)</f>
        <v>Summer</v>
      </c>
      <c r="E969" s="7">
        <f>IF($F969 &lt;= 6, 1, 2)</f>
        <v>2</v>
      </c>
      <c r="F969" s="7">
        <f>MONTH($B969)</f>
        <v>9</v>
      </c>
      <c r="G969" s="7">
        <f>WEEKNUM($B969)</f>
        <v>38</v>
      </c>
      <c r="H969" s="7">
        <f>DAY($B969)</f>
        <v>20</v>
      </c>
      <c r="I969" s="7">
        <f>WEEKDAY($B969,2)</f>
        <v>6</v>
      </c>
      <c r="J969" s="7" t="str">
        <f>TEXT($B969, "DDDD")</f>
        <v>sábado</v>
      </c>
      <c r="K969" s="15" t="str">
        <f>IFERROR(VLOOKUP(B969, HolidayDimension!A$2:B$50, 2, FALSE), "No Key")</f>
        <v>No Key</v>
      </c>
      <c r="L969" s="7" t="str">
        <f t="shared" si="15"/>
        <v>Non-Holiday</v>
      </c>
      <c r="M969" s="7" t="str">
        <f>IF($I969 &gt;= 6, "Weekend", "Non-Weekend")</f>
        <v>Weekend</v>
      </c>
    </row>
    <row r="970" spans="1:13" x14ac:dyDescent="0.25">
      <c r="A970" s="7">
        <v>969</v>
      </c>
      <c r="B970" s="8">
        <v>41903</v>
      </c>
      <c r="C970" s="7">
        <f>YEAR($B970)</f>
        <v>2014</v>
      </c>
      <c r="D970" s="7" t="str">
        <f>VLOOKUP(_xlfn.DAYS(DATE(YEAR($B970), MONTH($B971), DAY($B971)), DATE(YEAR($B971), 1, 1)), SeasonAux, 2, TRUE)</f>
        <v>Autumn</v>
      </c>
      <c r="E970" s="7">
        <f>IF($F970 &lt;= 6, 1, 2)</f>
        <v>2</v>
      </c>
      <c r="F970" s="7">
        <f>MONTH($B970)</f>
        <v>9</v>
      </c>
      <c r="G970" s="7">
        <f>WEEKNUM($B970)</f>
        <v>39</v>
      </c>
      <c r="H970" s="7">
        <f>DAY($B970)</f>
        <v>21</v>
      </c>
      <c r="I970" s="7">
        <f>WEEKDAY($B970,2)</f>
        <v>7</v>
      </c>
      <c r="J970" s="7" t="str">
        <f>TEXT($B970, "DDDD")</f>
        <v>domingo</v>
      </c>
      <c r="K970" s="15" t="str">
        <f>IFERROR(VLOOKUP(B970, HolidayDimension!A$2:B$50, 2, FALSE), "No Key")</f>
        <v>No Key</v>
      </c>
      <c r="L970" s="7" t="str">
        <f t="shared" si="15"/>
        <v>Non-Holiday</v>
      </c>
      <c r="M970" s="7" t="str">
        <f>IF($I970 &gt;= 6, "Weekend", "Non-Weekend")</f>
        <v>Weekend</v>
      </c>
    </row>
    <row r="971" spans="1:13" x14ac:dyDescent="0.25">
      <c r="A971" s="7">
        <v>970</v>
      </c>
      <c r="B971" s="9">
        <v>41904</v>
      </c>
      <c r="C971" s="7">
        <f>YEAR($B971)</f>
        <v>2014</v>
      </c>
      <c r="D971" s="7" t="str">
        <f>VLOOKUP(_xlfn.DAYS(DATE(YEAR($B971), MONTH($B972), DAY($B972)), DATE(YEAR($B972), 1, 1)), SeasonAux, 2, TRUE)</f>
        <v>Autumn</v>
      </c>
      <c r="E971" s="7">
        <f>IF($F971 &lt;= 6, 1, 2)</f>
        <v>2</v>
      </c>
      <c r="F971" s="7">
        <f>MONTH($B971)</f>
        <v>9</v>
      </c>
      <c r="G971" s="7">
        <f>WEEKNUM($B971)</f>
        <v>39</v>
      </c>
      <c r="H971" s="7">
        <f>DAY($B971)</f>
        <v>22</v>
      </c>
      <c r="I971" s="7">
        <f>WEEKDAY($B971,2)</f>
        <v>1</v>
      </c>
      <c r="J971" s="7" t="str">
        <f>TEXT($B971, "DDDD")</f>
        <v>segunda-feira</v>
      </c>
      <c r="K971" s="15" t="str">
        <f>IFERROR(VLOOKUP(B971, HolidayDimension!A$2:B$50, 2, FALSE), "No Key")</f>
        <v>No Key</v>
      </c>
      <c r="L971" s="7" t="str">
        <f t="shared" si="15"/>
        <v>Non-Holiday</v>
      </c>
      <c r="M971" s="7" t="str">
        <f>IF($I971 &gt;= 6, "Weekend", "Non-Weekend")</f>
        <v>Non-Weekend</v>
      </c>
    </row>
    <row r="972" spans="1:13" x14ac:dyDescent="0.25">
      <c r="A972" s="7">
        <v>971</v>
      </c>
      <c r="B972" s="8">
        <v>41905</v>
      </c>
      <c r="C972" s="7">
        <f>YEAR($B972)</f>
        <v>2014</v>
      </c>
      <c r="D972" s="7" t="str">
        <f>VLOOKUP(_xlfn.DAYS(DATE(YEAR($B972), MONTH($B973), DAY($B973)), DATE(YEAR($B973), 1, 1)), SeasonAux, 2, TRUE)</f>
        <v>Autumn</v>
      </c>
      <c r="E972" s="7">
        <f>IF($F972 &lt;= 6, 1, 2)</f>
        <v>2</v>
      </c>
      <c r="F972" s="7">
        <f>MONTH($B972)</f>
        <v>9</v>
      </c>
      <c r="G972" s="7">
        <f>WEEKNUM($B972)</f>
        <v>39</v>
      </c>
      <c r="H972" s="7">
        <f>DAY($B972)</f>
        <v>23</v>
      </c>
      <c r="I972" s="7">
        <f>WEEKDAY($B972,2)</f>
        <v>2</v>
      </c>
      <c r="J972" s="7" t="str">
        <f>TEXT($B972, "DDDD")</f>
        <v>terça-feira</v>
      </c>
      <c r="K972" s="15" t="str">
        <f>IFERROR(VLOOKUP(B972, HolidayDimension!A$2:B$50, 2, FALSE), "No Key")</f>
        <v>No Key</v>
      </c>
      <c r="L972" s="7" t="str">
        <f t="shared" si="15"/>
        <v>Non-Holiday</v>
      </c>
      <c r="M972" s="7" t="str">
        <f>IF($I972 &gt;= 6, "Weekend", "Non-Weekend")</f>
        <v>Non-Weekend</v>
      </c>
    </row>
    <row r="973" spans="1:13" x14ac:dyDescent="0.25">
      <c r="A973" s="7">
        <v>972</v>
      </c>
      <c r="B973" s="8">
        <v>41906</v>
      </c>
      <c r="C973" s="7">
        <f>YEAR($B973)</f>
        <v>2014</v>
      </c>
      <c r="D973" s="7" t="str">
        <f>VLOOKUP(_xlfn.DAYS(DATE(YEAR($B973), MONTH($B974), DAY($B974)), DATE(YEAR($B974), 1, 1)), SeasonAux, 2, TRUE)</f>
        <v>Autumn</v>
      </c>
      <c r="E973" s="7">
        <f>IF($F973 &lt;= 6, 1, 2)</f>
        <v>2</v>
      </c>
      <c r="F973" s="7">
        <f>MONTH($B973)</f>
        <v>9</v>
      </c>
      <c r="G973" s="7">
        <f>WEEKNUM($B973)</f>
        <v>39</v>
      </c>
      <c r="H973" s="7">
        <f>DAY($B973)</f>
        <v>24</v>
      </c>
      <c r="I973" s="7">
        <f>WEEKDAY($B973,2)</f>
        <v>3</v>
      </c>
      <c r="J973" s="7" t="str">
        <f>TEXT($B973, "DDDD")</f>
        <v>quarta-feira</v>
      </c>
      <c r="K973" s="15" t="str">
        <f>IFERROR(VLOOKUP(B973, HolidayDimension!A$2:B$50, 2, FALSE), "No Key")</f>
        <v>No Key</v>
      </c>
      <c r="L973" s="7" t="str">
        <f t="shared" si="15"/>
        <v>Non-Holiday</v>
      </c>
      <c r="M973" s="7" t="str">
        <f>IF($I973 &gt;= 6, "Weekend", "Non-Weekend")</f>
        <v>Non-Weekend</v>
      </c>
    </row>
    <row r="974" spans="1:13" x14ac:dyDescent="0.25">
      <c r="A974" s="7">
        <v>973</v>
      </c>
      <c r="B974" s="8">
        <v>41907</v>
      </c>
      <c r="C974" s="7">
        <f>YEAR($B974)</f>
        <v>2014</v>
      </c>
      <c r="D974" s="7" t="str">
        <f>VLOOKUP(_xlfn.DAYS(DATE(YEAR($B974), MONTH($B975), DAY($B975)), DATE(YEAR($B975), 1, 1)), SeasonAux, 2, TRUE)</f>
        <v>Autumn</v>
      </c>
      <c r="E974" s="7">
        <f>IF($F974 &lt;= 6, 1, 2)</f>
        <v>2</v>
      </c>
      <c r="F974" s="7">
        <f>MONTH($B974)</f>
        <v>9</v>
      </c>
      <c r="G974" s="7">
        <f>WEEKNUM($B974)</f>
        <v>39</v>
      </c>
      <c r="H974" s="7">
        <f>DAY($B974)</f>
        <v>25</v>
      </c>
      <c r="I974" s="7">
        <f>WEEKDAY($B974,2)</f>
        <v>4</v>
      </c>
      <c r="J974" s="7" t="str">
        <f>TEXT($B974, "DDDD")</f>
        <v>quinta-feira</v>
      </c>
      <c r="K974" s="15" t="str">
        <f>IFERROR(VLOOKUP(B974, HolidayDimension!A$2:B$50, 2, FALSE), "No Key")</f>
        <v>No Key</v>
      </c>
      <c r="L974" s="7" t="str">
        <f t="shared" si="15"/>
        <v>Non-Holiday</v>
      </c>
      <c r="M974" s="7" t="str">
        <f>IF($I974 &gt;= 6, "Weekend", "Non-Weekend")</f>
        <v>Non-Weekend</v>
      </c>
    </row>
    <row r="975" spans="1:13" x14ac:dyDescent="0.25">
      <c r="A975" s="7">
        <v>974</v>
      </c>
      <c r="B975" s="8">
        <v>41908</v>
      </c>
      <c r="C975" s="7">
        <f>YEAR($B975)</f>
        <v>2014</v>
      </c>
      <c r="D975" s="7" t="str">
        <f>VLOOKUP(_xlfn.DAYS(DATE(YEAR($B975), MONTH($B976), DAY($B976)), DATE(YEAR($B976), 1, 1)), SeasonAux, 2, TRUE)</f>
        <v>Autumn</v>
      </c>
      <c r="E975" s="7">
        <f>IF($F975 &lt;= 6, 1, 2)</f>
        <v>2</v>
      </c>
      <c r="F975" s="7">
        <f>MONTH($B975)</f>
        <v>9</v>
      </c>
      <c r="G975" s="7">
        <f>WEEKNUM($B975)</f>
        <v>39</v>
      </c>
      <c r="H975" s="7">
        <f>DAY($B975)</f>
        <v>26</v>
      </c>
      <c r="I975" s="7">
        <f>WEEKDAY($B975,2)</f>
        <v>5</v>
      </c>
      <c r="J975" s="7" t="str">
        <f>TEXT($B975, "DDDD")</f>
        <v>sexta-feira</v>
      </c>
      <c r="K975" s="15" t="str">
        <f>IFERROR(VLOOKUP(B975, HolidayDimension!A$2:B$50, 2, FALSE), "No Key")</f>
        <v>No Key</v>
      </c>
      <c r="L975" s="7" t="str">
        <f t="shared" si="15"/>
        <v>Non-Holiday</v>
      </c>
      <c r="M975" s="7" t="str">
        <f>IF($I975 &gt;= 6, "Weekend", "Non-Weekend")</f>
        <v>Non-Weekend</v>
      </c>
    </row>
    <row r="976" spans="1:13" x14ac:dyDescent="0.25">
      <c r="A976" s="7">
        <v>975</v>
      </c>
      <c r="B976" s="8">
        <v>41909</v>
      </c>
      <c r="C976" s="7">
        <f>YEAR($B976)</f>
        <v>2014</v>
      </c>
      <c r="D976" s="7" t="str">
        <f>VLOOKUP(_xlfn.DAYS(DATE(YEAR($B976), MONTH($B977), DAY($B977)), DATE(YEAR($B977), 1, 1)), SeasonAux, 2, TRUE)</f>
        <v>Autumn</v>
      </c>
      <c r="E976" s="7">
        <f>IF($F976 &lt;= 6, 1, 2)</f>
        <v>2</v>
      </c>
      <c r="F976" s="7">
        <f>MONTH($B976)</f>
        <v>9</v>
      </c>
      <c r="G976" s="7">
        <f>WEEKNUM($B976)</f>
        <v>39</v>
      </c>
      <c r="H976" s="7">
        <f>DAY($B976)</f>
        <v>27</v>
      </c>
      <c r="I976" s="7">
        <f>WEEKDAY($B976,2)</f>
        <v>6</v>
      </c>
      <c r="J976" s="7" t="str">
        <f>TEXT($B976, "DDDD")</f>
        <v>sábado</v>
      </c>
      <c r="K976" s="15" t="str">
        <f>IFERROR(VLOOKUP(B976, HolidayDimension!A$2:B$50, 2, FALSE), "No Key")</f>
        <v>No Key</v>
      </c>
      <c r="L976" s="7" t="str">
        <f t="shared" si="15"/>
        <v>Non-Holiday</v>
      </c>
      <c r="M976" s="7" t="str">
        <f>IF($I976 &gt;= 6, "Weekend", "Non-Weekend")</f>
        <v>Weekend</v>
      </c>
    </row>
    <row r="977" spans="1:13" x14ac:dyDescent="0.25">
      <c r="A977" s="7">
        <v>976</v>
      </c>
      <c r="B977" s="8">
        <v>41910</v>
      </c>
      <c r="C977" s="7">
        <f>YEAR($B977)</f>
        <v>2014</v>
      </c>
      <c r="D977" s="7" t="str">
        <f>VLOOKUP(_xlfn.DAYS(DATE(YEAR($B977), MONTH($B978), DAY($B978)), DATE(YEAR($B978), 1, 1)), SeasonAux, 2, TRUE)</f>
        <v>Autumn</v>
      </c>
      <c r="E977" s="7">
        <f>IF($F977 &lt;= 6, 1, 2)</f>
        <v>2</v>
      </c>
      <c r="F977" s="7">
        <f>MONTH($B977)</f>
        <v>9</v>
      </c>
      <c r="G977" s="7">
        <f>WEEKNUM($B977)</f>
        <v>40</v>
      </c>
      <c r="H977" s="7">
        <f>DAY($B977)</f>
        <v>28</v>
      </c>
      <c r="I977" s="7">
        <f>WEEKDAY($B977,2)</f>
        <v>7</v>
      </c>
      <c r="J977" s="7" t="str">
        <f>TEXT($B977, "DDDD")</f>
        <v>domingo</v>
      </c>
      <c r="K977" s="15" t="str">
        <f>IFERROR(VLOOKUP(B977, HolidayDimension!A$2:B$50, 2, FALSE), "No Key")</f>
        <v>No Key</v>
      </c>
      <c r="L977" s="7" t="str">
        <f t="shared" si="15"/>
        <v>Non-Holiday</v>
      </c>
      <c r="M977" s="7" t="str">
        <f>IF($I977 &gt;= 6, "Weekend", "Non-Weekend")</f>
        <v>Weekend</v>
      </c>
    </row>
    <row r="978" spans="1:13" x14ac:dyDescent="0.25">
      <c r="A978" s="7">
        <v>977</v>
      </c>
      <c r="B978" s="8">
        <v>41911</v>
      </c>
      <c r="C978" s="7">
        <f>YEAR($B978)</f>
        <v>2014</v>
      </c>
      <c r="D978" s="7" t="str">
        <f>VLOOKUP(_xlfn.DAYS(DATE(YEAR($B978), MONTH($B979), DAY($B979)), DATE(YEAR($B979), 1, 1)), SeasonAux, 2, TRUE)</f>
        <v>Autumn</v>
      </c>
      <c r="E978" s="7">
        <f>IF($F978 &lt;= 6, 1, 2)</f>
        <v>2</v>
      </c>
      <c r="F978" s="7">
        <f>MONTH($B978)</f>
        <v>9</v>
      </c>
      <c r="G978" s="7">
        <f>WEEKNUM($B978)</f>
        <v>40</v>
      </c>
      <c r="H978" s="7">
        <f>DAY($B978)</f>
        <v>29</v>
      </c>
      <c r="I978" s="7">
        <f>WEEKDAY($B978,2)</f>
        <v>1</v>
      </c>
      <c r="J978" s="7" t="str">
        <f>TEXT($B978, "DDDD")</f>
        <v>segunda-feira</v>
      </c>
      <c r="K978" s="15" t="str">
        <f>IFERROR(VLOOKUP(B978, HolidayDimension!A$2:B$50, 2, FALSE), "No Key")</f>
        <v>No Key</v>
      </c>
      <c r="L978" s="7" t="str">
        <f t="shared" si="15"/>
        <v>Non-Holiday</v>
      </c>
      <c r="M978" s="7" t="str">
        <f>IF($I978 &gt;= 6, "Weekend", "Non-Weekend")</f>
        <v>Non-Weekend</v>
      </c>
    </row>
    <row r="979" spans="1:13" x14ac:dyDescent="0.25">
      <c r="A979" s="7">
        <v>978</v>
      </c>
      <c r="B979" s="9">
        <v>41912</v>
      </c>
      <c r="C979" s="7">
        <f>YEAR($B979)</f>
        <v>2014</v>
      </c>
      <c r="D979" s="7" t="str">
        <f>VLOOKUP(_xlfn.DAYS(DATE(YEAR($B979), MONTH($B980), DAY($B980)), DATE(YEAR($B980), 1, 1)), SeasonAux, 2, TRUE)</f>
        <v>Autumn</v>
      </c>
      <c r="E979" s="7">
        <f>IF($F979 &lt;= 6, 1, 2)</f>
        <v>2</v>
      </c>
      <c r="F979" s="7">
        <f>MONTH($B979)</f>
        <v>9</v>
      </c>
      <c r="G979" s="7">
        <f>WEEKNUM($B979)</f>
        <v>40</v>
      </c>
      <c r="H979" s="7">
        <f>DAY($B979)</f>
        <v>30</v>
      </c>
      <c r="I979" s="7">
        <f>WEEKDAY($B979,2)</f>
        <v>2</v>
      </c>
      <c r="J979" s="7" t="str">
        <f>TEXT($B979, "DDDD")</f>
        <v>terça-feira</v>
      </c>
      <c r="K979" s="15" t="str">
        <f>IFERROR(VLOOKUP(B979, HolidayDimension!A$2:B$50, 2, FALSE), "No Key")</f>
        <v>No Key</v>
      </c>
      <c r="L979" s="7" t="str">
        <f t="shared" si="15"/>
        <v>Non-Holiday</v>
      </c>
      <c r="M979" s="7" t="str">
        <f>IF($I979 &gt;= 6, "Weekend", "Non-Weekend")</f>
        <v>Non-Weekend</v>
      </c>
    </row>
    <row r="980" spans="1:13" x14ac:dyDescent="0.25">
      <c r="A980" s="7">
        <v>979</v>
      </c>
      <c r="B980" s="8">
        <v>41913</v>
      </c>
      <c r="C980" s="7">
        <f>YEAR($B980)</f>
        <v>2014</v>
      </c>
      <c r="D980" s="7" t="str">
        <f>VLOOKUP(_xlfn.DAYS(DATE(YEAR($B980), MONTH($B981), DAY($B981)), DATE(YEAR($B981), 1, 1)), SeasonAux, 2, TRUE)</f>
        <v>Autumn</v>
      </c>
      <c r="E980" s="7">
        <f>IF($F980 &lt;= 6, 1, 2)</f>
        <v>2</v>
      </c>
      <c r="F980" s="7">
        <f>MONTH($B980)</f>
        <v>10</v>
      </c>
      <c r="G980" s="7">
        <f>WEEKNUM($B980)</f>
        <v>40</v>
      </c>
      <c r="H980" s="7">
        <f>DAY($B980)</f>
        <v>1</v>
      </c>
      <c r="I980" s="7">
        <f>WEEKDAY($B980,2)</f>
        <v>3</v>
      </c>
      <c r="J980" s="7" t="str">
        <f>TEXT($B980, "DDDD")</f>
        <v>quarta-feira</v>
      </c>
      <c r="K980" s="15" t="str">
        <f>IFERROR(VLOOKUP(B980, HolidayDimension!A$2:B$50, 2, FALSE), "No Key")</f>
        <v>No Key</v>
      </c>
      <c r="L980" s="7" t="str">
        <f t="shared" si="15"/>
        <v>Non-Holiday</v>
      </c>
      <c r="M980" s="7" t="str">
        <f>IF($I980 &gt;= 6, "Weekend", "Non-Weekend")</f>
        <v>Non-Weekend</v>
      </c>
    </row>
    <row r="981" spans="1:13" x14ac:dyDescent="0.25">
      <c r="A981" s="7">
        <v>980</v>
      </c>
      <c r="B981" s="8">
        <v>41914</v>
      </c>
      <c r="C981" s="7">
        <f>YEAR($B981)</f>
        <v>2014</v>
      </c>
      <c r="D981" s="7" t="str">
        <f>VLOOKUP(_xlfn.DAYS(DATE(YEAR($B981), MONTH($B982), DAY($B982)), DATE(YEAR($B982), 1, 1)), SeasonAux, 2, TRUE)</f>
        <v>Autumn</v>
      </c>
      <c r="E981" s="7">
        <f>IF($F981 &lt;= 6, 1, 2)</f>
        <v>2</v>
      </c>
      <c r="F981" s="7">
        <f>MONTH($B981)</f>
        <v>10</v>
      </c>
      <c r="G981" s="7">
        <f>WEEKNUM($B981)</f>
        <v>40</v>
      </c>
      <c r="H981" s="7">
        <f>DAY($B981)</f>
        <v>2</v>
      </c>
      <c r="I981" s="7">
        <f>WEEKDAY($B981,2)</f>
        <v>4</v>
      </c>
      <c r="J981" s="7" t="str">
        <f>TEXT($B981, "DDDD")</f>
        <v>quinta-feira</v>
      </c>
      <c r="K981" s="15" t="str">
        <f>IFERROR(VLOOKUP(B981, HolidayDimension!A$2:B$50, 2, FALSE), "No Key")</f>
        <v>No Key</v>
      </c>
      <c r="L981" s="7" t="str">
        <f t="shared" si="15"/>
        <v>Non-Holiday</v>
      </c>
      <c r="M981" s="7" t="str">
        <f>IF($I981 &gt;= 6, "Weekend", "Non-Weekend")</f>
        <v>Non-Weekend</v>
      </c>
    </row>
    <row r="982" spans="1:13" x14ac:dyDescent="0.25">
      <c r="A982" s="7">
        <v>981</v>
      </c>
      <c r="B982" s="8">
        <v>41915</v>
      </c>
      <c r="C982" s="7">
        <f>YEAR($B982)</f>
        <v>2014</v>
      </c>
      <c r="D982" s="7" t="str">
        <f>VLOOKUP(_xlfn.DAYS(DATE(YEAR($B982), MONTH($B983), DAY($B983)), DATE(YEAR($B983), 1, 1)), SeasonAux, 2, TRUE)</f>
        <v>Autumn</v>
      </c>
      <c r="E982" s="7">
        <f>IF($F982 &lt;= 6, 1, 2)</f>
        <v>2</v>
      </c>
      <c r="F982" s="7">
        <f>MONTH($B982)</f>
        <v>10</v>
      </c>
      <c r="G982" s="7">
        <f>WEEKNUM($B982)</f>
        <v>40</v>
      </c>
      <c r="H982" s="7">
        <f>DAY($B982)</f>
        <v>3</v>
      </c>
      <c r="I982" s="7">
        <f>WEEKDAY($B982,2)</f>
        <v>5</v>
      </c>
      <c r="J982" s="7" t="str">
        <f>TEXT($B982, "DDDD")</f>
        <v>sexta-feira</v>
      </c>
      <c r="K982" s="15" t="str">
        <f>IFERROR(VLOOKUP(B982, HolidayDimension!A$2:B$50, 2, FALSE), "No Key")</f>
        <v>No Key</v>
      </c>
      <c r="L982" s="7" t="str">
        <f t="shared" si="15"/>
        <v>Non-Holiday</v>
      </c>
      <c r="M982" s="7" t="str">
        <f>IF($I982 &gt;= 6, "Weekend", "Non-Weekend")</f>
        <v>Non-Weekend</v>
      </c>
    </row>
    <row r="983" spans="1:13" x14ac:dyDescent="0.25">
      <c r="A983" s="7">
        <v>982</v>
      </c>
      <c r="B983" s="8">
        <v>41916</v>
      </c>
      <c r="C983" s="7">
        <f>YEAR($B983)</f>
        <v>2014</v>
      </c>
      <c r="D983" s="7" t="str">
        <f>VLOOKUP(_xlfn.DAYS(DATE(YEAR($B983), MONTH($B984), DAY($B984)), DATE(YEAR($B984), 1, 1)), SeasonAux, 2, TRUE)</f>
        <v>Autumn</v>
      </c>
      <c r="E983" s="7">
        <f>IF($F983 &lt;= 6, 1, 2)</f>
        <v>2</v>
      </c>
      <c r="F983" s="7">
        <f>MONTH($B983)</f>
        <v>10</v>
      </c>
      <c r="G983" s="7">
        <f>WEEKNUM($B983)</f>
        <v>40</v>
      </c>
      <c r="H983" s="7">
        <f>DAY($B983)</f>
        <v>4</v>
      </c>
      <c r="I983" s="7">
        <f>WEEKDAY($B983,2)</f>
        <v>6</v>
      </c>
      <c r="J983" s="7" t="str">
        <f>TEXT($B983, "DDDD")</f>
        <v>sábado</v>
      </c>
      <c r="K983" s="15" t="str">
        <f>IFERROR(VLOOKUP(B983, HolidayDimension!A$2:B$50, 2, FALSE), "No Key")</f>
        <v>No Key</v>
      </c>
      <c r="L983" s="7" t="str">
        <f t="shared" si="15"/>
        <v>Non-Holiday</v>
      </c>
      <c r="M983" s="7" t="str">
        <f>IF($I983 &gt;= 6, "Weekend", "Non-Weekend")</f>
        <v>Weekend</v>
      </c>
    </row>
    <row r="984" spans="1:13" x14ac:dyDescent="0.25">
      <c r="A984" s="7">
        <v>983</v>
      </c>
      <c r="B984" s="9">
        <v>41917</v>
      </c>
      <c r="C984" s="7">
        <f>YEAR($B984)</f>
        <v>2014</v>
      </c>
      <c r="D984" s="7" t="str">
        <f>VLOOKUP(_xlfn.DAYS(DATE(YEAR($B984), MONTH($B985), DAY($B985)), DATE(YEAR($B985), 1, 1)), SeasonAux, 2, TRUE)</f>
        <v>Autumn</v>
      </c>
      <c r="E984" s="7">
        <f>IF($F984 &lt;= 6, 1, 2)</f>
        <v>2</v>
      </c>
      <c r="F984" s="7">
        <f>MONTH($B984)</f>
        <v>10</v>
      </c>
      <c r="G984" s="7">
        <f>WEEKNUM($B984)</f>
        <v>41</v>
      </c>
      <c r="H984" s="7">
        <f>DAY($B984)</f>
        <v>5</v>
      </c>
      <c r="I984" s="7">
        <f>WEEKDAY($B984,2)</f>
        <v>7</v>
      </c>
      <c r="J984" s="7" t="str">
        <f>TEXT($B984, "DDDD")</f>
        <v>domingo</v>
      </c>
      <c r="K984" s="15" t="str">
        <f>IFERROR(VLOOKUP(B984, HolidayDimension!A$2:B$50, 2, FALSE), "No Key")</f>
        <v>No Key</v>
      </c>
      <c r="L984" s="7" t="str">
        <f t="shared" si="15"/>
        <v>Non-Holiday</v>
      </c>
      <c r="M984" s="7" t="str">
        <f>IF($I984 &gt;= 6, "Weekend", "Non-Weekend")</f>
        <v>Weekend</v>
      </c>
    </row>
    <row r="985" spans="1:13" x14ac:dyDescent="0.25">
      <c r="A985" s="7">
        <v>984</v>
      </c>
      <c r="B985" s="8">
        <v>41918</v>
      </c>
      <c r="C985" s="7">
        <f>YEAR($B985)</f>
        <v>2014</v>
      </c>
      <c r="D985" s="7" t="str">
        <f>VLOOKUP(_xlfn.DAYS(DATE(YEAR($B985), MONTH($B986), DAY($B986)), DATE(YEAR($B986), 1, 1)), SeasonAux, 2, TRUE)</f>
        <v>Autumn</v>
      </c>
      <c r="E985" s="7">
        <f>IF($F985 &lt;= 6, 1, 2)</f>
        <v>2</v>
      </c>
      <c r="F985" s="7">
        <f>MONTH($B985)</f>
        <v>10</v>
      </c>
      <c r="G985" s="7">
        <f>WEEKNUM($B985)</f>
        <v>41</v>
      </c>
      <c r="H985" s="7">
        <f>DAY($B985)</f>
        <v>6</v>
      </c>
      <c r="I985" s="7">
        <f>WEEKDAY($B985,2)</f>
        <v>1</v>
      </c>
      <c r="J985" s="7" t="str">
        <f>TEXT($B985, "DDDD")</f>
        <v>segunda-feira</v>
      </c>
      <c r="K985" s="15" t="str">
        <f>IFERROR(VLOOKUP(B985, HolidayDimension!A$2:B$50, 2, FALSE), "No Key")</f>
        <v>No Key</v>
      </c>
      <c r="L985" s="7" t="str">
        <f t="shared" si="15"/>
        <v>Non-Holiday</v>
      </c>
      <c r="M985" s="7" t="str">
        <f>IF($I985 &gt;= 6, "Weekend", "Non-Weekend")</f>
        <v>Non-Weekend</v>
      </c>
    </row>
    <row r="986" spans="1:13" x14ac:dyDescent="0.25">
      <c r="A986" s="7">
        <v>985</v>
      </c>
      <c r="B986" s="9">
        <v>41919</v>
      </c>
      <c r="C986" s="7">
        <f>YEAR($B986)</f>
        <v>2014</v>
      </c>
      <c r="D986" s="7" t="str">
        <f>VLOOKUP(_xlfn.DAYS(DATE(YEAR($B986), MONTH($B987), DAY($B987)), DATE(YEAR($B987), 1, 1)), SeasonAux, 2, TRUE)</f>
        <v>Autumn</v>
      </c>
      <c r="E986" s="7">
        <f>IF($F986 &lt;= 6, 1, 2)</f>
        <v>2</v>
      </c>
      <c r="F986" s="7">
        <f>MONTH($B986)</f>
        <v>10</v>
      </c>
      <c r="G986" s="7">
        <f>WEEKNUM($B986)</f>
        <v>41</v>
      </c>
      <c r="H986" s="7">
        <f>DAY($B986)</f>
        <v>7</v>
      </c>
      <c r="I986" s="7">
        <f>WEEKDAY($B986,2)</f>
        <v>2</v>
      </c>
      <c r="J986" s="7" t="str">
        <f>TEXT($B986, "DDDD")</f>
        <v>terça-feira</v>
      </c>
      <c r="K986" s="15" t="str">
        <f>IFERROR(VLOOKUP(B986, HolidayDimension!A$2:B$50, 2, FALSE), "No Key")</f>
        <v>No Key</v>
      </c>
      <c r="L986" s="7" t="str">
        <f t="shared" si="15"/>
        <v>Non-Holiday</v>
      </c>
      <c r="M986" s="7" t="str">
        <f>IF($I986 &gt;= 6, "Weekend", "Non-Weekend")</f>
        <v>Non-Weekend</v>
      </c>
    </row>
    <row r="987" spans="1:13" x14ac:dyDescent="0.25">
      <c r="A987" s="7">
        <v>986</v>
      </c>
      <c r="B987" s="8">
        <v>41920</v>
      </c>
      <c r="C987" s="7">
        <f>YEAR($B987)</f>
        <v>2014</v>
      </c>
      <c r="D987" s="7" t="str">
        <f>VLOOKUP(_xlfn.DAYS(DATE(YEAR($B987), MONTH($B988), DAY($B988)), DATE(YEAR($B988), 1, 1)), SeasonAux, 2, TRUE)</f>
        <v>Autumn</v>
      </c>
      <c r="E987" s="7">
        <f>IF($F987 &lt;= 6, 1, 2)</f>
        <v>2</v>
      </c>
      <c r="F987" s="7">
        <f>MONTH($B987)</f>
        <v>10</v>
      </c>
      <c r="G987" s="7">
        <f>WEEKNUM($B987)</f>
        <v>41</v>
      </c>
      <c r="H987" s="7">
        <f>DAY($B987)</f>
        <v>8</v>
      </c>
      <c r="I987" s="7">
        <f>WEEKDAY($B987,2)</f>
        <v>3</v>
      </c>
      <c r="J987" s="7" t="str">
        <f>TEXT($B987, "DDDD")</f>
        <v>quarta-feira</v>
      </c>
      <c r="K987" s="15" t="str">
        <f>IFERROR(VLOOKUP(B987, HolidayDimension!A$2:B$50, 2, FALSE), "No Key")</f>
        <v>No Key</v>
      </c>
      <c r="L987" s="7" t="str">
        <f t="shared" si="15"/>
        <v>Non-Holiday</v>
      </c>
      <c r="M987" s="7" t="str">
        <f>IF($I987 &gt;= 6, "Weekend", "Non-Weekend")</f>
        <v>Non-Weekend</v>
      </c>
    </row>
    <row r="988" spans="1:13" x14ac:dyDescent="0.25">
      <c r="A988" s="7">
        <v>987</v>
      </c>
      <c r="B988" s="8">
        <v>41921</v>
      </c>
      <c r="C988" s="7">
        <f>YEAR($B988)</f>
        <v>2014</v>
      </c>
      <c r="D988" s="7" t="str">
        <f>VLOOKUP(_xlfn.DAYS(DATE(YEAR($B988), MONTH($B989), DAY($B989)), DATE(YEAR($B989), 1, 1)), SeasonAux, 2, TRUE)</f>
        <v>Autumn</v>
      </c>
      <c r="E988" s="7">
        <f>IF($F988 &lt;= 6, 1, 2)</f>
        <v>2</v>
      </c>
      <c r="F988" s="7">
        <f>MONTH($B988)</f>
        <v>10</v>
      </c>
      <c r="G988" s="7">
        <f>WEEKNUM($B988)</f>
        <v>41</v>
      </c>
      <c r="H988" s="7">
        <f>DAY($B988)</f>
        <v>9</v>
      </c>
      <c r="I988" s="7">
        <f>WEEKDAY($B988,2)</f>
        <v>4</v>
      </c>
      <c r="J988" s="7" t="str">
        <f>TEXT($B988, "DDDD")</f>
        <v>quinta-feira</v>
      </c>
      <c r="K988" s="15" t="str">
        <f>IFERROR(VLOOKUP(B988, HolidayDimension!A$2:B$50, 2, FALSE), "No Key")</f>
        <v>No Key</v>
      </c>
      <c r="L988" s="7" t="str">
        <f t="shared" si="15"/>
        <v>Non-Holiday</v>
      </c>
      <c r="M988" s="7" t="str">
        <f>IF($I988 &gt;= 6, "Weekend", "Non-Weekend")</f>
        <v>Non-Weekend</v>
      </c>
    </row>
    <row r="989" spans="1:13" x14ac:dyDescent="0.25">
      <c r="A989" s="7">
        <v>988</v>
      </c>
      <c r="B989" s="9">
        <v>41922</v>
      </c>
      <c r="C989" s="7">
        <f>YEAR($B989)</f>
        <v>2014</v>
      </c>
      <c r="D989" s="7" t="str">
        <f>VLOOKUP(_xlfn.DAYS(DATE(YEAR($B989), MONTH($B990), DAY($B990)), DATE(YEAR($B990), 1, 1)), SeasonAux, 2, TRUE)</f>
        <v>Autumn</v>
      </c>
      <c r="E989" s="7">
        <f>IF($F989 &lt;= 6, 1, 2)</f>
        <v>2</v>
      </c>
      <c r="F989" s="7">
        <f>MONTH($B989)</f>
        <v>10</v>
      </c>
      <c r="G989" s="7">
        <f>WEEKNUM($B989)</f>
        <v>41</v>
      </c>
      <c r="H989" s="7">
        <f>DAY($B989)</f>
        <v>10</v>
      </c>
      <c r="I989" s="7">
        <f>WEEKDAY($B989,2)</f>
        <v>5</v>
      </c>
      <c r="J989" s="7" t="str">
        <f>TEXT($B989, "DDDD")</f>
        <v>sexta-feira</v>
      </c>
      <c r="K989" s="15" t="str">
        <f>IFERROR(VLOOKUP(B989, HolidayDimension!A$2:B$50, 2, FALSE), "No Key")</f>
        <v>No Key</v>
      </c>
      <c r="L989" s="7" t="str">
        <f t="shared" si="15"/>
        <v>Non-Holiday</v>
      </c>
      <c r="M989" s="7" t="str">
        <f>IF($I989 &gt;= 6, "Weekend", "Non-Weekend")</f>
        <v>Non-Weekend</v>
      </c>
    </row>
    <row r="990" spans="1:13" x14ac:dyDescent="0.25">
      <c r="A990" s="7">
        <v>989</v>
      </c>
      <c r="B990" s="8">
        <v>41923</v>
      </c>
      <c r="C990" s="7">
        <f>YEAR($B990)</f>
        <v>2014</v>
      </c>
      <c r="D990" s="7" t="str">
        <f>VLOOKUP(_xlfn.DAYS(DATE(YEAR($B990), MONTH($B991), DAY($B991)), DATE(YEAR($B991), 1, 1)), SeasonAux, 2, TRUE)</f>
        <v>Autumn</v>
      </c>
      <c r="E990" s="7">
        <f>IF($F990 &lt;= 6, 1, 2)</f>
        <v>2</v>
      </c>
      <c r="F990" s="7">
        <f>MONTH($B990)</f>
        <v>10</v>
      </c>
      <c r="G990" s="7">
        <f>WEEKNUM($B990)</f>
        <v>41</v>
      </c>
      <c r="H990" s="7">
        <f>DAY($B990)</f>
        <v>11</v>
      </c>
      <c r="I990" s="7">
        <f>WEEKDAY($B990,2)</f>
        <v>6</v>
      </c>
      <c r="J990" s="7" t="str">
        <f>TEXT($B990, "DDDD")</f>
        <v>sábado</v>
      </c>
      <c r="K990" s="15" t="str">
        <f>IFERROR(VLOOKUP(B990, HolidayDimension!A$2:B$50, 2, FALSE), "No Key")</f>
        <v>No Key</v>
      </c>
      <c r="L990" s="7" t="str">
        <f t="shared" si="15"/>
        <v>Non-Holiday</v>
      </c>
      <c r="M990" s="7" t="str">
        <f>IF($I990 &gt;= 6, "Weekend", "Non-Weekend")</f>
        <v>Weekend</v>
      </c>
    </row>
    <row r="991" spans="1:13" x14ac:dyDescent="0.25">
      <c r="A991" s="7">
        <v>990</v>
      </c>
      <c r="B991" s="9">
        <v>41924</v>
      </c>
      <c r="C991" s="7">
        <f>YEAR($B991)</f>
        <v>2014</v>
      </c>
      <c r="D991" s="7" t="str">
        <f>VLOOKUP(_xlfn.DAYS(DATE(YEAR($B991), MONTH($B992), DAY($B992)), DATE(YEAR($B992), 1, 1)), SeasonAux, 2, TRUE)</f>
        <v>Autumn</v>
      </c>
      <c r="E991" s="7">
        <f>IF($F991 &lt;= 6, 1, 2)</f>
        <v>2</v>
      </c>
      <c r="F991" s="7">
        <f>MONTH($B991)</f>
        <v>10</v>
      </c>
      <c r="G991" s="7">
        <f>WEEKNUM($B991)</f>
        <v>42</v>
      </c>
      <c r="H991" s="7">
        <f>DAY($B991)</f>
        <v>12</v>
      </c>
      <c r="I991" s="7">
        <f>WEEKDAY($B991,2)</f>
        <v>7</v>
      </c>
      <c r="J991" s="7" t="str">
        <f>TEXT($B991, "DDDD")</f>
        <v>domingo</v>
      </c>
      <c r="K991" s="15" t="str">
        <f>IFERROR(VLOOKUP(B991, HolidayDimension!A$2:B$50, 2, FALSE), "No Key")</f>
        <v>No Key</v>
      </c>
      <c r="L991" s="7" t="str">
        <f t="shared" si="15"/>
        <v>Non-Holiday</v>
      </c>
      <c r="M991" s="7" t="str">
        <f>IF($I991 &gt;= 6, "Weekend", "Non-Weekend")</f>
        <v>Weekend</v>
      </c>
    </row>
    <row r="992" spans="1:13" x14ac:dyDescent="0.25">
      <c r="A992" s="7">
        <v>991</v>
      </c>
      <c r="B992" s="8">
        <v>41925</v>
      </c>
      <c r="C992" s="7">
        <f>YEAR($B992)</f>
        <v>2014</v>
      </c>
      <c r="D992" s="7" t="str">
        <f>VLOOKUP(_xlfn.DAYS(DATE(YEAR($B992), MONTH($B993), DAY($B993)), DATE(YEAR($B993), 1, 1)), SeasonAux, 2, TRUE)</f>
        <v>Autumn</v>
      </c>
      <c r="E992" s="7">
        <f>IF($F992 &lt;= 6, 1, 2)</f>
        <v>2</v>
      </c>
      <c r="F992" s="7">
        <f>MONTH($B992)</f>
        <v>10</v>
      </c>
      <c r="G992" s="7">
        <f>WEEKNUM($B992)</f>
        <v>42</v>
      </c>
      <c r="H992" s="7">
        <f>DAY($B992)</f>
        <v>13</v>
      </c>
      <c r="I992" s="7">
        <f>WEEKDAY($B992,2)</f>
        <v>1</v>
      </c>
      <c r="J992" s="7" t="str">
        <f>TEXT($B992, "DDDD")</f>
        <v>segunda-feira</v>
      </c>
      <c r="K992" s="15">
        <f>IFERROR(VLOOKUP(B992, HolidayDimension!A$2:B$50, 2, FALSE), "No Key")</f>
        <v>42</v>
      </c>
      <c r="L992" s="7" t="str">
        <f t="shared" si="15"/>
        <v>Holiday</v>
      </c>
      <c r="M992" s="7" t="str">
        <f>IF($I992 &gt;= 6, "Weekend", "Non-Weekend")</f>
        <v>Non-Weekend</v>
      </c>
    </row>
    <row r="993" spans="1:13" x14ac:dyDescent="0.25">
      <c r="A993" s="7">
        <v>992</v>
      </c>
      <c r="B993" s="8">
        <v>41926</v>
      </c>
      <c r="C993" s="7">
        <f>YEAR($B993)</f>
        <v>2014</v>
      </c>
      <c r="D993" s="7" t="str">
        <f>VLOOKUP(_xlfn.DAYS(DATE(YEAR($B993), MONTH($B994), DAY($B994)), DATE(YEAR($B994), 1, 1)), SeasonAux, 2, TRUE)</f>
        <v>Autumn</v>
      </c>
      <c r="E993" s="7">
        <f>IF($F993 &lt;= 6, 1, 2)</f>
        <v>2</v>
      </c>
      <c r="F993" s="7">
        <f>MONTH($B993)</f>
        <v>10</v>
      </c>
      <c r="G993" s="7">
        <f>WEEKNUM($B993)</f>
        <v>42</v>
      </c>
      <c r="H993" s="7">
        <f>DAY($B993)</f>
        <v>14</v>
      </c>
      <c r="I993" s="7">
        <f>WEEKDAY($B993,2)</f>
        <v>2</v>
      </c>
      <c r="J993" s="7" t="str">
        <f>TEXT($B993, "DDDD")</f>
        <v>terça-feira</v>
      </c>
      <c r="K993" s="15" t="str">
        <f>IFERROR(VLOOKUP(B993, HolidayDimension!A$2:B$50, 2, FALSE), "No Key")</f>
        <v>No Key</v>
      </c>
      <c r="L993" s="7" t="str">
        <f t="shared" si="15"/>
        <v>Non-Holiday</v>
      </c>
      <c r="M993" s="7" t="str">
        <f>IF($I993 &gt;= 6, "Weekend", "Non-Weekend")</f>
        <v>Non-Weekend</v>
      </c>
    </row>
    <row r="994" spans="1:13" x14ac:dyDescent="0.25">
      <c r="A994" s="7">
        <v>993</v>
      </c>
      <c r="B994" s="9">
        <v>41927</v>
      </c>
      <c r="C994" s="7">
        <f>YEAR($B994)</f>
        <v>2014</v>
      </c>
      <c r="D994" s="7" t="str">
        <f>VLOOKUP(_xlfn.DAYS(DATE(YEAR($B994), MONTH($B995), DAY($B995)), DATE(YEAR($B995), 1, 1)), SeasonAux, 2, TRUE)</f>
        <v>Autumn</v>
      </c>
      <c r="E994" s="7">
        <f>IF($F994 &lt;= 6, 1, 2)</f>
        <v>2</v>
      </c>
      <c r="F994" s="7">
        <f>MONTH($B994)</f>
        <v>10</v>
      </c>
      <c r="G994" s="7">
        <f>WEEKNUM($B994)</f>
        <v>42</v>
      </c>
      <c r="H994" s="7">
        <f>DAY($B994)</f>
        <v>15</v>
      </c>
      <c r="I994" s="7">
        <f>WEEKDAY($B994,2)</f>
        <v>3</v>
      </c>
      <c r="J994" s="7" t="str">
        <f>TEXT($B994, "DDDD")</f>
        <v>quarta-feira</v>
      </c>
      <c r="K994" s="15" t="str">
        <f>IFERROR(VLOOKUP(B994, HolidayDimension!A$2:B$50, 2, FALSE), "No Key")</f>
        <v>No Key</v>
      </c>
      <c r="L994" s="7" t="str">
        <f t="shared" si="15"/>
        <v>Non-Holiday</v>
      </c>
      <c r="M994" s="7" t="str">
        <f>IF($I994 &gt;= 6, "Weekend", "Non-Weekend")</f>
        <v>Non-Weekend</v>
      </c>
    </row>
    <row r="995" spans="1:13" x14ac:dyDescent="0.25">
      <c r="A995" s="7">
        <v>994</v>
      </c>
      <c r="B995" s="8">
        <v>41928</v>
      </c>
      <c r="C995" s="7">
        <f>YEAR($B995)</f>
        <v>2014</v>
      </c>
      <c r="D995" s="7" t="str">
        <f>VLOOKUP(_xlfn.DAYS(DATE(YEAR($B995), MONTH($B996), DAY($B996)), DATE(YEAR($B996), 1, 1)), SeasonAux, 2, TRUE)</f>
        <v>Autumn</v>
      </c>
      <c r="E995" s="7">
        <f>IF($F995 &lt;= 6, 1, 2)</f>
        <v>2</v>
      </c>
      <c r="F995" s="7">
        <f>MONTH($B995)</f>
        <v>10</v>
      </c>
      <c r="G995" s="7">
        <f>WEEKNUM($B995)</f>
        <v>42</v>
      </c>
      <c r="H995" s="7">
        <f>DAY($B995)</f>
        <v>16</v>
      </c>
      <c r="I995" s="7">
        <f>WEEKDAY($B995,2)</f>
        <v>4</v>
      </c>
      <c r="J995" s="7" t="str">
        <f>TEXT($B995, "DDDD")</f>
        <v>quinta-feira</v>
      </c>
      <c r="K995" s="15" t="str">
        <f>IFERROR(VLOOKUP(B995, HolidayDimension!A$2:B$50, 2, FALSE), "No Key")</f>
        <v>No Key</v>
      </c>
      <c r="L995" s="7" t="str">
        <f t="shared" si="15"/>
        <v>Non-Holiday</v>
      </c>
      <c r="M995" s="7" t="str">
        <f>IF($I995 &gt;= 6, "Weekend", "Non-Weekend")</f>
        <v>Non-Weekend</v>
      </c>
    </row>
    <row r="996" spans="1:13" x14ac:dyDescent="0.25">
      <c r="A996" s="7">
        <v>995</v>
      </c>
      <c r="B996" s="9">
        <v>41929</v>
      </c>
      <c r="C996" s="7">
        <f>YEAR($B996)</f>
        <v>2014</v>
      </c>
      <c r="D996" s="7" t="str">
        <f>VLOOKUP(_xlfn.DAYS(DATE(YEAR($B996), MONTH($B997), DAY($B997)), DATE(YEAR($B997), 1, 1)), SeasonAux, 2, TRUE)</f>
        <v>Autumn</v>
      </c>
      <c r="E996" s="7">
        <f>IF($F996 &lt;= 6, 1, 2)</f>
        <v>2</v>
      </c>
      <c r="F996" s="7">
        <f>MONTH($B996)</f>
        <v>10</v>
      </c>
      <c r="G996" s="7">
        <f>WEEKNUM($B996)</f>
        <v>42</v>
      </c>
      <c r="H996" s="7">
        <f>DAY($B996)</f>
        <v>17</v>
      </c>
      <c r="I996" s="7">
        <f>WEEKDAY($B996,2)</f>
        <v>5</v>
      </c>
      <c r="J996" s="7" t="str">
        <f>TEXT($B996, "DDDD")</f>
        <v>sexta-feira</v>
      </c>
      <c r="K996" s="15" t="str">
        <f>IFERROR(VLOOKUP(B996, HolidayDimension!A$2:B$50, 2, FALSE), "No Key")</f>
        <v>No Key</v>
      </c>
      <c r="L996" s="7" t="str">
        <f t="shared" si="15"/>
        <v>Non-Holiday</v>
      </c>
      <c r="M996" s="7" t="str">
        <f>IF($I996 &gt;= 6, "Weekend", "Non-Weekend")</f>
        <v>Non-Weekend</v>
      </c>
    </row>
    <row r="997" spans="1:13" x14ac:dyDescent="0.25">
      <c r="A997" s="7">
        <v>996</v>
      </c>
      <c r="B997" s="9">
        <v>41930</v>
      </c>
      <c r="C997" s="7">
        <f>YEAR($B997)</f>
        <v>2014</v>
      </c>
      <c r="D997" s="7" t="str">
        <f>VLOOKUP(_xlfn.DAYS(DATE(YEAR($B997), MONTH($B998), DAY($B998)), DATE(YEAR($B998), 1, 1)), SeasonAux, 2, TRUE)</f>
        <v>Autumn</v>
      </c>
      <c r="E997" s="7">
        <f>IF($F997 &lt;= 6, 1, 2)</f>
        <v>2</v>
      </c>
      <c r="F997" s="7">
        <f>MONTH($B997)</f>
        <v>10</v>
      </c>
      <c r="G997" s="7">
        <f>WEEKNUM($B997)</f>
        <v>42</v>
      </c>
      <c r="H997" s="7">
        <f>DAY($B997)</f>
        <v>18</v>
      </c>
      <c r="I997" s="7">
        <f>WEEKDAY($B997,2)</f>
        <v>6</v>
      </c>
      <c r="J997" s="7" t="str">
        <f>TEXT($B997, "DDDD")</f>
        <v>sábado</v>
      </c>
      <c r="K997" s="15" t="str">
        <f>IFERROR(VLOOKUP(B997, HolidayDimension!A$2:B$50, 2, FALSE), "No Key")</f>
        <v>No Key</v>
      </c>
      <c r="L997" s="7" t="str">
        <f t="shared" si="15"/>
        <v>Non-Holiday</v>
      </c>
      <c r="M997" s="7" t="str">
        <f>IF($I997 &gt;= 6, "Weekend", "Non-Weekend")</f>
        <v>Weekend</v>
      </c>
    </row>
    <row r="998" spans="1:13" x14ac:dyDescent="0.25">
      <c r="A998" s="7">
        <v>997</v>
      </c>
      <c r="B998" s="9">
        <v>41931</v>
      </c>
      <c r="C998" s="7">
        <f>YEAR($B998)</f>
        <v>2014</v>
      </c>
      <c r="D998" s="7" t="str">
        <f>VLOOKUP(_xlfn.DAYS(DATE(YEAR($B998), MONTH($B999), DAY($B999)), DATE(YEAR($B999), 1, 1)), SeasonAux, 2, TRUE)</f>
        <v>Autumn</v>
      </c>
      <c r="E998" s="7">
        <f>IF($F998 &lt;= 6, 1, 2)</f>
        <v>2</v>
      </c>
      <c r="F998" s="7">
        <f>MONTH($B998)</f>
        <v>10</v>
      </c>
      <c r="G998" s="7">
        <f>WEEKNUM($B998)</f>
        <v>43</v>
      </c>
      <c r="H998" s="7">
        <f>DAY($B998)</f>
        <v>19</v>
      </c>
      <c r="I998" s="7">
        <f>WEEKDAY($B998,2)</f>
        <v>7</v>
      </c>
      <c r="J998" s="7" t="str">
        <f>TEXT($B998, "DDDD")</f>
        <v>domingo</v>
      </c>
      <c r="K998" s="15" t="str">
        <f>IFERROR(VLOOKUP(B998, HolidayDimension!A$2:B$50, 2, FALSE), "No Key")</f>
        <v>No Key</v>
      </c>
      <c r="L998" s="7" t="str">
        <f t="shared" si="15"/>
        <v>Non-Holiday</v>
      </c>
      <c r="M998" s="7" t="str">
        <f>IF($I998 &gt;= 6, "Weekend", "Non-Weekend")</f>
        <v>Weekend</v>
      </c>
    </row>
    <row r="999" spans="1:13" x14ac:dyDescent="0.25">
      <c r="A999" s="7">
        <v>998</v>
      </c>
      <c r="B999" s="9">
        <v>41932</v>
      </c>
      <c r="C999" s="7">
        <f>YEAR($B999)</f>
        <v>2014</v>
      </c>
      <c r="D999" s="7" t="str">
        <f>VLOOKUP(_xlfn.DAYS(DATE(YEAR($B999), MONTH($B1000), DAY($B1000)), DATE(YEAR($B1000), 1, 1)), SeasonAux, 2, TRUE)</f>
        <v>Autumn</v>
      </c>
      <c r="E999" s="7">
        <f>IF($F999 &lt;= 6, 1, 2)</f>
        <v>2</v>
      </c>
      <c r="F999" s="7">
        <f>MONTH($B999)</f>
        <v>10</v>
      </c>
      <c r="G999" s="7">
        <f>WEEKNUM($B999)</f>
        <v>43</v>
      </c>
      <c r="H999" s="7">
        <f>DAY($B999)</f>
        <v>20</v>
      </c>
      <c r="I999" s="7">
        <f>WEEKDAY($B999,2)</f>
        <v>1</v>
      </c>
      <c r="J999" s="7" t="str">
        <f>TEXT($B999, "DDDD")</f>
        <v>segunda-feira</v>
      </c>
      <c r="K999" s="15" t="str">
        <f>IFERROR(VLOOKUP(B999, HolidayDimension!A$2:B$50, 2, FALSE), "No Key")</f>
        <v>No Key</v>
      </c>
      <c r="L999" s="7" t="str">
        <f t="shared" si="15"/>
        <v>Non-Holiday</v>
      </c>
      <c r="M999" s="7" t="str">
        <f>IF($I999 &gt;= 6, "Weekend", "Non-Weekend")</f>
        <v>Non-Weekend</v>
      </c>
    </row>
    <row r="1000" spans="1:13" x14ac:dyDescent="0.25">
      <c r="A1000" s="7">
        <v>999</v>
      </c>
      <c r="B1000" s="9">
        <v>41933</v>
      </c>
      <c r="C1000" s="7">
        <f>YEAR($B1000)</f>
        <v>2014</v>
      </c>
      <c r="D1000" s="7" t="str">
        <f>VLOOKUP(_xlfn.DAYS(DATE(YEAR($B1000), MONTH($B1001), DAY($B1001)), DATE(YEAR($B1001), 1, 1)), SeasonAux, 2, TRUE)</f>
        <v>Autumn</v>
      </c>
      <c r="E1000" s="7">
        <f>IF($F1000 &lt;= 6, 1, 2)</f>
        <v>2</v>
      </c>
      <c r="F1000" s="7">
        <f>MONTH($B1000)</f>
        <v>10</v>
      </c>
      <c r="G1000" s="7">
        <f>WEEKNUM($B1000)</f>
        <v>43</v>
      </c>
      <c r="H1000" s="7">
        <f>DAY($B1000)</f>
        <v>21</v>
      </c>
      <c r="I1000" s="7">
        <f>WEEKDAY($B1000,2)</f>
        <v>2</v>
      </c>
      <c r="J1000" s="7" t="str">
        <f>TEXT($B1000, "DDDD")</f>
        <v>terça-feira</v>
      </c>
      <c r="K1000" s="15" t="str">
        <f>IFERROR(VLOOKUP(B1000, HolidayDimension!A$2:B$50, 2, FALSE), "No Key")</f>
        <v>No Key</v>
      </c>
      <c r="L1000" s="7" t="str">
        <f t="shared" si="15"/>
        <v>Non-Holiday</v>
      </c>
      <c r="M1000" s="7" t="str">
        <f>IF($I1000 &gt;= 6, "Weekend", "Non-Weekend")</f>
        <v>Non-Weekend</v>
      </c>
    </row>
    <row r="1001" spans="1:13" x14ac:dyDescent="0.25">
      <c r="A1001" s="7">
        <v>1000</v>
      </c>
      <c r="B1001" s="9">
        <v>41934</v>
      </c>
      <c r="C1001" s="7">
        <f>YEAR($B1001)</f>
        <v>2014</v>
      </c>
      <c r="D1001" s="7" t="str">
        <f>VLOOKUP(_xlfn.DAYS(DATE(YEAR($B1001), MONTH($B1002), DAY($B1002)), DATE(YEAR($B1002), 1, 1)), SeasonAux, 2, TRUE)</f>
        <v>Autumn</v>
      </c>
      <c r="E1001" s="7">
        <f>IF($F1001 &lt;= 6, 1, 2)</f>
        <v>2</v>
      </c>
      <c r="F1001" s="7">
        <f>MONTH($B1001)</f>
        <v>10</v>
      </c>
      <c r="G1001" s="7">
        <f>WEEKNUM($B1001)</f>
        <v>43</v>
      </c>
      <c r="H1001" s="7">
        <f>DAY($B1001)</f>
        <v>22</v>
      </c>
      <c r="I1001" s="7">
        <f>WEEKDAY($B1001,2)</f>
        <v>3</v>
      </c>
      <c r="J1001" s="7" t="str">
        <f>TEXT($B1001, "DDDD")</f>
        <v>quarta-feira</v>
      </c>
      <c r="K1001" s="15" t="str">
        <f>IFERROR(VLOOKUP(B1001, HolidayDimension!A$2:B$50, 2, FALSE), "No Key")</f>
        <v>No Key</v>
      </c>
      <c r="L1001" s="7" t="str">
        <f t="shared" si="15"/>
        <v>Non-Holiday</v>
      </c>
      <c r="M1001" s="7" t="str">
        <f>IF($I1001 &gt;= 6, "Weekend", "Non-Weekend")</f>
        <v>Non-Weekend</v>
      </c>
    </row>
    <row r="1002" spans="1:13" x14ac:dyDescent="0.25">
      <c r="A1002" s="7">
        <v>1001</v>
      </c>
      <c r="B1002" s="8">
        <v>41935</v>
      </c>
      <c r="C1002" s="7">
        <f>YEAR($B1002)</f>
        <v>2014</v>
      </c>
      <c r="D1002" s="7" t="str">
        <f>VLOOKUP(_xlfn.DAYS(DATE(YEAR($B1002), MONTH($B1003), DAY($B1003)), DATE(YEAR($B1003), 1, 1)), SeasonAux, 2, TRUE)</f>
        <v>Autumn</v>
      </c>
      <c r="E1002" s="7">
        <f>IF($F1002 &lt;= 6, 1, 2)</f>
        <v>2</v>
      </c>
      <c r="F1002" s="7">
        <f>MONTH($B1002)</f>
        <v>10</v>
      </c>
      <c r="G1002" s="7">
        <f>WEEKNUM($B1002)</f>
        <v>43</v>
      </c>
      <c r="H1002" s="7">
        <f>DAY($B1002)</f>
        <v>23</v>
      </c>
      <c r="I1002" s="7">
        <f>WEEKDAY($B1002,2)</f>
        <v>4</v>
      </c>
      <c r="J1002" s="7" t="str">
        <f>TEXT($B1002, "DDDD")</f>
        <v>quinta-feira</v>
      </c>
      <c r="K1002" s="15" t="str">
        <f>IFERROR(VLOOKUP(B1002, HolidayDimension!A$2:B$50, 2, FALSE), "No Key")</f>
        <v>No Key</v>
      </c>
      <c r="L1002" s="7" t="str">
        <f t="shared" si="15"/>
        <v>Non-Holiday</v>
      </c>
      <c r="M1002" s="7" t="str">
        <f>IF($I1002 &gt;= 6, "Weekend", "Non-Weekend")</f>
        <v>Non-Weekend</v>
      </c>
    </row>
    <row r="1003" spans="1:13" x14ac:dyDescent="0.25">
      <c r="A1003" s="7">
        <v>1002</v>
      </c>
      <c r="B1003" s="9">
        <v>41936</v>
      </c>
      <c r="C1003" s="7">
        <f>YEAR($B1003)</f>
        <v>2014</v>
      </c>
      <c r="D1003" s="7" t="str">
        <f>VLOOKUP(_xlfn.DAYS(DATE(YEAR($B1003), MONTH($B1004), DAY($B1004)), DATE(YEAR($B1004), 1, 1)), SeasonAux, 2, TRUE)</f>
        <v>Autumn</v>
      </c>
      <c r="E1003" s="7">
        <f>IF($F1003 &lt;= 6, 1, 2)</f>
        <v>2</v>
      </c>
      <c r="F1003" s="7">
        <f>MONTH($B1003)</f>
        <v>10</v>
      </c>
      <c r="G1003" s="7">
        <f>WEEKNUM($B1003)</f>
        <v>43</v>
      </c>
      <c r="H1003" s="7">
        <f>DAY($B1003)</f>
        <v>24</v>
      </c>
      <c r="I1003" s="7">
        <f>WEEKDAY($B1003,2)</f>
        <v>5</v>
      </c>
      <c r="J1003" s="7" t="str">
        <f>TEXT($B1003, "DDDD")</f>
        <v>sexta-feira</v>
      </c>
      <c r="K1003" s="15" t="str">
        <f>IFERROR(VLOOKUP(B1003, HolidayDimension!A$2:B$50, 2, FALSE), "No Key")</f>
        <v>No Key</v>
      </c>
      <c r="L1003" s="7" t="str">
        <f t="shared" si="15"/>
        <v>Non-Holiday</v>
      </c>
      <c r="M1003" s="7" t="str">
        <f>IF($I1003 &gt;= 6, "Weekend", "Non-Weekend")</f>
        <v>Non-Weekend</v>
      </c>
    </row>
    <row r="1004" spans="1:13" x14ac:dyDescent="0.25">
      <c r="A1004" s="7">
        <v>1003</v>
      </c>
      <c r="B1004" s="8">
        <v>41937</v>
      </c>
      <c r="C1004" s="7">
        <f>YEAR($B1004)</f>
        <v>2014</v>
      </c>
      <c r="D1004" s="7" t="str">
        <f>VLOOKUP(_xlfn.DAYS(DATE(YEAR($B1004), MONTH($B1005), DAY($B1005)), DATE(YEAR($B1005), 1, 1)), SeasonAux, 2, TRUE)</f>
        <v>Autumn</v>
      </c>
      <c r="E1004" s="7">
        <f>IF($F1004 &lt;= 6, 1, 2)</f>
        <v>2</v>
      </c>
      <c r="F1004" s="7">
        <f>MONTH($B1004)</f>
        <v>10</v>
      </c>
      <c r="G1004" s="7">
        <f>WEEKNUM($B1004)</f>
        <v>43</v>
      </c>
      <c r="H1004" s="7">
        <f>DAY($B1004)</f>
        <v>25</v>
      </c>
      <c r="I1004" s="7">
        <f>WEEKDAY($B1004,2)</f>
        <v>6</v>
      </c>
      <c r="J1004" s="7" t="str">
        <f>TEXT($B1004, "DDDD")</f>
        <v>sábado</v>
      </c>
      <c r="K1004" s="15" t="str">
        <f>IFERROR(VLOOKUP(B1004, HolidayDimension!A$2:B$50, 2, FALSE), "No Key")</f>
        <v>No Key</v>
      </c>
      <c r="L1004" s="7" t="str">
        <f t="shared" si="15"/>
        <v>Non-Holiday</v>
      </c>
      <c r="M1004" s="7" t="str">
        <f>IF($I1004 &gt;= 6, "Weekend", "Non-Weekend")</f>
        <v>Weekend</v>
      </c>
    </row>
    <row r="1005" spans="1:13" x14ac:dyDescent="0.25">
      <c r="A1005" s="7">
        <v>1004</v>
      </c>
      <c r="B1005" s="8">
        <v>41938</v>
      </c>
      <c r="C1005" s="7">
        <f>YEAR($B1005)</f>
        <v>2014</v>
      </c>
      <c r="D1005" s="7" t="str">
        <f>VLOOKUP(_xlfn.DAYS(DATE(YEAR($B1005), MONTH($B1006), DAY($B1006)), DATE(YEAR($B1006), 1, 1)), SeasonAux, 2, TRUE)</f>
        <v>Autumn</v>
      </c>
      <c r="E1005" s="7">
        <f>IF($F1005 &lt;= 6, 1, 2)</f>
        <v>2</v>
      </c>
      <c r="F1005" s="7">
        <f>MONTH($B1005)</f>
        <v>10</v>
      </c>
      <c r="G1005" s="7">
        <f>WEEKNUM($B1005)</f>
        <v>44</v>
      </c>
      <c r="H1005" s="7">
        <f>DAY($B1005)</f>
        <v>26</v>
      </c>
      <c r="I1005" s="7">
        <f>WEEKDAY($B1005,2)</f>
        <v>7</v>
      </c>
      <c r="J1005" s="7" t="str">
        <f>TEXT($B1005, "DDDD")</f>
        <v>domingo</v>
      </c>
      <c r="K1005" s="15" t="str">
        <f>IFERROR(VLOOKUP(B1005, HolidayDimension!A$2:B$50, 2, FALSE), "No Key")</f>
        <v>No Key</v>
      </c>
      <c r="L1005" s="7" t="str">
        <f t="shared" si="15"/>
        <v>Non-Holiday</v>
      </c>
      <c r="M1005" s="7" t="str">
        <f>IF($I1005 &gt;= 6, "Weekend", "Non-Weekend")</f>
        <v>Weekend</v>
      </c>
    </row>
    <row r="1006" spans="1:13" x14ac:dyDescent="0.25">
      <c r="A1006" s="7">
        <v>1005</v>
      </c>
      <c r="B1006" s="8">
        <v>41939</v>
      </c>
      <c r="C1006" s="7">
        <f>YEAR($B1006)</f>
        <v>2014</v>
      </c>
      <c r="D1006" s="7" t="str">
        <f>VLOOKUP(_xlfn.DAYS(DATE(YEAR($B1006), MONTH($B1007), DAY($B1007)), DATE(YEAR($B1007), 1, 1)), SeasonAux, 2, TRUE)</f>
        <v>Autumn</v>
      </c>
      <c r="E1006" s="7">
        <f>IF($F1006 &lt;= 6, 1, 2)</f>
        <v>2</v>
      </c>
      <c r="F1006" s="7">
        <f>MONTH($B1006)</f>
        <v>10</v>
      </c>
      <c r="G1006" s="7">
        <f>WEEKNUM($B1006)</f>
        <v>44</v>
      </c>
      <c r="H1006" s="7">
        <f>DAY($B1006)</f>
        <v>27</v>
      </c>
      <c r="I1006" s="7">
        <f>WEEKDAY($B1006,2)</f>
        <v>1</v>
      </c>
      <c r="J1006" s="7" t="str">
        <f>TEXT($B1006, "DDDD")</f>
        <v>segunda-feira</v>
      </c>
      <c r="K1006" s="15" t="str">
        <f>IFERROR(VLOOKUP(B1006, HolidayDimension!A$2:B$50, 2, FALSE), "No Key")</f>
        <v>No Key</v>
      </c>
      <c r="L1006" s="7" t="str">
        <f t="shared" si="15"/>
        <v>Non-Holiday</v>
      </c>
      <c r="M1006" s="7" t="str">
        <f>IF($I1006 &gt;= 6, "Weekend", "Non-Weekend")</f>
        <v>Non-Weekend</v>
      </c>
    </row>
    <row r="1007" spans="1:13" x14ac:dyDescent="0.25">
      <c r="A1007" s="7">
        <v>1006</v>
      </c>
      <c r="B1007" s="8">
        <v>41940</v>
      </c>
      <c r="C1007" s="7">
        <f>YEAR($B1007)</f>
        <v>2014</v>
      </c>
      <c r="D1007" s="7" t="str">
        <f>VLOOKUP(_xlfn.DAYS(DATE(YEAR($B1007), MONTH($B1008), DAY($B1008)), DATE(YEAR($B1008), 1, 1)), SeasonAux, 2, TRUE)</f>
        <v>Autumn</v>
      </c>
      <c r="E1007" s="7">
        <f>IF($F1007 &lt;= 6, 1, 2)</f>
        <v>2</v>
      </c>
      <c r="F1007" s="7">
        <f>MONTH($B1007)</f>
        <v>10</v>
      </c>
      <c r="G1007" s="7">
        <f>WEEKNUM($B1007)</f>
        <v>44</v>
      </c>
      <c r="H1007" s="7">
        <f>DAY($B1007)</f>
        <v>28</v>
      </c>
      <c r="I1007" s="7">
        <f>WEEKDAY($B1007,2)</f>
        <v>2</v>
      </c>
      <c r="J1007" s="7" t="str">
        <f>TEXT($B1007, "DDDD")</f>
        <v>terça-feira</v>
      </c>
      <c r="K1007" s="15" t="str">
        <f>IFERROR(VLOOKUP(B1007, HolidayDimension!A$2:B$50, 2, FALSE), "No Key")</f>
        <v>No Key</v>
      </c>
      <c r="L1007" s="7" t="str">
        <f t="shared" si="15"/>
        <v>Non-Holiday</v>
      </c>
      <c r="M1007" s="7" t="str">
        <f>IF($I1007 &gt;= 6, "Weekend", "Non-Weekend")</f>
        <v>Non-Weekend</v>
      </c>
    </row>
    <row r="1008" spans="1:13" x14ac:dyDescent="0.25">
      <c r="A1008" s="7">
        <v>1007</v>
      </c>
      <c r="B1008" s="9">
        <v>41941</v>
      </c>
      <c r="C1008" s="7">
        <f>YEAR($B1008)</f>
        <v>2014</v>
      </c>
      <c r="D1008" s="7" t="str">
        <f>VLOOKUP(_xlfn.DAYS(DATE(YEAR($B1008), MONTH($B1009), DAY($B1009)), DATE(YEAR($B1009), 1, 1)), SeasonAux, 2, TRUE)</f>
        <v>Autumn</v>
      </c>
      <c r="E1008" s="7">
        <f>IF($F1008 &lt;= 6, 1, 2)</f>
        <v>2</v>
      </c>
      <c r="F1008" s="7">
        <f>MONTH($B1008)</f>
        <v>10</v>
      </c>
      <c r="G1008" s="7">
        <f>WEEKNUM($B1008)</f>
        <v>44</v>
      </c>
      <c r="H1008" s="7">
        <f>DAY($B1008)</f>
        <v>29</v>
      </c>
      <c r="I1008" s="7">
        <f>WEEKDAY($B1008,2)</f>
        <v>3</v>
      </c>
      <c r="J1008" s="7" t="str">
        <f>TEXT($B1008, "DDDD")</f>
        <v>quarta-feira</v>
      </c>
      <c r="K1008" s="15" t="str">
        <f>IFERROR(VLOOKUP(B1008, HolidayDimension!A$2:B$50, 2, FALSE), "No Key")</f>
        <v>No Key</v>
      </c>
      <c r="L1008" s="7" t="str">
        <f t="shared" si="15"/>
        <v>Non-Holiday</v>
      </c>
      <c r="M1008" s="7" t="str">
        <f>IF($I1008 &gt;= 6, "Weekend", "Non-Weekend")</f>
        <v>Non-Weekend</v>
      </c>
    </row>
    <row r="1009" spans="1:13" x14ac:dyDescent="0.25">
      <c r="A1009" s="7">
        <v>1008</v>
      </c>
      <c r="B1009" s="8">
        <v>41942</v>
      </c>
      <c r="C1009" s="7">
        <f>YEAR($B1009)</f>
        <v>2014</v>
      </c>
      <c r="D1009" s="7" t="str">
        <f>VLOOKUP(_xlfn.DAYS(DATE(YEAR($B1009), MONTH($B1010), DAY($B1010)), DATE(YEAR($B1010), 1, 1)), SeasonAux, 2, TRUE)</f>
        <v>Autumn</v>
      </c>
      <c r="E1009" s="7">
        <f>IF($F1009 &lt;= 6, 1, 2)</f>
        <v>2</v>
      </c>
      <c r="F1009" s="7">
        <f>MONTH($B1009)</f>
        <v>10</v>
      </c>
      <c r="G1009" s="7">
        <f>WEEKNUM($B1009)</f>
        <v>44</v>
      </c>
      <c r="H1009" s="7">
        <f>DAY($B1009)</f>
        <v>30</v>
      </c>
      <c r="I1009" s="7">
        <f>WEEKDAY($B1009,2)</f>
        <v>4</v>
      </c>
      <c r="J1009" s="7" t="str">
        <f>TEXT($B1009, "DDDD")</f>
        <v>quinta-feira</v>
      </c>
      <c r="K1009" s="15" t="str">
        <f>IFERROR(VLOOKUP(B1009, HolidayDimension!A$2:B$50, 2, FALSE), "No Key")</f>
        <v>No Key</v>
      </c>
      <c r="L1009" s="7" t="str">
        <f t="shared" si="15"/>
        <v>Non-Holiday</v>
      </c>
      <c r="M1009" s="7" t="str">
        <f>IF($I1009 &gt;= 6, "Weekend", "Non-Weekend")</f>
        <v>Non-Weekend</v>
      </c>
    </row>
    <row r="1010" spans="1:13" x14ac:dyDescent="0.25">
      <c r="A1010" s="7">
        <v>1009</v>
      </c>
      <c r="B1010" s="8">
        <v>41943</v>
      </c>
      <c r="C1010" s="7">
        <f>YEAR($B1010)</f>
        <v>2014</v>
      </c>
      <c r="D1010" s="7" t="str">
        <f>VLOOKUP(_xlfn.DAYS(DATE(YEAR($B1010), MONTH($B1011), DAY($B1011)), DATE(YEAR($B1011), 1, 1)), SeasonAux, 2, TRUE)</f>
        <v>Autumn</v>
      </c>
      <c r="E1010" s="7">
        <f>IF($F1010 &lt;= 6, 1, 2)</f>
        <v>2</v>
      </c>
      <c r="F1010" s="7">
        <f>MONTH($B1010)</f>
        <v>10</v>
      </c>
      <c r="G1010" s="7">
        <f>WEEKNUM($B1010)</f>
        <v>44</v>
      </c>
      <c r="H1010" s="7">
        <f>DAY($B1010)</f>
        <v>31</v>
      </c>
      <c r="I1010" s="7">
        <f>WEEKDAY($B1010,2)</f>
        <v>5</v>
      </c>
      <c r="J1010" s="7" t="str">
        <f>TEXT($B1010, "DDDD")</f>
        <v>sexta-feira</v>
      </c>
      <c r="K1010" s="15" t="str">
        <f>IFERROR(VLOOKUP(B1010, HolidayDimension!A$2:B$50, 2, FALSE), "No Key")</f>
        <v>No Key</v>
      </c>
      <c r="L1010" s="7" t="str">
        <f t="shared" si="15"/>
        <v>Non-Holiday</v>
      </c>
      <c r="M1010" s="7" t="str">
        <f>IF($I1010 &gt;= 6, "Weekend", "Non-Weekend")</f>
        <v>Non-Weekend</v>
      </c>
    </row>
    <row r="1011" spans="1:13" x14ac:dyDescent="0.25">
      <c r="A1011" s="7">
        <v>1010</v>
      </c>
      <c r="B1011" s="9">
        <v>41944</v>
      </c>
      <c r="C1011" s="7">
        <f>YEAR($B1011)</f>
        <v>2014</v>
      </c>
      <c r="D1011" s="7" t="str">
        <f>VLOOKUP(_xlfn.DAYS(DATE(YEAR($B1011), MONTH($B1012), DAY($B1012)), DATE(YEAR($B1012), 1, 1)), SeasonAux, 2, TRUE)</f>
        <v>Autumn</v>
      </c>
      <c r="E1011" s="7">
        <f>IF($F1011 &lt;= 6, 1, 2)</f>
        <v>2</v>
      </c>
      <c r="F1011" s="7">
        <f>MONTH($B1011)</f>
        <v>11</v>
      </c>
      <c r="G1011" s="7">
        <f>WEEKNUM($B1011)</f>
        <v>44</v>
      </c>
      <c r="H1011" s="7">
        <f>DAY($B1011)</f>
        <v>1</v>
      </c>
      <c r="I1011" s="7">
        <f>WEEKDAY($B1011,2)</f>
        <v>6</v>
      </c>
      <c r="J1011" s="7" t="str">
        <f>TEXT($B1011, "DDDD")</f>
        <v>sábado</v>
      </c>
      <c r="K1011" s="15" t="str">
        <f>IFERROR(VLOOKUP(B1011, HolidayDimension!A$2:B$50, 2, FALSE), "No Key")</f>
        <v>No Key</v>
      </c>
      <c r="L1011" s="7" t="str">
        <f t="shared" si="15"/>
        <v>Non-Holiday</v>
      </c>
      <c r="M1011" s="7" t="str">
        <f>IF($I1011 &gt;= 6, "Weekend", "Non-Weekend")</f>
        <v>Weekend</v>
      </c>
    </row>
    <row r="1012" spans="1:13" x14ac:dyDescent="0.25">
      <c r="A1012" s="7">
        <v>1011</v>
      </c>
      <c r="B1012" s="9">
        <v>41945</v>
      </c>
      <c r="C1012" s="7">
        <f>YEAR($B1012)</f>
        <v>2014</v>
      </c>
      <c r="D1012" s="7" t="str">
        <f>VLOOKUP(_xlfn.DAYS(DATE(YEAR($B1012), MONTH($B1013), DAY($B1013)), DATE(YEAR($B1013), 1, 1)), SeasonAux, 2, TRUE)</f>
        <v>Autumn</v>
      </c>
      <c r="E1012" s="7">
        <f>IF($F1012 &lt;= 6, 1, 2)</f>
        <v>2</v>
      </c>
      <c r="F1012" s="7">
        <f>MONTH($B1012)</f>
        <v>11</v>
      </c>
      <c r="G1012" s="7">
        <f>WEEKNUM($B1012)</f>
        <v>45</v>
      </c>
      <c r="H1012" s="7">
        <f>DAY($B1012)</f>
        <v>2</v>
      </c>
      <c r="I1012" s="7">
        <f>WEEKDAY($B1012,2)</f>
        <v>7</v>
      </c>
      <c r="J1012" s="7" t="str">
        <f>TEXT($B1012, "DDDD")</f>
        <v>domingo</v>
      </c>
      <c r="K1012" s="15" t="str">
        <f>IFERROR(VLOOKUP(B1012, HolidayDimension!A$2:B$50, 2, FALSE), "No Key")</f>
        <v>No Key</v>
      </c>
      <c r="L1012" s="7" t="str">
        <f t="shared" si="15"/>
        <v>Non-Holiday</v>
      </c>
      <c r="M1012" s="7" t="str">
        <f>IF($I1012 &gt;= 6, "Weekend", "Non-Weekend")</f>
        <v>Weekend</v>
      </c>
    </row>
    <row r="1013" spans="1:13" x14ac:dyDescent="0.25">
      <c r="A1013" s="7">
        <v>1012</v>
      </c>
      <c r="B1013" s="8">
        <v>41947</v>
      </c>
      <c r="C1013" s="7">
        <f>YEAR($B1013)</f>
        <v>2014</v>
      </c>
      <c r="D1013" s="7" t="str">
        <f>VLOOKUP(_xlfn.DAYS(DATE(YEAR($B1013), MONTH($B1014), DAY($B1014)), DATE(YEAR($B1014), 1, 1)), SeasonAux, 2, TRUE)</f>
        <v>Autumn</v>
      </c>
      <c r="E1013" s="7">
        <f>IF($F1013 &lt;= 6, 1, 2)</f>
        <v>2</v>
      </c>
      <c r="F1013" s="7">
        <f>MONTH($B1013)</f>
        <v>11</v>
      </c>
      <c r="G1013" s="7">
        <f>WEEKNUM($B1013)</f>
        <v>45</v>
      </c>
      <c r="H1013" s="7">
        <f>DAY($B1013)</f>
        <v>4</v>
      </c>
      <c r="I1013" s="7">
        <f>WEEKDAY($B1013,2)</f>
        <v>2</v>
      </c>
      <c r="J1013" s="7" t="str">
        <f>TEXT($B1013, "DDDD")</f>
        <v>terça-feira</v>
      </c>
      <c r="K1013" s="15" t="str">
        <f>IFERROR(VLOOKUP(B1013, HolidayDimension!A$2:B$50, 2, FALSE), "No Key")</f>
        <v>No Key</v>
      </c>
      <c r="L1013" s="7" t="str">
        <f t="shared" si="15"/>
        <v>Non-Holiday</v>
      </c>
      <c r="M1013" s="7" t="str">
        <f>IF($I1013 &gt;= 6, "Weekend", "Non-Weekend")</f>
        <v>Non-Weekend</v>
      </c>
    </row>
    <row r="1014" spans="1:13" x14ac:dyDescent="0.25">
      <c r="A1014" s="7">
        <v>1013</v>
      </c>
      <c r="B1014" s="8">
        <v>41948</v>
      </c>
      <c r="C1014" s="7">
        <f>YEAR($B1014)</f>
        <v>2014</v>
      </c>
      <c r="D1014" s="7" t="str">
        <f>VLOOKUP(_xlfn.DAYS(DATE(YEAR($B1014), MONTH($B1015), DAY($B1015)), DATE(YEAR($B1015), 1, 1)), SeasonAux, 2, TRUE)</f>
        <v>Autumn</v>
      </c>
      <c r="E1014" s="7">
        <f>IF($F1014 &lt;= 6, 1, 2)</f>
        <v>2</v>
      </c>
      <c r="F1014" s="7">
        <f>MONTH($B1014)</f>
        <v>11</v>
      </c>
      <c r="G1014" s="7">
        <f>WEEKNUM($B1014)</f>
        <v>45</v>
      </c>
      <c r="H1014" s="7">
        <f>DAY($B1014)</f>
        <v>5</v>
      </c>
      <c r="I1014" s="7">
        <f>WEEKDAY($B1014,2)</f>
        <v>3</v>
      </c>
      <c r="J1014" s="7" t="str">
        <f>TEXT($B1014, "DDDD")</f>
        <v>quarta-feira</v>
      </c>
      <c r="K1014" s="15" t="str">
        <f>IFERROR(VLOOKUP(B1014, HolidayDimension!A$2:B$50, 2, FALSE), "No Key")</f>
        <v>No Key</v>
      </c>
      <c r="L1014" s="7" t="str">
        <f t="shared" si="15"/>
        <v>Non-Holiday</v>
      </c>
      <c r="M1014" s="7" t="str">
        <f>IF($I1014 &gt;= 6, "Weekend", "Non-Weekend")</f>
        <v>Non-Weekend</v>
      </c>
    </row>
    <row r="1015" spans="1:13" x14ac:dyDescent="0.25">
      <c r="A1015" s="7">
        <v>1014</v>
      </c>
      <c r="B1015" s="8">
        <v>41949</v>
      </c>
      <c r="C1015" s="7">
        <f>YEAR($B1015)</f>
        <v>2014</v>
      </c>
      <c r="D1015" s="7" t="str">
        <f>VLOOKUP(_xlfn.DAYS(DATE(YEAR($B1015), MONTH($B1016), DAY($B1016)), DATE(YEAR($B1016), 1, 1)), SeasonAux, 2, TRUE)</f>
        <v>Autumn</v>
      </c>
      <c r="E1015" s="7">
        <f>IF($F1015 &lt;= 6, 1, 2)</f>
        <v>2</v>
      </c>
      <c r="F1015" s="7">
        <f>MONTH($B1015)</f>
        <v>11</v>
      </c>
      <c r="G1015" s="7">
        <f>WEEKNUM($B1015)</f>
        <v>45</v>
      </c>
      <c r="H1015" s="7">
        <f>DAY($B1015)</f>
        <v>6</v>
      </c>
      <c r="I1015" s="7">
        <f>WEEKDAY($B1015,2)</f>
        <v>4</v>
      </c>
      <c r="J1015" s="7" t="str">
        <f>TEXT($B1015, "DDDD")</f>
        <v>quinta-feira</v>
      </c>
      <c r="K1015" s="15" t="str">
        <f>IFERROR(VLOOKUP(B1015, HolidayDimension!A$2:B$50, 2, FALSE), "No Key")</f>
        <v>No Key</v>
      </c>
      <c r="L1015" s="7" t="str">
        <f t="shared" si="15"/>
        <v>Non-Holiday</v>
      </c>
      <c r="M1015" s="7" t="str">
        <f>IF($I1015 &gt;= 6, "Weekend", "Non-Weekend")</f>
        <v>Non-Weekend</v>
      </c>
    </row>
    <row r="1016" spans="1:13" x14ac:dyDescent="0.25">
      <c r="A1016" s="7">
        <v>1015</v>
      </c>
      <c r="B1016" s="8">
        <v>41950</v>
      </c>
      <c r="C1016" s="7">
        <f>YEAR($B1016)</f>
        <v>2014</v>
      </c>
      <c r="D1016" s="7" t="str">
        <f>VLOOKUP(_xlfn.DAYS(DATE(YEAR($B1016), MONTH($B1017), DAY($B1017)), DATE(YEAR($B1017), 1, 1)), SeasonAux, 2, TRUE)</f>
        <v>Autumn</v>
      </c>
      <c r="E1016" s="7">
        <f>IF($F1016 &lt;= 6, 1, 2)</f>
        <v>2</v>
      </c>
      <c r="F1016" s="7">
        <f>MONTH($B1016)</f>
        <v>11</v>
      </c>
      <c r="G1016" s="7">
        <f>WEEKNUM($B1016)</f>
        <v>45</v>
      </c>
      <c r="H1016" s="7">
        <f>DAY($B1016)</f>
        <v>7</v>
      </c>
      <c r="I1016" s="7">
        <f>WEEKDAY($B1016,2)</f>
        <v>5</v>
      </c>
      <c r="J1016" s="7" t="str">
        <f>TEXT($B1016, "DDDD")</f>
        <v>sexta-feira</v>
      </c>
      <c r="K1016" s="15" t="str">
        <f>IFERROR(VLOOKUP(B1016, HolidayDimension!A$2:B$50, 2, FALSE), "No Key")</f>
        <v>No Key</v>
      </c>
      <c r="L1016" s="7" t="str">
        <f t="shared" si="15"/>
        <v>Non-Holiday</v>
      </c>
      <c r="M1016" s="7" t="str">
        <f>IF($I1016 &gt;= 6, "Weekend", "Non-Weekend")</f>
        <v>Non-Weekend</v>
      </c>
    </row>
    <row r="1017" spans="1:13" x14ac:dyDescent="0.25">
      <c r="A1017" s="7">
        <v>1016</v>
      </c>
      <c r="B1017" s="8">
        <v>41951</v>
      </c>
      <c r="C1017" s="7">
        <f>YEAR($B1017)</f>
        <v>2014</v>
      </c>
      <c r="D1017" s="7" t="str">
        <f>VLOOKUP(_xlfn.DAYS(DATE(YEAR($B1017), MONTH($B1018), DAY($B1018)), DATE(YEAR($B1018), 1, 1)), SeasonAux, 2, TRUE)</f>
        <v>Autumn</v>
      </c>
      <c r="E1017" s="7">
        <f>IF($F1017 &lt;= 6, 1, 2)</f>
        <v>2</v>
      </c>
      <c r="F1017" s="7">
        <f>MONTH($B1017)</f>
        <v>11</v>
      </c>
      <c r="G1017" s="7">
        <f>WEEKNUM($B1017)</f>
        <v>45</v>
      </c>
      <c r="H1017" s="7">
        <f>DAY($B1017)</f>
        <v>8</v>
      </c>
      <c r="I1017" s="7">
        <f>WEEKDAY($B1017,2)</f>
        <v>6</v>
      </c>
      <c r="J1017" s="7" t="str">
        <f>TEXT($B1017, "DDDD")</f>
        <v>sábado</v>
      </c>
      <c r="K1017" s="15" t="str">
        <f>IFERROR(VLOOKUP(B1017, HolidayDimension!A$2:B$50, 2, FALSE), "No Key")</f>
        <v>No Key</v>
      </c>
      <c r="L1017" s="7" t="str">
        <f t="shared" si="15"/>
        <v>Non-Holiday</v>
      </c>
      <c r="M1017" s="7" t="str">
        <f>IF($I1017 &gt;= 6, "Weekend", "Non-Weekend")</f>
        <v>Weekend</v>
      </c>
    </row>
    <row r="1018" spans="1:13" x14ac:dyDescent="0.25">
      <c r="A1018" s="7">
        <v>1017</v>
      </c>
      <c r="B1018" s="9">
        <v>41952</v>
      </c>
      <c r="C1018" s="7">
        <f>YEAR($B1018)</f>
        <v>2014</v>
      </c>
      <c r="D1018" s="7" t="str">
        <f>VLOOKUP(_xlfn.DAYS(DATE(YEAR($B1018), MONTH($B1019), DAY($B1019)), DATE(YEAR($B1019), 1, 1)), SeasonAux, 2, TRUE)</f>
        <v>Autumn</v>
      </c>
      <c r="E1018" s="7">
        <f>IF($F1018 &lt;= 6, 1, 2)</f>
        <v>2</v>
      </c>
      <c r="F1018" s="7">
        <f>MONTH($B1018)</f>
        <v>11</v>
      </c>
      <c r="G1018" s="7">
        <f>WEEKNUM($B1018)</f>
        <v>46</v>
      </c>
      <c r="H1018" s="7">
        <f>DAY($B1018)</f>
        <v>9</v>
      </c>
      <c r="I1018" s="7">
        <f>WEEKDAY($B1018,2)</f>
        <v>7</v>
      </c>
      <c r="J1018" s="7" t="str">
        <f>TEXT($B1018, "DDDD")</f>
        <v>domingo</v>
      </c>
      <c r="K1018" s="15" t="str">
        <f>IFERROR(VLOOKUP(B1018, HolidayDimension!A$2:B$50, 2, FALSE), "No Key")</f>
        <v>No Key</v>
      </c>
      <c r="L1018" s="7" t="str">
        <f t="shared" si="15"/>
        <v>Non-Holiday</v>
      </c>
      <c r="M1018" s="7" t="str">
        <f>IF($I1018 &gt;= 6, "Weekend", "Non-Weekend")</f>
        <v>Weekend</v>
      </c>
    </row>
    <row r="1019" spans="1:13" x14ac:dyDescent="0.25">
      <c r="A1019" s="7">
        <v>1018</v>
      </c>
      <c r="B1019" s="8">
        <v>41953</v>
      </c>
      <c r="C1019" s="7">
        <f>YEAR($B1019)</f>
        <v>2014</v>
      </c>
      <c r="D1019" s="7" t="str">
        <f>VLOOKUP(_xlfn.DAYS(DATE(YEAR($B1019), MONTH($B1020), DAY($B1020)), DATE(YEAR($B1020), 1, 1)), SeasonAux, 2, TRUE)</f>
        <v>Autumn</v>
      </c>
      <c r="E1019" s="7">
        <f>IF($F1019 &lt;= 6, 1, 2)</f>
        <v>2</v>
      </c>
      <c r="F1019" s="7">
        <f>MONTH($B1019)</f>
        <v>11</v>
      </c>
      <c r="G1019" s="7">
        <f>WEEKNUM($B1019)</f>
        <v>46</v>
      </c>
      <c r="H1019" s="7">
        <f>DAY($B1019)</f>
        <v>10</v>
      </c>
      <c r="I1019" s="7">
        <f>WEEKDAY($B1019,2)</f>
        <v>1</v>
      </c>
      <c r="J1019" s="7" t="str">
        <f>TEXT($B1019, "DDDD")</f>
        <v>segunda-feira</v>
      </c>
      <c r="K1019" s="15" t="str">
        <f>IFERROR(VLOOKUP(B1019, HolidayDimension!A$2:B$50, 2, FALSE), "No Key")</f>
        <v>No Key</v>
      </c>
      <c r="L1019" s="7" t="str">
        <f t="shared" si="15"/>
        <v>Non-Holiday</v>
      </c>
      <c r="M1019" s="7" t="str">
        <f>IF($I1019 &gt;= 6, "Weekend", "Non-Weekend")</f>
        <v>Non-Weekend</v>
      </c>
    </row>
    <row r="1020" spans="1:13" x14ac:dyDescent="0.25">
      <c r="A1020" s="7">
        <v>1019</v>
      </c>
      <c r="B1020" s="9">
        <v>41954</v>
      </c>
      <c r="C1020" s="7">
        <f>YEAR($B1020)</f>
        <v>2014</v>
      </c>
      <c r="D1020" s="7" t="str">
        <f>VLOOKUP(_xlfn.DAYS(DATE(YEAR($B1020), MONTH($B1021), DAY($B1021)), DATE(YEAR($B1021), 1, 1)), SeasonAux, 2, TRUE)</f>
        <v>Autumn</v>
      </c>
      <c r="E1020" s="7">
        <f>IF($F1020 &lt;= 6, 1, 2)</f>
        <v>2</v>
      </c>
      <c r="F1020" s="7">
        <f>MONTH($B1020)</f>
        <v>11</v>
      </c>
      <c r="G1020" s="7">
        <f>WEEKNUM($B1020)</f>
        <v>46</v>
      </c>
      <c r="H1020" s="7">
        <f>DAY($B1020)</f>
        <v>11</v>
      </c>
      <c r="I1020" s="7">
        <f>WEEKDAY($B1020,2)</f>
        <v>2</v>
      </c>
      <c r="J1020" s="7" t="str">
        <f>TEXT($B1020, "DDDD")</f>
        <v>terça-feira</v>
      </c>
      <c r="K1020" s="15" t="str">
        <f>IFERROR(VLOOKUP(B1020, HolidayDimension!A$2:B$50, 2, FALSE), "No Key")</f>
        <v>No Key</v>
      </c>
      <c r="L1020" s="7" t="str">
        <f t="shared" si="15"/>
        <v>Non-Holiday</v>
      </c>
      <c r="M1020" s="7" t="str">
        <f>IF($I1020 &gt;= 6, "Weekend", "Non-Weekend")</f>
        <v>Non-Weekend</v>
      </c>
    </row>
    <row r="1021" spans="1:13" x14ac:dyDescent="0.25">
      <c r="A1021" s="7">
        <v>1020</v>
      </c>
      <c r="B1021" s="9">
        <v>41955</v>
      </c>
      <c r="C1021" s="7">
        <f>YEAR($B1021)</f>
        <v>2014</v>
      </c>
      <c r="D1021" s="7" t="str">
        <f>VLOOKUP(_xlfn.DAYS(DATE(YEAR($B1021), MONTH($B1022), DAY($B1022)), DATE(YEAR($B1022), 1, 1)), SeasonAux, 2, TRUE)</f>
        <v>Autumn</v>
      </c>
      <c r="E1021" s="7">
        <f>IF($F1021 &lt;= 6, 1, 2)</f>
        <v>2</v>
      </c>
      <c r="F1021" s="7">
        <f>MONTH($B1021)</f>
        <v>11</v>
      </c>
      <c r="G1021" s="7">
        <f>WEEKNUM($B1021)</f>
        <v>46</v>
      </c>
      <c r="H1021" s="7">
        <f>DAY($B1021)</f>
        <v>12</v>
      </c>
      <c r="I1021" s="7">
        <f>WEEKDAY($B1021,2)</f>
        <v>3</v>
      </c>
      <c r="J1021" s="7" t="str">
        <f>TEXT($B1021, "DDDD")</f>
        <v>quarta-feira</v>
      </c>
      <c r="K1021" s="15" t="str">
        <f>IFERROR(VLOOKUP(B1021, HolidayDimension!A$2:B$50, 2, FALSE), "No Key")</f>
        <v>No Key</v>
      </c>
      <c r="L1021" s="7" t="str">
        <f t="shared" si="15"/>
        <v>Non-Holiday</v>
      </c>
      <c r="M1021" s="7" t="str">
        <f>IF($I1021 &gt;= 6, "Weekend", "Non-Weekend")</f>
        <v>Non-Weekend</v>
      </c>
    </row>
    <row r="1022" spans="1:13" x14ac:dyDescent="0.25">
      <c r="A1022" s="7">
        <v>1021</v>
      </c>
      <c r="B1022" s="9">
        <v>41956</v>
      </c>
      <c r="C1022" s="7">
        <f>YEAR($B1022)</f>
        <v>2014</v>
      </c>
      <c r="D1022" s="7" t="str">
        <f>VLOOKUP(_xlfn.DAYS(DATE(YEAR($B1022), MONTH($B1023), DAY($B1023)), DATE(YEAR($B1023), 1, 1)), SeasonAux, 2, TRUE)</f>
        <v>Autumn</v>
      </c>
      <c r="E1022" s="7">
        <f>IF($F1022 &lt;= 6, 1, 2)</f>
        <v>2</v>
      </c>
      <c r="F1022" s="7">
        <f>MONTH($B1022)</f>
        <v>11</v>
      </c>
      <c r="G1022" s="7">
        <f>WEEKNUM($B1022)</f>
        <v>46</v>
      </c>
      <c r="H1022" s="7">
        <f>DAY($B1022)</f>
        <v>13</v>
      </c>
      <c r="I1022" s="7">
        <f>WEEKDAY($B1022,2)</f>
        <v>4</v>
      </c>
      <c r="J1022" s="7" t="str">
        <f>TEXT($B1022, "DDDD")</f>
        <v>quinta-feira</v>
      </c>
      <c r="K1022" s="15" t="str">
        <f>IFERROR(VLOOKUP(B1022, HolidayDimension!A$2:B$50, 2, FALSE), "No Key")</f>
        <v>No Key</v>
      </c>
      <c r="L1022" s="7" t="str">
        <f t="shared" si="15"/>
        <v>Non-Holiday</v>
      </c>
      <c r="M1022" s="7" t="str">
        <f>IF($I1022 &gt;= 6, "Weekend", "Non-Weekend")</f>
        <v>Non-Weekend</v>
      </c>
    </row>
    <row r="1023" spans="1:13" x14ac:dyDescent="0.25">
      <c r="A1023" s="7">
        <v>1022</v>
      </c>
      <c r="B1023" s="9">
        <v>41957</v>
      </c>
      <c r="C1023" s="7">
        <f>YEAR($B1023)</f>
        <v>2014</v>
      </c>
      <c r="D1023" s="7" t="str">
        <f>VLOOKUP(_xlfn.DAYS(DATE(YEAR($B1023), MONTH($B1024), DAY($B1024)), DATE(YEAR($B1024), 1, 1)), SeasonAux, 2, TRUE)</f>
        <v>Autumn</v>
      </c>
      <c r="E1023" s="7">
        <f>IF($F1023 &lt;= 6, 1, 2)</f>
        <v>2</v>
      </c>
      <c r="F1023" s="7">
        <f>MONTH($B1023)</f>
        <v>11</v>
      </c>
      <c r="G1023" s="7">
        <f>WEEKNUM($B1023)</f>
        <v>46</v>
      </c>
      <c r="H1023" s="7">
        <f>DAY($B1023)</f>
        <v>14</v>
      </c>
      <c r="I1023" s="7">
        <f>WEEKDAY($B1023,2)</f>
        <v>5</v>
      </c>
      <c r="J1023" s="7" t="str">
        <f>TEXT($B1023, "DDDD")</f>
        <v>sexta-feira</v>
      </c>
      <c r="K1023" s="15" t="str">
        <f>IFERROR(VLOOKUP(B1023, HolidayDimension!A$2:B$50, 2, FALSE), "No Key")</f>
        <v>No Key</v>
      </c>
      <c r="L1023" s="7" t="str">
        <f t="shared" si="15"/>
        <v>Non-Holiday</v>
      </c>
      <c r="M1023" s="7" t="str">
        <f>IF($I1023 &gt;= 6, "Weekend", "Non-Weekend")</f>
        <v>Non-Weekend</v>
      </c>
    </row>
    <row r="1024" spans="1:13" x14ac:dyDescent="0.25">
      <c r="A1024" s="7">
        <v>1023</v>
      </c>
      <c r="B1024" s="9">
        <v>41958</v>
      </c>
      <c r="C1024" s="7">
        <f>YEAR($B1024)</f>
        <v>2014</v>
      </c>
      <c r="D1024" s="7" t="str">
        <f>VLOOKUP(_xlfn.DAYS(DATE(YEAR($B1024), MONTH($B1025), DAY($B1025)), DATE(YEAR($B1025), 1, 1)), SeasonAux, 2, TRUE)</f>
        <v>Autumn</v>
      </c>
      <c r="E1024" s="7">
        <f>IF($F1024 &lt;= 6, 1, 2)</f>
        <v>2</v>
      </c>
      <c r="F1024" s="7">
        <f>MONTH($B1024)</f>
        <v>11</v>
      </c>
      <c r="G1024" s="7">
        <f>WEEKNUM($B1024)</f>
        <v>46</v>
      </c>
      <c r="H1024" s="7">
        <f>DAY($B1024)</f>
        <v>15</v>
      </c>
      <c r="I1024" s="7">
        <f>WEEKDAY($B1024,2)</f>
        <v>6</v>
      </c>
      <c r="J1024" s="7" t="str">
        <f>TEXT($B1024, "DDDD")</f>
        <v>sábado</v>
      </c>
      <c r="K1024" s="15" t="str">
        <f>IFERROR(VLOOKUP(B1024, HolidayDimension!A$2:B$50, 2, FALSE), "No Key")</f>
        <v>No Key</v>
      </c>
      <c r="L1024" s="7" t="str">
        <f t="shared" si="15"/>
        <v>Non-Holiday</v>
      </c>
      <c r="M1024" s="7" t="str">
        <f>IF($I1024 &gt;= 6, "Weekend", "Non-Weekend")</f>
        <v>Weekend</v>
      </c>
    </row>
    <row r="1025" spans="1:13" x14ac:dyDescent="0.25">
      <c r="A1025" s="7">
        <v>1024</v>
      </c>
      <c r="B1025" s="9">
        <v>41959</v>
      </c>
      <c r="C1025" s="7">
        <f>YEAR($B1025)</f>
        <v>2014</v>
      </c>
      <c r="D1025" s="7" t="str">
        <f>VLOOKUP(_xlfn.DAYS(DATE(YEAR($B1025), MONTH($B1026), DAY($B1026)), DATE(YEAR($B1026), 1, 1)), SeasonAux, 2, TRUE)</f>
        <v>Autumn</v>
      </c>
      <c r="E1025" s="7">
        <f>IF($F1025 &lt;= 6, 1, 2)</f>
        <v>2</v>
      </c>
      <c r="F1025" s="7">
        <f>MONTH($B1025)</f>
        <v>11</v>
      </c>
      <c r="G1025" s="7">
        <f>WEEKNUM($B1025)</f>
        <v>47</v>
      </c>
      <c r="H1025" s="7">
        <f>DAY($B1025)</f>
        <v>16</v>
      </c>
      <c r="I1025" s="7">
        <f>WEEKDAY($B1025,2)</f>
        <v>7</v>
      </c>
      <c r="J1025" s="7" t="str">
        <f>TEXT($B1025, "DDDD")</f>
        <v>domingo</v>
      </c>
      <c r="K1025" s="15" t="str">
        <f>IFERROR(VLOOKUP(B1025, HolidayDimension!A$2:B$50, 2, FALSE), "No Key")</f>
        <v>No Key</v>
      </c>
      <c r="L1025" s="7" t="str">
        <f t="shared" si="15"/>
        <v>Non-Holiday</v>
      </c>
      <c r="M1025" s="7" t="str">
        <f>IF($I1025 &gt;= 6, "Weekend", "Non-Weekend")</f>
        <v>Weekend</v>
      </c>
    </row>
    <row r="1026" spans="1:13" x14ac:dyDescent="0.25">
      <c r="A1026" s="7">
        <v>1025</v>
      </c>
      <c r="B1026" s="8">
        <v>41960</v>
      </c>
      <c r="C1026" s="7">
        <f>YEAR($B1026)</f>
        <v>2014</v>
      </c>
      <c r="D1026" s="7" t="str">
        <f>VLOOKUP(_xlfn.DAYS(DATE(YEAR($B1026), MONTH($B1027), DAY($B1027)), DATE(YEAR($B1027), 1, 1)), SeasonAux, 2, TRUE)</f>
        <v>Autumn</v>
      </c>
      <c r="E1026" s="7">
        <f>IF($F1026 &lt;= 6, 1, 2)</f>
        <v>2</v>
      </c>
      <c r="F1026" s="7">
        <f>MONTH($B1026)</f>
        <v>11</v>
      </c>
      <c r="G1026" s="7">
        <f>WEEKNUM($B1026)</f>
        <v>47</v>
      </c>
      <c r="H1026" s="7">
        <f>DAY($B1026)</f>
        <v>17</v>
      </c>
      <c r="I1026" s="7">
        <f>WEEKDAY($B1026,2)</f>
        <v>1</v>
      </c>
      <c r="J1026" s="7" t="str">
        <f>TEXT($B1026, "DDDD")</f>
        <v>segunda-feira</v>
      </c>
      <c r="K1026" s="15" t="str">
        <f>IFERROR(VLOOKUP(B1026, HolidayDimension!A$2:B$50, 2, FALSE), "No Key")</f>
        <v>No Key</v>
      </c>
      <c r="L1026" s="7" t="str">
        <f t="shared" si="15"/>
        <v>Non-Holiday</v>
      </c>
      <c r="M1026" s="7" t="str">
        <f>IF($I1026 &gt;= 6, "Weekend", "Non-Weekend")</f>
        <v>Non-Weekend</v>
      </c>
    </row>
    <row r="1027" spans="1:13" x14ac:dyDescent="0.25">
      <c r="A1027" s="7">
        <v>1026</v>
      </c>
      <c r="B1027" s="9">
        <v>41961</v>
      </c>
      <c r="C1027" s="7">
        <f>YEAR($B1027)</f>
        <v>2014</v>
      </c>
      <c r="D1027" s="7" t="str">
        <f>VLOOKUP(_xlfn.DAYS(DATE(YEAR($B1027), MONTH($B1028), DAY($B1028)), DATE(YEAR($B1028), 1, 1)), SeasonAux, 2, TRUE)</f>
        <v>Autumn</v>
      </c>
      <c r="E1027" s="7">
        <f>IF($F1027 &lt;= 6, 1, 2)</f>
        <v>2</v>
      </c>
      <c r="F1027" s="7">
        <f>MONTH($B1027)</f>
        <v>11</v>
      </c>
      <c r="G1027" s="7">
        <f>WEEKNUM($B1027)</f>
        <v>47</v>
      </c>
      <c r="H1027" s="7">
        <f>DAY($B1027)</f>
        <v>18</v>
      </c>
      <c r="I1027" s="7">
        <f>WEEKDAY($B1027,2)</f>
        <v>2</v>
      </c>
      <c r="J1027" s="7" t="str">
        <f>TEXT($B1027, "DDDD")</f>
        <v>terça-feira</v>
      </c>
      <c r="K1027" s="15" t="str">
        <f>IFERROR(VLOOKUP(B1027, HolidayDimension!A$2:B$50, 2, FALSE), "No Key")</f>
        <v>No Key</v>
      </c>
      <c r="L1027" s="7" t="str">
        <f t="shared" ref="L1027:L1090" si="16">IF($K1027 = "No Key", "Non-Holiday", "Holiday")</f>
        <v>Non-Holiday</v>
      </c>
      <c r="M1027" s="7" t="str">
        <f>IF($I1027 &gt;= 6, "Weekend", "Non-Weekend")</f>
        <v>Non-Weekend</v>
      </c>
    </row>
    <row r="1028" spans="1:13" x14ac:dyDescent="0.25">
      <c r="A1028" s="7">
        <v>1027</v>
      </c>
      <c r="B1028" s="8">
        <v>41962</v>
      </c>
      <c r="C1028" s="7">
        <f>YEAR($B1028)</f>
        <v>2014</v>
      </c>
      <c r="D1028" s="7" t="str">
        <f>VLOOKUP(_xlfn.DAYS(DATE(YEAR($B1028), MONTH($B1029), DAY($B1029)), DATE(YEAR($B1029), 1, 1)), SeasonAux, 2, TRUE)</f>
        <v>Autumn</v>
      </c>
      <c r="E1028" s="7">
        <f>IF($F1028 &lt;= 6, 1, 2)</f>
        <v>2</v>
      </c>
      <c r="F1028" s="7">
        <f>MONTH($B1028)</f>
        <v>11</v>
      </c>
      <c r="G1028" s="7">
        <f>WEEKNUM($B1028)</f>
        <v>47</v>
      </c>
      <c r="H1028" s="7">
        <f>DAY($B1028)</f>
        <v>19</v>
      </c>
      <c r="I1028" s="7">
        <f>WEEKDAY($B1028,2)</f>
        <v>3</v>
      </c>
      <c r="J1028" s="7" t="str">
        <f>TEXT($B1028, "DDDD")</f>
        <v>quarta-feira</v>
      </c>
      <c r="K1028" s="15" t="str">
        <f>IFERROR(VLOOKUP(B1028, HolidayDimension!A$2:B$50, 2, FALSE), "No Key")</f>
        <v>No Key</v>
      </c>
      <c r="L1028" s="7" t="str">
        <f t="shared" si="16"/>
        <v>Non-Holiday</v>
      </c>
      <c r="M1028" s="7" t="str">
        <f>IF($I1028 &gt;= 6, "Weekend", "Non-Weekend")</f>
        <v>Non-Weekend</v>
      </c>
    </row>
    <row r="1029" spans="1:13" x14ac:dyDescent="0.25">
      <c r="A1029" s="7">
        <v>1028</v>
      </c>
      <c r="B1029" s="8">
        <v>41963</v>
      </c>
      <c r="C1029" s="7">
        <f>YEAR($B1029)</f>
        <v>2014</v>
      </c>
      <c r="D1029" s="7" t="str">
        <f>VLOOKUP(_xlfn.DAYS(DATE(YEAR($B1029), MONTH($B1030), DAY($B1030)), DATE(YEAR($B1030), 1, 1)), SeasonAux, 2, TRUE)</f>
        <v>Autumn</v>
      </c>
      <c r="E1029" s="7">
        <f>IF($F1029 &lt;= 6, 1, 2)</f>
        <v>2</v>
      </c>
      <c r="F1029" s="7">
        <f>MONTH($B1029)</f>
        <v>11</v>
      </c>
      <c r="G1029" s="7">
        <f>WEEKNUM($B1029)</f>
        <v>47</v>
      </c>
      <c r="H1029" s="7">
        <f>DAY($B1029)</f>
        <v>20</v>
      </c>
      <c r="I1029" s="7">
        <f>WEEKDAY($B1029,2)</f>
        <v>4</v>
      </c>
      <c r="J1029" s="7" t="str">
        <f>TEXT($B1029, "DDDD")</f>
        <v>quinta-feira</v>
      </c>
      <c r="K1029" s="15" t="str">
        <f>IFERROR(VLOOKUP(B1029, HolidayDimension!A$2:B$50, 2, FALSE), "No Key")</f>
        <v>No Key</v>
      </c>
      <c r="L1029" s="7" t="str">
        <f t="shared" si="16"/>
        <v>Non-Holiday</v>
      </c>
      <c r="M1029" s="7" t="str">
        <f>IF($I1029 &gt;= 6, "Weekend", "Non-Weekend")</f>
        <v>Non-Weekend</v>
      </c>
    </row>
    <row r="1030" spans="1:13" x14ac:dyDescent="0.25">
      <c r="A1030" s="7">
        <v>1029</v>
      </c>
      <c r="B1030" s="8">
        <v>41964</v>
      </c>
      <c r="C1030" s="7">
        <f>YEAR($B1030)</f>
        <v>2014</v>
      </c>
      <c r="D1030" s="7" t="str">
        <f>VLOOKUP(_xlfn.DAYS(DATE(YEAR($B1030), MONTH($B1031), DAY($B1031)), DATE(YEAR($B1031), 1, 1)), SeasonAux, 2, TRUE)</f>
        <v>Autumn</v>
      </c>
      <c r="E1030" s="7">
        <f>IF($F1030 &lt;= 6, 1, 2)</f>
        <v>2</v>
      </c>
      <c r="F1030" s="7">
        <f>MONTH($B1030)</f>
        <v>11</v>
      </c>
      <c r="G1030" s="7">
        <f>WEEKNUM($B1030)</f>
        <v>47</v>
      </c>
      <c r="H1030" s="7">
        <f>DAY($B1030)</f>
        <v>21</v>
      </c>
      <c r="I1030" s="7">
        <f>WEEKDAY($B1030,2)</f>
        <v>5</v>
      </c>
      <c r="J1030" s="7" t="str">
        <f>TEXT($B1030, "DDDD")</f>
        <v>sexta-feira</v>
      </c>
      <c r="K1030" s="15" t="str">
        <f>IFERROR(VLOOKUP(B1030, HolidayDimension!A$2:B$50, 2, FALSE), "No Key")</f>
        <v>No Key</v>
      </c>
      <c r="L1030" s="7" t="str">
        <f t="shared" si="16"/>
        <v>Non-Holiday</v>
      </c>
      <c r="M1030" s="7" t="str">
        <f>IF($I1030 &gt;= 6, "Weekend", "Non-Weekend")</f>
        <v>Non-Weekend</v>
      </c>
    </row>
    <row r="1031" spans="1:13" x14ac:dyDescent="0.25">
      <c r="A1031" s="7">
        <v>1030</v>
      </c>
      <c r="B1031" s="8">
        <v>41965</v>
      </c>
      <c r="C1031" s="7">
        <f>YEAR($B1031)</f>
        <v>2014</v>
      </c>
      <c r="D1031" s="7" t="str">
        <f>VLOOKUP(_xlfn.DAYS(DATE(YEAR($B1031), MONTH($B1032), DAY($B1032)), DATE(YEAR($B1032), 1, 1)), SeasonAux, 2, TRUE)</f>
        <v>Autumn</v>
      </c>
      <c r="E1031" s="7">
        <f>IF($F1031 &lt;= 6, 1, 2)</f>
        <v>2</v>
      </c>
      <c r="F1031" s="7">
        <f>MONTH($B1031)</f>
        <v>11</v>
      </c>
      <c r="G1031" s="7">
        <f>WEEKNUM($B1031)</f>
        <v>47</v>
      </c>
      <c r="H1031" s="7">
        <f>DAY($B1031)</f>
        <v>22</v>
      </c>
      <c r="I1031" s="7">
        <f>WEEKDAY($B1031,2)</f>
        <v>6</v>
      </c>
      <c r="J1031" s="7" t="str">
        <f>TEXT($B1031, "DDDD")</f>
        <v>sábado</v>
      </c>
      <c r="K1031" s="15" t="str">
        <f>IFERROR(VLOOKUP(B1031, HolidayDimension!A$2:B$50, 2, FALSE), "No Key")</f>
        <v>No Key</v>
      </c>
      <c r="L1031" s="7" t="str">
        <f t="shared" si="16"/>
        <v>Non-Holiday</v>
      </c>
      <c r="M1031" s="7" t="str">
        <f>IF($I1031 &gt;= 6, "Weekend", "Non-Weekend")</f>
        <v>Weekend</v>
      </c>
    </row>
    <row r="1032" spans="1:13" x14ac:dyDescent="0.25">
      <c r="A1032" s="7">
        <v>1031</v>
      </c>
      <c r="B1032" s="9">
        <v>41966</v>
      </c>
      <c r="C1032" s="7">
        <f>YEAR($B1032)</f>
        <v>2014</v>
      </c>
      <c r="D1032" s="7" t="str">
        <f>VLOOKUP(_xlfn.DAYS(DATE(YEAR($B1032), MONTH($B1033), DAY($B1033)), DATE(YEAR($B1033), 1, 1)), SeasonAux, 2, TRUE)</f>
        <v>Autumn</v>
      </c>
      <c r="E1032" s="7">
        <f>IF($F1032 &lt;= 6, 1, 2)</f>
        <v>2</v>
      </c>
      <c r="F1032" s="7">
        <f>MONTH($B1032)</f>
        <v>11</v>
      </c>
      <c r="G1032" s="7">
        <f>WEEKNUM($B1032)</f>
        <v>48</v>
      </c>
      <c r="H1032" s="7">
        <f>DAY($B1032)</f>
        <v>23</v>
      </c>
      <c r="I1032" s="7">
        <f>WEEKDAY($B1032,2)</f>
        <v>7</v>
      </c>
      <c r="J1032" s="7" t="str">
        <f>TEXT($B1032, "DDDD")</f>
        <v>domingo</v>
      </c>
      <c r="K1032" s="15" t="str">
        <f>IFERROR(VLOOKUP(B1032, HolidayDimension!A$2:B$50, 2, FALSE), "No Key")</f>
        <v>No Key</v>
      </c>
      <c r="L1032" s="7" t="str">
        <f t="shared" si="16"/>
        <v>Non-Holiday</v>
      </c>
      <c r="M1032" s="7" t="str">
        <f>IF($I1032 &gt;= 6, "Weekend", "Non-Weekend")</f>
        <v>Weekend</v>
      </c>
    </row>
    <row r="1033" spans="1:13" x14ac:dyDescent="0.25">
      <c r="A1033" s="7">
        <v>1032</v>
      </c>
      <c r="B1033" s="9">
        <v>41967</v>
      </c>
      <c r="C1033" s="7">
        <f>YEAR($B1033)</f>
        <v>2014</v>
      </c>
      <c r="D1033" s="7" t="str">
        <f>VLOOKUP(_xlfn.DAYS(DATE(YEAR($B1033), MONTH($B1034), DAY($B1034)), DATE(YEAR($B1034), 1, 1)), SeasonAux, 2, TRUE)</f>
        <v>Autumn</v>
      </c>
      <c r="E1033" s="7">
        <f>IF($F1033 &lt;= 6, 1, 2)</f>
        <v>2</v>
      </c>
      <c r="F1033" s="7">
        <f>MONTH($B1033)</f>
        <v>11</v>
      </c>
      <c r="G1033" s="7">
        <f>WEEKNUM($B1033)</f>
        <v>48</v>
      </c>
      <c r="H1033" s="7">
        <f>DAY($B1033)</f>
        <v>24</v>
      </c>
      <c r="I1033" s="7">
        <f>WEEKDAY($B1033,2)</f>
        <v>1</v>
      </c>
      <c r="J1033" s="7" t="str">
        <f>TEXT($B1033, "DDDD")</f>
        <v>segunda-feira</v>
      </c>
      <c r="K1033" s="15" t="str">
        <f>IFERROR(VLOOKUP(B1033, HolidayDimension!A$2:B$50, 2, FALSE), "No Key")</f>
        <v>No Key</v>
      </c>
      <c r="L1033" s="7" t="str">
        <f t="shared" si="16"/>
        <v>Non-Holiday</v>
      </c>
      <c r="M1033" s="7" t="str">
        <f>IF($I1033 &gt;= 6, "Weekend", "Non-Weekend")</f>
        <v>Non-Weekend</v>
      </c>
    </row>
    <row r="1034" spans="1:13" x14ac:dyDescent="0.25">
      <c r="A1034" s="7">
        <v>1033</v>
      </c>
      <c r="B1034" s="8">
        <v>41968</v>
      </c>
      <c r="C1034" s="7">
        <f>YEAR($B1034)</f>
        <v>2014</v>
      </c>
      <c r="D1034" s="7" t="str">
        <f>VLOOKUP(_xlfn.DAYS(DATE(YEAR($B1034), MONTH($B1035), DAY($B1035)), DATE(YEAR($B1035), 1, 1)), SeasonAux, 2, TRUE)</f>
        <v>Autumn</v>
      </c>
      <c r="E1034" s="7">
        <f>IF($F1034 &lt;= 6, 1, 2)</f>
        <v>2</v>
      </c>
      <c r="F1034" s="7">
        <f>MONTH($B1034)</f>
        <v>11</v>
      </c>
      <c r="G1034" s="7">
        <f>WEEKNUM($B1034)</f>
        <v>48</v>
      </c>
      <c r="H1034" s="7">
        <f>DAY($B1034)</f>
        <v>25</v>
      </c>
      <c r="I1034" s="7">
        <f>WEEKDAY($B1034,2)</f>
        <v>2</v>
      </c>
      <c r="J1034" s="7" t="str">
        <f>TEXT($B1034, "DDDD")</f>
        <v>terça-feira</v>
      </c>
      <c r="K1034" s="15" t="str">
        <f>IFERROR(VLOOKUP(B1034, HolidayDimension!A$2:B$50, 2, FALSE), "No Key")</f>
        <v>No Key</v>
      </c>
      <c r="L1034" s="7" t="str">
        <f t="shared" si="16"/>
        <v>Non-Holiday</v>
      </c>
      <c r="M1034" s="7" t="str">
        <f>IF($I1034 &gt;= 6, "Weekend", "Non-Weekend")</f>
        <v>Non-Weekend</v>
      </c>
    </row>
    <row r="1035" spans="1:13" x14ac:dyDescent="0.25">
      <c r="A1035" s="7">
        <v>1034</v>
      </c>
      <c r="B1035" s="9">
        <v>41969</v>
      </c>
      <c r="C1035" s="7">
        <f>YEAR($B1035)</f>
        <v>2014</v>
      </c>
      <c r="D1035" s="7" t="str">
        <f>VLOOKUP(_xlfn.DAYS(DATE(YEAR($B1035), MONTH($B1036), DAY($B1036)), DATE(YEAR($B1036), 1, 1)), SeasonAux, 2, TRUE)</f>
        <v>Autumn</v>
      </c>
      <c r="E1035" s="7">
        <f>IF($F1035 &lt;= 6, 1, 2)</f>
        <v>2</v>
      </c>
      <c r="F1035" s="7">
        <f>MONTH($B1035)</f>
        <v>11</v>
      </c>
      <c r="G1035" s="7">
        <f>WEEKNUM($B1035)</f>
        <v>48</v>
      </c>
      <c r="H1035" s="7">
        <f>DAY($B1035)</f>
        <v>26</v>
      </c>
      <c r="I1035" s="7">
        <f>WEEKDAY($B1035,2)</f>
        <v>3</v>
      </c>
      <c r="J1035" s="7" t="str">
        <f>TEXT($B1035, "DDDD")</f>
        <v>quarta-feira</v>
      </c>
      <c r="K1035" s="15" t="str">
        <f>IFERROR(VLOOKUP(B1035, HolidayDimension!A$2:B$50, 2, FALSE), "No Key")</f>
        <v>No Key</v>
      </c>
      <c r="L1035" s="7" t="str">
        <f t="shared" si="16"/>
        <v>Non-Holiday</v>
      </c>
      <c r="M1035" s="7" t="str">
        <f>IF($I1035 &gt;= 6, "Weekend", "Non-Weekend")</f>
        <v>Non-Weekend</v>
      </c>
    </row>
    <row r="1036" spans="1:13" x14ac:dyDescent="0.25">
      <c r="A1036" s="7">
        <v>1035</v>
      </c>
      <c r="B1036" s="8">
        <v>41970</v>
      </c>
      <c r="C1036" s="7">
        <f>YEAR($B1036)</f>
        <v>2014</v>
      </c>
      <c r="D1036" s="7" t="str">
        <f>VLOOKUP(_xlfn.DAYS(DATE(YEAR($B1036), MONTH($B1037), DAY($B1037)), DATE(YEAR($B1037), 1, 1)), SeasonAux, 2, TRUE)</f>
        <v>Autumn</v>
      </c>
      <c r="E1036" s="7">
        <f>IF($F1036 &lt;= 6, 1, 2)</f>
        <v>2</v>
      </c>
      <c r="F1036" s="7">
        <f>MONTH($B1036)</f>
        <v>11</v>
      </c>
      <c r="G1036" s="7">
        <f>WEEKNUM($B1036)</f>
        <v>48</v>
      </c>
      <c r="H1036" s="7">
        <f>DAY($B1036)</f>
        <v>27</v>
      </c>
      <c r="I1036" s="7">
        <f>WEEKDAY($B1036,2)</f>
        <v>4</v>
      </c>
      <c r="J1036" s="7" t="str">
        <f>TEXT($B1036, "DDDD")</f>
        <v>quinta-feira</v>
      </c>
      <c r="K1036" s="15" t="str">
        <f>IFERROR(VLOOKUP(B1036, HolidayDimension!A$2:B$50, 2, FALSE), "No Key")</f>
        <v>No Key</v>
      </c>
      <c r="L1036" s="7" t="str">
        <f t="shared" si="16"/>
        <v>Non-Holiday</v>
      </c>
      <c r="M1036" s="7" t="str">
        <f>IF($I1036 &gt;= 6, "Weekend", "Non-Weekend")</f>
        <v>Non-Weekend</v>
      </c>
    </row>
    <row r="1037" spans="1:13" x14ac:dyDescent="0.25">
      <c r="A1037" s="7">
        <v>1036</v>
      </c>
      <c r="B1037" s="8">
        <v>41971</v>
      </c>
      <c r="C1037" s="7">
        <f>YEAR($B1037)</f>
        <v>2014</v>
      </c>
      <c r="D1037" s="7" t="str">
        <f>VLOOKUP(_xlfn.DAYS(DATE(YEAR($B1037), MONTH($B1038), DAY($B1038)), DATE(YEAR($B1038), 1, 1)), SeasonAux, 2, TRUE)</f>
        <v>Autumn</v>
      </c>
      <c r="E1037" s="7">
        <f>IF($F1037 &lt;= 6, 1, 2)</f>
        <v>2</v>
      </c>
      <c r="F1037" s="7">
        <f>MONTH($B1037)</f>
        <v>11</v>
      </c>
      <c r="G1037" s="7">
        <f>WEEKNUM($B1037)</f>
        <v>48</v>
      </c>
      <c r="H1037" s="7">
        <f>DAY($B1037)</f>
        <v>28</v>
      </c>
      <c r="I1037" s="7">
        <f>WEEKDAY($B1037,2)</f>
        <v>5</v>
      </c>
      <c r="J1037" s="7" t="str">
        <f>TEXT($B1037, "DDDD")</f>
        <v>sexta-feira</v>
      </c>
      <c r="K1037" s="15" t="str">
        <f>IFERROR(VLOOKUP(B1037, HolidayDimension!A$2:B$50, 2, FALSE), "No Key")</f>
        <v>No Key</v>
      </c>
      <c r="L1037" s="7" t="str">
        <f t="shared" si="16"/>
        <v>Non-Holiday</v>
      </c>
      <c r="M1037" s="7" t="str">
        <f>IF($I1037 &gt;= 6, "Weekend", "Non-Weekend")</f>
        <v>Non-Weekend</v>
      </c>
    </row>
    <row r="1038" spans="1:13" x14ac:dyDescent="0.25">
      <c r="A1038" s="7">
        <v>1037</v>
      </c>
      <c r="B1038" s="9">
        <v>41972</v>
      </c>
      <c r="C1038" s="7">
        <f>YEAR($B1038)</f>
        <v>2014</v>
      </c>
      <c r="D1038" s="7" t="str">
        <f>VLOOKUP(_xlfn.DAYS(DATE(YEAR($B1038), MONTH($B1039), DAY($B1039)), DATE(YEAR($B1039), 1, 1)), SeasonAux, 2, TRUE)</f>
        <v>Autumn</v>
      </c>
      <c r="E1038" s="7">
        <f>IF($F1038 &lt;= 6, 1, 2)</f>
        <v>2</v>
      </c>
      <c r="F1038" s="7">
        <f>MONTH($B1038)</f>
        <v>11</v>
      </c>
      <c r="G1038" s="7">
        <f>WEEKNUM($B1038)</f>
        <v>48</v>
      </c>
      <c r="H1038" s="7">
        <f>DAY($B1038)</f>
        <v>29</v>
      </c>
      <c r="I1038" s="7">
        <f>WEEKDAY($B1038,2)</f>
        <v>6</v>
      </c>
      <c r="J1038" s="7" t="str">
        <f>TEXT($B1038, "DDDD")</f>
        <v>sábado</v>
      </c>
      <c r="K1038" s="15" t="str">
        <f>IFERROR(VLOOKUP(B1038, HolidayDimension!A$2:B$50, 2, FALSE), "No Key")</f>
        <v>No Key</v>
      </c>
      <c r="L1038" s="7" t="str">
        <f t="shared" si="16"/>
        <v>Non-Holiday</v>
      </c>
      <c r="M1038" s="7" t="str">
        <f>IF($I1038 &gt;= 6, "Weekend", "Non-Weekend")</f>
        <v>Weekend</v>
      </c>
    </row>
    <row r="1039" spans="1:13" x14ac:dyDescent="0.25">
      <c r="A1039" s="7">
        <v>1038</v>
      </c>
      <c r="B1039" s="9">
        <v>41973</v>
      </c>
      <c r="C1039" s="7">
        <f>YEAR($B1039)</f>
        <v>2014</v>
      </c>
      <c r="D1039" s="7" t="str">
        <f>VLOOKUP(_xlfn.DAYS(DATE(YEAR($B1039), MONTH($B1040), DAY($B1040)), DATE(YEAR($B1040), 1, 1)), SeasonAux, 2, TRUE)</f>
        <v>Autumn</v>
      </c>
      <c r="E1039" s="7">
        <f>IF($F1039 &lt;= 6, 1, 2)</f>
        <v>2</v>
      </c>
      <c r="F1039" s="7">
        <f>MONTH($B1039)</f>
        <v>11</v>
      </c>
      <c r="G1039" s="7">
        <f>WEEKNUM($B1039)</f>
        <v>49</v>
      </c>
      <c r="H1039" s="7">
        <f>DAY($B1039)</f>
        <v>30</v>
      </c>
      <c r="I1039" s="7">
        <f>WEEKDAY($B1039,2)</f>
        <v>7</v>
      </c>
      <c r="J1039" s="7" t="str">
        <f>TEXT($B1039, "DDDD")</f>
        <v>domingo</v>
      </c>
      <c r="K1039" s="15" t="str">
        <f>IFERROR(VLOOKUP(B1039, HolidayDimension!A$2:B$50, 2, FALSE), "No Key")</f>
        <v>No Key</v>
      </c>
      <c r="L1039" s="7" t="str">
        <f t="shared" si="16"/>
        <v>Non-Holiday</v>
      </c>
      <c r="M1039" s="7" t="str">
        <f>IF($I1039 &gt;= 6, "Weekend", "Non-Weekend")</f>
        <v>Weekend</v>
      </c>
    </row>
    <row r="1040" spans="1:13" x14ac:dyDescent="0.25">
      <c r="A1040" s="7">
        <v>1039</v>
      </c>
      <c r="B1040" s="8">
        <v>41974</v>
      </c>
      <c r="C1040" s="7">
        <f>YEAR($B1040)</f>
        <v>2014</v>
      </c>
      <c r="D1040" s="7" t="str">
        <f>VLOOKUP(_xlfn.DAYS(DATE(YEAR($B1040), MONTH($B1041), DAY($B1041)), DATE(YEAR($B1041), 1, 1)), SeasonAux, 2, TRUE)</f>
        <v>Autumn</v>
      </c>
      <c r="E1040" s="7">
        <f>IF($F1040 &lt;= 6, 1, 2)</f>
        <v>2</v>
      </c>
      <c r="F1040" s="7">
        <f>MONTH($B1040)</f>
        <v>12</v>
      </c>
      <c r="G1040" s="7">
        <f>WEEKNUM($B1040)</f>
        <v>49</v>
      </c>
      <c r="H1040" s="7">
        <f>DAY($B1040)</f>
        <v>1</v>
      </c>
      <c r="I1040" s="7">
        <f>WEEKDAY($B1040,2)</f>
        <v>1</v>
      </c>
      <c r="J1040" s="7" t="str">
        <f>TEXT($B1040, "DDDD")</f>
        <v>segunda-feira</v>
      </c>
      <c r="K1040" s="15" t="str">
        <f>IFERROR(VLOOKUP(B1040, HolidayDimension!A$2:B$50, 2, FALSE), "No Key")</f>
        <v>No Key</v>
      </c>
      <c r="L1040" s="7" t="str">
        <f t="shared" si="16"/>
        <v>Non-Holiday</v>
      </c>
      <c r="M1040" s="7" t="str">
        <f>IF($I1040 &gt;= 6, "Weekend", "Non-Weekend")</f>
        <v>Non-Weekend</v>
      </c>
    </row>
    <row r="1041" spans="1:13" x14ac:dyDescent="0.25">
      <c r="A1041" s="7">
        <v>1040</v>
      </c>
      <c r="B1041" s="8">
        <v>41975</v>
      </c>
      <c r="C1041" s="7">
        <f>YEAR($B1041)</f>
        <v>2014</v>
      </c>
      <c r="D1041" s="7" t="str">
        <f>VLOOKUP(_xlfn.DAYS(DATE(YEAR($B1041), MONTH($B1042), DAY($B1042)), DATE(YEAR($B1042), 1, 1)), SeasonAux, 2, TRUE)</f>
        <v>Autumn</v>
      </c>
      <c r="E1041" s="7">
        <f>IF($F1041 &lt;= 6, 1, 2)</f>
        <v>2</v>
      </c>
      <c r="F1041" s="7">
        <f>MONTH($B1041)</f>
        <v>12</v>
      </c>
      <c r="G1041" s="7">
        <f>WEEKNUM($B1041)</f>
        <v>49</v>
      </c>
      <c r="H1041" s="7">
        <f>DAY($B1041)</f>
        <v>2</v>
      </c>
      <c r="I1041" s="7">
        <f>WEEKDAY($B1041,2)</f>
        <v>2</v>
      </c>
      <c r="J1041" s="7" t="str">
        <f>TEXT($B1041, "DDDD")</f>
        <v>terça-feira</v>
      </c>
      <c r="K1041" s="15" t="str">
        <f>IFERROR(VLOOKUP(B1041, HolidayDimension!A$2:B$50, 2, FALSE), "No Key")</f>
        <v>No Key</v>
      </c>
      <c r="L1041" s="7" t="str">
        <f t="shared" si="16"/>
        <v>Non-Holiday</v>
      </c>
      <c r="M1041" s="7" t="str">
        <f>IF($I1041 &gt;= 6, "Weekend", "Non-Weekend")</f>
        <v>Non-Weekend</v>
      </c>
    </row>
    <row r="1042" spans="1:13" x14ac:dyDescent="0.25">
      <c r="A1042" s="7">
        <v>1041</v>
      </c>
      <c r="B1042" s="9">
        <v>41976</v>
      </c>
      <c r="C1042" s="7">
        <f>YEAR($B1042)</f>
        <v>2014</v>
      </c>
      <c r="D1042" s="7" t="str">
        <f>VLOOKUP(_xlfn.DAYS(DATE(YEAR($B1042), MONTH($B1043), DAY($B1043)), DATE(YEAR($B1043), 1, 1)), SeasonAux, 2, TRUE)</f>
        <v>Autumn</v>
      </c>
      <c r="E1042" s="7">
        <f>IF($F1042 &lt;= 6, 1, 2)</f>
        <v>2</v>
      </c>
      <c r="F1042" s="7">
        <f>MONTH($B1042)</f>
        <v>12</v>
      </c>
      <c r="G1042" s="7">
        <f>WEEKNUM($B1042)</f>
        <v>49</v>
      </c>
      <c r="H1042" s="7">
        <f>DAY($B1042)</f>
        <v>3</v>
      </c>
      <c r="I1042" s="7">
        <f>WEEKDAY($B1042,2)</f>
        <v>3</v>
      </c>
      <c r="J1042" s="7" t="str">
        <f>TEXT($B1042, "DDDD")</f>
        <v>quarta-feira</v>
      </c>
      <c r="K1042" s="15" t="str">
        <f>IFERROR(VLOOKUP(B1042, HolidayDimension!A$2:B$50, 2, FALSE), "No Key")</f>
        <v>No Key</v>
      </c>
      <c r="L1042" s="7" t="str">
        <f t="shared" si="16"/>
        <v>Non-Holiday</v>
      </c>
      <c r="M1042" s="7" t="str">
        <f>IF($I1042 &gt;= 6, "Weekend", "Non-Weekend")</f>
        <v>Non-Weekend</v>
      </c>
    </row>
    <row r="1043" spans="1:13" x14ac:dyDescent="0.25">
      <c r="A1043" s="7">
        <v>1042</v>
      </c>
      <c r="B1043" s="9">
        <v>41977</v>
      </c>
      <c r="C1043" s="7">
        <f>YEAR($B1043)</f>
        <v>2014</v>
      </c>
      <c r="D1043" s="7" t="str">
        <f>VLOOKUP(_xlfn.DAYS(DATE(YEAR($B1043), MONTH($B1044), DAY($B1044)), DATE(YEAR($B1044), 1, 1)), SeasonAux, 2, TRUE)</f>
        <v>Autumn</v>
      </c>
      <c r="E1043" s="7">
        <f>IF($F1043 &lt;= 6, 1, 2)</f>
        <v>2</v>
      </c>
      <c r="F1043" s="7">
        <f>MONTH($B1043)</f>
        <v>12</v>
      </c>
      <c r="G1043" s="7">
        <f>WEEKNUM($B1043)</f>
        <v>49</v>
      </c>
      <c r="H1043" s="7">
        <f>DAY($B1043)</f>
        <v>4</v>
      </c>
      <c r="I1043" s="7">
        <f>WEEKDAY($B1043,2)</f>
        <v>4</v>
      </c>
      <c r="J1043" s="7" t="str">
        <f>TEXT($B1043, "DDDD")</f>
        <v>quinta-feira</v>
      </c>
      <c r="K1043" s="15" t="str">
        <f>IFERROR(VLOOKUP(B1043, HolidayDimension!A$2:B$50, 2, FALSE), "No Key")</f>
        <v>No Key</v>
      </c>
      <c r="L1043" s="7" t="str">
        <f t="shared" si="16"/>
        <v>Non-Holiday</v>
      </c>
      <c r="M1043" s="7" t="str">
        <f>IF($I1043 &gt;= 6, "Weekend", "Non-Weekend")</f>
        <v>Non-Weekend</v>
      </c>
    </row>
    <row r="1044" spans="1:13" x14ac:dyDescent="0.25">
      <c r="A1044" s="7">
        <v>1043</v>
      </c>
      <c r="B1044" s="9">
        <v>41978</v>
      </c>
      <c r="C1044" s="7">
        <f>YEAR($B1044)</f>
        <v>2014</v>
      </c>
      <c r="D1044" s="7" t="str">
        <f>VLOOKUP(_xlfn.DAYS(DATE(YEAR($B1044), MONTH($B1045), DAY($B1045)), DATE(YEAR($B1045), 1, 1)), SeasonAux, 2, TRUE)</f>
        <v>Autumn</v>
      </c>
      <c r="E1044" s="7">
        <f>IF($F1044 &lt;= 6, 1, 2)</f>
        <v>2</v>
      </c>
      <c r="F1044" s="7">
        <f>MONTH($B1044)</f>
        <v>12</v>
      </c>
      <c r="G1044" s="7">
        <f>WEEKNUM($B1044)</f>
        <v>49</v>
      </c>
      <c r="H1044" s="7">
        <f>DAY($B1044)</f>
        <v>5</v>
      </c>
      <c r="I1044" s="7">
        <f>WEEKDAY($B1044,2)</f>
        <v>5</v>
      </c>
      <c r="J1044" s="7" t="str">
        <f>TEXT($B1044, "DDDD")</f>
        <v>sexta-feira</v>
      </c>
      <c r="K1044" s="15" t="str">
        <f>IFERROR(VLOOKUP(B1044, HolidayDimension!A$2:B$50, 2, FALSE), "No Key")</f>
        <v>No Key</v>
      </c>
      <c r="L1044" s="7" t="str">
        <f t="shared" si="16"/>
        <v>Non-Holiday</v>
      </c>
      <c r="M1044" s="7" t="str">
        <f>IF($I1044 &gt;= 6, "Weekend", "Non-Weekend")</f>
        <v>Non-Weekend</v>
      </c>
    </row>
    <row r="1045" spans="1:13" x14ac:dyDescent="0.25">
      <c r="A1045" s="7">
        <v>1044</v>
      </c>
      <c r="B1045" s="8">
        <v>41979</v>
      </c>
      <c r="C1045" s="7">
        <f>YEAR($B1045)</f>
        <v>2014</v>
      </c>
      <c r="D1045" s="7" t="str">
        <f>VLOOKUP(_xlfn.DAYS(DATE(YEAR($B1045), MONTH($B1046), DAY($B1046)), DATE(YEAR($B1046), 1, 1)), SeasonAux, 2, TRUE)</f>
        <v>Autumn</v>
      </c>
      <c r="E1045" s="7">
        <f>IF($F1045 &lt;= 6, 1, 2)</f>
        <v>2</v>
      </c>
      <c r="F1045" s="7">
        <f>MONTH($B1045)</f>
        <v>12</v>
      </c>
      <c r="G1045" s="7">
        <f>WEEKNUM($B1045)</f>
        <v>49</v>
      </c>
      <c r="H1045" s="7">
        <f>DAY($B1045)</f>
        <v>6</v>
      </c>
      <c r="I1045" s="7">
        <f>WEEKDAY($B1045,2)</f>
        <v>6</v>
      </c>
      <c r="J1045" s="7" t="str">
        <f>TEXT($B1045, "DDDD")</f>
        <v>sábado</v>
      </c>
      <c r="K1045" s="15" t="str">
        <f>IFERROR(VLOOKUP(B1045, HolidayDimension!A$2:B$50, 2, FALSE), "No Key")</f>
        <v>No Key</v>
      </c>
      <c r="L1045" s="7" t="str">
        <f t="shared" si="16"/>
        <v>Non-Holiday</v>
      </c>
      <c r="M1045" s="7" t="str">
        <f>IF($I1045 &gt;= 6, "Weekend", "Non-Weekend")</f>
        <v>Weekend</v>
      </c>
    </row>
    <row r="1046" spans="1:13" x14ac:dyDescent="0.25">
      <c r="A1046" s="7">
        <v>1045</v>
      </c>
      <c r="B1046" s="8">
        <v>41980</v>
      </c>
      <c r="C1046" s="7">
        <f>YEAR($B1046)</f>
        <v>2014</v>
      </c>
      <c r="D1046" s="7" t="str">
        <f>VLOOKUP(_xlfn.DAYS(DATE(YEAR($B1046), MONTH($B1047), DAY($B1047)), DATE(YEAR($B1047), 1, 1)), SeasonAux, 2, TRUE)</f>
        <v>Autumn</v>
      </c>
      <c r="E1046" s="7">
        <f>IF($F1046 &lt;= 6, 1, 2)</f>
        <v>2</v>
      </c>
      <c r="F1046" s="7">
        <f>MONTH($B1046)</f>
        <v>12</v>
      </c>
      <c r="G1046" s="7">
        <f>WEEKNUM($B1046)</f>
        <v>50</v>
      </c>
      <c r="H1046" s="7">
        <f>DAY($B1046)</f>
        <v>7</v>
      </c>
      <c r="I1046" s="7">
        <f>WEEKDAY($B1046,2)</f>
        <v>7</v>
      </c>
      <c r="J1046" s="7" t="str">
        <f>TEXT($B1046, "DDDD")</f>
        <v>domingo</v>
      </c>
      <c r="K1046" s="15" t="str">
        <f>IFERROR(VLOOKUP(B1046, HolidayDimension!A$2:B$50, 2, FALSE), "No Key")</f>
        <v>No Key</v>
      </c>
      <c r="L1046" s="7" t="str">
        <f t="shared" si="16"/>
        <v>Non-Holiday</v>
      </c>
      <c r="M1046" s="7" t="str">
        <f>IF($I1046 &gt;= 6, "Weekend", "Non-Weekend")</f>
        <v>Weekend</v>
      </c>
    </row>
    <row r="1047" spans="1:13" x14ac:dyDescent="0.25">
      <c r="A1047" s="7">
        <v>1046</v>
      </c>
      <c r="B1047" s="9">
        <v>41981</v>
      </c>
      <c r="C1047" s="7">
        <f>YEAR($B1047)</f>
        <v>2014</v>
      </c>
      <c r="D1047" s="7" t="str">
        <f>VLOOKUP(_xlfn.DAYS(DATE(YEAR($B1047), MONTH($B1048), DAY($B1048)), DATE(YEAR($B1048), 1, 1)), SeasonAux, 2, TRUE)</f>
        <v>Autumn</v>
      </c>
      <c r="E1047" s="7">
        <f>IF($F1047 &lt;= 6, 1, 2)</f>
        <v>2</v>
      </c>
      <c r="F1047" s="7">
        <f>MONTH($B1047)</f>
        <v>12</v>
      </c>
      <c r="G1047" s="7">
        <f>WEEKNUM($B1047)</f>
        <v>50</v>
      </c>
      <c r="H1047" s="7">
        <f>DAY($B1047)</f>
        <v>8</v>
      </c>
      <c r="I1047" s="7">
        <f>WEEKDAY($B1047,2)</f>
        <v>1</v>
      </c>
      <c r="J1047" s="7" t="str">
        <f>TEXT($B1047, "DDDD")</f>
        <v>segunda-feira</v>
      </c>
      <c r="K1047" s="15" t="str">
        <f>IFERROR(VLOOKUP(B1047, HolidayDimension!A$2:B$50, 2, FALSE), "No Key")</f>
        <v>No Key</v>
      </c>
      <c r="L1047" s="7" t="str">
        <f t="shared" si="16"/>
        <v>Non-Holiday</v>
      </c>
      <c r="M1047" s="7" t="str">
        <f>IF($I1047 &gt;= 6, "Weekend", "Non-Weekend")</f>
        <v>Non-Weekend</v>
      </c>
    </row>
    <row r="1048" spans="1:13" x14ac:dyDescent="0.25">
      <c r="A1048" s="7">
        <v>1047</v>
      </c>
      <c r="B1048" s="9">
        <v>41982</v>
      </c>
      <c r="C1048" s="7">
        <f>YEAR($B1048)</f>
        <v>2014</v>
      </c>
      <c r="D1048" s="7" t="str">
        <f>VLOOKUP(_xlfn.DAYS(DATE(YEAR($B1048), MONTH($B1049), DAY($B1049)), DATE(YEAR($B1049), 1, 1)), SeasonAux, 2, TRUE)</f>
        <v>Autumn</v>
      </c>
      <c r="E1048" s="7">
        <f>IF($F1048 &lt;= 6, 1, 2)</f>
        <v>2</v>
      </c>
      <c r="F1048" s="7">
        <f>MONTH($B1048)</f>
        <v>12</v>
      </c>
      <c r="G1048" s="7">
        <f>WEEKNUM($B1048)</f>
        <v>50</v>
      </c>
      <c r="H1048" s="7">
        <f>DAY($B1048)</f>
        <v>9</v>
      </c>
      <c r="I1048" s="7">
        <f>WEEKDAY($B1048,2)</f>
        <v>2</v>
      </c>
      <c r="J1048" s="7" t="str">
        <f>TEXT($B1048, "DDDD")</f>
        <v>terça-feira</v>
      </c>
      <c r="K1048" s="15" t="str">
        <f>IFERROR(VLOOKUP(B1048, HolidayDimension!A$2:B$50, 2, FALSE), "No Key")</f>
        <v>No Key</v>
      </c>
      <c r="L1048" s="7" t="str">
        <f t="shared" si="16"/>
        <v>Non-Holiday</v>
      </c>
      <c r="M1048" s="7" t="str">
        <f>IF($I1048 &gt;= 6, "Weekend", "Non-Weekend")</f>
        <v>Non-Weekend</v>
      </c>
    </row>
    <row r="1049" spans="1:13" x14ac:dyDescent="0.25">
      <c r="A1049" s="7">
        <v>1048</v>
      </c>
      <c r="B1049" s="9">
        <v>41983</v>
      </c>
      <c r="C1049" s="7">
        <f>YEAR($B1049)</f>
        <v>2014</v>
      </c>
      <c r="D1049" s="7" t="str">
        <f>VLOOKUP(_xlfn.DAYS(DATE(YEAR($B1049), MONTH($B1050), DAY($B1050)), DATE(YEAR($B1050), 1, 1)), SeasonAux, 2, TRUE)</f>
        <v>Autumn</v>
      </c>
      <c r="E1049" s="7">
        <f>IF($F1049 &lt;= 6, 1, 2)</f>
        <v>2</v>
      </c>
      <c r="F1049" s="7">
        <f>MONTH($B1049)</f>
        <v>12</v>
      </c>
      <c r="G1049" s="7">
        <f>WEEKNUM($B1049)</f>
        <v>50</v>
      </c>
      <c r="H1049" s="7">
        <f>DAY($B1049)</f>
        <v>10</v>
      </c>
      <c r="I1049" s="7">
        <f>WEEKDAY($B1049,2)</f>
        <v>3</v>
      </c>
      <c r="J1049" s="7" t="str">
        <f>TEXT($B1049, "DDDD")</f>
        <v>quarta-feira</v>
      </c>
      <c r="K1049" s="15" t="str">
        <f>IFERROR(VLOOKUP(B1049, HolidayDimension!A$2:B$50, 2, FALSE), "No Key")</f>
        <v>No Key</v>
      </c>
      <c r="L1049" s="7" t="str">
        <f t="shared" si="16"/>
        <v>Non-Holiday</v>
      </c>
      <c r="M1049" s="7" t="str">
        <f>IF($I1049 &gt;= 6, "Weekend", "Non-Weekend")</f>
        <v>Non-Weekend</v>
      </c>
    </row>
    <row r="1050" spans="1:13" x14ac:dyDescent="0.25">
      <c r="A1050" s="7">
        <v>1049</v>
      </c>
      <c r="B1050" s="9">
        <v>41984</v>
      </c>
      <c r="C1050" s="7">
        <f>YEAR($B1050)</f>
        <v>2014</v>
      </c>
      <c r="D1050" s="7" t="str">
        <f>VLOOKUP(_xlfn.DAYS(DATE(YEAR($B1050), MONTH($B1051), DAY($B1051)), DATE(YEAR($B1051), 1, 1)), SeasonAux, 2, TRUE)</f>
        <v>Autumn</v>
      </c>
      <c r="E1050" s="7">
        <f>IF($F1050 &lt;= 6, 1, 2)</f>
        <v>2</v>
      </c>
      <c r="F1050" s="7">
        <f>MONTH($B1050)</f>
        <v>12</v>
      </c>
      <c r="G1050" s="7">
        <f>WEEKNUM($B1050)</f>
        <v>50</v>
      </c>
      <c r="H1050" s="7">
        <f>DAY($B1050)</f>
        <v>11</v>
      </c>
      <c r="I1050" s="7">
        <f>WEEKDAY($B1050,2)</f>
        <v>4</v>
      </c>
      <c r="J1050" s="7" t="str">
        <f>TEXT($B1050, "DDDD")</f>
        <v>quinta-feira</v>
      </c>
      <c r="K1050" s="15" t="str">
        <f>IFERROR(VLOOKUP(B1050, HolidayDimension!A$2:B$50, 2, FALSE), "No Key")</f>
        <v>No Key</v>
      </c>
      <c r="L1050" s="7" t="str">
        <f t="shared" si="16"/>
        <v>Non-Holiday</v>
      </c>
      <c r="M1050" s="7" t="str">
        <f>IF($I1050 &gt;= 6, "Weekend", "Non-Weekend")</f>
        <v>Non-Weekend</v>
      </c>
    </row>
    <row r="1051" spans="1:13" x14ac:dyDescent="0.25">
      <c r="A1051" s="7">
        <v>1050</v>
      </c>
      <c r="B1051" s="9">
        <v>41985</v>
      </c>
      <c r="C1051" s="7">
        <f>YEAR($B1051)</f>
        <v>2014</v>
      </c>
      <c r="D1051" s="7" t="str">
        <f>VLOOKUP(_xlfn.DAYS(DATE(YEAR($B1051), MONTH($B1052), DAY($B1052)), DATE(YEAR($B1052), 1, 1)), SeasonAux, 2, TRUE)</f>
        <v>Autumn</v>
      </c>
      <c r="E1051" s="7">
        <f>IF($F1051 &lt;= 6, 1, 2)</f>
        <v>2</v>
      </c>
      <c r="F1051" s="7">
        <f>MONTH($B1051)</f>
        <v>12</v>
      </c>
      <c r="G1051" s="7">
        <f>WEEKNUM($B1051)</f>
        <v>50</v>
      </c>
      <c r="H1051" s="7">
        <f>DAY($B1051)</f>
        <v>12</v>
      </c>
      <c r="I1051" s="7">
        <f>WEEKDAY($B1051,2)</f>
        <v>5</v>
      </c>
      <c r="J1051" s="7" t="str">
        <f>TEXT($B1051, "DDDD")</f>
        <v>sexta-feira</v>
      </c>
      <c r="K1051" s="15" t="str">
        <f>IFERROR(VLOOKUP(B1051, HolidayDimension!A$2:B$50, 2, FALSE), "No Key")</f>
        <v>No Key</v>
      </c>
      <c r="L1051" s="7" t="str">
        <f t="shared" si="16"/>
        <v>Non-Holiday</v>
      </c>
      <c r="M1051" s="7" t="str">
        <f>IF($I1051 &gt;= 6, "Weekend", "Non-Weekend")</f>
        <v>Non-Weekend</v>
      </c>
    </row>
    <row r="1052" spans="1:13" x14ac:dyDescent="0.25">
      <c r="A1052" s="7">
        <v>1051</v>
      </c>
      <c r="B1052" s="9">
        <v>41986</v>
      </c>
      <c r="C1052" s="7">
        <f>YEAR($B1052)</f>
        <v>2014</v>
      </c>
      <c r="D1052" s="7" t="str">
        <f>VLOOKUP(_xlfn.DAYS(DATE(YEAR($B1052), MONTH($B1053), DAY($B1053)), DATE(YEAR($B1053), 1, 1)), SeasonAux, 2, TRUE)</f>
        <v>Autumn</v>
      </c>
      <c r="E1052" s="7">
        <f>IF($F1052 &lt;= 6, 1, 2)</f>
        <v>2</v>
      </c>
      <c r="F1052" s="7">
        <f>MONTH($B1052)</f>
        <v>12</v>
      </c>
      <c r="G1052" s="7">
        <f>WEEKNUM($B1052)</f>
        <v>50</v>
      </c>
      <c r="H1052" s="7">
        <f>DAY($B1052)</f>
        <v>13</v>
      </c>
      <c r="I1052" s="7">
        <f>WEEKDAY($B1052,2)</f>
        <v>6</v>
      </c>
      <c r="J1052" s="7" t="str">
        <f>TEXT($B1052, "DDDD")</f>
        <v>sábado</v>
      </c>
      <c r="K1052" s="15" t="str">
        <f>IFERROR(VLOOKUP(B1052, HolidayDimension!A$2:B$50, 2, FALSE), "No Key")</f>
        <v>No Key</v>
      </c>
      <c r="L1052" s="7" t="str">
        <f t="shared" si="16"/>
        <v>Non-Holiday</v>
      </c>
      <c r="M1052" s="7" t="str">
        <f>IF($I1052 &gt;= 6, "Weekend", "Non-Weekend")</f>
        <v>Weekend</v>
      </c>
    </row>
    <row r="1053" spans="1:13" x14ac:dyDescent="0.25">
      <c r="A1053" s="7">
        <v>1052</v>
      </c>
      <c r="B1053" s="9">
        <v>41987</v>
      </c>
      <c r="C1053" s="7">
        <f>YEAR($B1053)</f>
        <v>2014</v>
      </c>
      <c r="D1053" s="7" t="str">
        <f>VLOOKUP(_xlfn.DAYS(DATE(YEAR($B1053), MONTH($B1054), DAY($B1054)), DATE(YEAR($B1054), 1, 1)), SeasonAux, 2, TRUE)</f>
        <v>Autumn</v>
      </c>
      <c r="E1053" s="7">
        <f>IF($F1053 &lt;= 6, 1, 2)</f>
        <v>2</v>
      </c>
      <c r="F1053" s="7">
        <f>MONTH($B1053)</f>
        <v>12</v>
      </c>
      <c r="G1053" s="7">
        <f>WEEKNUM($B1053)</f>
        <v>51</v>
      </c>
      <c r="H1053" s="7">
        <f>DAY($B1053)</f>
        <v>14</v>
      </c>
      <c r="I1053" s="7">
        <f>WEEKDAY($B1053,2)</f>
        <v>7</v>
      </c>
      <c r="J1053" s="7" t="str">
        <f>TEXT($B1053, "DDDD")</f>
        <v>domingo</v>
      </c>
      <c r="K1053" s="15" t="str">
        <f>IFERROR(VLOOKUP(B1053, HolidayDimension!A$2:B$50, 2, FALSE), "No Key")</f>
        <v>No Key</v>
      </c>
      <c r="L1053" s="7" t="str">
        <f t="shared" si="16"/>
        <v>Non-Holiday</v>
      </c>
      <c r="M1053" s="7" t="str">
        <f>IF($I1053 &gt;= 6, "Weekend", "Non-Weekend")</f>
        <v>Weekend</v>
      </c>
    </row>
    <row r="1054" spans="1:13" x14ac:dyDescent="0.25">
      <c r="A1054" s="7">
        <v>1053</v>
      </c>
      <c r="B1054" s="8">
        <v>41988</v>
      </c>
      <c r="C1054" s="7">
        <f>YEAR($B1054)</f>
        <v>2014</v>
      </c>
      <c r="D1054" s="7" t="str">
        <f>VLOOKUP(_xlfn.DAYS(DATE(YEAR($B1054), MONTH($B1055), DAY($B1055)), DATE(YEAR($B1055), 1, 1)), SeasonAux, 2, TRUE)</f>
        <v>Autumn</v>
      </c>
      <c r="E1054" s="7">
        <f>IF($F1054 &lt;= 6, 1, 2)</f>
        <v>2</v>
      </c>
      <c r="F1054" s="7">
        <f>MONTH($B1054)</f>
        <v>12</v>
      </c>
      <c r="G1054" s="7">
        <f>WEEKNUM($B1054)</f>
        <v>51</v>
      </c>
      <c r="H1054" s="7">
        <f>DAY($B1054)</f>
        <v>15</v>
      </c>
      <c r="I1054" s="7">
        <f>WEEKDAY($B1054,2)</f>
        <v>1</v>
      </c>
      <c r="J1054" s="7" t="str">
        <f>TEXT($B1054, "DDDD")</f>
        <v>segunda-feira</v>
      </c>
      <c r="K1054" s="15" t="str">
        <f>IFERROR(VLOOKUP(B1054, HolidayDimension!A$2:B$50, 2, FALSE), "No Key")</f>
        <v>No Key</v>
      </c>
      <c r="L1054" s="7" t="str">
        <f t="shared" si="16"/>
        <v>Non-Holiday</v>
      </c>
      <c r="M1054" s="7" t="str">
        <f>IF($I1054 &gt;= 6, "Weekend", "Non-Weekend")</f>
        <v>Non-Weekend</v>
      </c>
    </row>
    <row r="1055" spans="1:13" x14ac:dyDescent="0.25">
      <c r="A1055" s="7">
        <v>1054</v>
      </c>
      <c r="B1055" s="8">
        <v>41989</v>
      </c>
      <c r="C1055" s="7">
        <f>YEAR($B1055)</f>
        <v>2014</v>
      </c>
      <c r="D1055" s="7" t="str">
        <f>VLOOKUP(_xlfn.DAYS(DATE(YEAR($B1055), MONTH($B1056), DAY($B1056)), DATE(YEAR($B1056), 1, 1)), SeasonAux, 2, TRUE)</f>
        <v>Autumn</v>
      </c>
      <c r="E1055" s="7">
        <f>IF($F1055 &lt;= 6, 1, 2)</f>
        <v>2</v>
      </c>
      <c r="F1055" s="7">
        <f>MONTH($B1055)</f>
        <v>12</v>
      </c>
      <c r="G1055" s="7">
        <f>WEEKNUM($B1055)</f>
        <v>51</v>
      </c>
      <c r="H1055" s="7">
        <f>DAY($B1055)</f>
        <v>16</v>
      </c>
      <c r="I1055" s="7">
        <f>WEEKDAY($B1055,2)</f>
        <v>2</v>
      </c>
      <c r="J1055" s="7" t="str">
        <f>TEXT($B1055, "DDDD")</f>
        <v>terça-feira</v>
      </c>
      <c r="K1055" s="15" t="str">
        <f>IFERROR(VLOOKUP(B1055, HolidayDimension!A$2:B$50, 2, FALSE), "No Key")</f>
        <v>No Key</v>
      </c>
      <c r="L1055" s="7" t="str">
        <f t="shared" si="16"/>
        <v>Non-Holiday</v>
      </c>
      <c r="M1055" s="7" t="str">
        <f>IF($I1055 &gt;= 6, "Weekend", "Non-Weekend")</f>
        <v>Non-Weekend</v>
      </c>
    </row>
    <row r="1056" spans="1:13" x14ac:dyDescent="0.25">
      <c r="A1056" s="7">
        <v>1055</v>
      </c>
      <c r="B1056" s="9">
        <v>41990</v>
      </c>
      <c r="C1056" s="7">
        <f>YEAR($B1056)</f>
        <v>2014</v>
      </c>
      <c r="D1056" s="7" t="str">
        <f>VLOOKUP(_xlfn.DAYS(DATE(YEAR($B1056), MONTH($B1057), DAY($B1057)), DATE(YEAR($B1057), 1, 1)), SeasonAux, 2, TRUE)</f>
        <v>Autumn</v>
      </c>
      <c r="E1056" s="7">
        <f>IF($F1056 &lt;= 6, 1, 2)</f>
        <v>2</v>
      </c>
      <c r="F1056" s="7">
        <f>MONTH($B1056)</f>
        <v>12</v>
      </c>
      <c r="G1056" s="7">
        <f>WEEKNUM($B1056)</f>
        <v>51</v>
      </c>
      <c r="H1056" s="7">
        <f>DAY($B1056)</f>
        <v>17</v>
      </c>
      <c r="I1056" s="7">
        <f>WEEKDAY($B1056,2)</f>
        <v>3</v>
      </c>
      <c r="J1056" s="7" t="str">
        <f>TEXT($B1056, "DDDD")</f>
        <v>quarta-feira</v>
      </c>
      <c r="K1056" s="15" t="str">
        <f>IFERROR(VLOOKUP(B1056, HolidayDimension!A$2:B$50, 2, FALSE), "No Key")</f>
        <v>No Key</v>
      </c>
      <c r="L1056" s="7" t="str">
        <f t="shared" si="16"/>
        <v>Non-Holiday</v>
      </c>
      <c r="M1056" s="7" t="str">
        <f>IF($I1056 &gt;= 6, "Weekend", "Non-Weekend")</f>
        <v>Non-Weekend</v>
      </c>
    </row>
    <row r="1057" spans="1:13" x14ac:dyDescent="0.25">
      <c r="A1057" s="7">
        <v>1056</v>
      </c>
      <c r="B1057" s="9">
        <v>41991</v>
      </c>
      <c r="C1057" s="7">
        <f>YEAR($B1057)</f>
        <v>2014</v>
      </c>
      <c r="D1057" s="7" t="str">
        <f>VLOOKUP(_xlfn.DAYS(DATE(YEAR($B1057), MONTH($B1058), DAY($B1058)), DATE(YEAR($B1058), 1, 1)), SeasonAux, 2, TRUE)</f>
        <v>Autumn</v>
      </c>
      <c r="E1057" s="7">
        <f>IF($F1057 &lt;= 6, 1, 2)</f>
        <v>2</v>
      </c>
      <c r="F1057" s="7">
        <f>MONTH($B1057)</f>
        <v>12</v>
      </c>
      <c r="G1057" s="7">
        <f>WEEKNUM($B1057)</f>
        <v>51</v>
      </c>
      <c r="H1057" s="7">
        <f>DAY($B1057)</f>
        <v>18</v>
      </c>
      <c r="I1057" s="7">
        <f>WEEKDAY($B1057,2)</f>
        <v>4</v>
      </c>
      <c r="J1057" s="7" t="str">
        <f>TEXT($B1057, "DDDD")</f>
        <v>quinta-feira</v>
      </c>
      <c r="K1057" s="15" t="str">
        <f>IFERROR(VLOOKUP(B1057, HolidayDimension!A$2:B$50, 2, FALSE), "No Key")</f>
        <v>No Key</v>
      </c>
      <c r="L1057" s="7" t="str">
        <f t="shared" si="16"/>
        <v>Non-Holiday</v>
      </c>
      <c r="M1057" s="7" t="str">
        <f>IF($I1057 &gt;= 6, "Weekend", "Non-Weekend")</f>
        <v>Non-Weekend</v>
      </c>
    </row>
    <row r="1058" spans="1:13" x14ac:dyDescent="0.25">
      <c r="A1058" s="7">
        <v>1057</v>
      </c>
      <c r="B1058" s="8">
        <v>41992</v>
      </c>
      <c r="C1058" s="7">
        <f>YEAR($B1058)</f>
        <v>2014</v>
      </c>
      <c r="D1058" s="7" t="str">
        <f>VLOOKUP(_xlfn.DAYS(DATE(YEAR($B1058), MONTH($B1059), DAY($B1059)), DATE(YEAR($B1059), 1, 1)), SeasonAux, 2, TRUE)</f>
        <v>Autumn</v>
      </c>
      <c r="E1058" s="7">
        <f>IF($F1058 &lt;= 6, 1, 2)</f>
        <v>2</v>
      </c>
      <c r="F1058" s="7">
        <f>MONTH($B1058)</f>
        <v>12</v>
      </c>
      <c r="G1058" s="7">
        <f>WEEKNUM($B1058)</f>
        <v>51</v>
      </c>
      <c r="H1058" s="7">
        <f>DAY($B1058)</f>
        <v>19</v>
      </c>
      <c r="I1058" s="7">
        <f>WEEKDAY($B1058,2)</f>
        <v>5</v>
      </c>
      <c r="J1058" s="7" t="str">
        <f>TEXT($B1058, "DDDD")</f>
        <v>sexta-feira</v>
      </c>
      <c r="K1058" s="15" t="str">
        <f>IFERROR(VLOOKUP(B1058, HolidayDimension!A$2:B$50, 2, FALSE), "No Key")</f>
        <v>No Key</v>
      </c>
      <c r="L1058" s="7" t="str">
        <f t="shared" si="16"/>
        <v>Non-Holiday</v>
      </c>
      <c r="M1058" s="7" t="str">
        <f>IF($I1058 &gt;= 6, "Weekend", "Non-Weekend")</f>
        <v>Non-Weekend</v>
      </c>
    </row>
    <row r="1059" spans="1:13" x14ac:dyDescent="0.25">
      <c r="A1059" s="7">
        <v>1058</v>
      </c>
      <c r="B1059" s="8">
        <v>41993</v>
      </c>
      <c r="C1059" s="7">
        <f>YEAR($B1059)</f>
        <v>2014</v>
      </c>
      <c r="D1059" s="7" t="str">
        <f>VLOOKUP(_xlfn.DAYS(DATE(YEAR($B1059), MONTH($B1060), DAY($B1060)), DATE(YEAR($B1060), 1, 1)), SeasonAux, 2, TRUE)</f>
        <v>Autumn</v>
      </c>
      <c r="E1059" s="7">
        <f>IF($F1059 &lt;= 6, 1, 2)</f>
        <v>2</v>
      </c>
      <c r="F1059" s="7">
        <f>MONTH($B1059)</f>
        <v>12</v>
      </c>
      <c r="G1059" s="7">
        <f>WEEKNUM($B1059)</f>
        <v>51</v>
      </c>
      <c r="H1059" s="7">
        <f>DAY($B1059)</f>
        <v>20</v>
      </c>
      <c r="I1059" s="7">
        <f>WEEKDAY($B1059,2)</f>
        <v>6</v>
      </c>
      <c r="J1059" s="7" t="str">
        <f>TEXT($B1059, "DDDD")</f>
        <v>sábado</v>
      </c>
      <c r="K1059" s="15" t="str">
        <f>IFERROR(VLOOKUP(B1059, HolidayDimension!A$2:B$50, 2, FALSE), "No Key")</f>
        <v>No Key</v>
      </c>
      <c r="L1059" s="7" t="str">
        <f t="shared" si="16"/>
        <v>Non-Holiday</v>
      </c>
      <c r="M1059" s="7" t="str">
        <f>IF($I1059 &gt;= 6, "Weekend", "Non-Weekend")</f>
        <v>Weekend</v>
      </c>
    </row>
    <row r="1060" spans="1:13" x14ac:dyDescent="0.25">
      <c r="A1060" s="7">
        <v>1059</v>
      </c>
      <c r="B1060" s="8">
        <v>41994</v>
      </c>
      <c r="C1060" s="7">
        <f>YEAR($B1060)</f>
        <v>2014</v>
      </c>
      <c r="D1060" s="7" t="str">
        <f>VLOOKUP(_xlfn.DAYS(DATE(YEAR($B1060), MONTH($B1061), DAY($B1061)), DATE(YEAR($B1061), 1, 1)), SeasonAux, 2, TRUE)</f>
        <v>Winter</v>
      </c>
      <c r="E1060" s="7">
        <f>IF($F1060 &lt;= 6, 1, 2)</f>
        <v>2</v>
      </c>
      <c r="F1060" s="7">
        <f>MONTH($B1060)</f>
        <v>12</v>
      </c>
      <c r="G1060" s="7">
        <f>WEEKNUM($B1060)</f>
        <v>52</v>
      </c>
      <c r="H1060" s="7">
        <f>DAY($B1060)</f>
        <v>21</v>
      </c>
      <c r="I1060" s="7">
        <f>WEEKDAY($B1060,2)</f>
        <v>7</v>
      </c>
      <c r="J1060" s="7" t="str">
        <f>TEXT($B1060, "DDDD")</f>
        <v>domingo</v>
      </c>
      <c r="K1060" s="15" t="str">
        <f>IFERROR(VLOOKUP(B1060, HolidayDimension!A$2:B$50, 2, FALSE), "No Key")</f>
        <v>No Key</v>
      </c>
      <c r="L1060" s="7" t="str">
        <f t="shared" si="16"/>
        <v>Non-Holiday</v>
      </c>
      <c r="M1060" s="7" t="str">
        <f>IF($I1060 &gt;= 6, "Weekend", "Non-Weekend")</f>
        <v>Weekend</v>
      </c>
    </row>
    <row r="1061" spans="1:13" x14ac:dyDescent="0.25">
      <c r="A1061" s="7">
        <v>1060</v>
      </c>
      <c r="B1061" s="9">
        <v>41995</v>
      </c>
      <c r="C1061" s="7">
        <f>YEAR($B1061)</f>
        <v>2014</v>
      </c>
      <c r="D1061" s="7" t="str">
        <f>VLOOKUP(_xlfn.DAYS(DATE(YEAR($B1061), MONTH($B1062), DAY($B1062)), DATE(YEAR($B1062), 1, 1)), SeasonAux, 2, TRUE)</f>
        <v>Winter</v>
      </c>
      <c r="E1061" s="7">
        <f>IF($F1061 &lt;= 6, 1, 2)</f>
        <v>2</v>
      </c>
      <c r="F1061" s="7">
        <f>MONTH($B1061)</f>
        <v>12</v>
      </c>
      <c r="G1061" s="7">
        <f>WEEKNUM($B1061)</f>
        <v>52</v>
      </c>
      <c r="H1061" s="7">
        <f>DAY($B1061)</f>
        <v>22</v>
      </c>
      <c r="I1061" s="7">
        <f>WEEKDAY($B1061,2)</f>
        <v>1</v>
      </c>
      <c r="J1061" s="7" t="str">
        <f>TEXT($B1061, "DDDD")</f>
        <v>segunda-feira</v>
      </c>
      <c r="K1061" s="15" t="str">
        <f>IFERROR(VLOOKUP(B1061, HolidayDimension!A$2:B$50, 2, FALSE), "No Key")</f>
        <v>No Key</v>
      </c>
      <c r="L1061" s="7" t="str">
        <f t="shared" si="16"/>
        <v>Non-Holiday</v>
      </c>
      <c r="M1061" s="7" t="str">
        <f>IF($I1061 &gt;= 6, "Weekend", "Non-Weekend")</f>
        <v>Non-Weekend</v>
      </c>
    </row>
    <row r="1062" spans="1:13" x14ac:dyDescent="0.25">
      <c r="A1062" s="7">
        <v>1061</v>
      </c>
      <c r="B1062" s="8">
        <v>41996</v>
      </c>
      <c r="C1062" s="7">
        <f>YEAR($B1062)</f>
        <v>2014</v>
      </c>
      <c r="D1062" s="7" t="str">
        <f>VLOOKUP(_xlfn.DAYS(DATE(YEAR($B1062), MONTH($B1063), DAY($B1063)), DATE(YEAR($B1063), 1, 1)), SeasonAux, 2, TRUE)</f>
        <v>Winter</v>
      </c>
      <c r="E1062" s="7">
        <f>IF($F1062 &lt;= 6, 1, 2)</f>
        <v>2</v>
      </c>
      <c r="F1062" s="7">
        <f>MONTH($B1062)</f>
        <v>12</v>
      </c>
      <c r="G1062" s="7">
        <f>WEEKNUM($B1062)</f>
        <v>52</v>
      </c>
      <c r="H1062" s="7">
        <f>DAY($B1062)</f>
        <v>23</v>
      </c>
      <c r="I1062" s="7">
        <f>WEEKDAY($B1062,2)</f>
        <v>2</v>
      </c>
      <c r="J1062" s="7" t="str">
        <f>TEXT($B1062, "DDDD")</f>
        <v>terça-feira</v>
      </c>
      <c r="K1062" s="15" t="str">
        <f>IFERROR(VLOOKUP(B1062, HolidayDimension!A$2:B$50, 2, FALSE), "No Key")</f>
        <v>No Key</v>
      </c>
      <c r="L1062" s="7" t="str">
        <f t="shared" si="16"/>
        <v>Non-Holiday</v>
      </c>
      <c r="M1062" s="7" t="str">
        <f>IF($I1062 &gt;= 6, "Weekend", "Non-Weekend")</f>
        <v>Non-Weekend</v>
      </c>
    </row>
    <row r="1063" spans="1:13" x14ac:dyDescent="0.25">
      <c r="A1063" s="7">
        <v>1062</v>
      </c>
      <c r="B1063" s="9">
        <v>41997</v>
      </c>
      <c r="C1063" s="7">
        <f>YEAR($B1063)</f>
        <v>2014</v>
      </c>
      <c r="D1063" s="7" t="str">
        <f>VLOOKUP(_xlfn.DAYS(DATE(YEAR($B1063), MONTH($B1064), DAY($B1064)), DATE(YEAR($B1064), 1, 1)), SeasonAux, 2, TRUE)</f>
        <v>Winter</v>
      </c>
      <c r="E1063" s="7">
        <f>IF($F1063 &lt;= 6, 1, 2)</f>
        <v>2</v>
      </c>
      <c r="F1063" s="7">
        <f>MONTH($B1063)</f>
        <v>12</v>
      </c>
      <c r="G1063" s="7">
        <f>WEEKNUM($B1063)</f>
        <v>52</v>
      </c>
      <c r="H1063" s="7">
        <f>DAY($B1063)</f>
        <v>24</v>
      </c>
      <c r="I1063" s="7">
        <f>WEEKDAY($B1063,2)</f>
        <v>3</v>
      </c>
      <c r="J1063" s="7" t="str">
        <f>TEXT($B1063, "DDDD")</f>
        <v>quarta-feira</v>
      </c>
      <c r="K1063" s="15">
        <f>IFERROR(VLOOKUP(B1063, HolidayDimension!A$2:B$50, 2, FALSE), "No Key")</f>
        <v>41</v>
      </c>
      <c r="L1063" s="7" t="str">
        <f t="shared" si="16"/>
        <v>Holiday</v>
      </c>
      <c r="M1063" s="7" t="str">
        <f>IF($I1063 &gt;= 6, "Weekend", "Non-Weekend")</f>
        <v>Non-Weekend</v>
      </c>
    </row>
    <row r="1064" spans="1:13" x14ac:dyDescent="0.25">
      <c r="A1064" s="7">
        <v>1063</v>
      </c>
      <c r="B1064" s="9">
        <v>41998</v>
      </c>
      <c r="C1064" s="7">
        <f>YEAR($B1064)</f>
        <v>2014</v>
      </c>
      <c r="D1064" s="7" t="str">
        <f>VLOOKUP(_xlfn.DAYS(DATE(YEAR($B1064), MONTH($B1065), DAY($B1065)), DATE(YEAR($B1065), 1, 1)), SeasonAux, 2, TRUE)</f>
        <v>Winter</v>
      </c>
      <c r="E1064" s="7">
        <f>IF($F1064 &lt;= 6, 1, 2)</f>
        <v>2</v>
      </c>
      <c r="F1064" s="7">
        <f>MONTH($B1064)</f>
        <v>12</v>
      </c>
      <c r="G1064" s="7">
        <f>WEEKNUM($B1064)</f>
        <v>52</v>
      </c>
      <c r="H1064" s="7">
        <f>DAY($B1064)</f>
        <v>25</v>
      </c>
      <c r="I1064" s="7">
        <f>WEEKDAY($B1064,2)</f>
        <v>4</v>
      </c>
      <c r="J1064" s="7" t="str">
        <f>TEXT($B1064, "DDDD")</f>
        <v>quinta-feira</v>
      </c>
      <c r="K1064" s="15">
        <f>IFERROR(VLOOKUP(B1064, HolidayDimension!A$2:B$50, 2, FALSE), "No Key")</f>
        <v>40</v>
      </c>
      <c r="L1064" s="7" t="str">
        <f t="shared" si="16"/>
        <v>Holiday</v>
      </c>
      <c r="M1064" s="7" t="str">
        <f>IF($I1064 &gt;= 6, "Weekend", "Non-Weekend")</f>
        <v>Non-Weekend</v>
      </c>
    </row>
    <row r="1065" spans="1:13" x14ac:dyDescent="0.25">
      <c r="A1065" s="7">
        <v>1064</v>
      </c>
      <c r="B1065" s="9">
        <v>41999</v>
      </c>
      <c r="C1065" s="7">
        <f>YEAR($B1065)</f>
        <v>2014</v>
      </c>
      <c r="D1065" s="7" t="str">
        <f>VLOOKUP(_xlfn.DAYS(DATE(YEAR($B1065), MONTH($B1066), DAY($B1066)), DATE(YEAR($B1066), 1, 1)), SeasonAux, 2, TRUE)</f>
        <v>Winter</v>
      </c>
      <c r="E1065" s="7">
        <f>IF($F1065 &lt;= 6, 1, 2)</f>
        <v>2</v>
      </c>
      <c r="F1065" s="7">
        <f>MONTH($B1065)</f>
        <v>12</v>
      </c>
      <c r="G1065" s="7">
        <f>WEEKNUM($B1065)</f>
        <v>52</v>
      </c>
      <c r="H1065" s="7">
        <f>DAY($B1065)</f>
        <v>26</v>
      </c>
      <c r="I1065" s="7">
        <f>WEEKDAY($B1065,2)</f>
        <v>5</v>
      </c>
      <c r="J1065" s="7" t="str">
        <f>TEXT($B1065, "DDDD")</f>
        <v>sexta-feira</v>
      </c>
      <c r="K1065" s="15" t="str">
        <f>IFERROR(VLOOKUP(B1065, HolidayDimension!A$2:B$50, 2, FALSE), "No Key")</f>
        <v>No Key</v>
      </c>
      <c r="L1065" s="7" t="str">
        <f t="shared" si="16"/>
        <v>Non-Holiday</v>
      </c>
      <c r="M1065" s="7" t="str">
        <f>IF($I1065 &gt;= 6, "Weekend", "Non-Weekend")</f>
        <v>Non-Weekend</v>
      </c>
    </row>
    <row r="1066" spans="1:13" x14ac:dyDescent="0.25">
      <c r="A1066" s="7">
        <v>1065</v>
      </c>
      <c r="B1066" s="8">
        <v>42000</v>
      </c>
      <c r="C1066" s="7">
        <f>YEAR($B1066)</f>
        <v>2014</v>
      </c>
      <c r="D1066" s="7" t="str">
        <f>VLOOKUP(_xlfn.DAYS(DATE(YEAR($B1066), MONTH($B1067), DAY($B1067)), DATE(YEAR($B1067), 1, 1)), SeasonAux, 2, TRUE)</f>
        <v>Winter</v>
      </c>
      <c r="E1066" s="7">
        <f>IF($F1066 &lt;= 6, 1, 2)</f>
        <v>2</v>
      </c>
      <c r="F1066" s="7">
        <f>MONTH($B1066)</f>
        <v>12</v>
      </c>
      <c r="G1066" s="7">
        <f>WEEKNUM($B1066)</f>
        <v>52</v>
      </c>
      <c r="H1066" s="7">
        <f>DAY($B1066)</f>
        <v>27</v>
      </c>
      <c r="I1066" s="7">
        <f>WEEKDAY($B1066,2)</f>
        <v>6</v>
      </c>
      <c r="J1066" s="7" t="str">
        <f>TEXT($B1066, "DDDD")</f>
        <v>sábado</v>
      </c>
      <c r="K1066" s="15" t="str">
        <f>IFERROR(VLOOKUP(B1066, HolidayDimension!A$2:B$50, 2, FALSE), "No Key")</f>
        <v>No Key</v>
      </c>
      <c r="L1066" s="7" t="str">
        <f t="shared" si="16"/>
        <v>Non-Holiday</v>
      </c>
      <c r="M1066" s="7" t="str">
        <f>IF($I1066 &gt;= 6, "Weekend", "Non-Weekend")</f>
        <v>Weekend</v>
      </c>
    </row>
    <row r="1067" spans="1:13" x14ac:dyDescent="0.25">
      <c r="A1067" s="7">
        <v>1066</v>
      </c>
      <c r="B1067" s="8">
        <v>42001</v>
      </c>
      <c r="C1067" s="7">
        <f>YEAR($B1067)</f>
        <v>2014</v>
      </c>
      <c r="D1067" s="7" t="str">
        <f>VLOOKUP(_xlfn.DAYS(DATE(YEAR($B1067), MONTH($B1068), DAY($B1068)), DATE(YEAR($B1068), 1, 1)), SeasonAux, 2, TRUE)</f>
        <v>Winter</v>
      </c>
      <c r="E1067" s="7">
        <f>IF($F1067 &lt;= 6, 1, 2)</f>
        <v>2</v>
      </c>
      <c r="F1067" s="7">
        <f>MONTH($B1067)</f>
        <v>12</v>
      </c>
      <c r="G1067" s="7">
        <f>WEEKNUM($B1067)</f>
        <v>53</v>
      </c>
      <c r="H1067" s="7">
        <f>DAY($B1067)</f>
        <v>28</v>
      </c>
      <c r="I1067" s="7">
        <f>WEEKDAY($B1067,2)</f>
        <v>7</v>
      </c>
      <c r="J1067" s="7" t="str">
        <f>TEXT($B1067, "DDDD")</f>
        <v>domingo</v>
      </c>
      <c r="K1067" s="15" t="str">
        <f>IFERROR(VLOOKUP(B1067, HolidayDimension!A$2:B$50, 2, FALSE), "No Key")</f>
        <v>No Key</v>
      </c>
      <c r="L1067" s="7" t="str">
        <f t="shared" si="16"/>
        <v>Non-Holiday</v>
      </c>
      <c r="M1067" s="7" t="str">
        <f>IF($I1067 &gt;= 6, "Weekend", "Non-Weekend")</f>
        <v>Weekend</v>
      </c>
    </row>
    <row r="1068" spans="1:13" x14ac:dyDescent="0.25">
      <c r="A1068" s="7">
        <v>1067</v>
      </c>
      <c r="B1068" s="9">
        <v>42002</v>
      </c>
      <c r="C1068" s="7">
        <f>YEAR($B1068)</f>
        <v>2014</v>
      </c>
      <c r="D1068" s="7" t="str">
        <f>VLOOKUP(_xlfn.DAYS(DATE(YEAR($B1068), MONTH($B1069), DAY($B1069)), DATE(YEAR($B1069), 1, 1)), SeasonAux, 2, TRUE)</f>
        <v>Winter</v>
      </c>
      <c r="E1068" s="7">
        <f>IF($F1068 &lt;= 6, 1, 2)</f>
        <v>2</v>
      </c>
      <c r="F1068" s="7">
        <f>MONTH($B1068)</f>
        <v>12</v>
      </c>
      <c r="G1068" s="7">
        <f>WEEKNUM($B1068)</f>
        <v>53</v>
      </c>
      <c r="H1068" s="7">
        <f>DAY($B1068)</f>
        <v>29</v>
      </c>
      <c r="I1068" s="7">
        <f>WEEKDAY($B1068,2)</f>
        <v>1</v>
      </c>
      <c r="J1068" s="7" t="str">
        <f>TEXT($B1068, "DDDD")</f>
        <v>segunda-feira</v>
      </c>
      <c r="K1068" s="15" t="str">
        <f>IFERROR(VLOOKUP(B1068, HolidayDimension!A$2:B$50, 2, FALSE), "No Key")</f>
        <v>No Key</v>
      </c>
      <c r="L1068" s="7" t="str">
        <f t="shared" si="16"/>
        <v>Non-Holiday</v>
      </c>
      <c r="M1068" s="7" t="str">
        <f>IF($I1068 &gt;= 6, "Weekend", "Non-Weekend")</f>
        <v>Non-Weekend</v>
      </c>
    </row>
    <row r="1069" spans="1:13" x14ac:dyDescent="0.25">
      <c r="A1069" s="7">
        <v>1068</v>
      </c>
      <c r="B1069" s="8">
        <v>42003</v>
      </c>
      <c r="C1069" s="7">
        <f>YEAR($B1069)</f>
        <v>2014</v>
      </c>
      <c r="D1069" s="7" t="str">
        <f>VLOOKUP(_xlfn.DAYS(DATE(YEAR($B1069), MONTH($B1070), DAY($B1070)), DATE(YEAR($B1070), 1, 1)), SeasonAux, 2, TRUE)</f>
        <v>Winter</v>
      </c>
      <c r="E1069" s="7">
        <f>IF($F1069 &lt;= 6, 1, 2)</f>
        <v>2</v>
      </c>
      <c r="F1069" s="7">
        <f>MONTH($B1069)</f>
        <v>12</v>
      </c>
      <c r="G1069" s="7">
        <f>WEEKNUM($B1069)</f>
        <v>53</v>
      </c>
      <c r="H1069" s="7">
        <f>DAY($B1069)</f>
        <v>30</v>
      </c>
      <c r="I1069" s="7">
        <f>WEEKDAY($B1069,2)</f>
        <v>2</v>
      </c>
      <c r="J1069" s="7" t="str">
        <f>TEXT($B1069, "DDDD")</f>
        <v>terça-feira</v>
      </c>
      <c r="K1069" s="15" t="str">
        <f>IFERROR(VLOOKUP(B1069, HolidayDimension!A$2:B$50, 2, FALSE), "No Key")</f>
        <v>No Key</v>
      </c>
      <c r="L1069" s="7" t="str">
        <f t="shared" si="16"/>
        <v>Non-Holiday</v>
      </c>
      <c r="M1069" s="7" t="str">
        <f>IF($I1069 &gt;= 6, "Weekend", "Non-Weekend")</f>
        <v>Non-Weekend</v>
      </c>
    </row>
    <row r="1070" spans="1:13" x14ac:dyDescent="0.25">
      <c r="A1070" s="7">
        <v>1069</v>
      </c>
      <c r="B1070" s="8">
        <v>42004</v>
      </c>
      <c r="C1070" s="7">
        <f>YEAR($B1070)</f>
        <v>2014</v>
      </c>
      <c r="D1070" s="7" t="e">
        <f>VLOOKUP(_xlfn.DAYS(DATE(YEAR($B1070), MONTH($B1071), DAY($B1071)), DATE(YEAR($B1071), 1, 1)), SeasonAux, 2, TRUE)</f>
        <v>#N/A</v>
      </c>
      <c r="E1070" s="7">
        <f>IF($F1070 &lt;= 6, 1, 2)</f>
        <v>2</v>
      </c>
      <c r="F1070" s="7">
        <f>MONTH($B1070)</f>
        <v>12</v>
      </c>
      <c r="G1070" s="7">
        <f>WEEKNUM($B1070)</f>
        <v>53</v>
      </c>
      <c r="H1070" s="7">
        <f>DAY($B1070)</f>
        <v>31</v>
      </c>
      <c r="I1070" s="7">
        <f>WEEKDAY($B1070,2)</f>
        <v>3</v>
      </c>
      <c r="J1070" s="7" t="str">
        <f>TEXT($B1070, "DDDD")</f>
        <v>quarta-feira</v>
      </c>
      <c r="K1070" s="15" t="str">
        <f>IFERROR(VLOOKUP(B1070, HolidayDimension!A$2:B$50, 2, FALSE), "No Key")</f>
        <v>No Key</v>
      </c>
      <c r="L1070" s="7" t="str">
        <f t="shared" si="16"/>
        <v>Non-Holiday</v>
      </c>
      <c r="M1070" s="7" t="str">
        <f>IF($I1070 &gt;= 6, "Weekend", "Non-Weekend")</f>
        <v>Non-Weekend</v>
      </c>
    </row>
    <row r="1071" spans="1:13" x14ac:dyDescent="0.25">
      <c r="A1071" s="7">
        <v>1070</v>
      </c>
      <c r="B1071" s="8">
        <v>42005</v>
      </c>
      <c r="C1071" s="7">
        <f>YEAR($B1071)</f>
        <v>2015</v>
      </c>
      <c r="D1071" s="7" t="str">
        <f>VLOOKUP(_xlfn.DAYS(DATE(YEAR($B1071), MONTH($B1072), DAY($B1072)), DATE(YEAR($B1072), 1, 1)), SeasonAux, 2, TRUE)</f>
        <v>Winter</v>
      </c>
      <c r="E1071" s="7">
        <f>IF($F1071 &lt;= 6, 1, 2)</f>
        <v>1</v>
      </c>
      <c r="F1071" s="7">
        <f>MONTH($B1071)</f>
        <v>1</v>
      </c>
      <c r="G1071" s="7">
        <f>WEEKNUM($B1071)</f>
        <v>1</v>
      </c>
      <c r="H1071" s="7">
        <f>DAY($B1071)</f>
        <v>1</v>
      </c>
      <c r="I1071" s="7">
        <f>WEEKDAY($B1071,2)</f>
        <v>4</v>
      </c>
      <c r="J1071" s="7" t="str">
        <f>TEXT($B1071, "DDDD")</f>
        <v>quinta-feira</v>
      </c>
      <c r="K1071" s="15" t="str">
        <f>IFERROR(VLOOKUP(B1071, HolidayDimension!A$2:B$50, 2, FALSE), "No Key")</f>
        <v>No Key</v>
      </c>
      <c r="L1071" s="7" t="str">
        <f t="shared" si="16"/>
        <v>Non-Holiday</v>
      </c>
      <c r="M1071" s="7" t="str">
        <f>IF($I1071 &gt;= 6, "Weekend", "Non-Weekend")</f>
        <v>Non-Weekend</v>
      </c>
    </row>
    <row r="1072" spans="1:13" x14ac:dyDescent="0.25">
      <c r="A1072" s="7">
        <v>1071</v>
      </c>
      <c r="B1072" s="8">
        <v>42006</v>
      </c>
      <c r="C1072" s="7">
        <f>YEAR($B1072)</f>
        <v>2015</v>
      </c>
      <c r="D1072" s="7" t="str">
        <f>VLOOKUP(_xlfn.DAYS(DATE(YEAR($B1072), MONTH($B1073), DAY($B1073)), DATE(YEAR($B1073), 1, 1)), SeasonAux, 2, TRUE)</f>
        <v>Winter</v>
      </c>
      <c r="E1072" s="7">
        <f>IF($F1072 &lt;= 6, 1, 2)</f>
        <v>1</v>
      </c>
      <c r="F1072" s="7">
        <f>MONTH($B1072)</f>
        <v>1</v>
      </c>
      <c r="G1072" s="7">
        <f>WEEKNUM($B1072)</f>
        <v>1</v>
      </c>
      <c r="H1072" s="7">
        <f>DAY($B1072)</f>
        <v>2</v>
      </c>
      <c r="I1072" s="7">
        <f>WEEKDAY($B1072,2)</f>
        <v>5</v>
      </c>
      <c r="J1072" s="7" t="str">
        <f>TEXT($B1072, "DDDD")</f>
        <v>sexta-feira</v>
      </c>
      <c r="K1072" s="15" t="str">
        <f>IFERROR(VLOOKUP(B1072, HolidayDimension!A$2:B$50, 2, FALSE), "No Key")</f>
        <v>No Key</v>
      </c>
      <c r="L1072" s="7" t="str">
        <f t="shared" si="16"/>
        <v>Non-Holiday</v>
      </c>
      <c r="M1072" s="7" t="str">
        <f>IF($I1072 &gt;= 6, "Weekend", "Non-Weekend")</f>
        <v>Non-Weekend</v>
      </c>
    </row>
    <row r="1073" spans="1:13" x14ac:dyDescent="0.25">
      <c r="A1073" s="7">
        <v>1072</v>
      </c>
      <c r="B1073" s="8">
        <v>42007</v>
      </c>
      <c r="C1073" s="7">
        <f>YEAR($B1073)</f>
        <v>2015</v>
      </c>
      <c r="D1073" s="7" t="str">
        <f>VLOOKUP(_xlfn.DAYS(DATE(YEAR($B1073), MONTH($B1074), DAY($B1074)), DATE(YEAR($B1074), 1, 1)), SeasonAux, 2, TRUE)</f>
        <v>Winter</v>
      </c>
      <c r="E1073" s="7">
        <f>IF($F1073 &lt;= 6, 1, 2)</f>
        <v>1</v>
      </c>
      <c r="F1073" s="7">
        <f>MONTH($B1073)</f>
        <v>1</v>
      </c>
      <c r="G1073" s="7">
        <f>WEEKNUM($B1073)</f>
        <v>1</v>
      </c>
      <c r="H1073" s="7">
        <f>DAY($B1073)</f>
        <v>3</v>
      </c>
      <c r="I1073" s="7">
        <f>WEEKDAY($B1073,2)</f>
        <v>6</v>
      </c>
      <c r="J1073" s="7" t="str">
        <f>TEXT($B1073, "DDDD")</f>
        <v>sábado</v>
      </c>
      <c r="K1073" s="15" t="str">
        <f>IFERROR(VLOOKUP(B1073, HolidayDimension!A$2:B$50, 2, FALSE), "No Key")</f>
        <v>No Key</v>
      </c>
      <c r="L1073" s="7" t="str">
        <f t="shared" si="16"/>
        <v>Non-Holiday</v>
      </c>
      <c r="M1073" s="7" t="str">
        <f>IF($I1073 &gt;= 6, "Weekend", "Non-Weekend")</f>
        <v>Weekend</v>
      </c>
    </row>
    <row r="1074" spans="1:13" x14ac:dyDescent="0.25">
      <c r="A1074" s="7">
        <v>1073</v>
      </c>
      <c r="B1074" s="9">
        <v>42008</v>
      </c>
      <c r="C1074" s="7">
        <f>YEAR($B1074)</f>
        <v>2015</v>
      </c>
      <c r="D1074" s="7" t="str">
        <f>VLOOKUP(_xlfn.DAYS(DATE(YEAR($B1074), MONTH($B1075), DAY($B1075)), DATE(YEAR($B1075), 1, 1)), SeasonAux, 2, TRUE)</f>
        <v>Winter</v>
      </c>
      <c r="E1074" s="7">
        <f>IF($F1074 &lt;= 6, 1, 2)</f>
        <v>1</v>
      </c>
      <c r="F1074" s="7">
        <f>MONTH($B1074)</f>
        <v>1</v>
      </c>
      <c r="G1074" s="7">
        <f>WEEKNUM($B1074)</f>
        <v>2</v>
      </c>
      <c r="H1074" s="7">
        <f>DAY($B1074)</f>
        <v>4</v>
      </c>
      <c r="I1074" s="7">
        <f>WEEKDAY($B1074,2)</f>
        <v>7</v>
      </c>
      <c r="J1074" s="7" t="str">
        <f>TEXT($B1074, "DDDD")</f>
        <v>domingo</v>
      </c>
      <c r="K1074" s="15" t="str">
        <f>IFERROR(VLOOKUP(B1074, HolidayDimension!A$2:B$50, 2, FALSE), "No Key")</f>
        <v>No Key</v>
      </c>
      <c r="L1074" s="7" t="str">
        <f t="shared" si="16"/>
        <v>Non-Holiday</v>
      </c>
      <c r="M1074" s="7" t="str">
        <f>IF($I1074 &gt;= 6, "Weekend", "Non-Weekend")</f>
        <v>Weekend</v>
      </c>
    </row>
    <row r="1075" spans="1:13" x14ac:dyDescent="0.25">
      <c r="A1075" s="7">
        <v>1074</v>
      </c>
      <c r="B1075" s="9">
        <v>42009</v>
      </c>
      <c r="C1075" s="7">
        <f>YEAR($B1075)</f>
        <v>2015</v>
      </c>
      <c r="D1075" s="7" t="str">
        <f>VLOOKUP(_xlfn.DAYS(DATE(YEAR($B1075), MONTH($B1076), DAY($B1076)), DATE(YEAR($B1076), 1, 1)), SeasonAux, 2, TRUE)</f>
        <v>Winter</v>
      </c>
      <c r="E1075" s="7">
        <f>IF($F1075 &lt;= 6, 1, 2)</f>
        <v>1</v>
      </c>
      <c r="F1075" s="7">
        <f>MONTH($B1075)</f>
        <v>1</v>
      </c>
      <c r="G1075" s="7">
        <f>WEEKNUM($B1075)</f>
        <v>2</v>
      </c>
      <c r="H1075" s="7">
        <f>DAY($B1075)</f>
        <v>5</v>
      </c>
      <c r="I1075" s="7">
        <f>WEEKDAY($B1075,2)</f>
        <v>1</v>
      </c>
      <c r="J1075" s="7" t="str">
        <f>TEXT($B1075, "DDDD")</f>
        <v>segunda-feira</v>
      </c>
      <c r="K1075" s="15" t="str">
        <f>IFERROR(VLOOKUP(B1075, HolidayDimension!A$2:B$50, 2, FALSE), "No Key")</f>
        <v>No Key</v>
      </c>
      <c r="L1075" s="7" t="str">
        <f t="shared" si="16"/>
        <v>Non-Holiday</v>
      </c>
      <c r="M1075" s="7" t="str">
        <f>IF($I1075 &gt;= 6, "Weekend", "Non-Weekend")</f>
        <v>Non-Weekend</v>
      </c>
    </row>
    <row r="1076" spans="1:13" x14ac:dyDescent="0.25">
      <c r="A1076" s="7">
        <v>1075</v>
      </c>
      <c r="B1076" s="9">
        <v>42010</v>
      </c>
      <c r="C1076" s="7">
        <f>YEAR($B1076)</f>
        <v>2015</v>
      </c>
      <c r="D1076" s="7" t="str">
        <f>VLOOKUP(_xlfn.DAYS(DATE(YEAR($B1076), MONTH($B1077), DAY($B1077)), DATE(YEAR($B1077), 1, 1)), SeasonAux, 2, TRUE)</f>
        <v>Winter</v>
      </c>
      <c r="E1076" s="7">
        <f>IF($F1076 &lt;= 6, 1, 2)</f>
        <v>1</v>
      </c>
      <c r="F1076" s="7">
        <f>MONTH($B1076)</f>
        <v>1</v>
      </c>
      <c r="G1076" s="7">
        <f>WEEKNUM($B1076)</f>
        <v>2</v>
      </c>
      <c r="H1076" s="7">
        <f>DAY($B1076)</f>
        <v>6</v>
      </c>
      <c r="I1076" s="7">
        <f>WEEKDAY($B1076,2)</f>
        <v>2</v>
      </c>
      <c r="J1076" s="7" t="str">
        <f>TEXT($B1076, "DDDD")</f>
        <v>terça-feira</v>
      </c>
      <c r="K1076" s="15" t="str">
        <f>IFERROR(VLOOKUP(B1076, HolidayDimension!A$2:B$50, 2, FALSE), "No Key")</f>
        <v>No Key</v>
      </c>
      <c r="L1076" s="7" t="str">
        <f t="shared" si="16"/>
        <v>Non-Holiday</v>
      </c>
      <c r="M1076" s="7" t="str">
        <f>IF($I1076 &gt;= 6, "Weekend", "Non-Weekend")</f>
        <v>Non-Weekend</v>
      </c>
    </row>
    <row r="1077" spans="1:13" x14ac:dyDescent="0.25">
      <c r="A1077" s="7">
        <v>1076</v>
      </c>
      <c r="B1077" s="9">
        <v>42011</v>
      </c>
      <c r="C1077" s="7">
        <f>YEAR($B1077)</f>
        <v>2015</v>
      </c>
      <c r="D1077" s="7" t="str">
        <f>VLOOKUP(_xlfn.DAYS(DATE(YEAR($B1077), MONTH($B1078), DAY($B1078)), DATE(YEAR($B1078), 1, 1)), SeasonAux, 2, TRUE)</f>
        <v>Winter</v>
      </c>
      <c r="E1077" s="7">
        <f>IF($F1077 &lt;= 6, 1, 2)</f>
        <v>1</v>
      </c>
      <c r="F1077" s="7">
        <f>MONTH($B1077)</f>
        <v>1</v>
      </c>
      <c r="G1077" s="7">
        <f>WEEKNUM($B1077)</f>
        <v>2</v>
      </c>
      <c r="H1077" s="7">
        <f>DAY($B1077)</f>
        <v>7</v>
      </c>
      <c r="I1077" s="7">
        <f>WEEKDAY($B1077,2)</f>
        <v>3</v>
      </c>
      <c r="J1077" s="7" t="str">
        <f>TEXT($B1077, "DDDD")</f>
        <v>quarta-feira</v>
      </c>
      <c r="K1077" s="15" t="str">
        <f>IFERROR(VLOOKUP(B1077, HolidayDimension!A$2:B$50, 2, FALSE), "No Key")</f>
        <v>No Key</v>
      </c>
      <c r="L1077" s="7" t="str">
        <f t="shared" si="16"/>
        <v>Non-Holiday</v>
      </c>
      <c r="M1077" s="7" t="str">
        <f>IF($I1077 &gt;= 6, "Weekend", "Non-Weekend")</f>
        <v>Non-Weekend</v>
      </c>
    </row>
    <row r="1078" spans="1:13" x14ac:dyDescent="0.25">
      <c r="A1078" s="7">
        <v>1077</v>
      </c>
      <c r="B1078" s="8">
        <v>42012</v>
      </c>
      <c r="C1078" s="7">
        <f>YEAR($B1078)</f>
        <v>2015</v>
      </c>
      <c r="D1078" s="7" t="str">
        <f>VLOOKUP(_xlfn.DAYS(DATE(YEAR($B1078), MONTH($B1079), DAY($B1079)), DATE(YEAR($B1079), 1, 1)), SeasonAux, 2, TRUE)</f>
        <v>Winter</v>
      </c>
      <c r="E1078" s="7">
        <f>IF($F1078 &lt;= 6, 1, 2)</f>
        <v>1</v>
      </c>
      <c r="F1078" s="7">
        <f>MONTH($B1078)</f>
        <v>1</v>
      </c>
      <c r="G1078" s="7">
        <f>WEEKNUM($B1078)</f>
        <v>2</v>
      </c>
      <c r="H1078" s="7">
        <f>DAY($B1078)</f>
        <v>8</v>
      </c>
      <c r="I1078" s="7">
        <f>WEEKDAY($B1078,2)</f>
        <v>4</v>
      </c>
      <c r="J1078" s="7" t="str">
        <f>TEXT($B1078, "DDDD")</f>
        <v>quinta-feira</v>
      </c>
      <c r="K1078" s="15" t="str">
        <f>IFERROR(VLOOKUP(B1078, HolidayDimension!A$2:B$50, 2, FALSE), "No Key")</f>
        <v>No Key</v>
      </c>
      <c r="L1078" s="7" t="str">
        <f t="shared" si="16"/>
        <v>Non-Holiday</v>
      </c>
      <c r="M1078" s="7" t="str">
        <f>IF($I1078 &gt;= 6, "Weekend", "Non-Weekend")</f>
        <v>Non-Weekend</v>
      </c>
    </row>
    <row r="1079" spans="1:13" x14ac:dyDescent="0.25">
      <c r="A1079" s="7">
        <v>1078</v>
      </c>
      <c r="B1079" s="9">
        <v>42013</v>
      </c>
      <c r="C1079" s="7">
        <f>YEAR($B1079)</f>
        <v>2015</v>
      </c>
      <c r="D1079" s="7" t="str">
        <f>VLOOKUP(_xlfn.DAYS(DATE(YEAR($B1079), MONTH($B1080), DAY($B1080)), DATE(YEAR($B1080), 1, 1)), SeasonAux, 2, TRUE)</f>
        <v>Winter</v>
      </c>
      <c r="E1079" s="7">
        <f>IF($F1079 &lt;= 6, 1, 2)</f>
        <v>1</v>
      </c>
      <c r="F1079" s="7">
        <f>MONTH($B1079)</f>
        <v>1</v>
      </c>
      <c r="G1079" s="7">
        <f>WEEKNUM($B1079)</f>
        <v>2</v>
      </c>
      <c r="H1079" s="7">
        <f>DAY($B1079)</f>
        <v>9</v>
      </c>
      <c r="I1079" s="7">
        <f>WEEKDAY($B1079,2)</f>
        <v>5</v>
      </c>
      <c r="J1079" s="7" t="str">
        <f>TEXT($B1079, "DDDD")</f>
        <v>sexta-feira</v>
      </c>
      <c r="K1079" s="15" t="str">
        <f>IFERROR(VLOOKUP(B1079, HolidayDimension!A$2:B$50, 2, FALSE), "No Key")</f>
        <v>No Key</v>
      </c>
      <c r="L1079" s="7" t="str">
        <f t="shared" si="16"/>
        <v>Non-Holiday</v>
      </c>
      <c r="M1079" s="7" t="str">
        <f>IF($I1079 &gt;= 6, "Weekend", "Non-Weekend")</f>
        <v>Non-Weekend</v>
      </c>
    </row>
    <row r="1080" spans="1:13" x14ac:dyDescent="0.25">
      <c r="A1080" s="7">
        <v>1079</v>
      </c>
      <c r="B1080" s="8">
        <v>42014</v>
      </c>
      <c r="C1080" s="7">
        <f>YEAR($B1080)</f>
        <v>2015</v>
      </c>
      <c r="D1080" s="7" t="str">
        <f>VLOOKUP(_xlfn.DAYS(DATE(YEAR($B1080), MONTH($B1081), DAY($B1081)), DATE(YEAR($B1081), 1, 1)), SeasonAux, 2, TRUE)</f>
        <v>Winter</v>
      </c>
      <c r="E1080" s="7">
        <f>IF($F1080 &lt;= 6, 1, 2)</f>
        <v>1</v>
      </c>
      <c r="F1080" s="7">
        <f>MONTH($B1080)</f>
        <v>1</v>
      </c>
      <c r="G1080" s="7">
        <f>WEEKNUM($B1080)</f>
        <v>2</v>
      </c>
      <c r="H1080" s="7">
        <f>DAY($B1080)</f>
        <v>10</v>
      </c>
      <c r="I1080" s="7">
        <f>WEEKDAY($B1080,2)</f>
        <v>6</v>
      </c>
      <c r="J1080" s="7" t="str">
        <f>TEXT($B1080, "DDDD")</f>
        <v>sábado</v>
      </c>
      <c r="K1080" s="15" t="str">
        <f>IFERROR(VLOOKUP(B1080, HolidayDimension!A$2:B$50, 2, FALSE), "No Key")</f>
        <v>No Key</v>
      </c>
      <c r="L1080" s="7" t="str">
        <f t="shared" si="16"/>
        <v>Non-Holiday</v>
      </c>
      <c r="M1080" s="7" t="str">
        <f>IF($I1080 &gt;= 6, "Weekend", "Non-Weekend")</f>
        <v>Weekend</v>
      </c>
    </row>
    <row r="1081" spans="1:13" x14ac:dyDescent="0.25">
      <c r="A1081" s="7">
        <v>1080</v>
      </c>
      <c r="B1081" s="9">
        <v>42015</v>
      </c>
      <c r="C1081" s="7">
        <f>YEAR($B1081)</f>
        <v>2015</v>
      </c>
      <c r="D1081" s="7" t="str">
        <f>VLOOKUP(_xlfn.DAYS(DATE(YEAR($B1081), MONTH($B1082), DAY($B1082)), DATE(YEAR($B1082), 1, 1)), SeasonAux, 2, TRUE)</f>
        <v>Winter</v>
      </c>
      <c r="E1081" s="7">
        <f>IF($F1081 &lt;= 6, 1, 2)</f>
        <v>1</v>
      </c>
      <c r="F1081" s="7">
        <f>MONTH($B1081)</f>
        <v>1</v>
      </c>
      <c r="G1081" s="7">
        <f>WEEKNUM($B1081)</f>
        <v>3</v>
      </c>
      <c r="H1081" s="7">
        <f>DAY($B1081)</f>
        <v>11</v>
      </c>
      <c r="I1081" s="7">
        <f>WEEKDAY($B1081,2)</f>
        <v>7</v>
      </c>
      <c r="J1081" s="7" t="str">
        <f>TEXT($B1081, "DDDD")</f>
        <v>domingo</v>
      </c>
      <c r="K1081" s="15" t="str">
        <f>IFERROR(VLOOKUP(B1081, HolidayDimension!A$2:B$50, 2, FALSE), "No Key")</f>
        <v>No Key</v>
      </c>
      <c r="L1081" s="7" t="str">
        <f t="shared" si="16"/>
        <v>Non-Holiday</v>
      </c>
      <c r="M1081" s="7" t="str">
        <f>IF($I1081 &gt;= 6, "Weekend", "Non-Weekend")</f>
        <v>Weekend</v>
      </c>
    </row>
    <row r="1082" spans="1:13" x14ac:dyDescent="0.25">
      <c r="A1082" s="7">
        <v>1081</v>
      </c>
      <c r="B1082" s="9">
        <v>42016</v>
      </c>
      <c r="C1082" s="7">
        <f>YEAR($B1082)</f>
        <v>2015</v>
      </c>
      <c r="D1082" s="7" t="str">
        <f>VLOOKUP(_xlfn.DAYS(DATE(YEAR($B1082), MONTH($B1083), DAY($B1083)), DATE(YEAR($B1083), 1, 1)), SeasonAux, 2, TRUE)</f>
        <v>Winter</v>
      </c>
      <c r="E1082" s="7">
        <f>IF($F1082 &lt;= 6, 1, 2)</f>
        <v>1</v>
      </c>
      <c r="F1082" s="7">
        <f>MONTH($B1082)</f>
        <v>1</v>
      </c>
      <c r="G1082" s="7">
        <f>WEEKNUM($B1082)</f>
        <v>3</v>
      </c>
      <c r="H1082" s="7">
        <f>DAY($B1082)</f>
        <v>12</v>
      </c>
      <c r="I1082" s="7">
        <f>WEEKDAY($B1082,2)</f>
        <v>1</v>
      </c>
      <c r="J1082" s="7" t="str">
        <f>TEXT($B1082, "DDDD")</f>
        <v>segunda-feira</v>
      </c>
      <c r="K1082" s="15" t="str">
        <f>IFERROR(VLOOKUP(B1082, HolidayDimension!A$2:B$50, 2, FALSE), "No Key")</f>
        <v>No Key</v>
      </c>
      <c r="L1082" s="7" t="str">
        <f t="shared" si="16"/>
        <v>Non-Holiday</v>
      </c>
      <c r="M1082" s="7" t="str">
        <f>IF($I1082 &gt;= 6, "Weekend", "Non-Weekend")</f>
        <v>Non-Weekend</v>
      </c>
    </row>
    <row r="1083" spans="1:13" x14ac:dyDescent="0.25">
      <c r="A1083" s="7">
        <v>1082</v>
      </c>
      <c r="B1083" s="8">
        <v>42017</v>
      </c>
      <c r="C1083" s="7">
        <f>YEAR($B1083)</f>
        <v>2015</v>
      </c>
      <c r="D1083" s="7" t="str">
        <f>VLOOKUP(_xlfn.DAYS(DATE(YEAR($B1083), MONTH($B1084), DAY($B1084)), DATE(YEAR($B1084), 1, 1)), SeasonAux, 2, TRUE)</f>
        <v>Winter</v>
      </c>
      <c r="E1083" s="7">
        <f>IF($F1083 &lt;= 6, 1, 2)</f>
        <v>1</v>
      </c>
      <c r="F1083" s="7">
        <f>MONTH($B1083)</f>
        <v>1</v>
      </c>
      <c r="G1083" s="7">
        <f>WEEKNUM($B1083)</f>
        <v>3</v>
      </c>
      <c r="H1083" s="7">
        <f>DAY($B1083)</f>
        <v>13</v>
      </c>
      <c r="I1083" s="7">
        <f>WEEKDAY($B1083,2)</f>
        <v>2</v>
      </c>
      <c r="J1083" s="7" t="str">
        <f>TEXT($B1083, "DDDD")</f>
        <v>terça-feira</v>
      </c>
      <c r="K1083" s="15" t="str">
        <f>IFERROR(VLOOKUP(B1083, HolidayDimension!A$2:B$50, 2, FALSE), "No Key")</f>
        <v>No Key</v>
      </c>
      <c r="L1083" s="7" t="str">
        <f t="shared" si="16"/>
        <v>Non-Holiday</v>
      </c>
      <c r="M1083" s="7" t="str">
        <f>IF($I1083 &gt;= 6, "Weekend", "Non-Weekend")</f>
        <v>Non-Weekend</v>
      </c>
    </row>
    <row r="1084" spans="1:13" x14ac:dyDescent="0.25">
      <c r="A1084" s="7">
        <v>1083</v>
      </c>
      <c r="B1084" s="9">
        <v>42018</v>
      </c>
      <c r="C1084" s="7">
        <f>YEAR($B1084)</f>
        <v>2015</v>
      </c>
      <c r="D1084" s="7" t="str">
        <f>VLOOKUP(_xlfn.DAYS(DATE(YEAR($B1084), MONTH($B1085), DAY($B1085)), DATE(YEAR($B1085), 1, 1)), SeasonAux, 2, TRUE)</f>
        <v>Winter</v>
      </c>
      <c r="E1084" s="7">
        <f>IF($F1084 &lt;= 6, 1, 2)</f>
        <v>1</v>
      </c>
      <c r="F1084" s="7">
        <f>MONTH($B1084)</f>
        <v>1</v>
      </c>
      <c r="G1084" s="7">
        <f>WEEKNUM($B1084)</f>
        <v>3</v>
      </c>
      <c r="H1084" s="7">
        <f>DAY($B1084)</f>
        <v>14</v>
      </c>
      <c r="I1084" s="7">
        <f>WEEKDAY($B1084,2)</f>
        <v>3</v>
      </c>
      <c r="J1084" s="7" t="str">
        <f>TEXT($B1084, "DDDD")</f>
        <v>quarta-feira</v>
      </c>
      <c r="K1084" s="15" t="str">
        <f>IFERROR(VLOOKUP(B1084, HolidayDimension!A$2:B$50, 2, FALSE), "No Key")</f>
        <v>No Key</v>
      </c>
      <c r="L1084" s="7" t="str">
        <f t="shared" si="16"/>
        <v>Non-Holiday</v>
      </c>
      <c r="M1084" s="7" t="str">
        <f>IF($I1084 &gt;= 6, "Weekend", "Non-Weekend")</f>
        <v>Non-Weekend</v>
      </c>
    </row>
    <row r="1085" spans="1:13" x14ac:dyDescent="0.25">
      <c r="A1085" s="7">
        <v>1084</v>
      </c>
      <c r="B1085" s="9">
        <v>42019</v>
      </c>
      <c r="C1085" s="7">
        <f>YEAR($B1085)</f>
        <v>2015</v>
      </c>
      <c r="D1085" s="7" t="str">
        <f>VLOOKUP(_xlfn.DAYS(DATE(YEAR($B1085), MONTH($B1086), DAY($B1086)), DATE(YEAR($B1086), 1, 1)), SeasonAux, 2, TRUE)</f>
        <v>Winter</v>
      </c>
      <c r="E1085" s="7">
        <f>IF($F1085 &lt;= 6, 1, 2)</f>
        <v>1</v>
      </c>
      <c r="F1085" s="7">
        <f>MONTH($B1085)</f>
        <v>1</v>
      </c>
      <c r="G1085" s="7">
        <f>WEEKNUM($B1085)</f>
        <v>3</v>
      </c>
      <c r="H1085" s="7">
        <f>DAY($B1085)</f>
        <v>15</v>
      </c>
      <c r="I1085" s="7">
        <f>WEEKDAY($B1085,2)</f>
        <v>4</v>
      </c>
      <c r="J1085" s="7" t="str">
        <f>TEXT($B1085, "DDDD")</f>
        <v>quinta-feira</v>
      </c>
      <c r="K1085" s="15" t="str">
        <f>IFERROR(VLOOKUP(B1085, HolidayDimension!A$2:B$50, 2, FALSE), "No Key")</f>
        <v>No Key</v>
      </c>
      <c r="L1085" s="7" t="str">
        <f t="shared" si="16"/>
        <v>Non-Holiday</v>
      </c>
      <c r="M1085" s="7" t="str">
        <f>IF($I1085 &gt;= 6, "Weekend", "Non-Weekend")</f>
        <v>Non-Weekend</v>
      </c>
    </row>
    <row r="1086" spans="1:13" x14ac:dyDescent="0.25">
      <c r="A1086" s="7">
        <v>1085</v>
      </c>
      <c r="B1086" s="8">
        <v>42020</v>
      </c>
      <c r="C1086" s="7">
        <f>YEAR($B1086)</f>
        <v>2015</v>
      </c>
      <c r="D1086" s="7" t="str">
        <f>VLOOKUP(_xlfn.DAYS(DATE(YEAR($B1086), MONTH($B1087), DAY($B1087)), DATE(YEAR($B1087), 1, 1)), SeasonAux, 2, TRUE)</f>
        <v>Winter</v>
      </c>
      <c r="E1086" s="7">
        <f>IF($F1086 &lt;= 6, 1, 2)</f>
        <v>1</v>
      </c>
      <c r="F1086" s="7">
        <f>MONTH($B1086)</f>
        <v>1</v>
      </c>
      <c r="G1086" s="7">
        <f>WEEKNUM($B1086)</f>
        <v>3</v>
      </c>
      <c r="H1086" s="7">
        <f>DAY($B1086)</f>
        <v>16</v>
      </c>
      <c r="I1086" s="7">
        <f>WEEKDAY($B1086,2)</f>
        <v>5</v>
      </c>
      <c r="J1086" s="7" t="str">
        <f>TEXT($B1086, "DDDD")</f>
        <v>sexta-feira</v>
      </c>
      <c r="K1086" s="15" t="str">
        <f>IFERROR(VLOOKUP(B1086, HolidayDimension!A$2:B$50, 2, FALSE), "No Key")</f>
        <v>No Key</v>
      </c>
      <c r="L1086" s="7" t="str">
        <f t="shared" si="16"/>
        <v>Non-Holiday</v>
      </c>
      <c r="M1086" s="7" t="str">
        <f>IF($I1086 &gt;= 6, "Weekend", "Non-Weekend")</f>
        <v>Non-Weekend</v>
      </c>
    </row>
    <row r="1087" spans="1:13" x14ac:dyDescent="0.25">
      <c r="A1087" s="7">
        <v>1086</v>
      </c>
      <c r="B1087" s="9">
        <v>42021</v>
      </c>
      <c r="C1087" s="7">
        <f>YEAR($B1087)</f>
        <v>2015</v>
      </c>
      <c r="D1087" s="7" t="str">
        <f>VLOOKUP(_xlfn.DAYS(DATE(YEAR($B1087), MONTH($B1088), DAY($B1088)), DATE(YEAR($B1088), 1, 1)), SeasonAux, 2, TRUE)</f>
        <v>Winter</v>
      </c>
      <c r="E1087" s="7">
        <f>IF($F1087 &lt;= 6, 1, 2)</f>
        <v>1</v>
      </c>
      <c r="F1087" s="7">
        <f>MONTH($B1087)</f>
        <v>1</v>
      </c>
      <c r="G1087" s="7">
        <f>WEEKNUM($B1087)</f>
        <v>3</v>
      </c>
      <c r="H1087" s="7">
        <f>DAY($B1087)</f>
        <v>17</v>
      </c>
      <c r="I1087" s="7">
        <f>WEEKDAY($B1087,2)</f>
        <v>6</v>
      </c>
      <c r="J1087" s="7" t="str">
        <f>TEXT($B1087, "DDDD")</f>
        <v>sábado</v>
      </c>
      <c r="K1087" s="15" t="str">
        <f>IFERROR(VLOOKUP(B1087, HolidayDimension!A$2:B$50, 2, FALSE), "No Key")</f>
        <v>No Key</v>
      </c>
      <c r="L1087" s="7" t="str">
        <f t="shared" si="16"/>
        <v>Non-Holiday</v>
      </c>
      <c r="M1087" s="7" t="str">
        <f>IF($I1087 &gt;= 6, "Weekend", "Non-Weekend")</f>
        <v>Weekend</v>
      </c>
    </row>
    <row r="1088" spans="1:13" x14ac:dyDescent="0.25">
      <c r="A1088" s="7">
        <v>1087</v>
      </c>
      <c r="B1088" s="9">
        <v>42022</v>
      </c>
      <c r="C1088" s="7">
        <f>YEAR($B1088)</f>
        <v>2015</v>
      </c>
      <c r="D1088" s="7" t="str">
        <f>VLOOKUP(_xlfn.DAYS(DATE(YEAR($B1088), MONTH($B1089), DAY($B1089)), DATE(YEAR($B1089), 1, 1)), SeasonAux, 2, TRUE)</f>
        <v>Winter</v>
      </c>
      <c r="E1088" s="7">
        <f>IF($F1088 &lt;= 6, 1, 2)</f>
        <v>1</v>
      </c>
      <c r="F1088" s="7">
        <f>MONTH($B1088)</f>
        <v>1</v>
      </c>
      <c r="G1088" s="7">
        <f>WEEKNUM($B1088)</f>
        <v>4</v>
      </c>
      <c r="H1088" s="7">
        <f>DAY($B1088)</f>
        <v>18</v>
      </c>
      <c r="I1088" s="7">
        <f>WEEKDAY($B1088,2)</f>
        <v>7</v>
      </c>
      <c r="J1088" s="7" t="str">
        <f>TEXT($B1088, "DDDD")</f>
        <v>domingo</v>
      </c>
      <c r="K1088" s="15" t="str">
        <f>IFERROR(VLOOKUP(B1088, HolidayDimension!A$2:B$50, 2, FALSE), "No Key")</f>
        <v>No Key</v>
      </c>
      <c r="L1088" s="7" t="str">
        <f t="shared" si="16"/>
        <v>Non-Holiday</v>
      </c>
      <c r="M1088" s="7" t="str">
        <f>IF($I1088 &gt;= 6, "Weekend", "Non-Weekend")</f>
        <v>Weekend</v>
      </c>
    </row>
    <row r="1089" spans="1:13" x14ac:dyDescent="0.25">
      <c r="A1089" s="7">
        <v>1088</v>
      </c>
      <c r="B1089" s="9">
        <v>42023</v>
      </c>
      <c r="C1089" s="7">
        <f>YEAR($B1089)</f>
        <v>2015</v>
      </c>
      <c r="D1089" s="7" t="str">
        <f>VLOOKUP(_xlfn.DAYS(DATE(YEAR($B1089), MONTH($B1090), DAY($B1090)), DATE(YEAR($B1090), 1, 1)), SeasonAux, 2, TRUE)</f>
        <v>Winter</v>
      </c>
      <c r="E1089" s="7">
        <f>IF($F1089 &lt;= 6, 1, 2)</f>
        <v>1</v>
      </c>
      <c r="F1089" s="7">
        <f>MONTH($B1089)</f>
        <v>1</v>
      </c>
      <c r="G1089" s="7">
        <f>WEEKNUM($B1089)</f>
        <v>4</v>
      </c>
      <c r="H1089" s="7">
        <f>DAY($B1089)</f>
        <v>19</v>
      </c>
      <c r="I1089" s="7">
        <f>WEEKDAY($B1089,2)</f>
        <v>1</v>
      </c>
      <c r="J1089" s="7" t="str">
        <f>TEXT($B1089, "DDDD")</f>
        <v>segunda-feira</v>
      </c>
      <c r="K1089" s="15" t="str">
        <f>IFERROR(VLOOKUP(B1089, HolidayDimension!A$2:B$50, 2, FALSE), "No Key")</f>
        <v>No Key</v>
      </c>
      <c r="L1089" s="7" t="str">
        <f t="shared" si="16"/>
        <v>Non-Holiday</v>
      </c>
      <c r="M1089" s="7" t="str">
        <f>IF($I1089 &gt;= 6, "Weekend", "Non-Weekend")</f>
        <v>Non-Weekend</v>
      </c>
    </row>
    <row r="1090" spans="1:13" x14ac:dyDescent="0.25">
      <c r="A1090" s="7">
        <v>1089</v>
      </c>
      <c r="B1090" s="8">
        <v>42024</v>
      </c>
      <c r="C1090" s="7">
        <f>YEAR($B1090)</f>
        <v>2015</v>
      </c>
      <c r="D1090" s="7" t="str">
        <f>VLOOKUP(_xlfn.DAYS(DATE(YEAR($B1090), MONTH($B1091), DAY($B1091)), DATE(YEAR($B1091), 1, 1)), SeasonAux, 2, TRUE)</f>
        <v>Winter</v>
      </c>
      <c r="E1090" s="7">
        <f>IF($F1090 &lt;= 6, 1, 2)</f>
        <v>1</v>
      </c>
      <c r="F1090" s="7">
        <f>MONTH($B1090)</f>
        <v>1</v>
      </c>
      <c r="G1090" s="7">
        <f>WEEKNUM($B1090)</f>
        <v>4</v>
      </c>
      <c r="H1090" s="7">
        <f>DAY($B1090)</f>
        <v>20</v>
      </c>
      <c r="I1090" s="7">
        <f>WEEKDAY($B1090,2)</f>
        <v>2</v>
      </c>
      <c r="J1090" s="7" t="str">
        <f>TEXT($B1090, "DDDD")</f>
        <v>terça-feira</v>
      </c>
      <c r="K1090" s="15" t="str">
        <f>IFERROR(VLOOKUP(B1090, HolidayDimension!A$2:B$50, 2, FALSE), "No Key")</f>
        <v>No Key</v>
      </c>
      <c r="L1090" s="7" t="str">
        <f t="shared" si="16"/>
        <v>Non-Holiday</v>
      </c>
      <c r="M1090" s="7" t="str">
        <f>IF($I1090 &gt;= 6, "Weekend", "Non-Weekend")</f>
        <v>Non-Weekend</v>
      </c>
    </row>
    <row r="1091" spans="1:13" x14ac:dyDescent="0.25">
      <c r="A1091" s="7">
        <v>1090</v>
      </c>
      <c r="B1091" s="8">
        <v>42025</v>
      </c>
      <c r="C1091" s="7">
        <f>YEAR($B1091)</f>
        <v>2015</v>
      </c>
      <c r="D1091" s="7" t="str">
        <f>VLOOKUP(_xlfn.DAYS(DATE(YEAR($B1091), MONTH($B1092), DAY($B1092)), DATE(YEAR($B1092), 1, 1)), SeasonAux, 2, TRUE)</f>
        <v>Winter</v>
      </c>
      <c r="E1091" s="7">
        <f>IF($F1091 &lt;= 6, 1, 2)</f>
        <v>1</v>
      </c>
      <c r="F1091" s="7">
        <f>MONTH($B1091)</f>
        <v>1</v>
      </c>
      <c r="G1091" s="7">
        <f>WEEKNUM($B1091)</f>
        <v>4</v>
      </c>
      <c r="H1091" s="7">
        <f>DAY($B1091)</f>
        <v>21</v>
      </c>
      <c r="I1091" s="7">
        <f>WEEKDAY($B1091,2)</f>
        <v>3</v>
      </c>
      <c r="J1091" s="7" t="str">
        <f>TEXT($B1091, "DDDD")</f>
        <v>quarta-feira</v>
      </c>
      <c r="K1091" s="15" t="str">
        <f>IFERROR(VLOOKUP(B1091, HolidayDimension!A$2:B$50, 2, FALSE), "No Key")</f>
        <v>No Key</v>
      </c>
      <c r="L1091" s="7" t="str">
        <f t="shared" ref="L1091:L1154" si="17">IF($K1091 = "No Key", "Non-Holiday", "Holiday")</f>
        <v>Non-Holiday</v>
      </c>
      <c r="M1091" s="7" t="str">
        <f>IF($I1091 &gt;= 6, "Weekend", "Non-Weekend")</f>
        <v>Non-Weekend</v>
      </c>
    </row>
    <row r="1092" spans="1:13" x14ac:dyDescent="0.25">
      <c r="A1092" s="7">
        <v>1091</v>
      </c>
      <c r="B1092" s="8">
        <v>42026</v>
      </c>
      <c r="C1092" s="7">
        <f>YEAR($B1092)</f>
        <v>2015</v>
      </c>
      <c r="D1092" s="7" t="str">
        <f>VLOOKUP(_xlfn.DAYS(DATE(YEAR($B1092), MONTH($B1093), DAY($B1093)), DATE(YEAR($B1093), 1, 1)), SeasonAux, 2, TRUE)</f>
        <v>Winter</v>
      </c>
      <c r="E1092" s="7">
        <f>IF($F1092 &lt;= 6, 1, 2)</f>
        <v>1</v>
      </c>
      <c r="F1092" s="7">
        <f>MONTH($B1092)</f>
        <v>1</v>
      </c>
      <c r="G1092" s="7">
        <f>WEEKNUM($B1092)</f>
        <v>4</v>
      </c>
      <c r="H1092" s="7">
        <f>DAY($B1092)</f>
        <v>22</v>
      </c>
      <c r="I1092" s="7">
        <f>WEEKDAY($B1092,2)</f>
        <v>4</v>
      </c>
      <c r="J1092" s="7" t="str">
        <f>TEXT($B1092, "DDDD")</f>
        <v>quinta-feira</v>
      </c>
      <c r="K1092" s="15" t="str">
        <f>IFERROR(VLOOKUP(B1092, HolidayDimension!A$2:B$50, 2, FALSE), "No Key")</f>
        <v>No Key</v>
      </c>
      <c r="L1092" s="7" t="str">
        <f t="shared" si="17"/>
        <v>Non-Holiday</v>
      </c>
      <c r="M1092" s="7" t="str">
        <f>IF($I1092 &gt;= 6, "Weekend", "Non-Weekend")</f>
        <v>Non-Weekend</v>
      </c>
    </row>
    <row r="1093" spans="1:13" x14ac:dyDescent="0.25">
      <c r="A1093" s="7">
        <v>1092</v>
      </c>
      <c r="B1093" s="8">
        <v>42027</v>
      </c>
      <c r="C1093" s="7">
        <f>YEAR($B1093)</f>
        <v>2015</v>
      </c>
      <c r="D1093" s="7" t="str">
        <f>VLOOKUP(_xlfn.DAYS(DATE(YEAR($B1093), MONTH($B1094), DAY($B1094)), DATE(YEAR($B1094), 1, 1)), SeasonAux, 2, TRUE)</f>
        <v>Winter</v>
      </c>
      <c r="E1093" s="7">
        <f>IF($F1093 &lt;= 6, 1, 2)</f>
        <v>1</v>
      </c>
      <c r="F1093" s="7">
        <f>MONTH($B1093)</f>
        <v>1</v>
      </c>
      <c r="G1093" s="7">
        <f>WEEKNUM($B1093)</f>
        <v>4</v>
      </c>
      <c r="H1093" s="7">
        <f>DAY($B1093)</f>
        <v>23</v>
      </c>
      <c r="I1093" s="7">
        <f>WEEKDAY($B1093,2)</f>
        <v>5</v>
      </c>
      <c r="J1093" s="7" t="str">
        <f>TEXT($B1093, "DDDD")</f>
        <v>sexta-feira</v>
      </c>
      <c r="K1093" s="15" t="str">
        <f>IFERROR(VLOOKUP(B1093, HolidayDimension!A$2:B$50, 2, FALSE), "No Key")</f>
        <v>No Key</v>
      </c>
      <c r="L1093" s="7" t="str">
        <f t="shared" si="17"/>
        <v>Non-Holiday</v>
      </c>
      <c r="M1093" s="7" t="str">
        <f>IF($I1093 &gt;= 6, "Weekend", "Non-Weekend")</f>
        <v>Non-Weekend</v>
      </c>
    </row>
    <row r="1094" spans="1:13" x14ac:dyDescent="0.25">
      <c r="A1094" s="7">
        <v>1093</v>
      </c>
      <c r="B1094" s="9">
        <v>42028</v>
      </c>
      <c r="C1094" s="7">
        <f>YEAR($B1094)</f>
        <v>2015</v>
      </c>
      <c r="D1094" s="7" t="str">
        <f>VLOOKUP(_xlfn.DAYS(DATE(YEAR($B1094), MONTH($B1095), DAY($B1095)), DATE(YEAR($B1095), 1, 1)), SeasonAux, 2, TRUE)</f>
        <v>Winter</v>
      </c>
      <c r="E1094" s="7">
        <f>IF($F1094 &lt;= 6, 1, 2)</f>
        <v>1</v>
      </c>
      <c r="F1094" s="7">
        <f>MONTH($B1094)</f>
        <v>1</v>
      </c>
      <c r="G1094" s="7">
        <f>WEEKNUM($B1094)</f>
        <v>4</v>
      </c>
      <c r="H1094" s="7">
        <f>DAY($B1094)</f>
        <v>24</v>
      </c>
      <c r="I1094" s="7">
        <f>WEEKDAY($B1094,2)</f>
        <v>6</v>
      </c>
      <c r="J1094" s="7" t="str">
        <f>TEXT($B1094, "DDDD")</f>
        <v>sábado</v>
      </c>
      <c r="K1094" s="15" t="str">
        <f>IFERROR(VLOOKUP(B1094, HolidayDimension!A$2:B$50, 2, FALSE), "No Key")</f>
        <v>No Key</v>
      </c>
      <c r="L1094" s="7" t="str">
        <f t="shared" si="17"/>
        <v>Non-Holiday</v>
      </c>
      <c r="M1094" s="7" t="str">
        <f>IF($I1094 &gt;= 6, "Weekend", "Non-Weekend")</f>
        <v>Weekend</v>
      </c>
    </row>
    <row r="1095" spans="1:13" x14ac:dyDescent="0.25">
      <c r="A1095" s="7">
        <v>1094</v>
      </c>
      <c r="B1095" s="9">
        <v>42029</v>
      </c>
      <c r="C1095" s="7">
        <f>YEAR($B1095)</f>
        <v>2015</v>
      </c>
      <c r="D1095" s="7" t="str">
        <f>VLOOKUP(_xlfn.DAYS(DATE(YEAR($B1095), MONTH($B1096), DAY($B1096)), DATE(YEAR($B1096), 1, 1)), SeasonAux, 2, TRUE)</f>
        <v>Winter</v>
      </c>
      <c r="E1095" s="7">
        <f>IF($F1095 &lt;= 6, 1, 2)</f>
        <v>1</v>
      </c>
      <c r="F1095" s="7">
        <f>MONTH($B1095)</f>
        <v>1</v>
      </c>
      <c r="G1095" s="7">
        <f>WEEKNUM($B1095)</f>
        <v>5</v>
      </c>
      <c r="H1095" s="7">
        <f>DAY($B1095)</f>
        <v>25</v>
      </c>
      <c r="I1095" s="7">
        <f>WEEKDAY($B1095,2)</f>
        <v>7</v>
      </c>
      <c r="J1095" s="7" t="str">
        <f>TEXT($B1095, "DDDD")</f>
        <v>domingo</v>
      </c>
      <c r="K1095" s="15" t="str">
        <f>IFERROR(VLOOKUP(B1095, HolidayDimension!A$2:B$50, 2, FALSE), "No Key")</f>
        <v>No Key</v>
      </c>
      <c r="L1095" s="7" t="str">
        <f t="shared" si="17"/>
        <v>Non-Holiday</v>
      </c>
      <c r="M1095" s="7" t="str">
        <f>IF($I1095 &gt;= 6, "Weekend", "Non-Weekend")</f>
        <v>Weekend</v>
      </c>
    </row>
    <row r="1096" spans="1:13" x14ac:dyDescent="0.25">
      <c r="A1096" s="7">
        <v>1095</v>
      </c>
      <c r="B1096" s="8">
        <v>42030</v>
      </c>
      <c r="C1096" s="7">
        <f>YEAR($B1096)</f>
        <v>2015</v>
      </c>
      <c r="D1096" s="7" t="str">
        <f>VLOOKUP(_xlfn.DAYS(DATE(YEAR($B1096), MONTH($B1097), DAY($B1097)), DATE(YEAR($B1097), 1, 1)), SeasonAux, 2, TRUE)</f>
        <v>Winter</v>
      </c>
      <c r="E1096" s="7">
        <f>IF($F1096 &lt;= 6, 1, 2)</f>
        <v>1</v>
      </c>
      <c r="F1096" s="7">
        <f>MONTH($B1096)</f>
        <v>1</v>
      </c>
      <c r="G1096" s="7">
        <f>WEEKNUM($B1096)</f>
        <v>5</v>
      </c>
      <c r="H1096" s="7">
        <f>DAY($B1096)</f>
        <v>26</v>
      </c>
      <c r="I1096" s="7">
        <f>WEEKDAY($B1096,2)</f>
        <v>1</v>
      </c>
      <c r="J1096" s="7" t="str">
        <f>TEXT($B1096, "DDDD")</f>
        <v>segunda-feira</v>
      </c>
      <c r="K1096" s="15" t="str">
        <f>IFERROR(VLOOKUP(B1096, HolidayDimension!A$2:B$50, 2, FALSE), "No Key")</f>
        <v>No Key</v>
      </c>
      <c r="L1096" s="7" t="str">
        <f t="shared" si="17"/>
        <v>Non-Holiday</v>
      </c>
      <c r="M1096" s="7" t="str">
        <f>IF($I1096 &gt;= 6, "Weekend", "Non-Weekend")</f>
        <v>Non-Weekend</v>
      </c>
    </row>
    <row r="1097" spans="1:13" x14ac:dyDescent="0.25">
      <c r="A1097" s="7">
        <v>1096</v>
      </c>
      <c r="B1097" s="8">
        <v>42031</v>
      </c>
      <c r="C1097" s="7">
        <f>YEAR($B1097)</f>
        <v>2015</v>
      </c>
      <c r="D1097" s="7" t="str">
        <f>VLOOKUP(_xlfn.DAYS(DATE(YEAR($B1097), MONTH($B1098), DAY($B1098)), DATE(YEAR($B1098), 1, 1)), SeasonAux, 2, TRUE)</f>
        <v>Winter</v>
      </c>
      <c r="E1097" s="7">
        <f>IF($F1097 &lt;= 6, 1, 2)</f>
        <v>1</v>
      </c>
      <c r="F1097" s="7">
        <f>MONTH($B1097)</f>
        <v>1</v>
      </c>
      <c r="G1097" s="7">
        <f>WEEKNUM($B1097)</f>
        <v>5</v>
      </c>
      <c r="H1097" s="7">
        <f>DAY($B1097)</f>
        <v>27</v>
      </c>
      <c r="I1097" s="7">
        <f>WEEKDAY($B1097,2)</f>
        <v>2</v>
      </c>
      <c r="J1097" s="7" t="str">
        <f>TEXT($B1097, "DDDD")</f>
        <v>terça-feira</v>
      </c>
      <c r="K1097" s="15" t="str">
        <f>IFERROR(VLOOKUP(B1097, HolidayDimension!A$2:B$50, 2, FALSE), "No Key")</f>
        <v>No Key</v>
      </c>
      <c r="L1097" s="7" t="str">
        <f t="shared" si="17"/>
        <v>Non-Holiday</v>
      </c>
      <c r="M1097" s="7" t="str">
        <f>IF($I1097 &gt;= 6, "Weekend", "Non-Weekend")</f>
        <v>Non-Weekend</v>
      </c>
    </row>
    <row r="1098" spans="1:13" x14ac:dyDescent="0.25">
      <c r="A1098" s="7">
        <v>1097</v>
      </c>
      <c r="B1098" s="9">
        <v>42032</v>
      </c>
      <c r="C1098" s="7">
        <f>YEAR($B1098)</f>
        <v>2015</v>
      </c>
      <c r="D1098" s="7" t="str">
        <f>VLOOKUP(_xlfn.DAYS(DATE(YEAR($B1098), MONTH($B1099), DAY($B1099)), DATE(YEAR($B1099), 1, 1)), SeasonAux, 2, TRUE)</f>
        <v>Winter</v>
      </c>
      <c r="E1098" s="7">
        <f>IF($F1098 &lt;= 6, 1, 2)</f>
        <v>1</v>
      </c>
      <c r="F1098" s="7">
        <f>MONTH($B1098)</f>
        <v>1</v>
      </c>
      <c r="G1098" s="7">
        <f>WEEKNUM($B1098)</f>
        <v>5</v>
      </c>
      <c r="H1098" s="7">
        <f>DAY($B1098)</f>
        <v>28</v>
      </c>
      <c r="I1098" s="7">
        <f>WEEKDAY($B1098,2)</f>
        <v>3</v>
      </c>
      <c r="J1098" s="7" t="str">
        <f>TEXT($B1098, "DDDD")</f>
        <v>quarta-feira</v>
      </c>
      <c r="K1098" s="15" t="str">
        <f>IFERROR(VLOOKUP(B1098, HolidayDimension!A$2:B$50, 2, FALSE), "No Key")</f>
        <v>No Key</v>
      </c>
      <c r="L1098" s="7" t="str">
        <f t="shared" si="17"/>
        <v>Non-Holiday</v>
      </c>
      <c r="M1098" s="7" t="str">
        <f>IF($I1098 &gt;= 6, "Weekend", "Non-Weekend")</f>
        <v>Non-Weekend</v>
      </c>
    </row>
    <row r="1099" spans="1:13" x14ac:dyDescent="0.25">
      <c r="A1099" s="7">
        <v>1098</v>
      </c>
      <c r="B1099" s="8">
        <v>42033</v>
      </c>
      <c r="C1099" s="7">
        <f>YEAR($B1099)</f>
        <v>2015</v>
      </c>
      <c r="D1099" s="7" t="str">
        <f>VLOOKUP(_xlfn.DAYS(DATE(YEAR($B1099), MONTH($B1100), DAY($B1100)), DATE(YEAR($B1100), 1, 1)), SeasonAux, 2, TRUE)</f>
        <v>Winter</v>
      </c>
      <c r="E1099" s="7">
        <f>IF($F1099 &lt;= 6, 1, 2)</f>
        <v>1</v>
      </c>
      <c r="F1099" s="7">
        <f>MONTH($B1099)</f>
        <v>1</v>
      </c>
      <c r="G1099" s="7">
        <f>WEEKNUM($B1099)</f>
        <v>5</v>
      </c>
      <c r="H1099" s="7">
        <f>DAY($B1099)</f>
        <v>29</v>
      </c>
      <c r="I1099" s="7">
        <f>WEEKDAY($B1099,2)</f>
        <v>4</v>
      </c>
      <c r="J1099" s="7" t="str">
        <f>TEXT($B1099, "DDDD")</f>
        <v>quinta-feira</v>
      </c>
      <c r="K1099" s="15" t="str">
        <f>IFERROR(VLOOKUP(B1099, HolidayDimension!A$2:B$50, 2, FALSE), "No Key")</f>
        <v>No Key</v>
      </c>
      <c r="L1099" s="7" t="str">
        <f t="shared" si="17"/>
        <v>Non-Holiday</v>
      </c>
      <c r="M1099" s="7" t="str">
        <f>IF($I1099 &gt;= 6, "Weekend", "Non-Weekend")</f>
        <v>Non-Weekend</v>
      </c>
    </row>
    <row r="1100" spans="1:13" x14ac:dyDescent="0.25">
      <c r="A1100" s="7">
        <v>1099</v>
      </c>
      <c r="B1100" s="9">
        <v>42034</v>
      </c>
      <c r="C1100" s="7">
        <f>YEAR($B1100)</f>
        <v>2015</v>
      </c>
      <c r="D1100" s="7" t="str">
        <f>VLOOKUP(_xlfn.DAYS(DATE(YEAR($B1100), MONTH($B1101), DAY($B1101)), DATE(YEAR($B1101), 1, 1)), SeasonAux, 2, TRUE)</f>
        <v>Winter</v>
      </c>
      <c r="E1100" s="7">
        <f>IF($F1100 &lt;= 6, 1, 2)</f>
        <v>1</v>
      </c>
      <c r="F1100" s="7">
        <f>MONTH($B1100)</f>
        <v>1</v>
      </c>
      <c r="G1100" s="7">
        <f>WEEKNUM($B1100)</f>
        <v>5</v>
      </c>
      <c r="H1100" s="7">
        <f>DAY($B1100)</f>
        <v>30</v>
      </c>
      <c r="I1100" s="7">
        <f>WEEKDAY($B1100,2)</f>
        <v>5</v>
      </c>
      <c r="J1100" s="7" t="str">
        <f>TEXT($B1100, "DDDD")</f>
        <v>sexta-feira</v>
      </c>
      <c r="K1100" s="15" t="str">
        <f>IFERROR(VLOOKUP(B1100, HolidayDimension!A$2:B$50, 2, FALSE), "No Key")</f>
        <v>No Key</v>
      </c>
      <c r="L1100" s="7" t="str">
        <f t="shared" si="17"/>
        <v>Non-Holiday</v>
      </c>
      <c r="M1100" s="7" t="str">
        <f>IF($I1100 &gt;= 6, "Weekend", "Non-Weekend")</f>
        <v>Non-Weekend</v>
      </c>
    </row>
    <row r="1101" spans="1:13" x14ac:dyDescent="0.25">
      <c r="A1101" s="7">
        <v>1100</v>
      </c>
      <c r="B1101" s="8">
        <v>42035</v>
      </c>
      <c r="C1101" s="7">
        <f>YEAR($B1101)</f>
        <v>2015</v>
      </c>
      <c r="D1101" s="7" t="str">
        <f>VLOOKUP(_xlfn.DAYS(DATE(YEAR($B1101), MONTH($B1102), DAY($B1102)), DATE(YEAR($B1102), 1, 1)), SeasonAux, 2, TRUE)</f>
        <v>Winter</v>
      </c>
      <c r="E1101" s="7">
        <f>IF($F1101 &lt;= 6, 1, 2)</f>
        <v>1</v>
      </c>
      <c r="F1101" s="7">
        <f>MONTH($B1101)</f>
        <v>1</v>
      </c>
      <c r="G1101" s="7">
        <f>WEEKNUM($B1101)</f>
        <v>5</v>
      </c>
      <c r="H1101" s="7">
        <f>DAY($B1101)</f>
        <v>31</v>
      </c>
      <c r="I1101" s="7">
        <f>WEEKDAY($B1101,2)</f>
        <v>6</v>
      </c>
      <c r="J1101" s="7" t="str">
        <f>TEXT($B1101, "DDDD")</f>
        <v>sábado</v>
      </c>
      <c r="K1101" s="15" t="str">
        <f>IFERROR(VLOOKUP(B1101, HolidayDimension!A$2:B$50, 2, FALSE), "No Key")</f>
        <v>No Key</v>
      </c>
      <c r="L1101" s="7" t="str">
        <f t="shared" si="17"/>
        <v>Non-Holiday</v>
      </c>
      <c r="M1101" s="7" t="str">
        <f>IF($I1101 &gt;= 6, "Weekend", "Non-Weekend")</f>
        <v>Weekend</v>
      </c>
    </row>
    <row r="1102" spans="1:13" x14ac:dyDescent="0.25">
      <c r="A1102" s="7">
        <v>1101</v>
      </c>
      <c r="B1102" s="9">
        <v>42036</v>
      </c>
      <c r="C1102" s="7">
        <f>YEAR($B1102)</f>
        <v>2015</v>
      </c>
      <c r="D1102" s="7" t="str">
        <f>VLOOKUP(_xlfn.DAYS(DATE(YEAR($B1102), MONTH($B1103), DAY($B1103)), DATE(YEAR($B1103), 1, 1)), SeasonAux, 2, TRUE)</f>
        <v>Winter</v>
      </c>
      <c r="E1102" s="7">
        <f>IF($F1102 &lt;= 6, 1, 2)</f>
        <v>1</v>
      </c>
      <c r="F1102" s="7">
        <f>MONTH($B1102)</f>
        <v>2</v>
      </c>
      <c r="G1102" s="7">
        <f>WEEKNUM($B1102)</f>
        <v>6</v>
      </c>
      <c r="H1102" s="7">
        <f>DAY($B1102)</f>
        <v>1</v>
      </c>
      <c r="I1102" s="7">
        <f>WEEKDAY($B1102,2)</f>
        <v>7</v>
      </c>
      <c r="J1102" s="7" t="str">
        <f>TEXT($B1102, "DDDD")</f>
        <v>domingo</v>
      </c>
      <c r="K1102" s="15" t="str">
        <f>IFERROR(VLOOKUP(B1102, HolidayDimension!A$2:B$50, 2, FALSE), "No Key")</f>
        <v>No Key</v>
      </c>
      <c r="L1102" s="7" t="str">
        <f t="shared" si="17"/>
        <v>Non-Holiday</v>
      </c>
      <c r="M1102" s="7" t="str">
        <f>IF($I1102 &gt;= 6, "Weekend", "Non-Weekend")</f>
        <v>Weekend</v>
      </c>
    </row>
    <row r="1103" spans="1:13" x14ac:dyDescent="0.25">
      <c r="A1103" s="7">
        <v>1102</v>
      </c>
      <c r="B1103" s="8">
        <v>42038</v>
      </c>
      <c r="C1103" s="7">
        <f>YEAR($B1103)</f>
        <v>2015</v>
      </c>
      <c r="D1103" s="7" t="str">
        <f>VLOOKUP(_xlfn.DAYS(DATE(YEAR($B1103), MONTH($B1104), DAY($B1104)), DATE(YEAR($B1104), 1, 1)), SeasonAux, 2, TRUE)</f>
        <v>Winter</v>
      </c>
      <c r="E1103" s="7">
        <f>IF($F1103 &lt;= 6, 1, 2)</f>
        <v>1</v>
      </c>
      <c r="F1103" s="7">
        <f>MONTH($B1103)</f>
        <v>2</v>
      </c>
      <c r="G1103" s="7">
        <f>WEEKNUM($B1103)</f>
        <v>6</v>
      </c>
      <c r="H1103" s="7">
        <f>DAY($B1103)</f>
        <v>3</v>
      </c>
      <c r="I1103" s="7">
        <f>WEEKDAY($B1103,2)</f>
        <v>2</v>
      </c>
      <c r="J1103" s="7" t="str">
        <f>TEXT($B1103, "DDDD")</f>
        <v>terça-feira</v>
      </c>
      <c r="K1103" s="15" t="str">
        <f>IFERROR(VLOOKUP(B1103, HolidayDimension!A$2:B$50, 2, FALSE), "No Key")</f>
        <v>No Key</v>
      </c>
      <c r="L1103" s="7" t="str">
        <f t="shared" si="17"/>
        <v>Non-Holiday</v>
      </c>
      <c r="M1103" s="7" t="str">
        <f>IF($I1103 &gt;= 6, "Weekend", "Non-Weekend")</f>
        <v>Non-Weekend</v>
      </c>
    </row>
    <row r="1104" spans="1:13" x14ac:dyDescent="0.25">
      <c r="A1104" s="7">
        <v>1103</v>
      </c>
      <c r="B1104" s="8">
        <v>42039</v>
      </c>
      <c r="C1104" s="7">
        <f>YEAR($B1104)</f>
        <v>2015</v>
      </c>
      <c r="D1104" s="7" t="str">
        <f>VLOOKUP(_xlfn.DAYS(DATE(YEAR($B1104), MONTH($B1105), DAY($B1105)), DATE(YEAR($B1105), 1, 1)), SeasonAux, 2, TRUE)</f>
        <v>Winter</v>
      </c>
      <c r="E1104" s="7">
        <f>IF($F1104 &lt;= 6, 1, 2)</f>
        <v>1</v>
      </c>
      <c r="F1104" s="7">
        <f>MONTH($B1104)</f>
        <v>2</v>
      </c>
      <c r="G1104" s="7">
        <f>WEEKNUM($B1104)</f>
        <v>6</v>
      </c>
      <c r="H1104" s="7">
        <f>DAY($B1104)</f>
        <v>4</v>
      </c>
      <c r="I1104" s="7">
        <f>WEEKDAY($B1104,2)</f>
        <v>3</v>
      </c>
      <c r="J1104" s="7" t="str">
        <f>TEXT($B1104, "DDDD")</f>
        <v>quarta-feira</v>
      </c>
      <c r="K1104" s="15" t="str">
        <f>IFERROR(VLOOKUP(B1104, HolidayDimension!A$2:B$50, 2, FALSE), "No Key")</f>
        <v>No Key</v>
      </c>
      <c r="L1104" s="7" t="str">
        <f t="shared" si="17"/>
        <v>Non-Holiday</v>
      </c>
      <c r="M1104" s="7" t="str">
        <f>IF($I1104 &gt;= 6, "Weekend", "Non-Weekend")</f>
        <v>Non-Weekend</v>
      </c>
    </row>
    <row r="1105" spans="1:13" x14ac:dyDescent="0.25">
      <c r="A1105" s="7">
        <v>1104</v>
      </c>
      <c r="B1105" s="8">
        <v>42040</v>
      </c>
      <c r="C1105" s="7">
        <f>YEAR($B1105)</f>
        <v>2015</v>
      </c>
      <c r="D1105" s="7" t="str">
        <f>VLOOKUP(_xlfn.DAYS(DATE(YEAR($B1105), MONTH($B1106), DAY($B1106)), DATE(YEAR($B1106), 1, 1)), SeasonAux, 2, TRUE)</f>
        <v>Winter</v>
      </c>
      <c r="E1105" s="7">
        <f>IF($F1105 &lt;= 6, 1, 2)</f>
        <v>1</v>
      </c>
      <c r="F1105" s="7">
        <f>MONTH($B1105)</f>
        <v>2</v>
      </c>
      <c r="G1105" s="7">
        <f>WEEKNUM($B1105)</f>
        <v>6</v>
      </c>
      <c r="H1105" s="7">
        <f>DAY($B1105)</f>
        <v>5</v>
      </c>
      <c r="I1105" s="7">
        <f>WEEKDAY($B1105,2)</f>
        <v>4</v>
      </c>
      <c r="J1105" s="7" t="str">
        <f>TEXT($B1105, "DDDD")</f>
        <v>quinta-feira</v>
      </c>
      <c r="K1105" s="15" t="str">
        <f>IFERROR(VLOOKUP(B1105, HolidayDimension!A$2:B$50, 2, FALSE), "No Key")</f>
        <v>No Key</v>
      </c>
      <c r="L1105" s="7" t="str">
        <f t="shared" si="17"/>
        <v>Non-Holiday</v>
      </c>
      <c r="M1105" s="7" t="str">
        <f>IF($I1105 &gt;= 6, "Weekend", "Non-Weekend")</f>
        <v>Non-Weekend</v>
      </c>
    </row>
    <row r="1106" spans="1:13" x14ac:dyDescent="0.25">
      <c r="A1106" s="7">
        <v>1105</v>
      </c>
      <c r="B1106" s="9">
        <v>42041</v>
      </c>
      <c r="C1106" s="7">
        <f>YEAR($B1106)</f>
        <v>2015</v>
      </c>
      <c r="D1106" s="7" t="str">
        <f>VLOOKUP(_xlfn.DAYS(DATE(YEAR($B1106), MONTH($B1107), DAY($B1107)), DATE(YEAR($B1107), 1, 1)), SeasonAux, 2, TRUE)</f>
        <v>Winter</v>
      </c>
      <c r="E1106" s="7">
        <f>IF($F1106 &lt;= 6, 1, 2)</f>
        <v>1</v>
      </c>
      <c r="F1106" s="7">
        <f>MONTH($B1106)</f>
        <v>2</v>
      </c>
      <c r="G1106" s="7">
        <f>WEEKNUM($B1106)</f>
        <v>6</v>
      </c>
      <c r="H1106" s="7">
        <f>DAY($B1106)</f>
        <v>6</v>
      </c>
      <c r="I1106" s="7">
        <f>WEEKDAY($B1106,2)</f>
        <v>5</v>
      </c>
      <c r="J1106" s="7" t="str">
        <f>TEXT($B1106, "DDDD")</f>
        <v>sexta-feira</v>
      </c>
      <c r="K1106" s="15" t="str">
        <f>IFERROR(VLOOKUP(B1106, HolidayDimension!A$2:B$50, 2, FALSE), "No Key")</f>
        <v>No Key</v>
      </c>
      <c r="L1106" s="7" t="str">
        <f t="shared" si="17"/>
        <v>Non-Holiday</v>
      </c>
      <c r="M1106" s="7" t="str">
        <f>IF($I1106 &gt;= 6, "Weekend", "Non-Weekend")</f>
        <v>Non-Weekend</v>
      </c>
    </row>
    <row r="1107" spans="1:13" x14ac:dyDescent="0.25">
      <c r="A1107" s="7">
        <v>1106</v>
      </c>
      <c r="B1107" s="8">
        <v>42042</v>
      </c>
      <c r="C1107" s="7">
        <f>YEAR($B1107)</f>
        <v>2015</v>
      </c>
      <c r="D1107" s="7" t="str">
        <f>VLOOKUP(_xlfn.DAYS(DATE(YEAR($B1107), MONTH($B1108), DAY($B1108)), DATE(YEAR($B1108), 1, 1)), SeasonAux, 2, TRUE)</f>
        <v>Winter</v>
      </c>
      <c r="E1107" s="7">
        <f>IF($F1107 &lt;= 6, 1, 2)</f>
        <v>1</v>
      </c>
      <c r="F1107" s="7">
        <f>MONTH($B1107)</f>
        <v>2</v>
      </c>
      <c r="G1107" s="7">
        <f>WEEKNUM($B1107)</f>
        <v>6</v>
      </c>
      <c r="H1107" s="7">
        <f>DAY($B1107)</f>
        <v>7</v>
      </c>
      <c r="I1107" s="7">
        <f>WEEKDAY($B1107,2)</f>
        <v>6</v>
      </c>
      <c r="J1107" s="7" t="str">
        <f>TEXT($B1107, "DDDD")</f>
        <v>sábado</v>
      </c>
      <c r="K1107" s="15" t="str">
        <f>IFERROR(VLOOKUP(B1107, HolidayDimension!A$2:B$50, 2, FALSE), "No Key")</f>
        <v>No Key</v>
      </c>
      <c r="L1107" s="7" t="str">
        <f t="shared" si="17"/>
        <v>Non-Holiday</v>
      </c>
      <c r="M1107" s="7" t="str">
        <f>IF($I1107 &gt;= 6, "Weekend", "Non-Weekend")</f>
        <v>Weekend</v>
      </c>
    </row>
    <row r="1108" spans="1:13" x14ac:dyDescent="0.25">
      <c r="A1108" s="7">
        <v>1107</v>
      </c>
      <c r="B1108" s="8">
        <v>42043</v>
      </c>
      <c r="C1108" s="7">
        <f>YEAR($B1108)</f>
        <v>2015</v>
      </c>
      <c r="D1108" s="7" t="str">
        <f>VLOOKUP(_xlfn.DAYS(DATE(YEAR($B1108), MONTH($B1109), DAY($B1109)), DATE(YEAR($B1109), 1, 1)), SeasonAux, 2, TRUE)</f>
        <v>Winter</v>
      </c>
      <c r="E1108" s="7">
        <f>IF($F1108 &lt;= 6, 1, 2)</f>
        <v>1</v>
      </c>
      <c r="F1108" s="7">
        <f>MONTH($B1108)</f>
        <v>2</v>
      </c>
      <c r="G1108" s="7">
        <f>WEEKNUM($B1108)</f>
        <v>7</v>
      </c>
      <c r="H1108" s="7">
        <f>DAY($B1108)</f>
        <v>8</v>
      </c>
      <c r="I1108" s="7">
        <f>WEEKDAY($B1108,2)</f>
        <v>7</v>
      </c>
      <c r="J1108" s="7" t="str">
        <f>TEXT($B1108, "DDDD")</f>
        <v>domingo</v>
      </c>
      <c r="K1108" s="15" t="str">
        <f>IFERROR(VLOOKUP(B1108, HolidayDimension!A$2:B$50, 2, FALSE), "No Key")</f>
        <v>No Key</v>
      </c>
      <c r="L1108" s="7" t="str">
        <f t="shared" si="17"/>
        <v>Non-Holiday</v>
      </c>
      <c r="M1108" s="7" t="str">
        <f>IF($I1108 &gt;= 6, "Weekend", "Non-Weekend")</f>
        <v>Weekend</v>
      </c>
    </row>
    <row r="1109" spans="1:13" x14ac:dyDescent="0.25">
      <c r="A1109" s="7">
        <v>1108</v>
      </c>
      <c r="B1109" s="8">
        <v>42044</v>
      </c>
      <c r="C1109" s="7">
        <f>YEAR($B1109)</f>
        <v>2015</v>
      </c>
      <c r="D1109" s="7" t="str">
        <f>VLOOKUP(_xlfn.DAYS(DATE(YEAR($B1109), MONTH($B1110), DAY($B1110)), DATE(YEAR($B1110), 1, 1)), SeasonAux, 2, TRUE)</f>
        <v>Winter</v>
      </c>
      <c r="E1109" s="7">
        <f>IF($F1109 &lt;= 6, 1, 2)</f>
        <v>1</v>
      </c>
      <c r="F1109" s="7">
        <f>MONTH($B1109)</f>
        <v>2</v>
      </c>
      <c r="G1109" s="7">
        <f>WEEKNUM($B1109)</f>
        <v>7</v>
      </c>
      <c r="H1109" s="7">
        <f>DAY($B1109)</f>
        <v>9</v>
      </c>
      <c r="I1109" s="7">
        <f>WEEKDAY($B1109,2)</f>
        <v>1</v>
      </c>
      <c r="J1109" s="7" t="str">
        <f>TEXT($B1109, "DDDD")</f>
        <v>segunda-feira</v>
      </c>
      <c r="K1109" s="15" t="str">
        <f>IFERROR(VLOOKUP(B1109, HolidayDimension!A$2:B$50, 2, FALSE), "No Key")</f>
        <v>No Key</v>
      </c>
      <c r="L1109" s="7" t="str">
        <f t="shared" si="17"/>
        <v>Non-Holiday</v>
      </c>
      <c r="M1109" s="7" t="str">
        <f>IF($I1109 &gt;= 6, "Weekend", "Non-Weekend")</f>
        <v>Non-Weekend</v>
      </c>
    </row>
    <row r="1110" spans="1:13" x14ac:dyDescent="0.25">
      <c r="A1110" s="7">
        <v>1109</v>
      </c>
      <c r="B1110" s="8">
        <v>42045</v>
      </c>
      <c r="C1110" s="7">
        <f>YEAR($B1110)</f>
        <v>2015</v>
      </c>
      <c r="D1110" s="7" t="str">
        <f>VLOOKUP(_xlfn.DAYS(DATE(YEAR($B1110), MONTH($B1111), DAY($B1111)), DATE(YEAR($B1111), 1, 1)), SeasonAux, 2, TRUE)</f>
        <v>Winter</v>
      </c>
      <c r="E1110" s="7">
        <f>IF($F1110 &lt;= 6, 1, 2)</f>
        <v>1</v>
      </c>
      <c r="F1110" s="7">
        <f>MONTH($B1110)</f>
        <v>2</v>
      </c>
      <c r="G1110" s="7">
        <f>WEEKNUM($B1110)</f>
        <v>7</v>
      </c>
      <c r="H1110" s="7">
        <f>DAY($B1110)</f>
        <v>10</v>
      </c>
      <c r="I1110" s="7">
        <f>WEEKDAY($B1110,2)</f>
        <v>2</v>
      </c>
      <c r="J1110" s="7" t="str">
        <f>TEXT($B1110, "DDDD")</f>
        <v>terça-feira</v>
      </c>
      <c r="K1110" s="15" t="str">
        <f>IFERROR(VLOOKUP(B1110, HolidayDimension!A$2:B$50, 2, FALSE), "No Key")</f>
        <v>No Key</v>
      </c>
      <c r="L1110" s="7" t="str">
        <f t="shared" si="17"/>
        <v>Non-Holiday</v>
      </c>
      <c r="M1110" s="7" t="str">
        <f>IF($I1110 &gt;= 6, "Weekend", "Non-Weekend")</f>
        <v>Non-Weekend</v>
      </c>
    </row>
    <row r="1111" spans="1:13" x14ac:dyDescent="0.25">
      <c r="A1111" s="7">
        <v>1110</v>
      </c>
      <c r="B1111" s="8">
        <v>42046</v>
      </c>
      <c r="C1111" s="7">
        <f>YEAR($B1111)</f>
        <v>2015</v>
      </c>
      <c r="D1111" s="7" t="str">
        <f>VLOOKUP(_xlfn.DAYS(DATE(YEAR($B1111), MONTH($B1112), DAY($B1112)), DATE(YEAR($B1112), 1, 1)), SeasonAux, 2, TRUE)</f>
        <v>Winter</v>
      </c>
      <c r="E1111" s="7">
        <f>IF($F1111 &lt;= 6, 1, 2)</f>
        <v>1</v>
      </c>
      <c r="F1111" s="7">
        <f>MONTH($B1111)</f>
        <v>2</v>
      </c>
      <c r="G1111" s="7">
        <f>WEEKNUM($B1111)</f>
        <v>7</v>
      </c>
      <c r="H1111" s="7">
        <f>DAY($B1111)</f>
        <v>11</v>
      </c>
      <c r="I1111" s="7">
        <f>WEEKDAY($B1111,2)</f>
        <v>3</v>
      </c>
      <c r="J1111" s="7" t="str">
        <f>TEXT($B1111, "DDDD")</f>
        <v>quarta-feira</v>
      </c>
      <c r="K1111" s="15" t="str">
        <f>IFERROR(VLOOKUP(B1111, HolidayDimension!A$2:B$50, 2, FALSE), "No Key")</f>
        <v>No Key</v>
      </c>
      <c r="L1111" s="7" t="str">
        <f t="shared" si="17"/>
        <v>Non-Holiday</v>
      </c>
      <c r="M1111" s="7" t="str">
        <f>IF($I1111 &gt;= 6, "Weekend", "Non-Weekend")</f>
        <v>Non-Weekend</v>
      </c>
    </row>
    <row r="1112" spans="1:13" x14ac:dyDescent="0.25">
      <c r="A1112" s="7">
        <v>1111</v>
      </c>
      <c r="B1112" s="9">
        <v>42047</v>
      </c>
      <c r="C1112" s="7">
        <f>YEAR($B1112)</f>
        <v>2015</v>
      </c>
      <c r="D1112" s="7" t="str">
        <f>VLOOKUP(_xlfn.DAYS(DATE(YEAR($B1112), MONTH($B1113), DAY($B1113)), DATE(YEAR($B1113), 1, 1)), SeasonAux, 2, TRUE)</f>
        <v>Winter</v>
      </c>
      <c r="E1112" s="7">
        <f>IF($F1112 &lt;= 6, 1, 2)</f>
        <v>1</v>
      </c>
      <c r="F1112" s="7">
        <f>MONTH($B1112)</f>
        <v>2</v>
      </c>
      <c r="G1112" s="7">
        <f>WEEKNUM($B1112)</f>
        <v>7</v>
      </c>
      <c r="H1112" s="7">
        <f>DAY($B1112)</f>
        <v>12</v>
      </c>
      <c r="I1112" s="7">
        <f>WEEKDAY($B1112,2)</f>
        <v>4</v>
      </c>
      <c r="J1112" s="7" t="str">
        <f>TEXT($B1112, "DDDD")</f>
        <v>quinta-feira</v>
      </c>
      <c r="K1112" s="15" t="str">
        <f>IFERROR(VLOOKUP(B1112, HolidayDimension!A$2:B$50, 2, FALSE), "No Key")</f>
        <v>No Key</v>
      </c>
      <c r="L1112" s="7" t="str">
        <f t="shared" si="17"/>
        <v>Non-Holiday</v>
      </c>
      <c r="M1112" s="7" t="str">
        <f>IF($I1112 &gt;= 6, "Weekend", "Non-Weekend")</f>
        <v>Non-Weekend</v>
      </c>
    </row>
    <row r="1113" spans="1:13" x14ac:dyDescent="0.25">
      <c r="A1113" s="7">
        <v>1112</v>
      </c>
      <c r="B1113" s="8">
        <v>42048</v>
      </c>
      <c r="C1113" s="7">
        <f>YEAR($B1113)</f>
        <v>2015</v>
      </c>
      <c r="D1113" s="7" t="str">
        <f>VLOOKUP(_xlfn.DAYS(DATE(YEAR($B1113), MONTH($B1114), DAY($B1114)), DATE(YEAR($B1114), 1, 1)), SeasonAux, 2, TRUE)</f>
        <v>Winter</v>
      </c>
      <c r="E1113" s="7">
        <f>IF($F1113 &lt;= 6, 1, 2)</f>
        <v>1</v>
      </c>
      <c r="F1113" s="7">
        <f>MONTH($B1113)</f>
        <v>2</v>
      </c>
      <c r="G1113" s="7">
        <f>WEEKNUM($B1113)</f>
        <v>7</v>
      </c>
      <c r="H1113" s="7">
        <f>DAY($B1113)</f>
        <v>13</v>
      </c>
      <c r="I1113" s="7">
        <f>WEEKDAY($B1113,2)</f>
        <v>5</v>
      </c>
      <c r="J1113" s="7" t="str">
        <f>TEXT($B1113, "DDDD")</f>
        <v>sexta-feira</v>
      </c>
      <c r="K1113" s="15" t="str">
        <f>IFERROR(VLOOKUP(B1113, HolidayDimension!A$2:B$50, 2, FALSE), "No Key")</f>
        <v>No Key</v>
      </c>
      <c r="L1113" s="7" t="str">
        <f t="shared" si="17"/>
        <v>Non-Holiday</v>
      </c>
      <c r="M1113" s="7" t="str">
        <f>IF($I1113 &gt;= 6, "Weekend", "Non-Weekend")</f>
        <v>Non-Weekend</v>
      </c>
    </row>
    <row r="1114" spans="1:13" x14ac:dyDescent="0.25">
      <c r="A1114" s="7">
        <v>1113</v>
      </c>
      <c r="B1114" s="8">
        <v>42049</v>
      </c>
      <c r="C1114" s="7">
        <f>YEAR($B1114)</f>
        <v>2015</v>
      </c>
      <c r="D1114" s="7" t="str">
        <f>VLOOKUP(_xlfn.DAYS(DATE(YEAR($B1114), MONTH($B1115), DAY($B1115)), DATE(YEAR($B1115), 1, 1)), SeasonAux, 2, TRUE)</f>
        <v>Winter</v>
      </c>
      <c r="E1114" s="7">
        <f>IF($F1114 &lt;= 6, 1, 2)</f>
        <v>1</v>
      </c>
      <c r="F1114" s="7">
        <f>MONTH($B1114)</f>
        <v>2</v>
      </c>
      <c r="G1114" s="7">
        <f>WEEKNUM($B1114)</f>
        <v>7</v>
      </c>
      <c r="H1114" s="7">
        <f>DAY($B1114)</f>
        <v>14</v>
      </c>
      <c r="I1114" s="7">
        <f>WEEKDAY($B1114,2)</f>
        <v>6</v>
      </c>
      <c r="J1114" s="7" t="str">
        <f>TEXT($B1114, "DDDD")</f>
        <v>sábado</v>
      </c>
      <c r="K1114" s="15" t="str">
        <f>IFERROR(VLOOKUP(B1114, HolidayDimension!A$2:B$50, 2, FALSE), "No Key")</f>
        <v>No Key</v>
      </c>
      <c r="L1114" s="7" t="str">
        <f t="shared" si="17"/>
        <v>Non-Holiday</v>
      </c>
      <c r="M1114" s="7" t="str">
        <f>IF($I1114 &gt;= 6, "Weekend", "Non-Weekend")</f>
        <v>Weekend</v>
      </c>
    </row>
    <row r="1115" spans="1:13" x14ac:dyDescent="0.25">
      <c r="A1115" s="7">
        <v>1114</v>
      </c>
      <c r="B1115" s="9">
        <v>42050</v>
      </c>
      <c r="C1115" s="7">
        <f>YEAR($B1115)</f>
        <v>2015</v>
      </c>
      <c r="D1115" s="7" t="str">
        <f>VLOOKUP(_xlfn.DAYS(DATE(YEAR($B1115), MONTH($B1116), DAY($B1116)), DATE(YEAR($B1116), 1, 1)), SeasonAux, 2, TRUE)</f>
        <v>Winter</v>
      </c>
      <c r="E1115" s="7">
        <f>IF($F1115 &lt;= 6, 1, 2)</f>
        <v>1</v>
      </c>
      <c r="F1115" s="7">
        <f>MONTH($B1115)</f>
        <v>2</v>
      </c>
      <c r="G1115" s="7">
        <f>WEEKNUM($B1115)</f>
        <v>8</v>
      </c>
      <c r="H1115" s="7">
        <f>DAY($B1115)</f>
        <v>15</v>
      </c>
      <c r="I1115" s="7">
        <f>WEEKDAY($B1115,2)</f>
        <v>7</v>
      </c>
      <c r="J1115" s="7" t="str">
        <f>TEXT($B1115, "DDDD")</f>
        <v>domingo</v>
      </c>
      <c r="K1115" s="15" t="str">
        <f>IFERROR(VLOOKUP(B1115, HolidayDimension!A$2:B$50, 2, FALSE), "No Key")</f>
        <v>No Key</v>
      </c>
      <c r="L1115" s="7" t="str">
        <f t="shared" si="17"/>
        <v>Non-Holiday</v>
      </c>
      <c r="M1115" s="7" t="str">
        <f>IF($I1115 &gt;= 6, "Weekend", "Non-Weekend")</f>
        <v>Weekend</v>
      </c>
    </row>
    <row r="1116" spans="1:13" x14ac:dyDescent="0.25">
      <c r="A1116" s="7">
        <v>1115</v>
      </c>
      <c r="B1116" s="9">
        <v>42051</v>
      </c>
      <c r="C1116" s="7">
        <f>YEAR($B1116)</f>
        <v>2015</v>
      </c>
      <c r="D1116" s="7" t="str">
        <f>VLOOKUP(_xlfn.DAYS(DATE(YEAR($B1116), MONTH($B1117), DAY($B1117)), DATE(YEAR($B1117), 1, 1)), SeasonAux, 2, TRUE)</f>
        <v>Winter</v>
      </c>
      <c r="E1116" s="7">
        <f>IF($F1116 &lt;= 6, 1, 2)</f>
        <v>1</v>
      </c>
      <c r="F1116" s="7">
        <f>MONTH($B1116)</f>
        <v>2</v>
      </c>
      <c r="G1116" s="7">
        <f>WEEKNUM($B1116)</f>
        <v>8</v>
      </c>
      <c r="H1116" s="7">
        <f>DAY($B1116)</f>
        <v>16</v>
      </c>
      <c r="I1116" s="7">
        <f>WEEKDAY($B1116,2)</f>
        <v>1</v>
      </c>
      <c r="J1116" s="7" t="str">
        <f>TEXT($B1116, "DDDD")</f>
        <v>segunda-feira</v>
      </c>
      <c r="K1116" s="15" t="str">
        <f>IFERROR(VLOOKUP(B1116, HolidayDimension!A$2:B$50, 2, FALSE), "No Key")</f>
        <v>No Key</v>
      </c>
      <c r="L1116" s="7" t="str">
        <f t="shared" si="17"/>
        <v>Non-Holiday</v>
      </c>
      <c r="M1116" s="7" t="str">
        <f>IF($I1116 &gt;= 6, "Weekend", "Non-Weekend")</f>
        <v>Non-Weekend</v>
      </c>
    </row>
    <row r="1117" spans="1:13" x14ac:dyDescent="0.25">
      <c r="A1117" s="7">
        <v>1116</v>
      </c>
      <c r="B1117" s="9">
        <v>42052</v>
      </c>
      <c r="C1117" s="7">
        <f>YEAR($B1117)</f>
        <v>2015</v>
      </c>
      <c r="D1117" s="7" t="str">
        <f>VLOOKUP(_xlfn.DAYS(DATE(YEAR($B1117), MONTH($B1118), DAY($B1118)), DATE(YEAR($B1118), 1, 1)), SeasonAux, 2, TRUE)</f>
        <v>Winter</v>
      </c>
      <c r="E1117" s="7">
        <f>IF($F1117 &lt;= 6, 1, 2)</f>
        <v>1</v>
      </c>
      <c r="F1117" s="7">
        <f>MONTH($B1117)</f>
        <v>2</v>
      </c>
      <c r="G1117" s="7">
        <f>WEEKNUM($B1117)</f>
        <v>8</v>
      </c>
      <c r="H1117" s="7">
        <f>DAY($B1117)</f>
        <v>17</v>
      </c>
      <c r="I1117" s="7">
        <f>WEEKDAY($B1117,2)</f>
        <v>2</v>
      </c>
      <c r="J1117" s="7" t="str">
        <f>TEXT($B1117, "DDDD")</f>
        <v>terça-feira</v>
      </c>
      <c r="K1117" s="15" t="str">
        <f>IFERROR(VLOOKUP(B1117, HolidayDimension!A$2:B$50, 2, FALSE), "No Key")</f>
        <v>No Key</v>
      </c>
      <c r="L1117" s="7" t="str">
        <f t="shared" si="17"/>
        <v>Non-Holiday</v>
      </c>
      <c r="M1117" s="7" t="str">
        <f>IF($I1117 &gt;= 6, "Weekend", "Non-Weekend")</f>
        <v>Non-Weekend</v>
      </c>
    </row>
    <row r="1118" spans="1:13" x14ac:dyDescent="0.25">
      <c r="A1118" s="7">
        <v>1117</v>
      </c>
      <c r="B1118" s="9">
        <v>42053</v>
      </c>
      <c r="C1118" s="7">
        <f>YEAR($B1118)</f>
        <v>2015</v>
      </c>
      <c r="D1118" s="7" t="str">
        <f>VLOOKUP(_xlfn.DAYS(DATE(YEAR($B1118), MONTH($B1119), DAY($B1119)), DATE(YEAR($B1119), 1, 1)), SeasonAux, 2, TRUE)</f>
        <v>Winter</v>
      </c>
      <c r="E1118" s="7">
        <f>IF($F1118 &lt;= 6, 1, 2)</f>
        <v>1</v>
      </c>
      <c r="F1118" s="7">
        <f>MONTH($B1118)</f>
        <v>2</v>
      </c>
      <c r="G1118" s="7">
        <f>WEEKNUM($B1118)</f>
        <v>8</v>
      </c>
      <c r="H1118" s="7">
        <f>DAY($B1118)</f>
        <v>18</v>
      </c>
      <c r="I1118" s="7">
        <f>WEEKDAY($B1118,2)</f>
        <v>3</v>
      </c>
      <c r="J1118" s="7" t="str">
        <f>TEXT($B1118, "DDDD")</f>
        <v>quarta-feira</v>
      </c>
      <c r="K1118" s="15" t="str">
        <f>IFERROR(VLOOKUP(B1118, HolidayDimension!A$2:B$50, 2, FALSE), "No Key")</f>
        <v>No Key</v>
      </c>
      <c r="L1118" s="7" t="str">
        <f t="shared" si="17"/>
        <v>Non-Holiday</v>
      </c>
      <c r="M1118" s="7" t="str">
        <f>IF($I1118 &gt;= 6, "Weekend", "Non-Weekend")</f>
        <v>Non-Weekend</v>
      </c>
    </row>
    <row r="1119" spans="1:13" x14ac:dyDescent="0.25">
      <c r="A1119" s="7">
        <v>1118</v>
      </c>
      <c r="B1119" s="9">
        <v>42054</v>
      </c>
      <c r="C1119" s="7">
        <f>YEAR($B1119)</f>
        <v>2015</v>
      </c>
      <c r="D1119" s="7" t="str">
        <f>VLOOKUP(_xlfn.DAYS(DATE(YEAR($B1119), MONTH($B1120), DAY($B1120)), DATE(YEAR($B1120), 1, 1)), SeasonAux, 2, TRUE)</f>
        <v>Winter</v>
      </c>
      <c r="E1119" s="7">
        <f>IF($F1119 &lt;= 6, 1, 2)</f>
        <v>1</v>
      </c>
      <c r="F1119" s="7">
        <f>MONTH($B1119)</f>
        <v>2</v>
      </c>
      <c r="G1119" s="7">
        <f>WEEKNUM($B1119)</f>
        <v>8</v>
      </c>
      <c r="H1119" s="7">
        <f>DAY($B1119)</f>
        <v>19</v>
      </c>
      <c r="I1119" s="7">
        <f>WEEKDAY($B1119,2)</f>
        <v>4</v>
      </c>
      <c r="J1119" s="7" t="str">
        <f>TEXT($B1119, "DDDD")</f>
        <v>quinta-feira</v>
      </c>
      <c r="K1119" s="15" t="str">
        <f>IFERROR(VLOOKUP(B1119, HolidayDimension!A$2:B$50, 2, FALSE), "No Key")</f>
        <v>No Key</v>
      </c>
      <c r="L1119" s="7" t="str">
        <f t="shared" si="17"/>
        <v>Non-Holiday</v>
      </c>
      <c r="M1119" s="7" t="str">
        <f>IF($I1119 &gt;= 6, "Weekend", "Non-Weekend")</f>
        <v>Non-Weekend</v>
      </c>
    </row>
    <row r="1120" spans="1:13" x14ac:dyDescent="0.25">
      <c r="A1120" s="7">
        <v>1119</v>
      </c>
      <c r="B1120" s="9">
        <v>42055</v>
      </c>
      <c r="C1120" s="7">
        <f>YEAR($B1120)</f>
        <v>2015</v>
      </c>
      <c r="D1120" s="7" t="str">
        <f>VLOOKUP(_xlfn.DAYS(DATE(YEAR($B1120), MONTH($B1121), DAY($B1121)), DATE(YEAR($B1121), 1, 1)), SeasonAux, 2, TRUE)</f>
        <v>Winter</v>
      </c>
      <c r="E1120" s="7">
        <f>IF($F1120 &lt;= 6, 1, 2)</f>
        <v>1</v>
      </c>
      <c r="F1120" s="7">
        <f>MONTH($B1120)</f>
        <v>2</v>
      </c>
      <c r="G1120" s="7">
        <f>WEEKNUM($B1120)</f>
        <v>8</v>
      </c>
      <c r="H1120" s="7">
        <f>DAY($B1120)</f>
        <v>20</v>
      </c>
      <c r="I1120" s="7">
        <f>WEEKDAY($B1120,2)</f>
        <v>5</v>
      </c>
      <c r="J1120" s="7" t="str">
        <f>TEXT($B1120, "DDDD")</f>
        <v>sexta-feira</v>
      </c>
      <c r="K1120" s="15" t="str">
        <f>IFERROR(VLOOKUP(B1120, HolidayDimension!A$2:B$50, 2, FALSE), "No Key")</f>
        <v>No Key</v>
      </c>
      <c r="L1120" s="7" t="str">
        <f t="shared" si="17"/>
        <v>Non-Holiday</v>
      </c>
      <c r="M1120" s="7" t="str">
        <f>IF($I1120 &gt;= 6, "Weekend", "Non-Weekend")</f>
        <v>Non-Weekend</v>
      </c>
    </row>
    <row r="1121" spans="1:13" x14ac:dyDescent="0.25">
      <c r="A1121" s="7">
        <v>1120</v>
      </c>
      <c r="B1121" s="9">
        <v>42056</v>
      </c>
      <c r="C1121" s="7">
        <f>YEAR($B1121)</f>
        <v>2015</v>
      </c>
      <c r="D1121" s="7" t="str">
        <f>VLOOKUP(_xlfn.DAYS(DATE(YEAR($B1121), MONTH($B1122), DAY($B1122)), DATE(YEAR($B1122), 1, 1)), SeasonAux, 2, TRUE)</f>
        <v>Winter</v>
      </c>
      <c r="E1121" s="7">
        <f>IF($F1121 &lt;= 6, 1, 2)</f>
        <v>1</v>
      </c>
      <c r="F1121" s="7">
        <f>MONTH($B1121)</f>
        <v>2</v>
      </c>
      <c r="G1121" s="7">
        <f>WEEKNUM($B1121)</f>
        <v>8</v>
      </c>
      <c r="H1121" s="7">
        <f>DAY($B1121)</f>
        <v>21</v>
      </c>
      <c r="I1121" s="7">
        <f>WEEKDAY($B1121,2)</f>
        <v>6</v>
      </c>
      <c r="J1121" s="7" t="str">
        <f>TEXT($B1121, "DDDD")</f>
        <v>sábado</v>
      </c>
      <c r="K1121" s="15" t="str">
        <f>IFERROR(VLOOKUP(B1121, HolidayDimension!A$2:B$50, 2, FALSE), "No Key")</f>
        <v>No Key</v>
      </c>
      <c r="L1121" s="7" t="str">
        <f t="shared" si="17"/>
        <v>Non-Holiday</v>
      </c>
      <c r="M1121" s="7" t="str">
        <f>IF($I1121 &gt;= 6, "Weekend", "Non-Weekend")</f>
        <v>Weekend</v>
      </c>
    </row>
    <row r="1122" spans="1:13" x14ac:dyDescent="0.25">
      <c r="A1122" s="7">
        <v>1121</v>
      </c>
      <c r="B1122" s="9">
        <v>42057</v>
      </c>
      <c r="C1122" s="7">
        <f>YEAR($B1122)</f>
        <v>2015</v>
      </c>
      <c r="D1122" s="7" t="str">
        <f>VLOOKUP(_xlfn.DAYS(DATE(YEAR($B1122), MONTH($B1123), DAY($B1123)), DATE(YEAR($B1123), 1, 1)), SeasonAux, 2, TRUE)</f>
        <v>Winter</v>
      </c>
      <c r="E1122" s="7">
        <f>IF($F1122 &lt;= 6, 1, 2)</f>
        <v>1</v>
      </c>
      <c r="F1122" s="7">
        <f>MONTH($B1122)</f>
        <v>2</v>
      </c>
      <c r="G1122" s="7">
        <f>WEEKNUM($B1122)</f>
        <v>9</v>
      </c>
      <c r="H1122" s="7">
        <f>DAY($B1122)</f>
        <v>22</v>
      </c>
      <c r="I1122" s="7">
        <f>WEEKDAY($B1122,2)</f>
        <v>7</v>
      </c>
      <c r="J1122" s="7" t="str">
        <f>TEXT($B1122, "DDDD")</f>
        <v>domingo</v>
      </c>
      <c r="K1122" s="15" t="str">
        <f>IFERROR(VLOOKUP(B1122, HolidayDimension!A$2:B$50, 2, FALSE), "No Key")</f>
        <v>No Key</v>
      </c>
      <c r="L1122" s="7" t="str">
        <f t="shared" si="17"/>
        <v>Non-Holiday</v>
      </c>
      <c r="M1122" s="7" t="str">
        <f>IF($I1122 &gt;= 6, "Weekend", "Non-Weekend")</f>
        <v>Weekend</v>
      </c>
    </row>
    <row r="1123" spans="1:13" x14ac:dyDescent="0.25">
      <c r="A1123" s="7">
        <v>1122</v>
      </c>
      <c r="B1123" s="9">
        <v>42058</v>
      </c>
      <c r="C1123" s="7">
        <f>YEAR($B1123)</f>
        <v>2015</v>
      </c>
      <c r="D1123" s="7" t="str">
        <f>VLOOKUP(_xlfn.DAYS(DATE(YEAR($B1123), MONTH($B1124), DAY($B1124)), DATE(YEAR($B1124), 1, 1)), SeasonAux, 2, TRUE)</f>
        <v>Winter</v>
      </c>
      <c r="E1123" s="7">
        <f>IF($F1123 &lt;= 6, 1, 2)</f>
        <v>1</v>
      </c>
      <c r="F1123" s="7">
        <f>MONTH($B1123)</f>
        <v>2</v>
      </c>
      <c r="G1123" s="7">
        <f>WEEKNUM($B1123)</f>
        <v>9</v>
      </c>
      <c r="H1123" s="7">
        <f>DAY($B1123)</f>
        <v>23</v>
      </c>
      <c r="I1123" s="7">
        <f>WEEKDAY($B1123,2)</f>
        <v>1</v>
      </c>
      <c r="J1123" s="7" t="str">
        <f>TEXT($B1123, "DDDD")</f>
        <v>segunda-feira</v>
      </c>
      <c r="K1123" s="15" t="str">
        <f>IFERROR(VLOOKUP(B1123, HolidayDimension!A$2:B$50, 2, FALSE), "No Key")</f>
        <v>No Key</v>
      </c>
      <c r="L1123" s="7" t="str">
        <f t="shared" si="17"/>
        <v>Non-Holiday</v>
      </c>
      <c r="M1123" s="7" t="str">
        <f>IF($I1123 &gt;= 6, "Weekend", "Non-Weekend")</f>
        <v>Non-Weekend</v>
      </c>
    </row>
    <row r="1124" spans="1:13" x14ac:dyDescent="0.25">
      <c r="A1124" s="7">
        <v>1123</v>
      </c>
      <c r="B1124" s="8">
        <v>42059</v>
      </c>
      <c r="C1124" s="7">
        <f>YEAR($B1124)</f>
        <v>2015</v>
      </c>
      <c r="D1124" s="7" t="str">
        <f>VLOOKUP(_xlfn.DAYS(DATE(YEAR($B1124), MONTH($B1125), DAY($B1125)), DATE(YEAR($B1125), 1, 1)), SeasonAux, 2, TRUE)</f>
        <v>Winter</v>
      </c>
      <c r="E1124" s="7">
        <f>IF($F1124 &lt;= 6, 1, 2)</f>
        <v>1</v>
      </c>
      <c r="F1124" s="7">
        <f>MONTH($B1124)</f>
        <v>2</v>
      </c>
      <c r="G1124" s="7">
        <f>WEEKNUM($B1124)</f>
        <v>9</v>
      </c>
      <c r="H1124" s="7">
        <f>DAY($B1124)</f>
        <v>24</v>
      </c>
      <c r="I1124" s="7">
        <f>WEEKDAY($B1124,2)</f>
        <v>2</v>
      </c>
      <c r="J1124" s="7" t="str">
        <f>TEXT($B1124, "DDDD")</f>
        <v>terça-feira</v>
      </c>
      <c r="K1124" s="15" t="str">
        <f>IFERROR(VLOOKUP(B1124, HolidayDimension!A$2:B$50, 2, FALSE), "No Key")</f>
        <v>No Key</v>
      </c>
      <c r="L1124" s="7" t="str">
        <f t="shared" si="17"/>
        <v>Non-Holiday</v>
      </c>
      <c r="M1124" s="7" t="str">
        <f>IF($I1124 &gt;= 6, "Weekend", "Non-Weekend")</f>
        <v>Non-Weekend</v>
      </c>
    </row>
    <row r="1125" spans="1:13" x14ac:dyDescent="0.25">
      <c r="A1125" s="7">
        <v>1124</v>
      </c>
      <c r="B1125" s="8">
        <v>42060</v>
      </c>
      <c r="C1125" s="7">
        <f>YEAR($B1125)</f>
        <v>2015</v>
      </c>
      <c r="D1125" s="7" t="str">
        <f>VLOOKUP(_xlfn.DAYS(DATE(YEAR($B1125), MONTH($B1126), DAY($B1126)), DATE(YEAR($B1126), 1, 1)), SeasonAux, 2, TRUE)</f>
        <v>Winter</v>
      </c>
      <c r="E1125" s="7">
        <f>IF($F1125 &lt;= 6, 1, 2)</f>
        <v>1</v>
      </c>
      <c r="F1125" s="7">
        <f>MONTH($B1125)</f>
        <v>2</v>
      </c>
      <c r="G1125" s="7">
        <f>WEEKNUM($B1125)</f>
        <v>9</v>
      </c>
      <c r="H1125" s="7">
        <f>DAY($B1125)</f>
        <v>25</v>
      </c>
      <c r="I1125" s="7">
        <f>WEEKDAY($B1125,2)</f>
        <v>3</v>
      </c>
      <c r="J1125" s="7" t="str">
        <f>TEXT($B1125, "DDDD")</f>
        <v>quarta-feira</v>
      </c>
      <c r="K1125" s="15" t="str">
        <f>IFERROR(VLOOKUP(B1125, HolidayDimension!A$2:B$50, 2, FALSE), "No Key")</f>
        <v>No Key</v>
      </c>
      <c r="L1125" s="7" t="str">
        <f t="shared" si="17"/>
        <v>Non-Holiday</v>
      </c>
      <c r="M1125" s="7" t="str">
        <f>IF($I1125 &gt;= 6, "Weekend", "Non-Weekend")</f>
        <v>Non-Weekend</v>
      </c>
    </row>
    <row r="1126" spans="1:13" x14ac:dyDescent="0.25">
      <c r="A1126" s="7">
        <v>1125</v>
      </c>
      <c r="B1126" s="9">
        <v>42061</v>
      </c>
      <c r="C1126" s="7">
        <f>YEAR($B1126)</f>
        <v>2015</v>
      </c>
      <c r="D1126" s="7" t="str">
        <f>VLOOKUP(_xlfn.DAYS(DATE(YEAR($B1126), MONTH($B1127), DAY($B1127)), DATE(YEAR($B1127), 1, 1)), SeasonAux, 2, TRUE)</f>
        <v>Winter</v>
      </c>
      <c r="E1126" s="7">
        <f>IF($F1126 &lt;= 6, 1, 2)</f>
        <v>1</v>
      </c>
      <c r="F1126" s="7">
        <f>MONTH($B1126)</f>
        <v>2</v>
      </c>
      <c r="G1126" s="7">
        <f>WEEKNUM($B1126)</f>
        <v>9</v>
      </c>
      <c r="H1126" s="7">
        <f>DAY($B1126)</f>
        <v>26</v>
      </c>
      <c r="I1126" s="7">
        <f>WEEKDAY($B1126,2)</f>
        <v>4</v>
      </c>
      <c r="J1126" s="7" t="str">
        <f>TEXT($B1126, "DDDD")</f>
        <v>quinta-feira</v>
      </c>
      <c r="K1126" s="15" t="str">
        <f>IFERROR(VLOOKUP(B1126, HolidayDimension!A$2:B$50, 2, FALSE), "No Key")</f>
        <v>No Key</v>
      </c>
      <c r="L1126" s="7" t="str">
        <f t="shared" si="17"/>
        <v>Non-Holiday</v>
      </c>
      <c r="M1126" s="7" t="str">
        <f>IF($I1126 &gt;= 6, "Weekend", "Non-Weekend")</f>
        <v>Non-Weekend</v>
      </c>
    </row>
    <row r="1127" spans="1:13" x14ac:dyDescent="0.25">
      <c r="A1127" s="7">
        <v>1126</v>
      </c>
      <c r="B1127" s="9">
        <v>42062</v>
      </c>
      <c r="C1127" s="7">
        <f>YEAR($B1127)</f>
        <v>2015</v>
      </c>
      <c r="D1127" s="7" t="str">
        <f>VLOOKUP(_xlfn.DAYS(DATE(YEAR($B1127), MONTH($B1128), DAY($B1128)), DATE(YEAR($B1128), 1, 1)), SeasonAux, 2, TRUE)</f>
        <v>Winter</v>
      </c>
      <c r="E1127" s="7">
        <f>IF($F1127 &lt;= 6, 1, 2)</f>
        <v>1</v>
      </c>
      <c r="F1127" s="7">
        <f>MONTH($B1127)</f>
        <v>2</v>
      </c>
      <c r="G1127" s="7">
        <f>WEEKNUM($B1127)</f>
        <v>9</v>
      </c>
      <c r="H1127" s="7">
        <f>DAY($B1127)</f>
        <v>27</v>
      </c>
      <c r="I1127" s="7">
        <f>WEEKDAY($B1127,2)</f>
        <v>5</v>
      </c>
      <c r="J1127" s="7" t="str">
        <f>TEXT($B1127, "DDDD")</f>
        <v>sexta-feira</v>
      </c>
      <c r="K1127" s="15" t="str">
        <f>IFERROR(VLOOKUP(B1127, HolidayDimension!A$2:B$50, 2, FALSE), "No Key")</f>
        <v>No Key</v>
      </c>
      <c r="L1127" s="7" t="str">
        <f t="shared" si="17"/>
        <v>Non-Holiday</v>
      </c>
      <c r="M1127" s="7" t="str">
        <f>IF($I1127 &gt;= 6, "Weekend", "Non-Weekend")</f>
        <v>Non-Weekend</v>
      </c>
    </row>
    <row r="1128" spans="1:13" x14ac:dyDescent="0.25">
      <c r="A1128" s="7">
        <v>1127</v>
      </c>
      <c r="B1128" s="9">
        <v>42063</v>
      </c>
      <c r="C1128" s="7">
        <f>YEAR($B1128)</f>
        <v>2015</v>
      </c>
      <c r="D1128" s="7" t="str">
        <f>VLOOKUP(_xlfn.DAYS(DATE(YEAR($B1128), MONTH($B1129), DAY($B1129)), DATE(YEAR($B1129), 1, 1)), SeasonAux, 2, TRUE)</f>
        <v>Winter</v>
      </c>
      <c r="E1128" s="7">
        <f>IF($F1128 &lt;= 6, 1, 2)</f>
        <v>1</v>
      </c>
      <c r="F1128" s="7">
        <f>MONTH($B1128)</f>
        <v>2</v>
      </c>
      <c r="G1128" s="7">
        <f>WEEKNUM($B1128)</f>
        <v>9</v>
      </c>
      <c r="H1128" s="7">
        <f>DAY($B1128)</f>
        <v>28</v>
      </c>
      <c r="I1128" s="7">
        <f>WEEKDAY($B1128,2)</f>
        <v>6</v>
      </c>
      <c r="J1128" s="7" t="str">
        <f>TEXT($B1128, "DDDD")</f>
        <v>sábado</v>
      </c>
      <c r="K1128" s="15" t="str">
        <f>IFERROR(VLOOKUP(B1128, HolidayDimension!A$2:B$50, 2, FALSE), "No Key")</f>
        <v>No Key</v>
      </c>
      <c r="L1128" s="7" t="str">
        <f t="shared" si="17"/>
        <v>Non-Holiday</v>
      </c>
      <c r="M1128" s="7" t="str">
        <f>IF($I1128 &gt;= 6, "Weekend", "Non-Weekend")</f>
        <v>Weekend</v>
      </c>
    </row>
    <row r="1129" spans="1:13" x14ac:dyDescent="0.25">
      <c r="A1129" s="7">
        <v>1128</v>
      </c>
      <c r="B1129" s="9">
        <v>42064</v>
      </c>
      <c r="C1129" s="7">
        <f>YEAR($B1129)</f>
        <v>2015</v>
      </c>
      <c r="D1129" s="7" t="str">
        <f>VLOOKUP(_xlfn.DAYS(DATE(YEAR($B1129), MONTH($B1130), DAY($B1130)), DATE(YEAR($B1130), 1, 1)), SeasonAux, 2, TRUE)</f>
        <v>Winter</v>
      </c>
      <c r="E1129" s="7">
        <f>IF($F1129 &lt;= 6, 1, 2)</f>
        <v>1</v>
      </c>
      <c r="F1129" s="7">
        <f>MONTH($B1129)</f>
        <v>3</v>
      </c>
      <c r="G1129" s="7">
        <f>WEEKNUM($B1129)</f>
        <v>10</v>
      </c>
      <c r="H1129" s="7">
        <f>DAY($B1129)</f>
        <v>1</v>
      </c>
      <c r="I1129" s="7">
        <f>WEEKDAY($B1129,2)</f>
        <v>7</v>
      </c>
      <c r="J1129" s="7" t="str">
        <f>TEXT($B1129, "DDDD")</f>
        <v>domingo</v>
      </c>
      <c r="K1129" s="15" t="str">
        <f>IFERROR(VLOOKUP(B1129, HolidayDimension!A$2:B$50, 2, FALSE), "No Key")</f>
        <v>No Key</v>
      </c>
      <c r="L1129" s="7" t="str">
        <f t="shared" si="17"/>
        <v>Non-Holiday</v>
      </c>
      <c r="M1129" s="7" t="str">
        <f>IF($I1129 &gt;= 6, "Weekend", "Non-Weekend")</f>
        <v>Weekend</v>
      </c>
    </row>
    <row r="1130" spans="1:13" x14ac:dyDescent="0.25">
      <c r="A1130" s="7">
        <v>1129</v>
      </c>
      <c r="B1130" s="8">
        <v>42065</v>
      </c>
      <c r="C1130" s="7">
        <f>YEAR($B1130)</f>
        <v>2015</v>
      </c>
      <c r="D1130" s="7" t="str">
        <f>VLOOKUP(_xlfn.DAYS(DATE(YEAR($B1130), MONTH($B1131), DAY($B1131)), DATE(YEAR($B1131), 1, 1)), SeasonAux, 2, TRUE)</f>
        <v>Winter</v>
      </c>
      <c r="E1130" s="7">
        <f>IF($F1130 &lt;= 6, 1, 2)</f>
        <v>1</v>
      </c>
      <c r="F1130" s="7">
        <f>MONTH($B1130)</f>
        <v>3</v>
      </c>
      <c r="G1130" s="7">
        <f>WEEKNUM($B1130)</f>
        <v>10</v>
      </c>
      <c r="H1130" s="7">
        <f>DAY($B1130)</f>
        <v>2</v>
      </c>
      <c r="I1130" s="7">
        <f>WEEKDAY($B1130,2)</f>
        <v>1</v>
      </c>
      <c r="J1130" s="7" t="str">
        <f>TEXT($B1130, "DDDD")</f>
        <v>segunda-feira</v>
      </c>
      <c r="K1130" s="15" t="str">
        <f>IFERROR(VLOOKUP(B1130, HolidayDimension!A$2:B$50, 2, FALSE), "No Key")</f>
        <v>No Key</v>
      </c>
      <c r="L1130" s="7" t="str">
        <f t="shared" si="17"/>
        <v>Non-Holiday</v>
      </c>
      <c r="M1130" s="7" t="str">
        <f>IF($I1130 &gt;= 6, "Weekend", "Non-Weekend")</f>
        <v>Non-Weekend</v>
      </c>
    </row>
    <row r="1131" spans="1:13" x14ac:dyDescent="0.25">
      <c r="A1131" s="7">
        <v>1130</v>
      </c>
      <c r="B1131" s="9">
        <v>42066</v>
      </c>
      <c r="C1131" s="7">
        <f>YEAR($B1131)</f>
        <v>2015</v>
      </c>
      <c r="D1131" s="7" t="str">
        <f>VLOOKUP(_xlfn.DAYS(DATE(YEAR($B1131), MONTH($B1132), DAY($B1132)), DATE(YEAR($B1132), 1, 1)), SeasonAux, 2, TRUE)</f>
        <v>Winter</v>
      </c>
      <c r="E1131" s="7">
        <f>IF($F1131 &lt;= 6, 1, 2)</f>
        <v>1</v>
      </c>
      <c r="F1131" s="7">
        <f>MONTH($B1131)</f>
        <v>3</v>
      </c>
      <c r="G1131" s="7">
        <f>WEEKNUM($B1131)</f>
        <v>10</v>
      </c>
      <c r="H1131" s="7">
        <f>DAY($B1131)</f>
        <v>3</v>
      </c>
      <c r="I1131" s="7">
        <f>WEEKDAY($B1131,2)</f>
        <v>2</v>
      </c>
      <c r="J1131" s="7" t="str">
        <f>TEXT($B1131, "DDDD")</f>
        <v>terça-feira</v>
      </c>
      <c r="K1131" s="15" t="str">
        <f>IFERROR(VLOOKUP(B1131, HolidayDimension!A$2:B$50, 2, FALSE), "No Key")</f>
        <v>No Key</v>
      </c>
      <c r="L1131" s="7" t="str">
        <f t="shared" si="17"/>
        <v>Non-Holiday</v>
      </c>
      <c r="M1131" s="7" t="str">
        <f>IF($I1131 &gt;= 6, "Weekend", "Non-Weekend")</f>
        <v>Non-Weekend</v>
      </c>
    </row>
    <row r="1132" spans="1:13" x14ac:dyDescent="0.25">
      <c r="A1132" s="7">
        <v>1131</v>
      </c>
      <c r="B1132" s="9">
        <v>42067</v>
      </c>
      <c r="C1132" s="7">
        <f>YEAR($B1132)</f>
        <v>2015</v>
      </c>
      <c r="D1132" s="7" t="str">
        <f>VLOOKUP(_xlfn.DAYS(DATE(YEAR($B1132), MONTH($B1133), DAY($B1133)), DATE(YEAR($B1133), 1, 1)), SeasonAux, 2, TRUE)</f>
        <v>Winter</v>
      </c>
      <c r="E1132" s="7">
        <f>IF($F1132 &lt;= 6, 1, 2)</f>
        <v>1</v>
      </c>
      <c r="F1132" s="7">
        <f>MONTH($B1132)</f>
        <v>3</v>
      </c>
      <c r="G1132" s="7">
        <f>WEEKNUM($B1132)</f>
        <v>10</v>
      </c>
      <c r="H1132" s="7">
        <f>DAY($B1132)</f>
        <v>4</v>
      </c>
      <c r="I1132" s="7">
        <f>WEEKDAY($B1132,2)</f>
        <v>3</v>
      </c>
      <c r="J1132" s="7" t="str">
        <f>TEXT($B1132, "DDDD")</f>
        <v>quarta-feira</v>
      </c>
      <c r="K1132" s="15" t="str">
        <f>IFERROR(VLOOKUP(B1132, HolidayDimension!A$2:B$50, 2, FALSE), "No Key")</f>
        <v>No Key</v>
      </c>
      <c r="L1132" s="7" t="str">
        <f t="shared" si="17"/>
        <v>Non-Holiday</v>
      </c>
      <c r="M1132" s="7" t="str">
        <f>IF($I1132 &gt;= 6, "Weekend", "Non-Weekend")</f>
        <v>Non-Weekend</v>
      </c>
    </row>
    <row r="1133" spans="1:13" x14ac:dyDescent="0.25">
      <c r="A1133" s="7">
        <v>1132</v>
      </c>
      <c r="B1133" s="9">
        <v>42068</v>
      </c>
      <c r="C1133" s="7">
        <f>YEAR($B1133)</f>
        <v>2015</v>
      </c>
      <c r="D1133" s="7" t="str">
        <f>VLOOKUP(_xlfn.DAYS(DATE(YEAR($B1133), MONTH($B1134), DAY($B1134)), DATE(YEAR($B1134), 1, 1)), SeasonAux, 2, TRUE)</f>
        <v>Winter</v>
      </c>
      <c r="E1133" s="7">
        <f>IF($F1133 &lt;= 6, 1, 2)</f>
        <v>1</v>
      </c>
      <c r="F1133" s="7">
        <f>MONTH($B1133)</f>
        <v>3</v>
      </c>
      <c r="G1133" s="7">
        <f>WEEKNUM($B1133)</f>
        <v>10</v>
      </c>
      <c r="H1133" s="7">
        <f>DAY($B1133)</f>
        <v>5</v>
      </c>
      <c r="I1133" s="7">
        <f>WEEKDAY($B1133,2)</f>
        <v>4</v>
      </c>
      <c r="J1133" s="7" t="str">
        <f>TEXT($B1133, "DDDD")</f>
        <v>quinta-feira</v>
      </c>
      <c r="K1133" s="15" t="str">
        <f>IFERROR(VLOOKUP(B1133, HolidayDimension!A$2:B$50, 2, FALSE), "No Key")</f>
        <v>No Key</v>
      </c>
      <c r="L1133" s="7" t="str">
        <f t="shared" si="17"/>
        <v>Non-Holiday</v>
      </c>
      <c r="M1133" s="7" t="str">
        <f>IF($I1133 &gt;= 6, "Weekend", "Non-Weekend")</f>
        <v>Non-Weekend</v>
      </c>
    </row>
    <row r="1134" spans="1:13" x14ac:dyDescent="0.25">
      <c r="A1134" s="7">
        <v>1133</v>
      </c>
      <c r="B1134" s="8">
        <v>42069</v>
      </c>
      <c r="C1134" s="7">
        <f>YEAR($B1134)</f>
        <v>2015</v>
      </c>
      <c r="D1134" s="7" t="str">
        <f>VLOOKUP(_xlfn.DAYS(DATE(YEAR($B1134), MONTH($B1135), DAY($B1135)), DATE(YEAR($B1135), 1, 1)), SeasonAux, 2, TRUE)</f>
        <v>Winter</v>
      </c>
      <c r="E1134" s="7">
        <f>IF($F1134 &lt;= 6, 1, 2)</f>
        <v>1</v>
      </c>
      <c r="F1134" s="7">
        <f>MONTH($B1134)</f>
        <v>3</v>
      </c>
      <c r="G1134" s="7">
        <f>WEEKNUM($B1134)</f>
        <v>10</v>
      </c>
      <c r="H1134" s="7">
        <f>DAY($B1134)</f>
        <v>6</v>
      </c>
      <c r="I1134" s="7">
        <f>WEEKDAY($B1134,2)</f>
        <v>5</v>
      </c>
      <c r="J1134" s="7" t="str">
        <f>TEXT($B1134, "DDDD")</f>
        <v>sexta-feira</v>
      </c>
      <c r="K1134" s="15" t="str">
        <f>IFERROR(VLOOKUP(B1134, HolidayDimension!A$2:B$50, 2, FALSE), "No Key")</f>
        <v>No Key</v>
      </c>
      <c r="L1134" s="7" t="str">
        <f t="shared" si="17"/>
        <v>Non-Holiday</v>
      </c>
      <c r="M1134" s="7" t="str">
        <f>IF($I1134 &gt;= 6, "Weekend", "Non-Weekend")</f>
        <v>Non-Weekend</v>
      </c>
    </row>
    <row r="1135" spans="1:13" x14ac:dyDescent="0.25">
      <c r="A1135" s="7">
        <v>1134</v>
      </c>
      <c r="B1135" s="8">
        <v>42070</v>
      </c>
      <c r="C1135" s="7">
        <f>YEAR($B1135)</f>
        <v>2015</v>
      </c>
      <c r="D1135" s="7" t="str">
        <f>VLOOKUP(_xlfn.DAYS(DATE(YEAR($B1135), MONTH($B1136), DAY($B1136)), DATE(YEAR($B1136), 1, 1)), SeasonAux, 2, TRUE)</f>
        <v>Winter</v>
      </c>
      <c r="E1135" s="7">
        <f>IF($F1135 &lt;= 6, 1, 2)</f>
        <v>1</v>
      </c>
      <c r="F1135" s="7">
        <f>MONTH($B1135)</f>
        <v>3</v>
      </c>
      <c r="G1135" s="7">
        <f>WEEKNUM($B1135)</f>
        <v>10</v>
      </c>
      <c r="H1135" s="7">
        <f>DAY($B1135)</f>
        <v>7</v>
      </c>
      <c r="I1135" s="7">
        <f>WEEKDAY($B1135,2)</f>
        <v>6</v>
      </c>
      <c r="J1135" s="7" t="str">
        <f>TEXT($B1135, "DDDD")</f>
        <v>sábado</v>
      </c>
      <c r="K1135" s="15" t="str">
        <f>IFERROR(VLOOKUP(B1135, HolidayDimension!A$2:B$50, 2, FALSE), "No Key")</f>
        <v>No Key</v>
      </c>
      <c r="L1135" s="7" t="str">
        <f t="shared" si="17"/>
        <v>Non-Holiday</v>
      </c>
      <c r="M1135" s="7" t="str">
        <f>IF($I1135 &gt;= 6, "Weekend", "Non-Weekend")</f>
        <v>Weekend</v>
      </c>
    </row>
    <row r="1136" spans="1:13" x14ac:dyDescent="0.25">
      <c r="A1136" s="7">
        <v>1135</v>
      </c>
      <c r="B1136" s="8">
        <v>42071</v>
      </c>
      <c r="C1136" s="7">
        <f>YEAR($B1136)</f>
        <v>2015</v>
      </c>
      <c r="D1136" s="7" t="str">
        <f>VLOOKUP(_xlfn.DAYS(DATE(YEAR($B1136), MONTH($B1137), DAY($B1137)), DATE(YEAR($B1137), 1, 1)), SeasonAux, 2, TRUE)</f>
        <v>Winter</v>
      </c>
      <c r="E1136" s="7">
        <f>IF($F1136 &lt;= 6, 1, 2)</f>
        <v>1</v>
      </c>
      <c r="F1136" s="7">
        <f>MONTH($B1136)</f>
        <v>3</v>
      </c>
      <c r="G1136" s="7">
        <f>WEEKNUM($B1136)</f>
        <v>11</v>
      </c>
      <c r="H1136" s="7">
        <f>DAY($B1136)</f>
        <v>8</v>
      </c>
      <c r="I1136" s="7">
        <f>WEEKDAY($B1136,2)</f>
        <v>7</v>
      </c>
      <c r="J1136" s="7" t="str">
        <f>TEXT($B1136, "DDDD")</f>
        <v>domingo</v>
      </c>
      <c r="K1136" s="15" t="str">
        <f>IFERROR(VLOOKUP(B1136, HolidayDimension!A$2:B$50, 2, FALSE), "No Key")</f>
        <v>No Key</v>
      </c>
      <c r="L1136" s="7" t="str">
        <f t="shared" si="17"/>
        <v>Non-Holiday</v>
      </c>
      <c r="M1136" s="7" t="str">
        <f>IF($I1136 &gt;= 6, "Weekend", "Non-Weekend")</f>
        <v>Weekend</v>
      </c>
    </row>
    <row r="1137" spans="1:13" x14ac:dyDescent="0.25">
      <c r="A1137" s="7">
        <v>1136</v>
      </c>
      <c r="B1137" s="9">
        <v>42072</v>
      </c>
      <c r="C1137" s="7">
        <f>YEAR($B1137)</f>
        <v>2015</v>
      </c>
      <c r="D1137" s="7" t="str">
        <f>VLOOKUP(_xlfn.DAYS(DATE(YEAR($B1137), MONTH($B1138), DAY($B1138)), DATE(YEAR($B1138), 1, 1)), SeasonAux, 2, TRUE)</f>
        <v>Winter</v>
      </c>
      <c r="E1137" s="7">
        <f>IF($F1137 &lt;= 6, 1, 2)</f>
        <v>1</v>
      </c>
      <c r="F1137" s="7">
        <f>MONTH($B1137)</f>
        <v>3</v>
      </c>
      <c r="G1137" s="7">
        <f>WEEKNUM($B1137)</f>
        <v>11</v>
      </c>
      <c r="H1137" s="7">
        <f>DAY($B1137)</f>
        <v>9</v>
      </c>
      <c r="I1137" s="7">
        <f>WEEKDAY($B1137,2)</f>
        <v>1</v>
      </c>
      <c r="J1137" s="7" t="str">
        <f>TEXT($B1137, "DDDD")</f>
        <v>segunda-feira</v>
      </c>
      <c r="K1137" s="15" t="str">
        <f>IFERROR(VLOOKUP(B1137, HolidayDimension!A$2:B$50, 2, FALSE), "No Key")</f>
        <v>No Key</v>
      </c>
      <c r="L1137" s="7" t="str">
        <f t="shared" si="17"/>
        <v>Non-Holiday</v>
      </c>
      <c r="M1137" s="7" t="str">
        <f>IF($I1137 &gt;= 6, "Weekend", "Non-Weekend")</f>
        <v>Non-Weekend</v>
      </c>
    </row>
    <row r="1138" spans="1:13" x14ac:dyDescent="0.25">
      <c r="A1138" s="7">
        <v>1137</v>
      </c>
      <c r="B1138" s="8">
        <v>42073</v>
      </c>
      <c r="C1138" s="7">
        <f>YEAR($B1138)</f>
        <v>2015</v>
      </c>
      <c r="D1138" s="7" t="str">
        <f>VLOOKUP(_xlfn.DAYS(DATE(YEAR($B1138), MONTH($B1139), DAY($B1139)), DATE(YEAR($B1139), 1, 1)), SeasonAux, 2, TRUE)</f>
        <v>Winter</v>
      </c>
      <c r="E1138" s="7">
        <f>IF($F1138 &lt;= 6, 1, 2)</f>
        <v>1</v>
      </c>
      <c r="F1138" s="7">
        <f>MONTH($B1138)</f>
        <v>3</v>
      </c>
      <c r="G1138" s="7">
        <f>WEEKNUM($B1138)</f>
        <v>11</v>
      </c>
      <c r="H1138" s="7">
        <f>DAY($B1138)</f>
        <v>10</v>
      </c>
      <c r="I1138" s="7">
        <f>WEEKDAY($B1138,2)</f>
        <v>2</v>
      </c>
      <c r="J1138" s="7" t="str">
        <f>TEXT($B1138, "DDDD")</f>
        <v>terça-feira</v>
      </c>
      <c r="K1138" s="15" t="str">
        <f>IFERROR(VLOOKUP(B1138, HolidayDimension!A$2:B$50, 2, FALSE), "No Key")</f>
        <v>No Key</v>
      </c>
      <c r="L1138" s="7" t="str">
        <f t="shared" si="17"/>
        <v>Non-Holiday</v>
      </c>
      <c r="M1138" s="7" t="str">
        <f>IF($I1138 &gt;= 6, "Weekend", "Non-Weekend")</f>
        <v>Non-Weekend</v>
      </c>
    </row>
    <row r="1139" spans="1:13" x14ac:dyDescent="0.25">
      <c r="A1139" s="7">
        <v>1138</v>
      </c>
      <c r="B1139" s="9">
        <v>42074</v>
      </c>
      <c r="C1139" s="7">
        <f>YEAR($B1139)</f>
        <v>2015</v>
      </c>
      <c r="D1139" s="7" t="str">
        <f>VLOOKUP(_xlfn.DAYS(DATE(YEAR($B1139), MONTH($B1140), DAY($B1140)), DATE(YEAR($B1140), 1, 1)), SeasonAux, 2, TRUE)</f>
        <v>Winter</v>
      </c>
      <c r="E1139" s="7">
        <f>IF($F1139 &lt;= 6, 1, 2)</f>
        <v>1</v>
      </c>
      <c r="F1139" s="7">
        <f>MONTH($B1139)</f>
        <v>3</v>
      </c>
      <c r="G1139" s="7">
        <f>WEEKNUM($B1139)</f>
        <v>11</v>
      </c>
      <c r="H1139" s="7">
        <f>DAY($B1139)</f>
        <v>11</v>
      </c>
      <c r="I1139" s="7">
        <f>WEEKDAY($B1139,2)</f>
        <v>3</v>
      </c>
      <c r="J1139" s="7" t="str">
        <f>TEXT($B1139, "DDDD")</f>
        <v>quarta-feira</v>
      </c>
      <c r="K1139" s="15" t="str">
        <f>IFERROR(VLOOKUP(B1139, HolidayDimension!A$2:B$50, 2, FALSE), "No Key")</f>
        <v>No Key</v>
      </c>
      <c r="L1139" s="7" t="str">
        <f t="shared" si="17"/>
        <v>Non-Holiday</v>
      </c>
      <c r="M1139" s="7" t="str">
        <f>IF($I1139 &gt;= 6, "Weekend", "Non-Weekend")</f>
        <v>Non-Weekend</v>
      </c>
    </row>
    <row r="1140" spans="1:13" x14ac:dyDescent="0.25">
      <c r="A1140" s="7">
        <v>1139</v>
      </c>
      <c r="B1140" s="9">
        <v>42075</v>
      </c>
      <c r="C1140" s="7">
        <f>YEAR($B1140)</f>
        <v>2015</v>
      </c>
      <c r="D1140" s="7" t="str">
        <f>VLOOKUP(_xlfn.DAYS(DATE(YEAR($B1140), MONTH($B1141), DAY($B1141)), DATE(YEAR($B1141), 1, 1)), SeasonAux, 2, TRUE)</f>
        <v>Winter</v>
      </c>
      <c r="E1140" s="7">
        <f>IF($F1140 &lt;= 6, 1, 2)</f>
        <v>1</v>
      </c>
      <c r="F1140" s="7">
        <f>MONTH($B1140)</f>
        <v>3</v>
      </c>
      <c r="G1140" s="7">
        <f>WEEKNUM($B1140)</f>
        <v>11</v>
      </c>
      <c r="H1140" s="7">
        <f>DAY($B1140)</f>
        <v>12</v>
      </c>
      <c r="I1140" s="7">
        <f>WEEKDAY($B1140,2)</f>
        <v>4</v>
      </c>
      <c r="J1140" s="7" t="str">
        <f>TEXT($B1140, "DDDD")</f>
        <v>quinta-feira</v>
      </c>
      <c r="K1140" s="15" t="str">
        <f>IFERROR(VLOOKUP(B1140, HolidayDimension!A$2:B$50, 2, FALSE), "No Key")</f>
        <v>No Key</v>
      </c>
      <c r="L1140" s="7" t="str">
        <f t="shared" si="17"/>
        <v>Non-Holiday</v>
      </c>
      <c r="M1140" s="7" t="str">
        <f>IF($I1140 &gt;= 6, "Weekend", "Non-Weekend")</f>
        <v>Non-Weekend</v>
      </c>
    </row>
    <row r="1141" spans="1:13" x14ac:dyDescent="0.25">
      <c r="A1141" s="7">
        <v>1140</v>
      </c>
      <c r="B1141" s="9">
        <v>42076</v>
      </c>
      <c r="C1141" s="7">
        <f>YEAR($B1141)</f>
        <v>2015</v>
      </c>
      <c r="D1141" s="7" t="str">
        <f>VLOOKUP(_xlfn.DAYS(DATE(YEAR($B1141), MONTH($B1142), DAY($B1142)), DATE(YEAR($B1142), 1, 1)), SeasonAux, 2, TRUE)</f>
        <v>Winter</v>
      </c>
      <c r="E1141" s="7">
        <f>IF($F1141 &lt;= 6, 1, 2)</f>
        <v>1</v>
      </c>
      <c r="F1141" s="7">
        <f>MONTH($B1141)</f>
        <v>3</v>
      </c>
      <c r="G1141" s="7">
        <f>WEEKNUM($B1141)</f>
        <v>11</v>
      </c>
      <c r="H1141" s="7">
        <f>DAY($B1141)</f>
        <v>13</v>
      </c>
      <c r="I1141" s="7">
        <f>WEEKDAY($B1141,2)</f>
        <v>5</v>
      </c>
      <c r="J1141" s="7" t="str">
        <f>TEXT($B1141, "DDDD")</f>
        <v>sexta-feira</v>
      </c>
      <c r="K1141" s="15" t="str">
        <f>IFERROR(VLOOKUP(B1141, HolidayDimension!A$2:B$50, 2, FALSE), "No Key")</f>
        <v>No Key</v>
      </c>
      <c r="L1141" s="7" t="str">
        <f t="shared" si="17"/>
        <v>Non-Holiday</v>
      </c>
      <c r="M1141" s="7" t="str">
        <f>IF($I1141 &gt;= 6, "Weekend", "Non-Weekend")</f>
        <v>Non-Weekend</v>
      </c>
    </row>
    <row r="1142" spans="1:13" x14ac:dyDescent="0.25">
      <c r="A1142" s="7">
        <v>1141</v>
      </c>
      <c r="B1142" s="8">
        <v>42077</v>
      </c>
      <c r="C1142" s="7">
        <f>YEAR($B1142)</f>
        <v>2015</v>
      </c>
      <c r="D1142" s="7" t="str">
        <f>VLOOKUP(_xlfn.DAYS(DATE(YEAR($B1142), MONTH($B1143), DAY($B1143)), DATE(YEAR($B1143), 1, 1)), SeasonAux, 2, TRUE)</f>
        <v>Winter</v>
      </c>
      <c r="E1142" s="7">
        <f>IF($F1142 &lt;= 6, 1, 2)</f>
        <v>1</v>
      </c>
      <c r="F1142" s="7">
        <f>MONTH($B1142)</f>
        <v>3</v>
      </c>
      <c r="G1142" s="7">
        <f>WEEKNUM($B1142)</f>
        <v>11</v>
      </c>
      <c r="H1142" s="7">
        <f>DAY($B1142)</f>
        <v>14</v>
      </c>
      <c r="I1142" s="7">
        <f>WEEKDAY($B1142,2)</f>
        <v>6</v>
      </c>
      <c r="J1142" s="7" t="str">
        <f>TEXT($B1142, "DDDD")</f>
        <v>sábado</v>
      </c>
      <c r="K1142" s="15" t="str">
        <f>IFERROR(VLOOKUP(B1142, HolidayDimension!A$2:B$50, 2, FALSE), "No Key")</f>
        <v>No Key</v>
      </c>
      <c r="L1142" s="7" t="str">
        <f t="shared" si="17"/>
        <v>Non-Holiday</v>
      </c>
      <c r="M1142" s="7" t="str">
        <f>IF($I1142 &gt;= 6, "Weekend", "Non-Weekend")</f>
        <v>Weekend</v>
      </c>
    </row>
    <row r="1143" spans="1:13" x14ac:dyDescent="0.25">
      <c r="A1143" s="7">
        <v>1142</v>
      </c>
      <c r="B1143" s="8">
        <v>42078</v>
      </c>
      <c r="C1143" s="7">
        <f>YEAR($B1143)</f>
        <v>2015</v>
      </c>
      <c r="D1143" s="7" t="str">
        <f>VLOOKUP(_xlfn.DAYS(DATE(YEAR($B1143), MONTH($B1144), DAY($B1144)), DATE(YEAR($B1144), 1, 1)), SeasonAux, 2, TRUE)</f>
        <v>Winter</v>
      </c>
      <c r="E1143" s="7">
        <f>IF($F1143 &lt;= 6, 1, 2)</f>
        <v>1</v>
      </c>
      <c r="F1143" s="7">
        <f>MONTH($B1143)</f>
        <v>3</v>
      </c>
      <c r="G1143" s="7">
        <f>WEEKNUM($B1143)</f>
        <v>12</v>
      </c>
      <c r="H1143" s="7">
        <f>DAY($B1143)</f>
        <v>15</v>
      </c>
      <c r="I1143" s="7">
        <f>WEEKDAY($B1143,2)</f>
        <v>7</v>
      </c>
      <c r="J1143" s="7" t="str">
        <f>TEXT($B1143, "DDDD")</f>
        <v>domingo</v>
      </c>
      <c r="K1143" s="15" t="str">
        <f>IFERROR(VLOOKUP(B1143, HolidayDimension!A$2:B$50, 2, FALSE), "No Key")</f>
        <v>No Key</v>
      </c>
      <c r="L1143" s="7" t="str">
        <f t="shared" si="17"/>
        <v>Non-Holiday</v>
      </c>
      <c r="M1143" s="7" t="str">
        <f>IF($I1143 &gt;= 6, "Weekend", "Non-Weekend")</f>
        <v>Weekend</v>
      </c>
    </row>
    <row r="1144" spans="1:13" x14ac:dyDescent="0.25">
      <c r="A1144" s="7">
        <v>1143</v>
      </c>
      <c r="B1144" s="9">
        <v>42079</v>
      </c>
      <c r="C1144" s="7">
        <f>YEAR($B1144)</f>
        <v>2015</v>
      </c>
      <c r="D1144" s="7" t="str">
        <f>VLOOKUP(_xlfn.DAYS(DATE(YEAR($B1144), MONTH($B1145), DAY($B1145)), DATE(YEAR($B1145), 1, 1)), SeasonAux, 2, TRUE)</f>
        <v>Winter</v>
      </c>
      <c r="E1144" s="7">
        <f>IF($F1144 &lt;= 6, 1, 2)</f>
        <v>1</v>
      </c>
      <c r="F1144" s="7">
        <f>MONTH($B1144)</f>
        <v>3</v>
      </c>
      <c r="G1144" s="7">
        <f>WEEKNUM($B1144)</f>
        <v>12</v>
      </c>
      <c r="H1144" s="7">
        <f>DAY($B1144)</f>
        <v>16</v>
      </c>
      <c r="I1144" s="7">
        <f>WEEKDAY($B1144,2)</f>
        <v>1</v>
      </c>
      <c r="J1144" s="7" t="str">
        <f>TEXT($B1144, "DDDD")</f>
        <v>segunda-feira</v>
      </c>
      <c r="K1144" s="15" t="str">
        <f>IFERROR(VLOOKUP(B1144, HolidayDimension!A$2:B$50, 2, FALSE), "No Key")</f>
        <v>No Key</v>
      </c>
      <c r="L1144" s="7" t="str">
        <f t="shared" si="17"/>
        <v>Non-Holiday</v>
      </c>
      <c r="M1144" s="7" t="str">
        <f>IF($I1144 &gt;= 6, "Weekend", "Non-Weekend")</f>
        <v>Non-Weekend</v>
      </c>
    </row>
    <row r="1145" spans="1:13" x14ac:dyDescent="0.25">
      <c r="A1145" s="7">
        <v>1144</v>
      </c>
      <c r="B1145" s="9">
        <v>42080</v>
      </c>
      <c r="C1145" s="7">
        <f>YEAR($B1145)</f>
        <v>2015</v>
      </c>
      <c r="D1145" s="7" t="str">
        <f>VLOOKUP(_xlfn.DAYS(DATE(YEAR($B1145), MONTH($B1146), DAY($B1146)), DATE(YEAR($B1146), 1, 1)), SeasonAux, 2, TRUE)</f>
        <v>Winter</v>
      </c>
      <c r="E1145" s="7">
        <f>IF($F1145 &lt;= 6, 1, 2)</f>
        <v>1</v>
      </c>
      <c r="F1145" s="7">
        <f>MONTH($B1145)</f>
        <v>3</v>
      </c>
      <c r="G1145" s="7">
        <f>WEEKNUM($B1145)</f>
        <v>12</v>
      </c>
      <c r="H1145" s="7">
        <f>DAY($B1145)</f>
        <v>17</v>
      </c>
      <c r="I1145" s="7">
        <f>WEEKDAY($B1145,2)</f>
        <v>2</v>
      </c>
      <c r="J1145" s="7" t="str">
        <f>TEXT($B1145, "DDDD")</f>
        <v>terça-feira</v>
      </c>
      <c r="K1145" s="15" t="str">
        <f>IFERROR(VLOOKUP(B1145, HolidayDimension!A$2:B$50, 2, FALSE), "No Key")</f>
        <v>No Key</v>
      </c>
      <c r="L1145" s="7" t="str">
        <f t="shared" si="17"/>
        <v>Non-Holiday</v>
      </c>
      <c r="M1145" s="7" t="str">
        <f>IF($I1145 &gt;= 6, "Weekend", "Non-Weekend")</f>
        <v>Non-Weekend</v>
      </c>
    </row>
    <row r="1146" spans="1:13" x14ac:dyDescent="0.25">
      <c r="A1146" s="7">
        <v>1145</v>
      </c>
      <c r="B1146" s="9">
        <v>42081</v>
      </c>
      <c r="C1146" s="7">
        <f>YEAR($B1146)</f>
        <v>2015</v>
      </c>
      <c r="D1146" s="7" t="str">
        <f>VLOOKUP(_xlfn.DAYS(DATE(YEAR($B1146), MONTH($B1147), DAY($B1147)), DATE(YEAR($B1147), 1, 1)), SeasonAux, 2, TRUE)</f>
        <v>Winter</v>
      </c>
      <c r="E1146" s="7">
        <f>IF($F1146 &lt;= 6, 1, 2)</f>
        <v>1</v>
      </c>
      <c r="F1146" s="7">
        <f>MONTH($B1146)</f>
        <v>3</v>
      </c>
      <c r="G1146" s="7">
        <f>WEEKNUM($B1146)</f>
        <v>12</v>
      </c>
      <c r="H1146" s="7">
        <f>DAY($B1146)</f>
        <v>18</v>
      </c>
      <c r="I1146" s="7">
        <f>WEEKDAY($B1146,2)</f>
        <v>3</v>
      </c>
      <c r="J1146" s="7" t="str">
        <f>TEXT($B1146, "DDDD")</f>
        <v>quarta-feira</v>
      </c>
      <c r="K1146" s="15" t="str">
        <f>IFERROR(VLOOKUP(B1146, HolidayDimension!A$2:B$50, 2, FALSE), "No Key")</f>
        <v>No Key</v>
      </c>
      <c r="L1146" s="7" t="str">
        <f t="shared" si="17"/>
        <v>Non-Holiday</v>
      </c>
      <c r="M1146" s="7" t="str">
        <f>IF($I1146 &gt;= 6, "Weekend", "Non-Weekend")</f>
        <v>Non-Weekend</v>
      </c>
    </row>
    <row r="1147" spans="1:13" x14ac:dyDescent="0.25">
      <c r="A1147" s="7">
        <v>1146</v>
      </c>
      <c r="B1147" s="8">
        <v>42082</v>
      </c>
      <c r="C1147" s="7">
        <f>YEAR($B1147)</f>
        <v>2015</v>
      </c>
      <c r="D1147" s="7" t="str">
        <f>VLOOKUP(_xlfn.DAYS(DATE(YEAR($B1147), MONTH($B1148), DAY($B1148)), DATE(YEAR($B1148), 1, 1)), SeasonAux, 2, TRUE)</f>
        <v>Winter</v>
      </c>
      <c r="E1147" s="7">
        <f>IF($F1147 &lt;= 6, 1, 2)</f>
        <v>1</v>
      </c>
      <c r="F1147" s="7">
        <f>MONTH($B1147)</f>
        <v>3</v>
      </c>
      <c r="G1147" s="7">
        <f>WEEKNUM($B1147)</f>
        <v>12</v>
      </c>
      <c r="H1147" s="7">
        <f>DAY($B1147)</f>
        <v>19</v>
      </c>
      <c r="I1147" s="7">
        <f>WEEKDAY($B1147,2)</f>
        <v>4</v>
      </c>
      <c r="J1147" s="7" t="str">
        <f>TEXT($B1147, "DDDD")</f>
        <v>quinta-feira</v>
      </c>
      <c r="K1147" s="15" t="str">
        <f>IFERROR(VLOOKUP(B1147, HolidayDimension!A$2:B$50, 2, FALSE), "No Key")</f>
        <v>No Key</v>
      </c>
      <c r="L1147" s="7" t="str">
        <f t="shared" si="17"/>
        <v>Non-Holiday</v>
      </c>
      <c r="M1147" s="7" t="str">
        <f>IF($I1147 &gt;= 6, "Weekend", "Non-Weekend")</f>
        <v>Non-Weekend</v>
      </c>
    </row>
    <row r="1148" spans="1:13" x14ac:dyDescent="0.25">
      <c r="A1148" s="7">
        <v>1147</v>
      </c>
      <c r="B1148" s="8">
        <v>42083</v>
      </c>
      <c r="C1148" s="7">
        <f>YEAR($B1148)</f>
        <v>2015</v>
      </c>
      <c r="D1148" s="7" t="str">
        <f>VLOOKUP(_xlfn.DAYS(DATE(YEAR($B1148), MONTH($B1149), DAY($B1149)), DATE(YEAR($B1149), 1, 1)), SeasonAux, 2, TRUE)</f>
        <v>Winter</v>
      </c>
      <c r="E1148" s="7">
        <f>IF($F1148 &lt;= 6, 1, 2)</f>
        <v>1</v>
      </c>
      <c r="F1148" s="7">
        <f>MONTH($B1148)</f>
        <v>3</v>
      </c>
      <c r="G1148" s="7">
        <f>WEEKNUM($B1148)</f>
        <v>12</v>
      </c>
      <c r="H1148" s="7">
        <f>DAY($B1148)</f>
        <v>20</v>
      </c>
      <c r="I1148" s="7">
        <f>WEEKDAY($B1148,2)</f>
        <v>5</v>
      </c>
      <c r="J1148" s="7" t="str">
        <f>TEXT($B1148, "DDDD")</f>
        <v>sexta-feira</v>
      </c>
      <c r="K1148" s="15" t="str">
        <f>IFERROR(VLOOKUP(B1148, HolidayDimension!A$2:B$50, 2, FALSE), "No Key")</f>
        <v>No Key</v>
      </c>
      <c r="L1148" s="7" t="str">
        <f t="shared" si="17"/>
        <v>Non-Holiday</v>
      </c>
      <c r="M1148" s="7" t="str">
        <f>IF($I1148 &gt;= 6, "Weekend", "Non-Weekend")</f>
        <v>Non-Weekend</v>
      </c>
    </row>
    <row r="1149" spans="1:13" x14ac:dyDescent="0.25">
      <c r="A1149" s="7">
        <v>1148</v>
      </c>
      <c r="B1149" s="9">
        <v>42084</v>
      </c>
      <c r="C1149" s="7">
        <f>YEAR($B1149)</f>
        <v>2015</v>
      </c>
      <c r="D1149" s="7" t="str">
        <f>VLOOKUP(_xlfn.DAYS(DATE(YEAR($B1149), MONTH($B1150), DAY($B1150)), DATE(YEAR($B1150), 1, 1)), SeasonAux, 2, TRUE)</f>
        <v>Spring</v>
      </c>
      <c r="E1149" s="7">
        <f>IF($F1149 &lt;= 6, 1, 2)</f>
        <v>1</v>
      </c>
      <c r="F1149" s="7">
        <f>MONTH($B1149)</f>
        <v>3</v>
      </c>
      <c r="G1149" s="7">
        <f>WEEKNUM($B1149)</f>
        <v>12</v>
      </c>
      <c r="H1149" s="7">
        <f>DAY($B1149)</f>
        <v>21</v>
      </c>
      <c r="I1149" s="7">
        <f>WEEKDAY($B1149,2)</f>
        <v>6</v>
      </c>
      <c r="J1149" s="7" t="str">
        <f>TEXT($B1149, "DDDD")</f>
        <v>sábado</v>
      </c>
      <c r="K1149" s="15" t="str">
        <f>IFERROR(VLOOKUP(B1149, HolidayDimension!A$2:B$50, 2, FALSE), "No Key")</f>
        <v>No Key</v>
      </c>
      <c r="L1149" s="7" t="str">
        <f t="shared" si="17"/>
        <v>Non-Holiday</v>
      </c>
      <c r="M1149" s="7" t="str">
        <f>IF($I1149 &gt;= 6, "Weekend", "Non-Weekend")</f>
        <v>Weekend</v>
      </c>
    </row>
    <row r="1150" spans="1:13" x14ac:dyDescent="0.25">
      <c r="A1150" s="7">
        <v>1149</v>
      </c>
      <c r="B1150" s="8">
        <v>42085</v>
      </c>
      <c r="C1150" s="7">
        <f>YEAR($B1150)</f>
        <v>2015</v>
      </c>
      <c r="D1150" s="7" t="str">
        <f>VLOOKUP(_xlfn.DAYS(DATE(YEAR($B1150), MONTH($B1151), DAY($B1151)), DATE(YEAR($B1151), 1, 1)), SeasonAux, 2, TRUE)</f>
        <v>Spring</v>
      </c>
      <c r="E1150" s="7">
        <f>IF($F1150 &lt;= 6, 1, 2)</f>
        <v>1</v>
      </c>
      <c r="F1150" s="7">
        <f>MONTH($B1150)</f>
        <v>3</v>
      </c>
      <c r="G1150" s="7">
        <f>WEEKNUM($B1150)</f>
        <v>13</v>
      </c>
      <c r="H1150" s="7">
        <f>DAY($B1150)</f>
        <v>22</v>
      </c>
      <c r="I1150" s="7">
        <f>WEEKDAY($B1150,2)</f>
        <v>7</v>
      </c>
      <c r="J1150" s="7" t="str">
        <f>TEXT($B1150, "DDDD")</f>
        <v>domingo</v>
      </c>
      <c r="K1150" s="15" t="str">
        <f>IFERROR(VLOOKUP(B1150, HolidayDimension!A$2:B$50, 2, FALSE), "No Key")</f>
        <v>No Key</v>
      </c>
      <c r="L1150" s="7" t="str">
        <f t="shared" si="17"/>
        <v>Non-Holiday</v>
      </c>
      <c r="M1150" s="7" t="str">
        <f>IF($I1150 &gt;= 6, "Weekend", "Non-Weekend")</f>
        <v>Weekend</v>
      </c>
    </row>
    <row r="1151" spans="1:13" x14ac:dyDescent="0.25">
      <c r="A1151" s="7">
        <v>1150</v>
      </c>
      <c r="B1151" s="9">
        <v>42086</v>
      </c>
      <c r="C1151" s="7">
        <f>YEAR($B1151)</f>
        <v>2015</v>
      </c>
      <c r="D1151" s="7" t="str">
        <f>VLOOKUP(_xlfn.DAYS(DATE(YEAR($B1151), MONTH($B1152), DAY($B1152)), DATE(YEAR($B1152), 1, 1)), SeasonAux, 2, TRUE)</f>
        <v>Spring</v>
      </c>
      <c r="E1151" s="7">
        <f>IF($F1151 &lt;= 6, 1, 2)</f>
        <v>1</v>
      </c>
      <c r="F1151" s="7">
        <f>MONTH($B1151)</f>
        <v>3</v>
      </c>
      <c r="G1151" s="7">
        <f>WEEKNUM($B1151)</f>
        <v>13</v>
      </c>
      <c r="H1151" s="7">
        <f>DAY($B1151)</f>
        <v>23</v>
      </c>
      <c r="I1151" s="7">
        <f>WEEKDAY($B1151,2)</f>
        <v>1</v>
      </c>
      <c r="J1151" s="7" t="str">
        <f>TEXT($B1151, "DDDD")</f>
        <v>segunda-feira</v>
      </c>
      <c r="K1151" s="15" t="str">
        <f>IFERROR(VLOOKUP(B1151, HolidayDimension!A$2:B$50, 2, FALSE), "No Key")</f>
        <v>No Key</v>
      </c>
      <c r="L1151" s="7" t="str">
        <f t="shared" si="17"/>
        <v>Non-Holiday</v>
      </c>
      <c r="M1151" s="7" t="str">
        <f>IF($I1151 &gt;= 6, "Weekend", "Non-Weekend")</f>
        <v>Non-Weekend</v>
      </c>
    </row>
    <row r="1152" spans="1:13" x14ac:dyDescent="0.25">
      <c r="A1152" s="7">
        <v>1151</v>
      </c>
      <c r="B1152" s="9">
        <v>42087</v>
      </c>
      <c r="C1152" s="7">
        <f>YEAR($B1152)</f>
        <v>2015</v>
      </c>
      <c r="D1152" s="7" t="str">
        <f>VLOOKUP(_xlfn.DAYS(DATE(YEAR($B1152), MONTH($B1153), DAY($B1153)), DATE(YEAR($B1153), 1, 1)), SeasonAux, 2, TRUE)</f>
        <v>Spring</v>
      </c>
      <c r="E1152" s="7">
        <f>IF($F1152 &lt;= 6, 1, 2)</f>
        <v>1</v>
      </c>
      <c r="F1152" s="7">
        <f>MONTH($B1152)</f>
        <v>3</v>
      </c>
      <c r="G1152" s="7">
        <f>WEEKNUM($B1152)</f>
        <v>13</v>
      </c>
      <c r="H1152" s="7">
        <f>DAY($B1152)</f>
        <v>24</v>
      </c>
      <c r="I1152" s="7">
        <f>WEEKDAY($B1152,2)</f>
        <v>2</v>
      </c>
      <c r="J1152" s="7" t="str">
        <f>TEXT($B1152, "DDDD")</f>
        <v>terça-feira</v>
      </c>
      <c r="K1152" s="15" t="str">
        <f>IFERROR(VLOOKUP(B1152, HolidayDimension!A$2:B$50, 2, FALSE), "No Key")</f>
        <v>No Key</v>
      </c>
      <c r="L1152" s="7" t="str">
        <f t="shared" si="17"/>
        <v>Non-Holiday</v>
      </c>
      <c r="M1152" s="7" t="str">
        <f>IF($I1152 &gt;= 6, "Weekend", "Non-Weekend")</f>
        <v>Non-Weekend</v>
      </c>
    </row>
    <row r="1153" spans="1:13" x14ac:dyDescent="0.25">
      <c r="A1153" s="7">
        <v>1152</v>
      </c>
      <c r="B1153" s="9">
        <v>42088</v>
      </c>
      <c r="C1153" s="7">
        <f>YEAR($B1153)</f>
        <v>2015</v>
      </c>
      <c r="D1153" s="7" t="str">
        <f>VLOOKUP(_xlfn.DAYS(DATE(YEAR($B1153), MONTH($B1154), DAY($B1154)), DATE(YEAR($B1154), 1, 1)), SeasonAux, 2, TRUE)</f>
        <v>Spring</v>
      </c>
      <c r="E1153" s="7">
        <f>IF($F1153 &lt;= 6, 1, 2)</f>
        <v>1</v>
      </c>
      <c r="F1153" s="7">
        <f>MONTH($B1153)</f>
        <v>3</v>
      </c>
      <c r="G1153" s="7">
        <f>WEEKNUM($B1153)</f>
        <v>13</v>
      </c>
      <c r="H1153" s="7">
        <f>DAY($B1153)</f>
        <v>25</v>
      </c>
      <c r="I1153" s="7">
        <f>WEEKDAY($B1153,2)</f>
        <v>3</v>
      </c>
      <c r="J1153" s="7" t="str">
        <f>TEXT($B1153, "DDDD")</f>
        <v>quarta-feira</v>
      </c>
      <c r="K1153" s="15" t="str">
        <f>IFERROR(VLOOKUP(B1153, HolidayDimension!A$2:B$50, 2, FALSE), "No Key")</f>
        <v>No Key</v>
      </c>
      <c r="L1153" s="7" t="str">
        <f t="shared" si="17"/>
        <v>Non-Holiday</v>
      </c>
      <c r="M1153" s="7" t="str">
        <f>IF($I1153 &gt;= 6, "Weekend", "Non-Weekend")</f>
        <v>Non-Weekend</v>
      </c>
    </row>
    <row r="1154" spans="1:13" x14ac:dyDescent="0.25">
      <c r="A1154" s="7">
        <v>1153</v>
      </c>
      <c r="B1154" s="8">
        <v>42089</v>
      </c>
      <c r="C1154" s="7">
        <f>YEAR($B1154)</f>
        <v>2015</v>
      </c>
      <c r="D1154" s="7" t="str">
        <f>VLOOKUP(_xlfn.DAYS(DATE(YEAR($B1154), MONTH($B1155), DAY($B1155)), DATE(YEAR($B1155), 1, 1)), SeasonAux, 2, TRUE)</f>
        <v>Spring</v>
      </c>
      <c r="E1154" s="7">
        <f>IF($F1154 &lt;= 6, 1, 2)</f>
        <v>1</v>
      </c>
      <c r="F1154" s="7">
        <f>MONTH($B1154)</f>
        <v>3</v>
      </c>
      <c r="G1154" s="7">
        <f>WEEKNUM($B1154)</f>
        <v>13</v>
      </c>
      <c r="H1154" s="7">
        <f>DAY($B1154)</f>
        <v>26</v>
      </c>
      <c r="I1154" s="7">
        <f>WEEKDAY($B1154,2)</f>
        <v>4</v>
      </c>
      <c r="J1154" s="7" t="str">
        <f>TEXT($B1154, "DDDD")</f>
        <v>quinta-feira</v>
      </c>
      <c r="K1154" s="15" t="str">
        <f>IFERROR(VLOOKUP(B1154, HolidayDimension!A$2:B$50, 2, FALSE), "No Key")</f>
        <v>No Key</v>
      </c>
      <c r="L1154" s="7" t="str">
        <f t="shared" si="17"/>
        <v>Non-Holiday</v>
      </c>
      <c r="M1154" s="7" t="str">
        <f>IF($I1154 &gt;= 6, "Weekend", "Non-Weekend")</f>
        <v>Non-Weekend</v>
      </c>
    </row>
    <row r="1155" spans="1:13" x14ac:dyDescent="0.25">
      <c r="A1155" s="7">
        <v>1154</v>
      </c>
      <c r="B1155" s="9">
        <v>42090</v>
      </c>
      <c r="C1155" s="7">
        <f>YEAR($B1155)</f>
        <v>2015</v>
      </c>
      <c r="D1155" s="7" t="str">
        <f>VLOOKUP(_xlfn.DAYS(DATE(YEAR($B1155), MONTH($B1156), DAY($B1156)), DATE(YEAR($B1156), 1, 1)), SeasonAux, 2, TRUE)</f>
        <v>Spring</v>
      </c>
      <c r="E1155" s="7">
        <f>IF($F1155 &lt;= 6, 1, 2)</f>
        <v>1</v>
      </c>
      <c r="F1155" s="7">
        <f>MONTH($B1155)</f>
        <v>3</v>
      </c>
      <c r="G1155" s="7">
        <f>WEEKNUM($B1155)</f>
        <v>13</v>
      </c>
      <c r="H1155" s="7">
        <f>DAY($B1155)</f>
        <v>27</v>
      </c>
      <c r="I1155" s="7">
        <f>WEEKDAY($B1155,2)</f>
        <v>5</v>
      </c>
      <c r="J1155" s="7" t="str">
        <f>TEXT($B1155, "DDDD")</f>
        <v>sexta-feira</v>
      </c>
      <c r="K1155" s="15" t="str">
        <f>IFERROR(VLOOKUP(B1155, HolidayDimension!A$2:B$50, 2, FALSE), "No Key")</f>
        <v>No Key</v>
      </c>
      <c r="L1155" s="7" t="str">
        <f t="shared" ref="L1155:L1218" si="18">IF($K1155 = "No Key", "Non-Holiday", "Holiday")</f>
        <v>Non-Holiday</v>
      </c>
      <c r="M1155" s="7" t="str">
        <f>IF($I1155 &gt;= 6, "Weekend", "Non-Weekend")</f>
        <v>Non-Weekend</v>
      </c>
    </row>
    <row r="1156" spans="1:13" x14ac:dyDescent="0.25">
      <c r="A1156" s="7">
        <v>1155</v>
      </c>
      <c r="B1156" s="8">
        <v>42091</v>
      </c>
      <c r="C1156" s="7">
        <f>YEAR($B1156)</f>
        <v>2015</v>
      </c>
      <c r="D1156" s="7" t="str">
        <f>VLOOKUP(_xlfn.DAYS(DATE(YEAR($B1156), MONTH($B1157), DAY($B1157)), DATE(YEAR($B1157), 1, 1)), SeasonAux, 2, TRUE)</f>
        <v>Spring</v>
      </c>
      <c r="E1156" s="7">
        <f>IF($F1156 &lt;= 6, 1, 2)</f>
        <v>1</v>
      </c>
      <c r="F1156" s="7">
        <f>MONTH($B1156)</f>
        <v>3</v>
      </c>
      <c r="G1156" s="7">
        <f>WEEKNUM($B1156)</f>
        <v>13</v>
      </c>
      <c r="H1156" s="7">
        <f>DAY($B1156)</f>
        <v>28</v>
      </c>
      <c r="I1156" s="7">
        <f>WEEKDAY($B1156,2)</f>
        <v>6</v>
      </c>
      <c r="J1156" s="7" t="str">
        <f>TEXT($B1156, "DDDD")</f>
        <v>sábado</v>
      </c>
      <c r="K1156" s="15" t="str">
        <f>IFERROR(VLOOKUP(B1156, HolidayDimension!A$2:B$50, 2, FALSE), "No Key")</f>
        <v>No Key</v>
      </c>
      <c r="L1156" s="7" t="str">
        <f t="shared" si="18"/>
        <v>Non-Holiday</v>
      </c>
      <c r="M1156" s="7" t="str">
        <f>IF($I1156 &gt;= 6, "Weekend", "Non-Weekend")</f>
        <v>Weekend</v>
      </c>
    </row>
    <row r="1157" spans="1:13" x14ac:dyDescent="0.25">
      <c r="A1157" s="7">
        <v>1156</v>
      </c>
      <c r="B1157" s="8">
        <v>42092</v>
      </c>
      <c r="C1157" s="7">
        <f>YEAR($B1157)</f>
        <v>2015</v>
      </c>
      <c r="D1157" s="7" t="str">
        <f>VLOOKUP(_xlfn.DAYS(DATE(YEAR($B1157), MONTH($B1158), DAY($B1158)), DATE(YEAR($B1158), 1, 1)), SeasonAux, 2, TRUE)</f>
        <v>Spring</v>
      </c>
      <c r="E1157" s="7">
        <f>IF($F1157 &lt;= 6, 1, 2)</f>
        <v>1</v>
      </c>
      <c r="F1157" s="7">
        <f>MONTH($B1157)</f>
        <v>3</v>
      </c>
      <c r="G1157" s="7">
        <f>WEEKNUM($B1157)</f>
        <v>14</v>
      </c>
      <c r="H1157" s="7">
        <f>DAY($B1157)</f>
        <v>29</v>
      </c>
      <c r="I1157" s="7">
        <f>WEEKDAY($B1157,2)</f>
        <v>7</v>
      </c>
      <c r="J1157" s="7" t="str">
        <f>TEXT($B1157, "DDDD")</f>
        <v>domingo</v>
      </c>
      <c r="K1157" s="15" t="str">
        <f>IFERROR(VLOOKUP(B1157, HolidayDimension!A$2:B$50, 2, FALSE), "No Key")</f>
        <v>No Key</v>
      </c>
      <c r="L1157" s="7" t="str">
        <f t="shared" si="18"/>
        <v>Non-Holiday</v>
      </c>
      <c r="M1157" s="7" t="str">
        <f>IF($I1157 &gt;= 6, "Weekend", "Non-Weekend")</f>
        <v>Weekend</v>
      </c>
    </row>
    <row r="1158" spans="1:13" x14ac:dyDescent="0.25">
      <c r="A1158" s="7">
        <v>1157</v>
      </c>
      <c r="B1158" s="9">
        <v>42093</v>
      </c>
      <c r="C1158" s="7">
        <f>YEAR($B1158)</f>
        <v>2015</v>
      </c>
      <c r="D1158" s="7" t="str">
        <f>VLOOKUP(_xlfn.DAYS(DATE(YEAR($B1158), MONTH($B1159), DAY($B1159)), DATE(YEAR($B1159), 1, 1)), SeasonAux, 2, TRUE)</f>
        <v>Spring</v>
      </c>
      <c r="E1158" s="7">
        <f>IF($F1158 &lt;= 6, 1, 2)</f>
        <v>1</v>
      </c>
      <c r="F1158" s="7">
        <f>MONTH($B1158)</f>
        <v>3</v>
      </c>
      <c r="G1158" s="7">
        <f>WEEKNUM($B1158)</f>
        <v>14</v>
      </c>
      <c r="H1158" s="7">
        <f>DAY($B1158)</f>
        <v>30</v>
      </c>
      <c r="I1158" s="7">
        <f>WEEKDAY($B1158,2)</f>
        <v>1</v>
      </c>
      <c r="J1158" s="7" t="str">
        <f>TEXT($B1158, "DDDD")</f>
        <v>segunda-feira</v>
      </c>
      <c r="K1158" s="15" t="str">
        <f>IFERROR(VLOOKUP(B1158, HolidayDimension!A$2:B$50, 2, FALSE), "No Key")</f>
        <v>No Key</v>
      </c>
      <c r="L1158" s="7" t="str">
        <f t="shared" si="18"/>
        <v>Non-Holiday</v>
      </c>
      <c r="M1158" s="7" t="str">
        <f>IF($I1158 &gt;= 6, "Weekend", "Non-Weekend")</f>
        <v>Non-Weekend</v>
      </c>
    </row>
    <row r="1159" spans="1:13" x14ac:dyDescent="0.25">
      <c r="A1159" s="7">
        <v>1158</v>
      </c>
      <c r="B1159" s="9">
        <v>42094</v>
      </c>
      <c r="C1159" s="7">
        <f>YEAR($B1159)</f>
        <v>2015</v>
      </c>
      <c r="D1159" s="7" t="str">
        <f>VLOOKUP(_xlfn.DAYS(DATE(YEAR($B1159), MONTH($B1160), DAY($B1160)), DATE(YEAR($B1160), 1, 1)), SeasonAux, 2, TRUE)</f>
        <v>Spring</v>
      </c>
      <c r="E1159" s="7">
        <f>IF($F1159 &lt;= 6, 1, 2)</f>
        <v>1</v>
      </c>
      <c r="F1159" s="7">
        <f>MONTH($B1159)</f>
        <v>3</v>
      </c>
      <c r="G1159" s="7">
        <f>WEEKNUM($B1159)</f>
        <v>14</v>
      </c>
      <c r="H1159" s="7">
        <f>DAY($B1159)</f>
        <v>31</v>
      </c>
      <c r="I1159" s="7">
        <f>WEEKDAY($B1159,2)</f>
        <v>2</v>
      </c>
      <c r="J1159" s="7" t="str">
        <f>TEXT($B1159, "DDDD")</f>
        <v>terça-feira</v>
      </c>
      <c r="K1159" s="15" t="str">
        <f>IFERROR(VLOOKUP(B1159, HolidayDimension!A$2:B$50, 2, FALSE), "No Key")</f>
        <v>No Key</v>
      </c>
      <c r="L1159" s="7" t="str">
        <f t="shared" si="18"/>
        <v>Non-Holiday</v>
      </c>
      <c r="M1159" s="7" t="str">
        <f>IF($I1159 &gt;= 6, "Weekend", "Non-Weekend")</f>
        <v>Non-Weekend</v>
      </c>
    </row>
    <row r="1160" spans="1:13" x14ac:dyDescent="0.25">
      <c r="A1160" s="7">
        <v>1159</v>
      </c>
      <c r="B1160" s="8">
        <v>42095</v>
      </c>
      <c r="C1160" s="7">
        <f>YEAR($B1160)</f>
        <v>2015</v>
      </c>
      <c r="D1160" s="7" t="str">
        <f>VLOOKUP(_xlfn.DAYS(DATE(YEAR($B1160), MONTH($B1161), DAY($B1161)), DATE(YEAR($B1161), 1, 1)), SeasonAux, 2, TRUE)</f>
        <v>Spring</v>
      </c>
      <c r="E1160" s="7">
        <f>IF($F1160 &lt;= 6, 1, 2)</f>
        <v>1</v>
      </c>
      <c r="F1160" s="7">
        <f>MONTH($B1160)</f>
        <v>4</v>
      </c>
      <c r="G1160" s="7">
        <f>WEEKNUM($B1160)</f>
        <v>14</v>
      </c>
      <c r="H1160" s="7">
        <f>DAY($B1160)</f>
        <v>1</v>
      </c>
      <c r="I1160" s="7">
        <f>WEEKDAY($B1160,2)</f>
        <v>3</v>
      </c>
      <c r="J1160" s="7" t="str">
        <f>TEXT($B1160, "DDDD")</f>
        <v>quarta-feira</v>
      </c>
      <c r="K1160" s="15" t="str">
        <f>IFERROR(VLOOKUP(B1160, HolidayDimension!A$2:B$50, 2, FALSE), "No Key")</f>
        <v>No Key</v>
      </c>
      <c r="L1160" s="7" t="str">
        <f t="shared" si="18"/>
        <v>Non-Holiday</v>
      </c>
      <c r="M1160" s="7" t="str">
        <f>IF($I1160 &gt;= 6, "Weekend", "Non-Weekend")</f>
        <v>Non-Weekend</v>
      </c>
    </row>
    <row r="1161" spans="1:13" x14ac:dyDescent="0.25">
      <c r="A1161" s="7">
        <v>1160</v>
      </c>
      <c r="B1161" s="8">
        <v>42096</v>
      </c>
      <c r="C1161" s="7">
        <f>YEAR($B1161)</f>
        <v>2015</v>
      </c>
      <c r="D1161" s="7" t="str">
        <f>VLOOKUP(_xlfn.DAYS(DATE(YEAR($B1161), MONTH($B1162), DAY($B1162)), DATE(YEAR($B1162), 1, 1)), SeasonAux, 2, TRUE)</f>
        <v>Spring</v>
      </c>
      <c r="E1161" s="7">
        <f>IF($F1161 &lt;= 6, 1, 2)</f>
        <v>1</v>
      </c>
      <c r="F1161" s="7">
        <f>MONTH($B1161)</f>
        <v>4</v>
      </c>
      <c r="G1161" s="7">
        <f>WEEKNUM($B1161)</f>
        <v>14</v>
      </c>
      <c r="H1161" s="7">
        <f>DAY($B1161)</f>
        <v>2</v>
      </c>
      <c r="I1161" s="7">
        <f>WEEKDAY($B1161,2)</f>
        <v>4</v>
      </c>
      <c r="J1161" s="7" t="str">
        <f>TEXT($B1161, "DDDD")</f>
        <v>quinta-feira</v>
      </c>
      <c r="K1161" s="15" t="str">
        <f>IFERROR(VLOOKUP(B1161, HolidayDimension!A$2:B$50, 2, FALSE), "No Key")</f>
        <v>No Key</v>
      </c>
      <c r="L1161" s="7" t="str">
        <f t="shared" si="18"/>
        <v>Non-Holiday</v>
      </c>
      <c r="M1161" s="7" t="str">
        <f>IF($I1161 &gt;= 6, "Weekend", "Non-Weekend")</f>
        <v>Non-Weekend</v>
      </c>
    </row>
    <row r="1162" spans="1:13" x14ac:dyDescent="0.25">
      <c r="A1162" s="7">
        <v>1161</v>
      </c>
      <c r="B1162" s="9">
        <v>42097</v>
      </c>
      <c r="C1162" s="7">
        <f>YEAR($B1162)</f>
        <v>2015</v>
      </c>
      <c r="D1162" s="7" t="str">
        <f>VLOOKUP(_xlfn.DAYS(DATE(YEAR($B1162), MONTH($B1163), DAY($B1163)), DATE(YEAR($B1163), 1, 1)), SeasonAux, 2, TRUE)</f>
        <v>Spring</v>
      </c>
      <c r="E1162" s="7">
        <f>IF($F1162 &lt;= 6, 1, 2)</f>
        <v>1</v>
      </c>
      <c r="F1162" s="7">
        <f>MONTH($B1162)</f>
        <v>4</v>
      </c>
      <c r="G1162" s="7">
        <f>WEEKNUM($B1162)</f>
        <v>14</v>
      </c>
      <c r="H1162" s="7">
        <f>DAY($B1162)</f>
        <v>3</v>
      </c>
      <c r="I1162" s="7">
        <f>WEEKDAY($B1162,2)</f>
        <v>5</v>
      </c>
      <c r="J1162" s="7" t="str">
        <f>TEXT($B1162, "DDDD")</f>
        <v>sexta-feira</v>
      </c>
      <c r="K1162" s="15" t="str">
        <f>IFERROR(VLOOKUP(B1162, HolidayDimension!A$2:B$50, 2, FALSE), "No Key")</f>
        <v>No Key</v>
      </c>
      <c r="L1162" s="7" t="str">
        <f t="shared" si="18"/>
        <v>Non-Holiday</v>
      </c>
      <c r="M1162" s="7" t="str">
        <f>IF($I1162 &gt;= 6, "Weekend", "Non-Weekend")</f>
        <v>Non-Weekend</v>
      </c>
    </row>
    <row r="1163" spans="1:13" x14ac:dyDescent="0.25">
      <c r="A1163" s="7">
        <v>1162</v>
      </c>
      <c r="B1163" s="8">
        <v>42098</v>
      </c>
      <c r="C1163" s="7">
        <f>YEAR($B1163)</f>
        <v>2015</v>
      </c>
      <c r="D1163" s="7" t="str">
        <f>VLOOKUP(_xlfn.DAYS(DATE(YEAR($B1163), MONTH($B1164), DAY($B1164)), DATE(YEAR($B1164), 1, 1)), SeasonAux, 2, TRUE)</f>
        <v>Spring</v>
      </c>
      <c r="E1163" s="7">
        <f>IF($F1163 &lt;= 6, 1, 2)</f>
        <v>1</v>
      </c>
      <c r="F1163" s="7">
        <f>MONTH($B1163)</f>
        <v>4</v>
      </c>
      <c r="G1163" s="7">
        <f>WEEKNUM($B1163)</f>
        <v>14</v>
      </c>
      <c r="H1163" s="7">
        <f>DAY($B1163)</f>
        <v>4</v>
      </c>
      <c r="I1163" s="7">
        <f>WEEKDAY($B1163,2)</f>
        <v>6</v>
      </c>
      <c r="J1163" s="7" t="str">
        <f>TEXT($B1163, "DDDD")</f>
        <v>sábado</v>
      </c>
      <c r="K1163" s="15" t="str">
        <f>IFERROR(VLOOKUP(B1163, HolidayDimension!A$2:B$50, 2, FALSE), "No Key")</f>
        <v>No Key</v>
      </c>
      <c r="L1163" s="7" t="str">
        <f t="shared" si="18"/>
        <v>Non-Holiday</v>
      </c>
      <c r="M1163" s="7" t="str">
        <f>IF($I1163 &gt;= 6, "Weekend", "Non-Weekend")</f>
        <v>Weekend</v>
      </c>
    </row>
    <row r="1164" spans="1:13" x14ac:dyDescent="0.25">
      <c r="A1164" s="7">
        <v>1163</v>
      </c>
      <c r="B1164" s="9">
        <v>42099</v>
      </c>
      <c r="C1164" s="7">
        <f>YEAR($B1164)</f>
        <v>2015</v>
      </c>
      <c r="D1164" s="7" t="str">
        <f>VLOOKUP(_xlfn.DAYS(DATE(YEAR($B1164), MONTH($B1165), DAY($B1165)), DATE(YEAR($B1165), 1, 1)), SeasonAux, 2, TRUE)</f>
        <v>Spring</v>
      </c>
      <c r="E1164" s="7">
        <f>IF($F1164 &lt;= 6, 1, 2)</f>
        <v>1</v>
      </c>
      <c r="F1164" s="7">
        <f>MONTH($B1164)</f>
        <v>4</v>
      </c>
      <c r="G1164" s="7">
        <f>WEEKNUM($B1164)</f>
        <v>15</v>
      </c>
      <c r="H1164" s="7">
        <f>DAY($B1164)</f>
        <v>5</v>
      </c>
      <c r="I1164" s="7">
        <f>WEEKDAY($B1164,2)</f>
        <v>7</v>
      </c>
      <c r="J1164" s="7" t="str">
        <f>TEXT($B1164, "DDDD")</f>
        <v>domingo</v>
      </c>
      <c r="K1164" s="15" t="str">
        <f>IFERROR(VLOOKUP(B1164, HolidayDimension!A$2:B$50, 2, FALSE), "No Key")</f>
        <v>No Key</v>
      </c>
      <c r="L1164" s="7" t="str">
        <f t="shared" si="18"/>
        <v>Non-Holiday</v>
      </c>
      <c r="M1164" s="7" t="str">
        <f>IF($I1164 &gt;= 6, "Weekend", "Non-Weekend")</f>
        <v>Weekend</v>
      </c>
    </row>
    <row r="1165" spans="1:13" x14ac:dyDescent="0.25">
      <c r="A1165" s="7">
        <v>1164</v>
      </c>
      <c r="B1165" s="9">
        <v>42100</v>
      </c>
      <c r="C1165" s="7">
        <f>YEAR($B1165)</f>
        <v>2015</v>
      </c>
      <c r="D1165" s="7" t="str">
        <f>VLOOKUP(_xlfn.DAYS(DATE(YEAR($B1165), MONTH($B1166), DAY($B1166)), DATE(YEAR($B1166), 1, 1)), SeasonAux, 2, TRUE)</f>
        <v>Spring</v>
      </c>
      <c r="E1165" s="7">
        <f>IF($F1165 &lt;= 6, 1, 2)</f>
        <v>1</v>
      </c>
      <c r="F1165" s="7">
        <f>MONTH($B1165)</f>
        <v>4</v>
      </c>
      <c r="G1165" s="7">
        <f>WEEKNUM($B1165)</f>
        <v>15</v>
      </c>
      <c r="H1165" s="7">
        <f>DAY($B1165)</f>
        <v>6</v>
      </c>
      <c r="I1165" s="7">
        <f>WEEKDAY($B1165,2)</f>
        <v>1</v>
      </c>
      <c r="J1165" s="7" t="str">
        <f>TEXT($B1165, "DDDD")</f>
        <v>segunda-feira</v>
      </c>
      <c r="K1165" s="15" t="str">
        <f>IFERROR(VLOOKUP(B1165, HolidayDimension!A$2:B$50, 2, FALSE), "No Key")</f>
        <v>No Key</v>
      </c>
      <c r="L1165" s="7" t="str">
        <f t="shared" si="18"/>
        <v>Non-Holiday</v>
      </c>
      <c r="M1165" s="7" t="str">
        <f>IF($I1165 &gt;= 6, "Weekend", "Non-Weekend")</f>
        <v>Non-Weekend</v>
      </c>
    </row>
    <row r="1166" spans="1:13" x14ac:dyDescent="0.25">
      <c r="A1166" s="7">
        <v>1165</v>
      </c>
      <c r="B1166" s="9">
        <v>42101</v>
      </c>
      <c r="C1166" s="7">
        <f>YEAR($B1166)</f>
        <v>2015</v>
      </c>
      <c r="D1166" s="7" t="str">
        <f>VLOOKUP(_xlfn.DAYS(DATE(YEAR($B1166), MONTH($B1167), DAY($B1167)), DATE(YEAR($B1167), 1, 1)), SeasonAux, 2, TRUE)</f>
        <v>Spring</v>
      </c>
      <c r="E1166" s="7">
        <f>IF($F1166 &lt;= 6, 1, 2)</f>
        <v>1</v>
      </c>
      <c r="F1166" s="7">
        <f>MONTH($B1166)</f>
        <v>4</v>
      </c>
      <c r="G1166" s="7">
        <f>WEEKNUM($B1166)</f>
        <v>15</v>
      </c>
      <c r="H1166" s="7">
        <f>DAY($B1166)</f>
        <v>7</v>
      </c>
      <c r="I1166" s="7">
        <f>WEEKDAY($B1166,2)</f>
        <v>2</v>
      </c>
      <c r="J1166" s="7" t="str">
        <f>TEXT($B1166, "DDDD")</f>
        <v>terça-feira</v>
      </c>
      <c r="K1166" s="15" t="str">
        <f>IFERROR(VLOOKUP(B1166, HolidayDimension!A$2:B$50, 2, FALSE), "No Key")</f>
        <v>No Key</v>
      </c>
      <c r="L1166" s="7" t="str">
        <f t="shared" si="18"/>
        <v>Non-Holiday</v>
      </c>
      <c r="M1166" s="7" t="str">
        <f>IF($I1166 &gt;= 6, "Weekend", "Non-Weekend")</f>
        <v>Non-Weekend</v>
      </c>
    </row>
    <row r="1167" spans="1:13" x14ac:dyDescent="0.25">
      <c r="A1167" s="7">
        <v>1166</v>
      </c>
      <c r="B1167" s="9">
        <v>42102</v>
      </c>
      <c r="C1167" s="7">
        <f>YEAR($B1167)</f>
        <v>2015</v>
      </c>
      <c r="D1167" s="7" t="str">
        <f>VLOOKUP(_xlfn.DAYS(DATE(YEAR($B1167), MONTH($B1168), DAY($B1168)), DATE(YEAR($B1168), 1, 1)), SeasonAux, 2, TRUE)</f>
        <v>Spring</v>
      </c>
      <c r="E1167" s="7">
        <f>IF($F1167 &lt;= 6, 1, 2)</f>
        <v>1</v>
      </c>
      <c r="F1167" s="7">
        <f>MONTH($B1167)</f>
        <v>4</v>
      </c>
      <c r="G1167" s="7">
        <f>WEEKNUM($B1167)</f>
        <v>15</v>
      </c>
      <c r="H1167" s="7">
        <f>DAY($B1167)</f>
        <v>8</v>
      </c>
      <c r="I1167" s="7">
        <f>WEEKDAY($B1167,2)</f>
        <v>3</v>
      </c>
      <c r="J1167" s="7" t="str">
        <f>TEXT($B1167, "DDDD")</f>
        <v>quarta-feira</v>
      </c>
      <c r="K1167" s="15" t="str">
        <f>IFERROR(VLOOKUP(B1167, HolidayDimension!A$2:B$50, 2, FALSE), "No Key")</f>
        <v>No Key</v>
      </c>
      <c r="L1167" s="7" t="str">
        <f t="shared" si="18"/>
        <v>Non-Holiday</v>
      </c>
      <c r="M1167" s="7" t="str">
        <f>IF($I1167 &gt;= 6, "Weekend", "Non-Weekend")</f>
        <v>Non-Weekend</v>
      </c>
    </row>
    <row r="1168" spans="1:13" x14ac:dyDescent="0.25">
      <c r="A1168" s="7">
        <v>1167</v>
      </c>
      <c r="B1168" s="8">
        <v>42103</v>
      </c>
      <c r="C1168" s="7">
        <f>YEAR($B1168)</f>
        <v>2015</v>
      </c>
      <c r="D1168" s="7" t="str">
        <f>VLOOKUP(_xlfn.DAYS(DATE(YEAR($B1168), MONTH($B1169), DAY($B1169)), DATE(YEAR($B1169), 1, 1)), SeasonAux, 2, TRUE)</f>
        <v>Spring</v>
      </c>
      <c r="E1168" s="7">
        <f>IF($F1168 &lt;= 6, 1, 2)</f>
        <v>1</v>
      </c>
      <c r="F1168" s="7">
        <f>MONTH($B1168)</f>
        <v>4</v>
      </c>
      <c r="G1168" s="7">
        <f>WEEKNUM($B1168)</f>
        <v>15</v>
      </c>
      <c r="H1168" s="7">
        <f>DAY($B1168)</f>
        <v>9</v>
      </c>
      <c r="I1168" s="7">
        <f>WEEKDAY($B1168,2)</f>
        <v>4</v>
      </c>
      <c r="J1168" s="7" t="str">
        <f>TEXT($B1168, "DDDD")</f>
        <v>quinta-feira</v>
      </c>
      <c r="K1168" s="15" t="str">
        <f>IFERROR(VLOOKUP(B1168, HolidayDimension!A$2:B$50, 2, FALSE), "No Key")</f>
        <v>No Key</v>
      </c>
      <c r="L1168" s="7" t="str">
        <f t="shared" si="18"/>
        <v>Non-Holiday</v>
      </c>
      <c r="M1168" s="7" t="str">
        <f>IF($I1168 &gt;= 6, "Weekend", "Non-Weekend")</f>
        <v>Non-Weekend</v>
      </c>
    </row>
    <row r="1169" spans="1:13" x14ac:dyDescent="0.25">
      <c r="A1169" s="7">
        <v>1168</v>
      </c>
      <c r="B1169" s="9">
        <v>42104</v>
      </c>
      <c r="C1169" s="7">
        <f>YEAR($B1169)</f>
        <v>2015</v>
      </c>
      <c r="D1169" s="7" t="str">
        <f>VLOOKUP(_xlfn.DAYS(DATE(YEAR($B1169), MONTH($B1170), DAY($B1170)), DATE(YEAR($B1170), 1, 1)), SeasonAux, 2, TRUE)</f>
        <v>Spring</v>
      </c>
      <c r="E1169" s="7">
        <f>IF($F1169 &lt;= 6, 1, 2)</f>
        <v>1</v>
      </c>
      <c r="F1169" s="7">
        <f>MONTH($B1169)</f>
        <v>4</v>
      </c>
      <c r="G1169" s="7">
        <f>WEEKNUM($B1169)</f>
        <v>15</v>
      </c>
      <c r="H1169" s="7">
        <f>DAY($B1169)</f>
        <v>10</v>
      </c>
      <c r="I1169" s="7">
        <f>WEEKDAY($B1169,2)</f>
        <v>5</v>
      </c>
      <c r="J1169" s="7" t="str">
        <f>TEXT($B1169, "DDDD")</f>
        <v>sexta-feira</v>
      </c>
      <c r="K1169" s="15" t="str">
        <f>IFERROR(VLOOKUP(B1169, HolidayDimension!A$2:B$50, 2, FALSE), "No Key")</f>
        <v>No Key</v>
      </c>
      <c r="L1169" s="7" t="str">
        <f t="shared" si="18"/>
        <v>Non-Holiday</v>
      </c>
      <c r="M1169" s="7" t="str">
        <f>IF($I1169 &gt;= 6, "Weekend", "Non-Weekend")</f>
        <v>Non-Weekend</v>
      </c>
    </row>
    <row r="1170" spans="1:13" x14ac:dyDescent="0.25">
      <c r="A1170" s="7">
        <v>1169</v>
      </c>
      <c r="B1170" s="9">
        <v>42105</v>
      </c>
      <c r="C1170" s="7">
        <f>YEAR($B1170)</f>
        <v>2015</v>
      </c>
      <c r="D1170" s="7" t="str">
        <f>VLOOKUP(_xlfn.DAYS(DATE(YEAR($B1170), MONTH($B1171), DAY($B1171)), DATE(YEAR($B1171), 1, 1)), SeasonAux, 2, TRUE)</f>
        <v>Spring</v>
      </c>
      <c r="E1170" s="7">
        <f>IF($F1170 &lt;= 6, 1, 2)</f>
        <v>1</v>
      </c>
      <c r="F1170" s="7">
        <f>MONTH($B1170)</f>
        <v>4</v>
      </c>
      <c r="G1170" s="7">
        <f>WEEKNUM($B1170)</f>
        <v>15</v>
      </c>
      <c r="H1170" s="7">
        <f>DAY($B1170)</f>
        <v>11</v>
      </c>
      <c r="I1170" s="7">
        <f>WEEKDAY($B1170,2)</f>
        <v>6</v>
      </c>
      <c r="J1170" s="7" t="str">
        <f>TEXT($B1170, "DDDD")</f>
        <v>sábado</v>
      </c>
      <c r="K1170" s="15" t="str">
        <f>IFERROR(VLOOKUP(B1170, HolidayDimension!A$2:B$50, 2, FALSE), "No Key")</f>
        <v>No Key</v>
      </c>
      <c r="L1170" s="7" t="str">
        <f t="shared" si="18"/>
        <v>Non-Holiday</v>
      </c>
      <c r="M1170" s="7" t="str">
        <f>IF($I1170 &gt;= 6, "Weekend", "Non-Weekend")</f>
        <v>Weekend</v>
      </c>
    </row>
    <row r="1171" spans="1:13" x14ac:dyDescent="0.25">
      <c r="A1171" s="7">
        <v>1170</v>
      </c>
      <c r="B1171" s="8">
        <v>42106</v>
      </c>
      <c r="C1171" s="7">
        <f>YEAR($B1171)</f>
        <v>2015</v>
      </c>
      <c r="D1171" s="7" t="str">
        <f>VLOOKUP(_xlfn.DAYS(DATE(YEAR($B1171), MONTH($B1172), DAY($B1172)), DATE(YEAR($B1172), 1, 1)), SeasonAux, 2, TRUE)</f>
        <v>Spring</v>
      </c>
      <c r="E1171" s="7">
        <f>IF($F1171 &lt;= 6, 1, 2)</f>
        <v>1</v>
      </c>
      <c r="F1171" s="7">
        <f>MONTH($B1171)</f>
        <v>4</v>
      </c>
      <c r="G1171" s="7">
        <f>WEEKNUM($B1171)</f>
        <v>16</v>
      </c>
      <c r="H1171" s="7">
        <f>DAY($B1171)</f>
        <v>12</v>
      </c>
      <c r="I1171" s="7">
        <f>WEEKDAY($B1171,2)</f>
        <v>7</v>
      </c>
      <c r="J1171" s="7" t="str">
        <f>TEXT($B1171, "DDDD")</f>
        <v>domingo</v>
      </c>
      <c r="K1171" s="15" t="str">
        <f>IFERROR(VLOOKUP(B1171, HolidayDimension!A$2:B$50, 2, FALSE), "No Key")</f>
        <v>No Key</v>
      </c>
      <c r="L1171" s="7" t="str">
        <f t="shared" si="18"/>
        <v>Non-Holiday</v>
      </c>
      <c r="M1171" s="7" t="str">
        <f>IF($I1171 &gt;= 6, "Weekend", "Non-Weekend")</f>
        <v>Weekend</v>
      </c>
    </row>
    <row r="1172" spans="1:13" x14ac:dyDescent="0.25">
      <c r="A1172" s="7">
        <v>1171</v>
      </c>
      <c r="B1172" s="9">
        <v>42107</v>
      </c>
      <c r="C1172" s="7">
        <f>YEAR($B1172)</f>
        <v>2015</v>
      </c>
      <c r="D1172" s="7" t="str">
        <f>VLOOKUP(_xlfn.DAYS(DATE(YEAR($B1172), MONTH($B1173), DAY($B1173)), DATE(YEAR($B1173), 1, 1)), SeasonAux, 2, TRUE)</f>
        <v>Spring</v>
      </c>
      <c r="E1172" s="7">
        <f>IF($F1172 &lt;= 6, 1, 2)</f>
        <v>1</v>
      </c>
      <c r="F1172" s="7">
        <f>MONTH($B1172)</f>
        <v>4</v>
      </c>
      <c r="G1172" s="7">
        <f>WEEKNUM($B1172)</f>
        <v>16</v>
      </c>
      <c r="H1172" s="7">
        <f>DAY($B1172)</f>
        <v>13</v>
      </c>
      <c r="I1172" s="7">
        <f>WEEKDAY($B1172,2)</f>
        <v>1</v>
      </c>
      <c r="J1172" s="7" t="str">
        <f>TEXT($B1172, "DDDD")</f>
        <v>segunda-feira</v>
      </c>
      <c r="K1172" s="15" t="str">
        <f>IFERROR(VLOOKUP(B1172, HolidayDimension!A$2:B$50, 2, FALSE), "No Key")</f>
        <v>No Key</v>
      </c>
      <c r="L1172" s="7" t="str">
        <f t="shared" si="18"/>
        <v>Non-Holiday</v>
      </c>
      <c r="M1172" s="7" t="str">
        <f>IF($I1172 &gt;= 6, "Weekend", "Non-Weekend")</f>
        <v>Non-Weekend</v>
      </c>
    </row>
    <row r="1173" spans="1:13" x14ac:dyDescent="0.25">
      <c r="A1173" s="7">
        <v>1172</v>
      </c>
      <c r="B1173" s="9">
        <v>42108</v>
      </c>
      <c r="C1173" s="7">
        <f>YEAR($B1173)</f>
        <v>2015</v>
      </c>
      <c r="D1173" s="7" t="str">
        <f>VLOOKUP(_xlfn.DAYS(DATE(YEAR($B1173), MONTH($B1174), DAY($B1174)), DATE(YEAR($B1174), 1, 1)), SeasonAux, 2, TRUE)</f>
        <v>Spring</v>
      </c>
      <c r="E1173" s="7">
        <f>IF($F1173 &lt;= 6, 1, 2)</f>
        <v>1</v>
      </c>
      <c r="F1173" s="7">
        <f>MONTH($B1173)</f>
        <v>4</v>
      </c>
      <c r="G1173" s="7">
        <f>WEEKNUM($B1173)</f>
        <v>16</v>
      </c>
      <c r="H1173" s="7">
        <f>DAY($B1173)</f>
        <v>14</v>
      </c>
      <c r="I1173" s="7">
        <f>WEEKDAY($B1173,2)</f>
        <v>2</v>
      </c>
      <c r="J1173" s="7" t="str">
        <f>TEXT($B1173, "DDDD")</f>
        <v>terça-feira</v>
      </c>
      <c r="K1173" s="15" t="str">
        <f>IFERROR(VLOOKUP(B1173, HolidayDimension!A$2:B$50, 2, FALSE), "No Key")</f>
        <v>No Key</v>
      </c>
      <c r="L1173" s="7" t="str">
        <f t="shared" si="18"/>
        <v>Non-Holiday</v>
      </c>
      <c r="M1173" s="7" t="str">
        <f>IF($I1173 &gt;= 6, "Weekend", "Non-Weekend")</f>
        <v>Non-Weekend</v>
      </c>
    </row>
    <row r="1174" spans="1:13" x14ac:dyDescent="0.25">
      <c r="A1174" s="7">
        <v>1173</v>
      </c>
      <c r="B1174" s="9">
        <v>42109</v>
      </c>
      <c r="C1174" s="7">
        <f>YEAR($B1174)</f>
        <v>2015</v>
      </c>
      <c r="D1174" s="7" t="str">
        <f>VLOOKUP(_xlfn.DAYS(DATE(YEAR($B1174), MONTH($B1175), DAY($B1175)), DATE(YEAR($B1175), 1, 1)), SeasonAux, 2, TRUE)</f>
        <v>Spring</v>
      </c>
      <c r="E1174" s="7">
        <f>IF($F1174 &lt;= 6, 1, 2)</f>
        <v>1</v>
      </c>
      <c r="F1174" s="7">
        <f>MONTH($B1174)</f>
        <v>4</v>
      </c>
      <c r="G1174" s="7">
        <f>WEEKNUM($B1174)</f>
        <v>16</v>
      </c>
      <c r="H1174" s="7">
        <f>DAY($B1174)</f>
        <v>15</v>
      </c>
      <c r="I1174" s="7">
        <f>WEEKDAY($B1174,2)</f>
        <v>3</v>
      </c>
      <c r="J1174" s="7" t="str">
        <f>TEXT($B1174, "DDDD")</f>
        <v>quarta-feira</v>
      </c>
      <c r="K1174" s="15" t="str">
        <f>IFERROR(VLOOKUP(B1174, HolidayDimension!A$2:B$50, 2, FALSE), "No Key")</f>
        <v>No Key</v>
      </c>
      <c r="L1174" s="7" t="str">
        <f t="shared" si="18"/>
        <v>Non-Holiday</v>
      </c>
      <c r="M1174" s="7" t="str">
        <f>IF($I1174 &gt;= 6, "Weekend", "Non-Weekend")</f>
        <v>Non-Weekend</v>
      </c>
    </row>
    <row r="1175" spans="1:13" x14ac:dyDescent="0.25">
      <c r="A1175" s="7">
        <v>1174</v>
      </c>
      <c r="B1175" s="8">
        <v>42110</v>
      </c>
      <c r="C1175" s="7">
        <f>YEAR($B1175)</f>
        <v>2015</v>
      </c>
      <c r="D1175" s="7" t="str">
        <f>VLOOKUP(_xlfn.DAYS(DATE(YEAR($B1175), MONTH($B1176), DAY($B1176)), DATE(YEAR($B1176), 1, 1)), SeasonAux, 2, TRUE)</f>
        <v>Spring</v>
      </c>
      <c r="E1175" s="7">
        <f>IF($F1175 &lt;= 6, 1, 2)</f>
        <v>1</v>
      </c>
      <c r="F1175" s="7">
        <f>MONTH($B1175)</f>
        <v>4</v>
      </c>
      <c r="G1175" s="7">
        <f>WEEKNUM($B1175)</f>
        <v>16</v>
      </c>
      <c r="H1175" s="7">
        <f>DAY($B1175)</f>
        <v>16</v>
      </c>
      <c r="I1175" s="7">
        <f>WEEKDAY($B1175,2)</f>
        <v>4</v>
      </c>
      <c r="J1175" s="7" t="str">
        <f>TEXT($B1175, "DDDD")</f>
        <v>quinta-feira</v>
      </c>
      <c r="K1175" s="15" t="str">
        <f>IFERROR(VLOOKUP(B1175, HolidayDimension!A$2:B$50, 2, FALSE), "No Key")</f>
        <v>No Key</v>
      </c>
      <c r="L1175" s="7" t="str">
        <f t="shared" si="18"/>
        <v>Non-Holiday</v>
      </c>
      <c r="M1175" s="7" t="str">
        <f>IF($I1175 &gt;= 6, "Weekend", "Non-Weekend")</f>
        <v>Non-Weekend</v>
      </c>
    </row>
    <row r="1176" spans="1:13" x14ac:dyDescent="0.25">
      <c r="A1176" s="7">
        <v>1175</v>
      </c>
      <c r="B1176" s="8">
        <v>42111</v>
      </c>
      <c r="C1176" s="7">
        <f>YEAR($B1176)</f>
        <v>2015</v>
      </c>
      <c r="D1176" s="7" t="str">
        <f>VLOOKUP(_xlfn.DAYS(DATE(YEAR($B1176), MONTH($B1177), DAY($B1177)), DATE(YEAR($B1177), 1, 1)), SeasonAux, 2, TRUE)</f>
        <v>Spring</v>
      </c>
      <c r="E1176" s="7">
        <f>IF($F1176 &lt;= 6, 1, 2)</f>
        <v>1</v>
      </c>
      <c r="F1176" s="7">
        <f>MONTH($B1176)</f>
        <v>4</v>
      </c>
      <c r="G1176" s="7">
        <f>WEEKNUM($B1176)</f>
        <v>16</v>
      </c>
      <c r="H1176" s="7">
        <f>DAY($B1176)</f>
        <v>17</v>
      </c>
      <c r="I1176" s="7">
        <f>WEEKDAY($B1176,2)</f>
        <v>5</v>
      </c>
      <c r="J1176" s="7" t="str">
        <f>TEXT($B1176, "DDDD")</f>
        <v>sexta-feira</v>
      </c>
      <c r="K1176" s="15" t="str">
        <f>IFERROR(VLOOKUP(B1176, HolidayDimension!A$2:B$50, 2, FALSE), "No Key")</f>
        <v>No Key</v>
      </c>
      <c r="L1176" s="7" t="str">
        <f t="shared" si="18"/>
        <v>Non-Holiday</v>
      </c>
      <c r="M1176" s="7" t="str">
        <f>IF($I1176 &gt;= 6, "Weekend", "Non-Weekend")</f>
        <v>Non-Weekend</v>
      </c>
    </row>
    <row r="1177" spans="1:13" x14ac:dyDescent="0.25">
      <c r="A1177" s="7">
        <v>1176</v>
      </c>
      <c r="B1177" s="9">
        <v>42112</v>
      </c>
      <c r="C1177" s="7">
        <f>YEAR($B1177)</f>
        <v>2015</v>
      </c>
      <c r="D1177" s="7" t="str">
        <f>VLOOKUP(_xlfn.DAYS(DATE(YEAR($B1177), MONTH($B1178), DAY($B1178)), DATE(YEAR($B1178), 1, 1)), SeasonAux, 2, TRUE)</f>
        <v>Spring</v>
      </c>
      <c r="E1177" s="7">
        <f>IF($F1177 &lt;= 6, 1, 2)</f>
        <v>1</v>
      </c>
      <c r="F1177" s="7">
        <f>MONTH($B1177)</f>
        <v>4</v>
      </c>
      <c r="G1177" s="7">
        <f>WEEKNUM($B1177)</f>
        <v>16</v>
      </c>
      <c r="H1177" s="7">
        <f>DAY($B1177)</f>
        <v>18</v>
      </c>
      <c r="I1177" s="7">
        <f>WEEKDAY($B1177,2)</f>
        <v>6</v>
      </c>
      <c r="J1177" s="7" t="str">
        <f>TEXT($B1177, "DDDD")</f>
        <v>sábado</v>
      </c>
      <c r="K1177" s="15" t="str">
        <f>IFERROR(VLOOKUP(B1177, HolidayDimension!A$2:B$50, 2, FALSE), "No Key")</f>
        <v>No Key</v>
      </c>
      <c r="L1177" s="7" t="str">
        <f t="shared" si="18"/>
        <v>Non-Holiday</v>
      </c>
      <c r="M1177" s="7" t="str">
        <f>IF($I1177 &gt;= 6, "Weekend", "Non-Weekend")</f>
        <v>Weekend</v>
      </c>
    </row>
    <row r="1178" spans="1:13" x14ac:dyDescent="0.25">
      <c r="A1178" s="7">
        <v>1177</v>
      </c>
      <c r="B1178" s="8">
        <v>42113</v>
      </c>
      <c r="C1178" s="7">
        <f>YEAR($B1178)</f>
        <v>2015</v>
      </c>
      <c r="D1178" s="7" t="str">
        <f>VLOOKUP(_xlfn.DAYS(DATE(YEAR($B1178), MONTH($B1179), DAY($B1179)), DATE(YEAR($B1179), 1, 1)), SeasonAux, 2, TRUE)</f>
        <v>Spring</v>
      </c>
      <c r="E1178" s="7">
        <f>IF($F1178 &lt;= 6, 1, 2)</f>
        <v>1</v>
      </c>
      <c r="F1178" s="7">
        <f>MONTH($B1178)</f>
        <v>4</v>
      </c>
      <c r="G1178" s="7">
        <f>WEEKNUM($B1178)</f>
        <v>17</v>
      </c>
      <c r="H1178" s="7">
        <f>DAY($B1178)</f>
        <v>19</v>
      </c>
      <c r="I1178" s="7">
        <f>WEEKDAY($B1178,2)</f>
        <v>7</v>
      </c>
      <c r="J1178" s="7" t="str">
        <f>TEXT($B1178, "DDDD")</f>
        <v>domingo</v>
      </c>
      <c r="K1178" s="15" t="str">
        <f>IFERROR(VLOOKUP(B1178, HolidayDimension!A$2:B$50, 2, FALSE), "No Key")</f>
        <v>No Key</v>
      </c>
      <c r="L1178" s="7" t="str">
        <f t="shared" si="18"/>
        <v>Non-Holiday</v>
      </c>
      <c r="M1178" s="7" t="str">
        <f>IF($I1178 &gt;= 6, "Weekend", "Non-Weekend")</f>
        <v>Weekend</v>
      </c>
    </row>
    <row r="1179" spans="1:13" x14ac:dyDescent="0.25">
      <c r="A1179" s="7">
        <v>1178</v>
      </c>
      <c r="B1179" s="8">
        <v>42114</v>
      </c>
      <c r="C1179" s="7">
        <f>YEAR($B1179)</f>
        <v>2015</v>
      </c>
      <c r="D1179" s="7" t="str">
        <f>VLOOKUP(_xlfn.DAYS(DATE(YEAR($B1179), MONTH($B1180), DAY($B1180)), DATE(YEAR($B1180), 1, 1)), SeasonAux, 2, TRUE)</f>
        <v>Spring</v>
      </c>
      <c r="E1179" s="7">
        <f>IF($F1179 &lt;= 6, 1, 2)</f>
        <v>1</v>
      </c>
      <c r="F1179" s="7">
        <f>MONTH($B1179)</f>
        <v>4</v>
      </c>
      <c r="G1179" s="7">
        <f>WEEKNUM($B1179)</f>
        <v>17</v>
      </c>
      <c r="H1179" s="7">
        <f>DAY($B1179)</f>
        <v>20</v>
      </c>
      <c r="I1179" s="7">
        <f>WEEKDAY($B1179,2)</f>
        <v>1</v>
      </c>
      <c r="J1179" s="7" t="str">
        <f>TEXT($B1179, "DDDD")</f>
        <v>segunda-feira</v>
      </c>
      <c r="K1179" s="15" t="str">
        <f>IFERROR(VLOOKUP(B1179, HolidayDimension!A$2:B$50, 2, FALSE), "No Key")</f>
        <v>No Key</v>
      </c>
      <c r="L1179" s="7" t="str">
        <f t="shared" si="18"/>
        <v>Non-Holiday</v>
      </c>
      <c r="M1179" s="7" t="str">
        <f>IF($I1179 &gt;= 6, "Weekend", "Non-Weekend")</f>
        <v>Non-Weekend</v>
      </c>
    </row>
    <row r="1180" spans="1:13" x14ac:dyDescent="0.25">
      <c r="A1180" s="7">
        <v>1179</v>
      </c>
      <c r="B1180" s="8">
        <v>42115</v>
      </c>
      <c r="C1180" s="7">
        <f>YEAR($B1180)</f>
        <v>2015</v>
      </c>
      <c r="D1180" s="7" t="str">
        <f>VLOOKUP(_xlfn.DAYS(DATE(YEAR($B1180), MONTH($B1181), DAY($B1181)), DATE(YEAR($B1181), 1, 1)), SeasonAux, 2, TRUE)</f>
        <v>Spring</v>
      </c>
      <c r="E1180" s="7">
        <f>IF($F1180 &lt;= 6, 1, 2)</f>
        <v>1</v>
      </c>
      <c r="F1180" s="7">
        <f>MONTH($B1180)</f>
        <v>4</v>
      </c>
      <c r="G1180" s="7">
        <f>WEEKNUM($B1180)</f>
        <v>17</v>
      </c>
      <c r="H1180" s="7">
        <f>DAY($B1180)</f>
        <v>21</v>
      </c>
      <c r="I1180" s="7">
        <f>WEEKDAY($B1180,2)</f>
        <v>2</v>
      </c>
      <c r="J1180" s="7" t="str">
        <f>TEXT($B1180, "DDDD")</f>
        <v>terça-feira</v>
      </c>
      <c r="K1180" s="15" t="str">
        <f>IFERROR(VLOOKUP(B1180, HolidayDimension!A$2:B$50, 2, FALSE), "No Key")</f>
        <v>No Key</v>
      </c>
      <c r="L1180" s="7" t="str">
        <f t="shared" si="18"/>
        <v>Non-Holiday</v>
      </c>
      <c r="M1180" s="7" t="str">
        <f>IF($I1180 &gt;= 6, "Weekend", "Non-Weekend")</f>
        <v>Non-Weekend</v>
      </c>
    </row>
    <row r="1181" spans="1:13" x14ac:dyDescent="0.25">
      <c r="A1181" s="7">
        <v>1180</v>
      </c>
      <c r="B1181" s="9">
        <v>42116</v>
      </c>
      <c r="C1181" s="7">
        <f>YEAR($B1181)</f>
        <v>2015</v>
      </c>
      <c r="D1181" s="7" t="str">
        <f>VLOOKUP(_xlfn.DAYS(DATE(YEAR($B1181), MONTH($B1182), DAY($B1182)), DATE(YEAR($B1182), 1, 1)), SeasonAux, 2, TRUE)</f>
        <v>Spring</v>
      </c>
      <c r="E1181" s="7">
        <f>IF($F1181 &lt;= 6, 1, 2)</f>
        <v>1</v>
      </c>
      <c r="F1181" s="7">
        <f>MONTH($B1181)</f>
        <v>4</v>
      </c>
      <c r="G1181" s="7">
        <f>WEEKNUM($B1181)</f>
        <v>17</v>
      </c>
      <c r="H1181" s="7">
        <f>DAY($B1181)</f>
        <v>22</v>
      </c>
      <c r="I1181" s="7">
        <f>WEEKDAY($B1181,2)</f>
        <v>3</v>
      </c>
      <c r="J1181" s="7" t="str">
        <f>TEXT($B1181, "DDDD")</f>
        <v>quarta-feira</v>
      </c>
      <c r="K1181" s="15" t="str">
        <f>IFERROR(VLOOKUP(B1181, HolidayDimension!A$2:B$50, 2, FALSE), "No Key")</f>
        <v>No Key</v>
      </c>
      <c r="L1181" s="7" t="str">
        <f t="shared" si="18"/>
        <v>Non-Holiday</v>
      </c>
      <c r="M1181" s="7" t="str">
        <f>IF($I1181 &gt;= 6, "Weekend", "Non-Weekend")</f>
        <v>Non-Weekend</v>
      </c>
    </row>
    <row r="1182" spans="1:13" x14ac:dyDescent="0.25">
      <c r="A1182" s="7">
        <v>1181</v>
      </c>
      <c r="B1182" s="8">
        <v>42117</v>
      </c>
      <c r="C1182" s="7">
        <f>YEAR($B1182)</f>
        <v>2015</v>
      </c>
      <c r="D1182" s="7" t="str">
        <f>VLOOKUP(_xlfn.DAYS(DATE(YEAR($B1182), MONTH($B1183), DAY($B1183)), DATE(YEAR($B1183), 1, 1)), SeasonAux, 2, TRUE)</f>
        <v>Spring</v>
      </c>
      <c r="E1182" s="7">
        <f>IF($F1182 &lt;= 6, 1, 2)</f>
        <v>1</v>
      </c>
      <c r="F1182" s="7">
        <f>MONTH($B1182)</f>
        <v>4</v>
      </c>
      <c r="G1182" s="7">
        <f>WEEKNUM($B1182)</f>
        <v>17</v>
      </c>
      <c r="H1182" s="7">
        <f>DAY($B1182)</f>
        <v>23</v>
      </c>
      <c r="I1182" s="7">
        <f>WEEKDAY($B1182,2)</f>
        <v>4</v>
      </c>
      <c r="J1182" s="7" t="str">
        <f>TEXT($B1182, "DDDD")</f>
        <v>quinta-feira</v>
      </c>
      <c r="K1182" s="15" t="str">
        <f>IFERROR(VLOOKUP(B1182, HolidayDimension!A$2:B$50, 2, FALSE), "No Key")</f>
        <v>No Key</v>
      </c>
      <c r="L1182" s="7" t="str">
        <f t="shared" si="18"/>
        <v>Non-Holiday</v>
      </c>
      <c r="M1182" s="7" t="str">
        <f>IF($I1182 &gt;= 6, "Weekend", "Non-Weekend")</f>
        <v>Non-Weekend</v>
      </c>
    </row>
    <row r="1183" spans="1:13" x14ac:dyDescent="0.25">
      <c r="A1183" s="7">
        <v>1182</v>
      </c>
      <c r="B1183" s="8">
        <v>42118</v>
      </c>
      <c r="C1183" s="7">
        <f>YEAR($B1183)</f>
        <v>2015</v>
      </c>
      <c r="D1183" s="7" t="str">
        <f>VLOOKUP(_xlfn.DAYS(DATE(YEAR($B1183), MONTH($B1184), DAY($B1184)), DATE(YEAR($B1184), 1, 1)), SeasonAux, 2, TRUE)</f>
        <v>Spring</v>
      </c>
      <c r="E1183" s="7">
        <f>IF($F1183 &lt;= 6, 1, 2)</f>
        <v>1</v>
      </c>
      <c r="F1183" s="7">
        <f>MONTH($B1183)</f>
        <v>4</v>
      </c>
      <c r="G1183" s="7">
        <f>WEEKNUM($B1183)</f>
        <v>17</v>
      </c>
      <c r="H1183" s="7">
        <f>DAY($B1183)</f>
        <v>24</v>
      </c>
      <c r="I1183" s="7">
        <f>WEEKDAY($B1183,2)</f>
        <v>5</v>
      </c>
      <c r="J1183" s="7" t="str">
        <f>TEXT($B1183, "DDDD")</f>
        <v>sexta-feira</v>
      </c>
      <c r="K1183" s="15" t="str">
        <f>IFERROR(VLOOKUP(B1183, HolidayDimension!A$2:B$50, 2, FALSE), "No Key")</f>
        <v>No Key</v>
      </c>
      <c r="L1183" s="7" t="str">
        <f t="shared" si="18"/>
        <v>Non-Holiday</v>
      </c>
      <c r="M1183" s="7" t="str">
        <f>IF($I1183 &gt;= 6, "Weekend", "Non-Weekend")</f>
        <v>Non-Weekend</v>
      </c>
    </row>
    <row r="1184" spans="1:13" x14ac:dyDescent="0.25">
      <c r="A1184" s="7">
        <v>1183</v>
      </c>
      <c r="B1184" s="9">
        <v>42119</v>
      </c>
      <c r="C1184" s="7">
        <f>YEAR($B1184)</f>
        <v>2015</v>
      </c>
      <c r="D1184" s="7" t="str">
        <f>VLOOKUP(_xlfn.DAYS(DATE(YEAR($B1184), MONTH($B1185), DAY($B1185)), DATE(YEAR($B1185), 1, 1)), SeasonAux, 2, TRUE)</f>
        <v>Spring</v>
      </c>
      <c r="E1184" s="7">
        <f>IF($F1184 &lt;= 6, 1, 2)</f>
        <v>1</v>
      </c>
      <c r="F1184" s="7">
        <f>MONTH($B1184)</f>
        <v>4</v>
      </c>
      <c r="G1184" s="7">
        <f>WEEKNUM($B1184)</f>
        <v>17</v>
      </c>
      <c r="H1184" s="7">
        <f>DAY($B1184)</f>
        <v>25</v>
      </c>
      <c r="I1184" s="7">
        <f>WEEKDAY($B1184,2)</f>
        <v>6</v>
      </c>
      <c r="J1184" s="7" t="str">
        <f>TEXT($B1184, "DDDD")</f>
        <v>sábado</v>
      </c>
      <c r="K1184" s="15" t="str">
        <f>IFERROR(VLOOKUP(B1184, HolidayDimension!A$2:B$50, 2, FALSE), "No Key")</f>
        <v>No Key</v>
      </c>
      <c r="L1184" s="7" t="str">
        <f t="shared" si="18"/>
        <v>Non-Holiday</v>
      </c>
      <c r="M1184" s="7" t="str">
        <f>IF($I1184 &gt;= 6, "Weekend", "Non-Weekend")</f>
        <v>Weekend</v>
      </c>
    </row>
    <row r="1185" spans="1:13" x14ac:dyDescent="0.25">
      <c r="A1185" s="7">
        <v>1184</v>
      </c>
      <c r="B1185" s="9">
        <v>42120</v>
      </c>
      <c r="C1185" s="7">
        <f>YEAR($B1185)</f>
        <v>2015</v>
      </c>
      <c r="D1185" s="7" t="str">
        <f>VLOOKUP(_xlfn.DAYS(DATE(YEAR($B1185), MONTH($B1186), DAY($B1186)), DATE(YEAR($B1186), 1, 1)), SeasonAux, 2, TRUE)</f>
        <v>Spring</v>
      </c>
      <c r="E1185" s="7">
        <f>IF($F1185 &lt;= 6, 1, 2)</f>
        <v>1</v>
      </c>
      <c r="F1185" s="7">
        <f>MONTH($B1185)</f>
        <v>4</v>
      </c>
      <c r="G1185" s="7">
        <f>WEEKNUM($B1185)</f>
        <v>18</v>
      </c>
      <c r="H1185" s="7">
        <f>DAY($B1185)</f>
        <v>26</v>
      </c>
      <c r="I1185" s="7">
        <f>WEEKDAY($B1185,2)</f>
        <v>7</v>
      </c>
      <c r="J1185" s="7" t="str">
        <f>TEXT($B1185, "DDDD")</f>
        <v>domingo</v>
      </c>
      <c r="K1185" s="15" t="str">
        <f>IFERROR(VLOOKUP(B1185, HolidayDimension!A$2:B$50, 2, FALSE), "No Key")</f>
        <v>No Key</v>
      </c>
      <c r="L1185" s="7" t="str">
        <f t="shared" si="18"/>
        <v>Non-Holiday</v>
      </c>
      <c r="M1185" s="7" t="str">
        <f>IF($I1185 &gt;= 6, "Weekend", "Non-Weekend")</f>
        <v>Weekend</v>
      </c>
    </row>
    <row r="1186" spans="1:13" x14ac:dyDescent="0.25">
      <c r="A1186" s="7">
        <v>1185</v>
      </c>
      <c r="B1186" s="9">
        <v>42121</v>
      </c>
      <c r="C1186" s="7">
        <f>YEAR($B1186)</f>
        <v>2015</v>
      </c>
      <c r="D1186" s="7" t="str">
        <f>VLOOKUP(_xlfn.DAYS(DATE(YEAR($B1186), MONTH($B1187), DAY($B1187)), DATE(YEAR($B1187), 1, 1)), SeasonAux, 2, TRUE)</f>
        <v>Spring</v>
      </c>
      <c r="E1186" s="7">
        <f>IF($F1186 &lt;= 6, 1, 2)</f>
        <v>1</v>
      </c>
      <c r="F1186" s="7">
        <f>MONTH($B1186)</f>
        <v>4</v>
      </c>
      <c r="G1186" s="7">
        <f>WEEKNUM($B1186)</f>
        <v>18</v>
      </c>
      <c r="H1186" s="7">
        <f>DAY($B1186)</f>
        <v>27</v>
      </c>
      <c r="I1186" s="7">
        <f>WEEKDAY($B1186,2)</f>
        <v>1</v>
      </c>
      <c r="J1186" s="7" t="str">
        <f>TEXT($B1186, "DDDD")</f>
        <v>segunda-feira</v>
      </c>
      <c r="K1186" s="15" t="str">
        <f>IFERROR(VLOOKUP(B1186, HolidayDimension!A$2:B$50, 2, FALSE), "No Key")</f>
        <v>No Key</v>
      </c>
      <c r="L1186" s="7" t="str">
        <f t="shared" si="18"/>
        <v>Non-Holiday</v>
      </c>
      <c r="M1186" s="7" t="str">
        <f>IF($I1186 &gt;= 6, "Weekend", "Non-Weekend")</f>
        <v>Non-Weekend</v>
      </c>
    </row>
    <row r="1187" spans="1:13" x14ac:dyDescent="0.25">
      <c r="A1187" s="7">
        <v>1186</v>
      </c>
      <c r="B1187" s="8">
        <v>42122</v>
      </c>
      <c r="C1187" s="7">
        <f>YEAR($B1187)</f>
        <v>2015</v>
      </c>
      <c r="D1187" s="7" t="str">
        <f>VLOOKUP(_xlfn.DAYS(DATE(YEAR($B1187), MONTH($B1188), DAY($B1188)), DATE(YEAR($B1188), 1, 1)), SeasonAux, 2, TRUE)</f>
        <v>Spring</v>
      </c>
      <c r="E1187" s="7">
        <f>IF($F1187 &lt;= 6, 1, 2)</f>
        <v>1</v>
      </c>
      <c r="F1187" s="7">
        <f>MONTH($B1187)</f>
        <v>4</v>
      </c>
      <c r="G1187" s="7">
        <f>WEEKNUM($B1187)</f>
        <v>18</v>
      </c>
      <c r="H1187" s="7">
        <f>DAY($B1187)</f>
        <v>28</v>
      </c>
      <c r="I1187" s="7">
        <f>WEEKDAY($B1187,2)</f>
        <v>2</v>
      </c>
      <c r="J1187" s="7" t="str">
        <f>TEXT($B1187, "DDDD")</f>
        <v>terça-feira</v>
      </c>
      <c r="K1187" s="15" t="str">
        <f>IFERROR(VLOOKUP(B1187, HolidayDimension!A$2:B$50, 2, FALSE), "No Key")</f>
        <v>No Key</v>
      </c>
      <c r="L1187" s="7" t="str">
        <f t="shared" si="18"/>
        <v>Non-Holiday</v>
      </c>
      <c r="M1187" s="7" t="str">
        <f>IF($I1187 &gt;= 6, "Weekend", "Non-Weekend")</f>
        <v>Non-Weekend</v>
      </c>
    </row>
    <row r="1188" spans="1:13" x14ac:dyDescent="0.25">
      <c r="A1188" s="7">
        <v>1187</v>
      </c>
      <c r="B1188" s="8">
        <v>42123</v>
      </c>
      <c r="C1188" s="7">
        <f>YEAR($B1188)</f>
        <v>2015</v>
      </c>
      <c r="D1188" s="7" t="str">
        <f>VLOOKUP(_xlfn.DAYS(DATE(YEAR($B1188), MONTH($B1189), DAY($B1189)), DATE(YEAR($B1189), 1, 1)), SeasonAux, 2, TRUE)</f>
        <v>Spring</v>
      </c>
      <c r="E1188" s="7">
        <f>IF($F1188 &lt;= 6, 1, 2)</f>
        <v>1</v>
      </c>
      <c r="F1188" s="7">
        <f>MONTH($B1188)</f>
        <v>4</v>
      </c>
      <c r="G1188" s="7">
        <f>WEEKNUM($B1188)</f>
        <v>18</v>
      </c>
      <c r="H1188" s="7">
        <f>DAY($B1188)</f>
        <v>29</v>
      </c>
      <c r="I1188" s="7">
        <f>WEEKDAY($B1188,2)</f>
        <v>3</v>
      </c>
      <c r="J1188" s="7" t="str">
        <f>TEXT($B1188, "DDDD")</f>
        <v>quarta-feira</v>
      </c>
      <c r="K1188" s="15" t="str">
        <f>IFERROR(VLOOKUP(B1188, HolidayDimension!A$2:B$50, 2, FALSE), "No Key")</f>
        <v>No Key</v>
      </c>
      <c r="L1188" s="7" t="str">
        <f t="shared" si="18"/>
        <v>Non-Holiday</v>
      </c>
      <c r="M1188" s="7" t="str">
        <f>IF($I1188 &gt;= 6, "Weekend", "Non-Weekend")</f>
        <v>Non-Weekend</v>
      </c>
    </row>
    <row r="1189" spans="1:13" x14ac:dyDescent="0.25">
      <c r="A1189" s="7">
        <v>1188</v>
      </c>
      <c r="B1189" s="9">
        <v>42124</v>
      </c>
      <c r="C1189" s="7">
        <f>YEAR($B1189)</f>
        <v>2015</v>
      </c>
      <c r="D1189" s="7" t="str">
        <f>VLOOKUP(_xlfn.DAYS(DATE(YEAR($B1189), MONTH($B1190), DAY($B1190)), DATE(YEAR($B1190), 1, 1)), SeasonAux, 2, TRUE)</f>
        <v>Spring</v>
      </c>
      <c r="E1189" s="7">
        <f>IF($F1189 &lt;= 6, 1, 2)</f>
        <v>1</v>
      </c>
      <c r="F1189" s="7">
        <f>MONTH($B1189)</f>
        <v>4</v>
      </c>
      <c r="G1189" s="7">
        <f>WEEKNUM($B1189)</f>
        <v>18</v>
      </c>
      <c r="H1189" s="7">
        <f>DAY($B1189)</f>
        <v>30</v>
      </c>
      <c r="I1189" s="7">
        <f>WEEKDAY($B1189,2)</f>
        <v>4</v>
      </c>
      <c r="J1189" s="7" t="str">
        <f>TEXT($B1189, "DDDD")</f>
        <v>quinta-feira</v>
      </c>
      <c r="K1189" s="15" t="str">
        <f>IFERROR(VLOOKUP(B1189, HolidayDimension!A$2:B$50, 2, FALSE), "No Key")</f>
        <v>No Key</v>
      </c>
      <c r="L1189" s="7" t="str">
        <f t="shared" si="18"/>
        <v>Non-Holiday</v>
      </c>
      <c r="M1189" s="7" t="str">
        <f>IF($I1189 &gt;= 6, "Weekend", "Non-Weekend")</f>
        <v>Non-Weekend</v>
      </c>
    </row>
    <row r="1190" spans="1:13" x14ac:dyDescent="0.25">
      <c r="A1190" s="7">
        <v>1189</v>
      </c>
      <c r="B1190" s="8">
        <v>42125</v>
      </c>
      <c r="C1190" s="7">
        <f>YEAR($B1190)</f>
        <v>2015</v>
      </c>
      <c r="D1190" s="7" t="str">
        <f>VLOOKUP(_xlfn.DAYS(DATE(YEAR($B1190), MONTH($B1191), DAY($B1191)), DATE(YEAR($B1191), 1, 1)), SeasonAux, 2, TRUE)</f>
        <v>Spring</v>
      </c>
      <c r="E1190" s="7">
        <f>IF($F1190 &lt;= 6, 1, 2)</f>
        <v>1</v>
      </c>
      <c r="F1190" s="7">
        <f>MONTH($B1190)</f>
        <v>5</v>
      </c>
      <c r="G1190" s="7">
        <f>WEEKNUM($B1190)</f>
        <v>18</v>
      </c>
      <c r="H1190" s="7">
        <f>DAY($B1190)</f>
        <v>1</v>
      </c>
      <c r="I1190" s="7">
        <f>WEEKDAY($B1190,2)</f>
        <v>5</v>
      </c>
      <c r="J1190" s="7" t="str">
        <f>TEXT($B1190, "DDDD")</f>
        <v>sexta-feira</v>
      </c>
      <c r="K1190" s="15" t="str">
        <f>IFERROR(VLOOKUP(B1190, HolidayDimension!A$2:B$50, 2, FALSE), "No Key")</f>
        <v>No Key</v>
      </c>
      <c r="L1190" s="7" t="str">
        <f t="shared" si="18"/>
        <v>Non-Holiday</v>
      </c>
      <c r="M1190" s="7" t="str">
        <f>IF($I1190 &gt;= 6, "Weekend", "Non-Weekend")</f>
        <v>Non-Weekend</v>
      </c>
    </row>
    <row r="1191" spans="1:13" x14ac:dyDescent="0.25">
      <c r="A1191" s="7">
        <v>1190</v>
      </c>
      <c r="B1191" s="8">
        <v>42126</v>
      </c>
      <c r="C1191" s="7">
        <f>YEAR($B1191)</f>
        <v>2015</v>
      </c>
      <c r="D1191" s="7" t="str">
        <f>VLOOKUP(_xlfn.DAYS(DATE(YEAR($B1191), MONTH($B1192), DAY($B1192)), DATE(YEAR($B1192), 1, 1)), SeasonAux, 2, TRUE)</f>
        <v>Spring</v>
      </c>
      <c r="E1191" s="7">
        <f>IF($F1191 &lt;= 6, 1, 2)</f>
        <v>1</v>
      </c>
      <c r="F1191" s="7">
        <f>MONTH($B1191)</f>
        <v>5</v>
      </c>
      <c r="G1191" s="7">
        <f>WEEKNUM($B1191)</f>
        <v>18</v>
      </c>
      <c r="H1191" s="7">
        <f>DAY($B1191)</f>
        <v>2</v>
      </c>
      <c r="I1191" s="7">
        <f>WEEKDAY($B1191,2)</f>
        <v>6</v>
      </c>
      <c r="J1191" s="7" t="str">
        <f>TEXT($B1191, "DDDD")</f>
        <v>sábado</v>
      </c>
      <c r="K1191" s="15" t="str">
        <f>IFERROR(VLOOKUP(B1191, HolidayDimension!A$2:B$50, 2, FALSE), "No Key")</f>
        <v>No Key</v>
      </c>
      <c r="L1191" s="7" t="str">
        <f t="shared" si="18"/>
        <v>Non-Holiday</v>
      </c>
      <c r="M1191" s="7" t="str">
        <f>IF($I1191 &gt;= 6, "Weekend", "Non-Weekend")</f>
        <v>Weekend</v>
      </c>
    </row>
    <row r="1192" spans="1:13" x14ac:dyDescent="0.25">
      <c r="A1192" s="7">
        <v>1191</v>
      </c>
      <c r="B1192" s="8">
        <v>42127</v>
      </c>
      <c r="C1192" s="7">
        <f>YEAR($B1192)</f>
        <v>2015</v>
      </c>
      <c r="D1192" s="7" t="str">
        <f>VLOOKUP(_xlfn.DAYS(DATE(YEAR($B1192), MONTH($B1193), DAY($B1193)), DATE(YEAR($B1193), 1, 1)), SeasonAux, 2, TRUE)</f>
        <v>Spring</v>
      </c>
      <c r="E1192" s="7">
        <f>IF($F1192 &lt;= 6, 1, 2)</f>
        <v>1</v>
      </c>
      <c r="F1192" s="7">
        <f>MONTH($B1192)</f>
        <v>5</v>
      </c>
      <c r="G1192" s="7">
        <f>WEEKNUM($B1192)</f>
        <v>19</v>
      </c>
      <c r="H1192" s="7">
        <f>DAY($B1192)</f>
        <v>3</v>
      </c>
      <c r="I1192" s="7">
        <f>WEEKDAY($B1192,2)</f>
        <v>7</v>
      </c>
      <c r="J1192" s="7" t="str">
        <f>TEXT($B1192, "DDDD")</f>
        <v>domingo</v>
      </c>
      <c r="K1192" s="15" t="str">
        <f>IFERROR(VLOOKUP(B1192, HolidayDimension!A$2:B$50, 2, FALSE), "No Key")</f>
        <v>No Key</v>
      </c>
      <c r="L1192" s="7" t="str">
        <f t="shared" si="18"/>
        <v>Non-Holiday</v>
      </c>
      <c r="M1192" s="7" t="str">
        <f>IF($I1192 &gt;= 6, "Weekend", "Non-Weekend")</f>
        <v>Weekend</v>
      </c>
    </row>
    <row r="1193" spans="1:13" x14ac:dyDescent="0.25">
      <c r="A1193" s="7">
        <v>1192</v>
      </c>
      <c r="B1193" s="9">
        <v>42128</v>
      </c>
      <c r="C1193" s="7">
        <f>YEAR($B1193)</f>
        <v>2015</v>
      </c>
      <c r="D1193" s="7" t="str">
        <f>VLOOKUP(_xlfn.DAYS(DATE(YEAR($B1193), MONTH($B1194), DAY($B1194)), DATE(YEAR($B1194), 1, 1)), SeasonAux, 2, TRUE)</f>
        <v>Spring</v>
      </c>
      <c r="E1193" s="7">
        <f>IF($F1193 &lt;= 6, 1, 2)</f>
        <v>1</v>
      </c>
      <c r="F1193" s="7">
        <f>MONTH($B1193)</f>
        <v>5</v>
      </c>
      <c r="G1193" s="7">
        <f>WEEKNUM($B1193)</f>
        <v>19</v>
      </c>
      <c r="H1193" s="7">
        <f>DAY($B1193)</f>
        <v>4</v>
      </c>
      <c r="I1193" s="7">
        <f>WEEKDAY($B1193,2)</f>
        <v>1</v>
      </c>
      <c r="J1193" s="7" t="str">
        <f>TEXT($B1193, "DDDD")</f>
        <v>segunda-feira</v>
      </c>
      <c r="K1193" s="15" t="str">
        <f>IFERROR(VLOOKUP(B1193, HolidayDimension!A$2:B$50, 2, FALSE), "No Key")</f>
        <v>No Key</v>
      </c>
      <c r="L1193" s="7" t="str">
        <f t="shared" si="18"/>
        <v>Non-Holiday</v>
      </c>
      <c r="M1193" s="7" t="str">
        <f>IF($I1193 &gt;= 6, "Weekend", "Non-Weekend")</f>
        <v>Non-Weekend</v>
      </c>
    </row>
    <row r="1194" spans="1:13" x14ac:dyDescent="0.25">
      <c r="A1194" s="7">
        <v>1193</v>
      </c>
      <c r="B1194" s="8">
        <v>42129</v>
      </c>
      <c r="C1194" s="7">
        <f>YEAR($B1194)</f>
        <v>2015</v>
      </c>
      <c r="D1194" s="7" t="str">
        <f>VLOOKUP(_xlfn.DAYS(DATE(YEAR($B1194), MONTH($B1195), DAY($B1195)), DATE(YEAR($B1195), 1, 1)), SeasonAux, 2, TRUE)</f>
        <v>Spring</v>
      </c>
      <c r="E1194" s="7">
        <f>IF($F1194 &lt;= 6, 1, 2)</f>
        <v>1</v>
      </c>
      <c r="F1194" s="7">
        <f>MONTH($B1194)</f>
        <v>5</v>
      </c>
      <c r="G1194" s="7">
        <f>WEEKNUM($B1194)</f>
        <v>19</v>
      </c>
      <c r="H1194" s="7">
        <f>DAY($B1194)</f>
        <v>5</v>
      </c>
      <c r="I1194" s="7">
        <f>WEEKDAY($B1194,2)</f>
        <v>2</v>
      </c>
      <c r="J1194" s="7" t="str">
        <f>TEXT($B1194, "DDDD")</f>
        <v>terça-feira</v>
      </c>
      <c r="K1194" s="15" t="str">
        <f>IFERROR(VLOOKUP(B1194, HolidayDimension!A$2:B$50, 2, FALSE), "No Key")</f>
        <v>No Key</v>
      </c>
      <c r="L1194" s="7" t="str">
        <f t="shared" si="18"/>
        <v>Non-Holiday</v>
      </c>
      <c r="M1194" s="7" t="str">
        <f>IF($I1194 &gt;= 6, "Weekend", "Non-Weekend")</f>
        <v>Non-Weekend</v>
      </c>
    </row>
    <row r="1195" spans="1:13" x14ac:dyDescent="0.25">
      <c r="A1195" s="7">
        <v>1194</v>
      </c>
      <c r="B1195" s="9">
        <v>42130</v>
      </c>
      <c r="C1195" s="7">
        <f>YEAR($B1195)</f>
        <v>2015</v>
      </c>
      <c r="D1195" s="7" t="str">
        <f>VLOOKUP(_xlfn.DAYS(DATE(YEAR($B1195), MONTH($B1196), DAY($B1196)), DATE(YEAR($B1196), 1, 1)), SeasonAux, 2, TRUE)</f>
        <v>Spring</v>
      </c>
      <c r="E1195" s="7">
        <f>IF($F1195 &lt;= 6, 1, 2)</f>
        <v>1</v>
      </c>
      <c r="F1195" s="7">
        <f>MONTH($B1195)</f>
        <v>5</v>
      </c>
      <c r="G1195" s="7">
        <f>WEEKNUM($B1195)</f>
        <v>19</v>
      </c>
      <c r="H1195" s="7">
        <f>DAY($B1195)</f>
        <v>6</v>
      </c>
      <c r="I1195" s="7">
        <f>WEEKDAY($B1195,2)</f>
        <v>3</v>
      </c>
      <c r="J1195" s="7" t="str">
        <f>TEXT($B1195, "DDDD")</f>
        <v>quarta-feira</v>
      </c>
      <c r="K1195" s="15" t="str">
        <f>IFERROR(VLOOKUP(B1195, HolidayDimension!A$2:B$50, 2, FALSE), "No Key")</f>
        <v>No Key</v>
      </c>
      <c r="L1195" s="7" t="str">
        <f t="shared" si="18"/>
        <v>Non-Holiday</v>
      </c>
      <c r="M1195" s="7" t="str">
        <f>IF($I1195 &gt;= 6, "Weekend", "Non-Weekend")</f>
        <v>Non-Weekend</v>
      </c>
    </row>
    <row r="1196" spans="1:13" x14ac:dyDescent="0.25">
      <c r="A1196" s="7">
        <v>1195</v>
      </c>
      <c r="B1196" s="8">
        <v>42131</v>
      </c>
      <c r="C1196" s="7">
        <f>YEAR($B1196)</f>
        <v>2015</v>
      </c>
      <c r="D1196" s="7" t="str">
        <f>VLOOKUP(_xlfn.DAYS(DATE(YEAR($B1196), MONTH($B1197), DAY($B1197)), DATE(YEAR($B1197), 1, 1)), SeasonAux, 2, TRUE)</f>
        <v>Spring</v>
      </c>
      <c r="E1196" s="7">
        <f>IF($F1196 &lt;= 6, 1, 2)</f>
        <v>1</v>
      </c>
      <c r="F1196" s="7">
        <f>MONTH($B1196)</f>
        <v>5</v>
      </c>
      <c r="G1196" s="7">
        <f>WEEKNUM($B1196)</f>
        <v>19</v>
      </c>
      <c r="H1196" s="7">
        <f>DAY($B1196)</f>
        <v>7</v>
      </c>
      <c r="I1196" s="7">
        <f>WEEKDAY($B1196,2)</f>
        <v>4</v>
      </c>
      <c r="J1196" s="7" t="str">
        <f>TEXT($B1196, "DDDD")</f>
        <v>quinta-feira</v>
      </c>
      <c r="K1196" s="15" t="str">
        <f>IFERROR(VLOOKUP(B1196, HolidayDimension!A$2:B$50, 2, FALSE), "No Key")</f>
        <v>No Key</v>
      </c>
      <c r="L1196" s="7" t="str">
        <f t="shared" si="18"/>
        <v>Non-Holiday</v>
      </c>
      <c r="M1196" s="7" t="str">
        <f>IF($I1196 &gt;= 6, "Weekend", "Non-Weekend")</f>
        <v>Non-Weekend</v>
      </c>
    </row>
    <row r="1197" spans="1:13" x14ac:dyDescent="0.25">
      <c r="A1197" s="7">
        <v>1196</v>
      </c>
      <c r="B1197" s="8">
        <v>42132</v>
      </c>
      <c r="C1197" s="7">
        <f>YEAR($B1197)</f>
        <v>2015</v>
      </c>
      <c r="D1197" s="7" t="str">
        <f>VLOOKUP(_xlfn.DAYS(DATE(YEAR($B1197), MONTH($B1198), DAY($B1198)), DATE(YEAR($B1198), 1, 1)), SeasonAux, 2, TRUE)</f>
        <v>Spring</v>
      </c>
      <c r="E1197" s="7">
        <f>IF($F1197 &lt;= 6, 1, 2)</f>
        <v>1</v>
      </c>
      <c r="F1197" s="7">
        <f>MONTH($B1197)</f>
        <v>5</v>
      </c>
      <c r="G1197" s="7">
        <f>WEEKNUM($B1197)</f>
        <v>19</v>
      </c>
      <c r="H1197" s="7">
        <f>DAY($B1197)</f>
        <v>8</v>
      </c>
      <c r="I1197" s="7">
        <f>WEEKDAY($B1197,2)</f>
        <v>5</v>
      </c>
      <c r="J1197" s="7" t="str">
        <f>TEXT($B1197, "DDDD")</f>
        <v>sexta-feira</v>
      </c>
      <c r="K1197" s="15" t="str">
        <f>IFERROR(VLOOKUP(B1197, HolidayDimension!A$2:B$50, 2, FALSE), "No Key")</f>
        <v>No Key</v>
      </c>
      <c r="L1197" s="7" t="str">
        <f t="shared" si="18"/>
        <v>Non-Holiday</v>
      </c>
      <c r="M1197" s="7" t="str">
        <f>IF($I1197 &gt;= 6, "Weekend", "Non-Weekend")</f>
        <v>Non-Weekend</v>
      </c>
    </row>
    <row r="1198" spans="1:13" x14ac:dyDescent="0.25">
      <c r="A1198" s="7">
        <v>1197</v>
      </c>
      <c r="B1198" s="9">
        <v>42133</v>
      </c>
      <c r="C1198" s="7">
        <f>YEAR($B1198)</f>
        <v>2015</v>
      </c>
      <c r="D1198" s="7" t="str">
        <f>VLOOKUP(_xlfn.DAYS(DATE(YEAR($B1198), MONTH($B1199), DAY($B1199)), DATE(YEAR($B1199), 1, 1)), SeasonAux, 2, TRUE)</f>
        <v>Spring</v>
      </c>
      <c r="E1198" s="7">
        <f>IF($F1198 &lt;= 6, 1, 2)</f>
        <v>1</v>
      </c>
      <c r="F1198" s="7">
        <f>MONTH($B1198)</f>
        <v>5</v>
      </c>
      <c r="G1198" s="7">
        <f>WEEKNUM($B1198)</f>
        <v>19</v>
      </c>
      <c r="H1198" s="7">
        <f>DAY($B1198)</f>
        <v>9</v>
      </c>
      <c r="I1198" s="7">
        <f>WEEKDAY($B1198,2)</f>
        <v>6</v>
      </c>
      <c r="J1198" s="7" t="str">
        <f>TEXT($B1198, "DDDD")</f>
        <v>sábado</v>
      </c>
      <c r="K1198" s="15" t="str">
        <f>IFERROR(VLOOKUP(B1198, HolidayDimension!A$2:B$50, 2, FALSE), "No Key")</f>
        <v>No Key</v>
      </c>
      <c r="L1198" s="7" t="str">
        <f t="shared" si="18"/>
        <v>Non-Holiday</v>
      </c>
      <c r="M1198" s="7" t="str">
        <f>IF($I1198 &gt;= 6, "Weekend", "Non-Weekend")</f>
        <v>Weekend</v>
      </c>
    </row>
    <row r="1199" spans="1:13" x14ac:dyDescent="0.25">
      <c r="A1199" s="7">
        <v>1198</v>
      </c>
      <c r="B1199" s="9">
        <v>42134</v>
      </c>
      <c r="C1199" s="7">
        <f>YEAR($B1199)</f>
        <v>2015</v>
      </c>
      <c r="D1199" s="7" t="str">
        <f>VLOOKUP(_xlfn.DAYS(DATE(YEAR($B1199), MONTH($B1200), DAY($B1200)), DATE(YEAR($B1200), 1, 1)), SeasonAux, 2, TRUE)</f>
        <v>Spring</v>
      </c>
      <c r="E1199" s="7">
        <f>IF($F1199 &lt;= 6, 1, 2)</f>
        <v>1</v>
      </c>
      <c r="F1199" s="7">
        <f>MONTH($B1199)</f>
        <v>5</v>
      </c>
      <c r="G1199" s="7">
        <f>WEEKNUM($B1199)</f>
        <v>20</v>
      </c>
      <c r="H1199" s="7">
        <f>DAY($B1199)</f>
        <v>10</v>
      </c>
      <c r="I1199" s="7">
        <f>WEEKDAY($B1199,2)</f>
        <v>7</v>
      </c>
      <c r="J1199" s="7" t="str">
        <f>TEXT($B1199, "DDDD")</f>
        <v>domingo</v>
      </c>
      <c r="K1199" s="15" t="str">
        <f>IFERROR(VLOOKUP(B1199, HolidayDimension!A$2:B$50, 2, FALSE), "No Key")</f>
        <v>No Key</v>
      </c>
      <c r="L1199" s="7" t="str">
        <f t="shared" si="18"/>
        <v>Non-Holiday</v>
      </c>
      <c r="M1199" s="7" t="str">
        <f>IF($I1199 &gt;= 6, "Weekend", "Non-Weekend")</f>
        <v>Weekend</v>
      </c>
    </row>
    <row r="1200" spans="1:13" x14ac:dyDescent="0.25">
      <c r="A1200" s="7">
        <v>1199</v>
      </c>
      <c r="B1200" s="8">
        <v>42135</v>
      </c>
      <c r="C1200" s="7">
        <f>YEAR($B1200)</f>
        <v>2015</v>
      </c>
      <c r="D1200" s="7" t="str">
        <f>VLOOKUP(_xlfn.DAYS(DATE(YEAR($B1200), MONTH($B1201), DAY($B1201)), DATE(YEAR($B1201), 1, 1)), SeasonAux, 2, TRUE)</f>
        <v>Spring</v>
      </c>
      <c r="E1200" s="7">
        <f>IF($F1200 &lt;= 6, 1, 2)</f>
        <v>1</v>
      </c>
      <c r="F1200" s="7">
        <f>MONTH($B1200)</f>
        <v>5</v>
      </c>
      <c r="G1200" s="7">
        <f>WEEKNUM($B1200)</f>
        <v>20</v>
      </c>
      <c r="H1200" s="7">
        <f>DAY($B1200)</f>
        <v>11</v>
      </c>
      <c r="I1200" s="7">
        <f>WEEKDAY($B1200,2)</f>
        <v>1</v>
      </c>
      <c r="J1200" s="7" t="str">
        <f>TEXT($B1200, "DDDD")</f>
        <v>segunda-feira</v>
      </c>
      <c r="K1200" s="15" t="str">
        <f>IFERROR(VLOOKUP(B1200, HolidayDimension!A$2:B$50, 2, FALSE), "No Key")</f>
        <v>No Key</v>
      </c>
      <c r="L1200" s="7" t="str">
        <f t="shared" si="18"/>
        <v>Non-Holiday</v>
      </c>
      <c r="M1200" s="7" t="str">
        <f>IF($I1200 &gt;= 6, "Weekend", "Non-Weekend")</f>
        <v>Non-Weekend</v>
      </c>
    </row>
    <row r="1201" spans="1:13" x14ac:dyDescent="0.25">
      <c r="A1201" s="7">
        <v>1200</v>
      </c>
      <c r="B1201" s="8">
        <v>42136</v>
      </c>
      <c r="C1201" s="7">
        <f>YEAR($B1201)</f>
        <v>2015</v>
      </c>
      <c r="D1201" s="7" t="str">
        <f>VLOOKUP(_xlfn.DAYS(DATE(YEAR($B1201), MONTH($B1202), DAY($B1202)), DATE(YEAR($B1202), 1, 1)), SeasonAux, 2, TRUE)</f>
        <v>Spring</v>
      </c>
      <c r="E1201" s="7">
        <f>IF($F1201 &lt;= 6, 1, 2)</f>
        <v>1</v>
      </c>
      <c r="F1201" s="7">
        <f>MONTH($B1201)</f>
        <v>5</v>
      </c>
      <c r="G1201" s="7">
        <f>WEEKNUM($B1201)</f>
        <v>20</v>
      </c>
      <c r="H1201" s="7">
        <f>DAY($B1201)</f>
        <v>12</v>
      </c>
      <c r="I1201" s="7">
        <f>WEEKDAY($B1201,2)</f>
        <v>2</v>
      </c>
      <c r="J1201" s="7" t="str">
        <f>TEXT($B1201, "DDDD")</f>
        <v>terça-feira</v>
      </c>
      <c r="K1201" s="15" t="str">
        <f>IFERROR(VLOOKUP(B1201, HolidayDimension!A$2:B$50, 2, FALSE), "No Key")</f>
        <v>No Key</v>
      </c>
      <c r="L1201" s="7" t="str">
        <f t="shared" si="18"/>
        <v>Non-Holiday</v>
      </c>
      <c r="M1201" s="7" t="str">
        <f>IF($I1201 &gt;= 6, "Weekend", "Non-Weekend")</f>
        <v>Non-Weekend</v>
      </c>
    </row>
    <row r="1202" spans="1:13" x14ac:dyDescent="0.25">
      <c r="A1202" s="7">
        <v>1201</v>
      </c>
      <c r="B1202" s="8">
        <v>42137</v>
      </c>
      <c r="C1202" s="7">
        <f>YEAR($B1202)</f>
        <v>2015</v>
      </c>
      <c r="D1202" s="7" t="str">
        <f>VLOOKUP(_xlfn.DAYS(DATE(YEAR($B1202), MONTH($B1203), DAY($B1203)), DATE(YEAR($B1203), 1, 1)), SeasonAux, 2, TRUE)</f>
        <v>Spring</v>
      </c>
      <c r="E1202" s="7">
        <f>IF($F1202 &lt;= 6, 1, 2)</f>
        <v>1</v>
      </c>
      <c r="F1202" s="7">
        <f>MONTH($B1202)</f>
        <v>5</v>
      </c>
      <c r="G1202" s="7">
        <f>WEEKNUM($B1202)</f>
        <v>20</v>
      </c>
      <c r="H1202" s="7">
        <f>DAY($B1202)</f>
        <v>13</v>
      </c>
      <c r="I1202" s="7">
        <f>WEEKDAY($B1202,2)</f>
        <v>3</v>
      </c>
      <c r="J1202" s="7" t="str">
        <f>TEXT($B1202, "DDDD")</f>
        <v>quarta-feira</v>
      </c>
      <c r="K1202" s="15" t="str">
        <f>IFERROR(VLOOKUP(B1202, HolidayDimension!A$2:B$50, 2, FALSE), "No Key")</f>
        <v>No Key</v>
      </c>
      <c r="L1202" s="7" t="str">
        <f t="shared" si="18"/>
        <v>Non-Holiday</v>
      </c>
      <c r="M1202" s="7" t="str">
        <f>IF($I1202 &gt;= 6, "Weekend", "Non-Weekend")</f>
        <v>Non-Weekend</v>
      </c>
    </row>
    <row r="1203" spans="1:13" x14ac:dyDescent="0.25">
      <c r="A1203" s="7">
        <v>1202</v>
      </c>
      <c r="B1203" s="9">
        <v>42138</v>
      </c>
      <c r="C1203" s="7">
        <f>YEAR($B1203)</f>
        <v>2015</v>
      </c>
      <c r="D1203" s="7" t="str">
        <f>VLOOKUP(_xlfn.DAYS(DATE(YEAR($B1203), MONTH($B1204), DAY($B1204)), DATE(YEAR($B1204), 1, 1)), SeasonAux, 2, TRUE)</f>
        <v>Spring</v>
      </c>
      <c r="E1203" s="7">
        <f>IF($F1203 &lt;= 6, 1, 2)</f>
        <v>1</v>
      </c>
      <c r="F1203" s="7">
        <f>MONTH($B1203)</f>
        <v>5</v>
      </c>
      <c r="G1203" s="7">
        <f>WEEKNUM($B1203)</f>
        <v>20</v>
      </c>
      <c r="H1203" s="7">
        <f>DAY($B1203)</f>
        <v>14</v>
      </c>
      <c r="I1203" s="7">
        <f>WEEKDAY($B1203,2)</f>
        <v>4</v>
      </c>
      <c r="J1203" s="7" t="str">
        <f>TEXT($B1203, "DDDD")</f>
        <v>quinta-feira</v>
      </c>
      <c r="K1203" s="15" t="str">
        <f>IFERROR(VLOOKUP(B1203, HolidayDimension!A$2:B$50, 2, FALSE), "No Key")</f>
        <v>No Key</v>
      </c>
      <c r="L1203" s="7" t="str">
        <f t="shared" si="18"/>
        <v>Non-Holiday</v>
      </c>
      <c r="M1203" s="7" t="str">
        <f>IF($I1203 &gt;= 6, "Weekend", "Non-Weekend")</f>
        <v>Non-Weekend</v>
      </c>
    </row>
    <row r="1204" spans="1:13" x14ac:dyDescent="0.25">
      <c r="A1204" s="7">
        <v>1203</v>
      </c>
      <c r="B1204" s="9">
        <v>42139</v>
      </c>
      <c r="C1204" s="7">
        <f>YEAR($B1204)</f>
        <v>2015</v>
      </c>
      <c r="D1204" s="7" t="str">
        <f>VLOOKUP(_xlfn.DAYS(DATE(YEAR($B1204), MONTH($B1205), DAY($B1205)), DATE(YEAR($B1205), 1, 1)), SeasonAux, 2, TRUE)</f>
        <v>Spring</v>
      </c>
      <c r="E1204" s="7">
        <f>IF($F1204 &lt;= 6, 1, 2)</f>
        <v>1</v>
      </c>
      <c r="F1204" s="7">
        <f>MONTH($B1204)</f>
        <v>5</v>
      </c>
      <c r="G1204" s="7">
        <f>WEEKNUM($B1204)</f>
        <v>20</v>
      </c>
      <c r="H1204" s="7">
        <f>DAY($B1204)</f>
        <v>15</v>
      </c>
      <c r="I1204" s="7">
        <f>WEEKDAY($B1204,2)</f>
        <v>5</v>
      </c>
      <c r="J1204" s="7" t="str">
        <f>TEXT($B1204, "DDDD")</f>
        <v>sexta-feira</v>
      </c>
      <c r="K1204" s="15" t="str">
        <f>IFERROR(VLOOKUP(B1204, HolidayDimension!A$2:B$50, 2, FALSE), "No Key")</f>
        <v>No Key</v>
      </c>
      <c r="L1204" s="7" t="str">
        <f t="shared" si="18"/>
        <v>Non-Holiday</v>
      </c>
      <c r="M1204" s="7" t="str">
        <f>IF($I1204 &gt;= 6, "Weekend", "Non-Weekend")</f>
        <v>Non-Weekend</v>
      </c>
    </row>
    <row r="1205" spans="1:13" x14ac:dyDescent="0.25">
      <c r="A1205" s="7">
        <v>1204</v>
      </c>
      <c r="B1205" s="9">
        <v>42140</v>
      </c>
      <c r="C1205" s="7">
        <f>YEAR($B1205)</f>
        <v>2015</v>
      </c>
      <c r="D1205" s="7" t="str">
        <f>VLOOKUP(_xlfn.DAYS(DATE(YEAR($B1205), MONTH($B1206), DAY($B1206)), DATE(YEAR($B1206), 1, 1)), SeasonAux, 2, TRUE)</f>
        <v>Spring</v>
      </c>
      <c r="E1205" s="7">
        <f>IF($F1205 &lt;= 6, 1, 2)</f>
        <v>1</v>
      </c>
      <c r="F1205" s="7">
        <f>MONTH($B1205)</f>
        <v>5</v>
      </c>
      <c r="G1205" s="7">
        <f>WEEKNUM($B1205)</f>
        <v>20</v>
      </c>
      <c r="H1205" s="7">
        <f>DAY($B1205)</f>
        <v>16</v>
      </c>
      <c r="I1205" s="7">
        <f>WEEKDAY($B1205,2)</f>
        <v>6</v>
      </c>
      <c r="J1205" s="7" t="str">
        <f>TEXT($B1205, "DDDD")</f>
        <v>sábado</v>
      </c>
      <c r="K1205" s="15" t="str">
        <f>IFERROR(VLOOKUP(B1205, HolidayDimension!A$2:B$50, 2, FALSE), "No Key")</f>
        <v>No Key</v>
      </c>
      <c r="L1205" s="7" t="str">
        <f t="shared" si="18"/>
        <v>Non-Holiday</v>
      </c>
      <c r="M1205" s="7" t="str">
        <f>IF($I1205 &gt;= 6, "Weekend", "Non-Weekend")</f>
        <v>Weekend</v>
      </c>
    </row>
    <row r="1206" spans="1:13" x14ac:dyDescent="0.25">
      <c r="A1206" s="7">
        <v>1205</v>
      </c>
      <c r="B1206" s="9">
        <v>42141</v>
      </c>
      <c r="C1206" s="7">
        <f>YEAR($B1206)</f>
        <v>2015</v>
      </c>
      <c r="D1206" s="7" t="str">
        <f>VLOOKUP(_xlfn.DAYS(DATE(YEAR($B1206), MONTH($B1207), DAY($B1207)), DATE(YEAR($B1207), 1, 1)), SeasonAux, 2, TRUE)</f>
        <v>Spring</v>
      </c>
      <c r="E1206" s="7">
        <f>IF($F1206 &lt;= 6, 1, 2)</f>
        <v>1</v>
      </c>
      <c r="F1206" s="7">
        <f>MONTH($B1206)</f>
        <v>5</v>
      </c>
      <c r="G1206" s="7">
        <f>WEEKNUM($B1206)</f>
        <v>21</v>
      </c>
      <c r="H1206" s="7">
        <f>DAY($B1206)</f>
        <v>17</v>
      </c>
      <c r="I1206" s="7">
        <f>WEEKDAY($B1206,2)</f>
        <v>7</v>
      </c>
      <c r="J1206" s="7" t="str">
        <f>TEXT($B1206, "DDDD")</f>
        <v>domingo</v>
      </c>
      <c r="K1206" s="15" t="str">
        <f>IFERROR(VLOOKUP(B1206, HolidayDimension!A$2:B$50, 2, FALSE), "No Key")</f>
        <v>No Key</v>
      </c>
      <c r="L1206" s="7" t="str">
        <f t="shared" si="18"/>
        <v>Non-Holiday</v>
      </c>
      <c r="M1206" s="7" t="str">
        <f>IF($I1206 &gt;= 6, "Weekend", "Non-Weekend")</f>
        <v>Weekend</v>
      </c>
    </row>
    <row r="1207" spans="1:13" x14ac:dyDescent="0.25">
      <c r="A1207" s="7">
        <v>1206</v>
      </c>
      <c r="B1207" s="9">
        <v>42142</v>
      </c>
      <c r="C1207" s="7">
        <f>YEAR($B1207)</f>
        <v>2015</v>
      </c>
      <c r="D1207" s="7" t="str">
        <f>VLOOKUP(_xlfn.DAYS(DATE(YEAR($B1207), MONTH($B1208), DAY($B1208)), DATE(YEAR($B1208), 1, 1)), SeasonAux, 2, TRUE)</f>
        <v>Spring</v>
      </c>
      <c r="E1207" s="7">
        <f>IF($F1207 &lt;= 6, 1, 2)</f>
        <v>1</v>
      </c>
      <c r="F1207" s="7">
        <f>MONTH($B1207)</f>
        <v>5</v>
      </c>
      <c r="G1207" s="7">
        <f>WEEKNUM($B1207)</f>
        <v>21</v>
      </c>
      <c r="H1207" s="7">
        <f>DAY($B1207)</f>
        <v>18</v>
      </c>
      <c r="I1207" s="7">
        <f>WEEKDAY($B1207,2)</f>
        <v>1</v>
      </c>
      <c r="J1207" s="7" t="str">
        <f>TEXT($B1207, "DDDD")</f>
        <v>segunda-feira</v>
      </c>
      <c r="K1207" s="15" t="str">
        <f>IFERROR(VLOOKUP(B1207, HolidayDimension!A$2:B$50, 2, FALSE), "No Key")</f>
        <v>No Key</v>
      </c>
      <c r="L1207" s="7" t="str">
        <f t="shared" si="18"/>
        <v>Non-Holiday</v>
      </c>
      <c r="M1207" s="7" t="str">
        <f>IF($I1207 &gt;= 6, "Weekend", "Non-Weekend")</f>
        <v>Non-Weekend</v>
      </c>
    </row>
    <row r="1208" spans="1:13" x14ac:dyDescent="0.25">
      <c r="A1208" s="7">
        <v>1207</v>
      </c>
      <c r="B1208" s="8">
        <v>42143</v>
      </c>
      <c r="C1208" s="7">
        <f>YEAR($B1208)</f>
        <v>2015</v>
      </c>
      <c r="D1208" s="7" t="str">
        <f>VLOOKUP(_xlfn.DAYS(DATE(YEAR($B1208), MONTH($B1209), DAY($B1209)), DATE(YEAR($B1209), 1, 1)), SeasonAux, 2, TRUE)</f>
        <v>Spring</v>
      </c>
      <c r="E1208" s="7">
        <f>IF($F1208 &lt;= 6, 1, 2)</f>
        <v>1</v>
      </c>
      <c r="F1208" s="7">
        <f>MONTH($B1208)</f>
        <v>5</v>
      </c>
      <c r="G1208" s="7">
        <f>WEEKNUM($B1208)</f>
        <v>21</v>
      </c>
      <c r="H1208" s="7">
        <f>DAY($B1208)</f>
        <v>19</v>
      </c>
      <c r="I1208" s="7">
        <f>WEEKDAY($B1208,2)</f>
        <v>2</v>
      </c>
      <c r="J1208" s="7" t="str">
        <f>TEXT($B1208, "DDDD")</f>
        <v>terça-feira</v>
      </c>
      <c r="K1208" s="15" t="str">
        <f>IFERROR(VLOOKUP(B1208, HolidayDimension!A$2:B$50, 2, FALSE), "No Key")</f>
        <v>No Key</v>
      </c>
      <c r="L1208" s="7" t="str">
        <f t="shared" si="18"/>
        <v>Non-Holiday</v>
      </c>
      <c r="M1208" s="7" t="str">
        <f>IF($I1208 &gt;= 6, "Weekend", "Non-Weekend")</f>
        <v>Non-Weekend</v>
      </c>
    </row>
    <row r="1209" spans="1:13" x14ac:dyDescent="0.25">
      <c r="A1209" s="7">
        <v>1208</v>
      </c>
      <c r="B1209" s="8">
        <v>42144</v>
      </c>
      <c r="C1209" s="7">
        <f>YEAR($B1209)</f>
        <v>2015</v>
      </c>
      <c r="D1209" s="7" t="str">
        <f>VLOOKUP(_xlfn.DAYS(DATE(YEAR($B1209), MONTH($B1210), DAY($B1210)), DATE(YEAR($B1210), 1, 1)), SeasonAux, 2, TRUE)</f>
        <v>Spring</v>
      </c>
      <c r="E1209" s="7">
        <f>IF($F1209 &lt;= 6, 1, 2)</f>
        <v>1</v>
      </c>
      <c r="F1209" s="7">
        <f>MONTH($B1209)</f>
        <v>5</v>
      </c>
      <c r="G1209" s="7">
        <f>WEEKNUM($B1209)</f>
        <v>21</v>
      </c>
      <c r="H1209" s="7">
        <f>DAY($B1209)</f>
        <v>20</v>
      </c>
      <c r="I1209" s="7">
        <f>WEEKDAY($B1209,2)</f>
        <v>3</v>
      </c>
      <c r="J1209" s="7" t="str">
        <f>TEXT($B1209, "DDDD")</f>
        <v>quarta-feira</v>
      </c>
      <c r="K1209" s="15" t="str">
        <f>IFERROR(VLOOKUP(B1209, HolidayDimension!A$2:B$50, 2, FALSE), "No Key")</f>
        <v>No Key</v>
      </c>
      <c r="L1209" s="7" t="str">
        <f t="shared" si="18"/>
        <v>Non-Holiday</v>
      </c>
      <c r="M1209" s="7" t="str">
        <f>IF($I1209 &gt;= 6, "Weekend", "Non-Weekend")</f>
        <v>Non-Weekend</v>
      </c>
    </row>
    <row r="1210" spans="1:13" x14ac:dyDescent="0.25">
      <c r="A1210" s="7">
        <v>1209</v>
      </c>
      <c r="B1210" s="9">
        <v>42145</v>
      </c>
      <c r="C1210" s="7">
        <f>YEAR($B1210)</f>
        <v>2015</v>
      </c>
      <c r="D1210" s="7" t="str">
        <f>VLOOKUP(_xlfn.DAYS(DATE(YEAR($B1210), MONTH($B1211), DAY($B1211)), DATE(YEAR($B1211), 1, 1)), SeasonAux, 2, TRUE)</f>
        <v>Spring</v>
      </c>
      <c r="E1210" s="7">
        <f>IF($F1210 &lt;= 6, 1, 2)</f>
        <v>1</v>
      </c>
      <c r="F1210" s="7">
        <f>MONTH($B1210)</f>
        <v>5</v>
      </c>
      <c r="G1210" s="7">
        <f>WEEKNUM($B1210)</f>
        <v>21</v>
      </c>
      <c r="H1210" s="7">
        <f>DAY($B1210)</f>
        <v>21</v>
      </c>
      <c r="I1210" s="7">
        <f>WEEKDAY($B1210,2)</f>
        <v>4</v>
      </c>
      <c r="J1210" s="7" t="str">
        <f>TEXT($B1210, "DDDD")</f>
        <v>quinta-feira</v>
      </c>
      <c r="K1210" s="15" t="str">
        <f>IFERROR(VLOOKUP(B1210, HolidayDimension!A$2:B$50, 2, FALSE), "No Key")</f>
        <v>No Key</v>
      </c>
      <c r="L1210" s="7" t="str">
        <f t="shared" si="18"/>
        <v>Non-Holiday</v>
      </c>
      <c r="M1210" s="7" t="str">
        <f>IF($I1210 &gt;= 6, "Weekend", "Non-Weekend")</f>
        <v>Non-Weekend</v>
      </c>
    </row>
    <row r="1211" spans="1:13" x14ac:dyDescent="0.25">
      <c r="A1211" s="7">
        <v>1210</v>
      </c>
      <c r="B1211" s="9">
        <v>42146</v>
      </c>
      <c r="C1211" s="7">
        <f>YEAR($B1211)</f>
        <v>2015</v>
      </c>
      <c r="D1211" s="7" t="str">
        <f>VLOOKUP(_xlfn.DAYS(DATE(YEAR($B1211), MONTH($B1212), DAY($B1212)), DATE(YEAR($B1212), 1, 1)), SeasonAux, 2, TRUE)</f>
        <v>Spring</v>
      </c>
      <c r="E1211" s="7">
        <f>IF($F1211 &lt;= 6, 1, 2)</f>
        <v>1</v>
      </c>
      <c r="F1211" s="7">
        <f>MONTH($B1211)</f>
        <v>5</v>
      </c>
      <c r="G1211" s="7">
        <f>WEEKNUM($B1211)</f>
        <v>21</v>
      </c>
      <c r="H1211" s="7">
        <f>DAY($B1211)</f>
        <v>22</v>
      </c>
      <c r="I1211" s="7">
        <f>WEEKDAY($B1211,2)</f>
        <v>5</v>
      </c>
      <c r="J1211" s="7" t="str">
        <f>TEXT($B1211, "DDDD")</f>
        <v>sexta-feira</v>
      </c>
      <c r="K1211" s="15" t="str">
        <f>IFERROR(VLOOKUP(B1211, HolidayDimension!A$2:B$50, 2, FALSE), "No Key")</f>
        <v>No Key</v>
      </c>
      <c r="L1211" s="7" t="str">
        <f t="shared" si="18"/>
        <v>Non-Holiday</v>
      </c>
      <c r="M1211" s="7" t="str">
        <f>IF($I1211 &gt;= 6, "Weekend", "Non-Weekend")</f>
        <v>Non-Weekend</v>
      </c>
    </row>
    <row r="1212" spans="1:13" x14ac:dyDescent="0.25">
      <c r="A1212" s="7">
        <v>1211</v>
      </c>
      <c r="B1212" s="8">
        <v>42147</v>
      </c>
      <c r="C1212" s="7">
        <f>YEAR($B1212)</f>
        <v>2015</v>
      </c>
      <c r="D1212" s="7" t="str">
        <f>VLOOKUP(_xlfn.DAYS(DATE(YEAR($B1212), MONTH($B1213), DAY($B1213)), DATE(YEAR($B1213), 1, 1)), SeasonAux, 2, TRUE)</f>
        <v>Spring</v>
      </c>
      <c r="E1212" s="7">
        <f>IF($F1212 &lt;= 6, 1, 2)</f>
        <v>1</v>
      </c>
      <c r="F1212" s="7">
        <f>MONTH($B1212)</f>
        <v>5</v>
      </c>
      <c r="G1212" s="7">
        <f>WEEKNUM($B1212)</f>
        <v>21</v>
      </c>
      <c r="H1212" s="7">
        <f>DAY($B1212)</f>
        <v>23</v>
      </c>
      <c r="I1212" s="7">
        <f>WEEKDAY($B1212,2)</f>
        <v>6</v>
      </c>
      <c r="J1212" s="7" t="str">
        <f>TEXT($B1212, "DDDD")</f>
        <v>sábado</v>
      </c>
      <c r="K1212" s="15" t="str">
        <f>IFERROR(VLOOKUP(B1212, HolidayDimension!A$2:B$50, 2, FALSE), "No Key")</f>
        <v>No Key</v>
      </c>
      <c r="L1212" s="7" t="str">
        <f t="shared" si="18"/>
        <v>Non-Holiday</v>
      </c>
      <c r="M1212" s="7" t="str">
        <f>IF($I1212 &gt;= 6, "Weekend", "Non-Weekend")</f>
        <v>Weekend</v>
      </c>
    </row>
    <row r="1213" spans="1:13" x14ac:dyDescent="0.25">
      <c r="A1213" s="7">
        <v>1212</v>
      </c>
      <c r="B1213" s="9">
        <v>42148</v>
      </c>
      <c r="C1213" s="7">
        <f>YEAR($B1213)</f>
        <v>2015</v>
      </c>
      <c r="D1213" s="7" t="str">
        <f>VLOOKUP(_xlfn.DAYS(DATE(YEAR($B1213), MONTH($B1214), DAY($B1214)), DATE(YEAR($B1214), 1, 1)), SeasonAux, 2, TRUE)</f>
        <v>Spring</v>
      </c>
      <c r="E1213" s="7">
        <f>IF($F1213 &lt;= 6, 1, 2)</f>
        <v>1</v>
      </c>
      <c r="F1213" s="7">
        <f>MONTH($B1213)</f>
        <v>5</v>
      </c>
      <c r="G1213" s="7">
        <f>WEEKNUM($B1213)</f>
        <v>22</v>
      </c>
      <c r="H1213" s="7">
        <f>DAY($B1213)</f>
        <v>24</v>
      </c>
      <c r="I1213" s="7">
        <f>WEEKDAY($B1213,2)</f>
        <v>7</v>
      </c>
      <c r="J1213" s="7" t="str">
        <f>TEXT($B1213, "DDDD")</f>
        <v>domingo</v>
      </c>
      <c r="K1213" s="15" t="str">
        <f>IFERROR(VLOOKUP(B1213, HolidayDimension!A$2:B$50, 2, FALSE), "No Key")</f>
        <v>No Key</v>
      </c>
      <c r="L1213" s="7" t="str">
        <f t="shared" si="18"/>
        <v>Non-Holiday</v>
      </c>
      <c r="M1213" s="7" t="str">
        <f>IF($I1213 &gt;= 6, "Weekend", "Non-Weekend")</f>
        <v>Weekend</v>
      </c>
    </row>
    <row r="1214" spans="1:13" x14ac:dyDescent="0.25">
      <c r="A1214" s="7">
        <v>1213</v>
      </c>
      <c r="B1214" s="9">
        <v>42149</v>
      </c>
      <c r="C1214" s="7">
        <f>YEAR($B1214)</f>
        <v>2015</v>
      </c>
      <c r="D1214" s="7" t="str">
        <f>VLOOKUP(_xlfn.DAYS(DATE(YEAR($B1214), MONTH($B1215), DAY($B1215)), DATE(YEAR($B1215), 1, 1)), SeasonAux, 2, TRUE)</f>
        <v>Spring</v>
      </c>
      <c r="E1214" s="7">
        <f>IF($F1214 &lt;= 6, 1, 2)</f>
        <v>1</v>
      </c>
      <c r="F1214" s="7">
        <f>MONTH($B1214)</f>
        <v>5</v>
      </c>
      <c r="G1214" s="7">
        <f>WEEKNUM($B1214)</f>
        <v>22</v>
      </c>
      <c r="H1214" s="7">
        <f>DAY($B1214)</f>
        <v>25</v>
      </c>
      <c r="I1214" s="7">
        <f>WEEKDAY($B1214,2)</f>
        <v>1</v>
      </c>
      <c r="J1214" s="7" t="str">
        <f>TEXT($B1214, "DDDD")</f>
        <v>segunda-feira</v>
      </c>
      <c r="K1214" s="15" t="str">
        <f>IFERROR(VLOOKUP(B1214, HolidayDimension!A$2:B$50, 2, FALSE), "No Key")</f>
        <v>No Key</v>
      </c>
      <c r="L1214" s="7" t="str">
        <f t="shared" si="18"/>
        <v>Non-Holiday</v>
      </c>
      <c r="M1214" s="7" t="str">
        <f>IF($I1214 &gt;= 6, "Weekend", "Non-Weekend")</f>
        <v>Non-Weekend</v>
      </c>
    </row>
    <row r="1215" spans="1:13" x14ac:dyDescent="0.25">
      <c r="A1215" s="7">
        <v>1214</v>
      </c>
      <c r="B1215" s="9">
        <v>42150</v>
      </c>
      <c r="C1215" s="7">
        <f>YEAR($B1215)</f>
        <v>2015</v>
      </c>
      <c r="D1215" s="7" t="str">
        <f>VLOOKUP(_xlfn.DAYS(DATE(YEAR($B1215), MONTH($B1216), DAY($B1216)), DATE(YEAR($B1216), 1, 1)), SeasonAux, 2, TRUE)</f>
        <v>Spring</v>
      </c>
      <c r="E1215" s="7">
        <f>IF($F1215 &lt;= 6, 1, 2)</f>
        <v>1</v>
      </c>
      <c r="F1215" s="7">
        <f>MONTH($B1215)</f>
        <v>5</v>
      </c>
      <c r="G1215" s="7">
        <f>WEEKNUM($B1215)</f>
        <v>22</v>
      </c>
      <c r="H1215" s="7">
        <f>DAY($B1215)</f>
        <v>26</v>
      </c>
      <c r="I1215" s="7">
        <f>WEEKDAY($B1215,2)</f>
        <v>2</v>
      </c>
      <c r="J1215" s="7" t="str">
        <f>TEXT($B1215, "DDDD")</f>
        <v>terça-feira</v>
      </c>
      <c r="K1215" s="15" t="str">
        <f>IFERROR(VLOOKUP(B1215, HolidayDimension!A$2:B$50, 2, FALSE), "No Key")</f>
        <v>No Key</v>
      </c>
      <c r="L1215" s="7" t="str">
        <f t="shared" si="18"/>
        <v>Non-Holiday</v>
      </c>
      <c r="M1215" s="7" t="str">
        <f>IF($I1215 &gt;= 6, "Weekend", "Non-Weekend")</f>
        <v>Non-Weekend</v>
      </c>
    </row>
    <row r="1216" spans="1:13" x14ac:dyDescent="0.25">
      <c r="A1216" s="7">
        <v>1215</v>
      </c>
      <c r="B1216" s="9">
        <v>42151</v>
      </c>
      <c r="C1216" s="7">
        <f>YEAR($B1216)</f>
        <v>2015</v>
      </c>
      <c r="D1216" s="7" t="str">
        <f>VLOOKUP(_xlfn.DAYS(DATE(YEAR($B1216), MONTH($B1217), DAY($B1217)), DATE(YEAR($B1217), 1, 1)), SeasonAux, 2, TRUE)</f>
        <v>Spring</v>
      </c>
      <c r="E1216" s="7">
        <f>IF($F1216 &lt;= 6, 1, 2)</f>
        <v>1</v>
      </c>
      <c r="F1216" s="7">
        <f>MONTH($B1216)</f>
        <v>5</v>
      </c>
      <c r="G1216" s="7">
        <f>WEEKNUM($B1216)</f>
        <v>22</v>
      </c>
      <c r="H1216" s="7">
        <f>DAY($B1216)</f>
        <v>27</v>
      </c>
      <c r="I1216" s="7">
        <f>WEEKDAY($B1216,2)</f>
        <v>3</v>
      </c>
      <c r="J1216" s="7" t="str">
        <f>TEXT($B1216, "DDDD")</f>
        <v>quarta-feira</v>
      </c>
      <c r="K1216" s="15" t="str">
        <f>IFERROR(VLOOKUP(B1216, HolidayDimension!A$2:B$50, 2, FALSE), "No Key")</f>
        <v>No Key</v>
      </c>
      <c r="L1216" s="7" t="str">
        <f t="shared" si="18"/>
        <v>Non-Holiday</v>
      </c>
      <c r="M1216" s="7" t="str">
        <f>IF($I1216 &gt;= 6, "Weekend", "Non-Weekend")</f>
        <v>Non-Weekend</v>
      </c>
    </row>
    <row r="1217" spans="1:13" x14ac:dyDescent="0.25">
      <c r="A1217" s="7">
        <v>1216</v>
      </c>
      <c r="B1217" s="9">
        <v>42152</v>
      </c>
      <c r="C1217" s="7">
        <f>YEAR($B1217)</f>
        <v>2015</v>
      </c>
      <c r="D1217" s="7" t="str">
        <f>VLOOKUP(_xlfn.DAYS(DATE(YEAR($B1217), MONTH($B1218), DAY($B1218)), DATE(YEAR($B1218), 1, 1)), SeasonAux, 2, TRUE)</f>
        <v>Spring</v>
      </c>
      <c r="E1217" s="7">
        <f>IF($F1217 &lt;= 6, 1, 2)</f>
        <v>1</v>
      </c>
      <c r="F1217" s="7">
        <f>MONTH($B1217)</f>
        <v>5</v>
      </c>
      <c r="G1217" s="7">
        <f>WEEKNUM($B1217)</f>
        <v>22</v>
      </c>
      <c r="H1217" s="7">
        <f>DAY($B1217)</f>
        <v>28</v>
      </c>
      <c r="I1217" s="7">
        <f>WEEKDAY($B1217,2)</f>
        <v>4</v>
      </c>
      <c r="J1217" s="7" t="str">
        <f>TEXT($B1217, "DDDD")</f>
        <v>quinta-feira</v>
      </c>
      <c r="K1217" s="15" t="str">
        <f>IFERROR(VLOOKUP(B1217, HolidayDimension!A$2:B$50, 2, FALSE), "No Key")</f>
        <v>No Key</v>
      </c>
      <c r="L1217" s="7" t="str">
        <f t="shared" si="18"/>
        <v>Non-Holiday</v>
      </c>
      <c r="M1217" s="7" t="str">
        <f>IF($I1217 &gt;= 6, "Weekend", "Non-Weekend")</f>
        <v>Non-Weekend</v>
      </c>
    </row>
    <row r="1218" spans="1:13" x14ac:dyDescent="0.25">
      <c r="A1218" s="7">
        <v>1217</v>
      </c>
      <c r="B1218" s="8">
        <v>42153</v>
      </c>
      <c r="C1218" s="7">
        <f>YEAR($B1218)</f>
        <v>2015</v>
      </c>
      <c r="D1218" s="7" t="str">
        <f>VLOOKUP(_xlfn.DAYS(DATE(YEAR($B1218), MONTH($B1219), DAY($B1219)), DATE(YEAR($B1219), 1, 1)), SeasonAux, 2, TRUE)</f>
        <v>Spring</v>
      </c>
      <c r="E1218" s="7">
        <f>IF($F1218 &lt;= 6, 1, 2)</f>
        <v>1</v>
      </c>
      <c r="F1218" s="7">
        <f>MONTH($B1218)</f>
        <v>5</v>
      </c>
      <c r="G1218" s="7">
        <f>WEEKNUM($B1218)</f>
        <v>22</v>
      </c>
      <c r="H1218" s="7">
        <f>DAY($B1218)</f>
        <v>29</v>
      </c>
      <c r="I1218" s="7">
        <f>WEEKDAY($B1218,2)</f>
        <v>5</v>
      </c>
      <c r="J1218" s="7" t="str">
        <f>TEXT($B1218, "DDDD")</f>
        <v>sexta-feira</v>
      </c>
      <c r="K1218" s="15" t="str">
        <f>IFERROR(VLOOKUP(B1218, HolidayDimension!A$2:B$50, 2, FALSE), "No Key")</f>
        <v>No Key</v>
      </c>
      <c r="L1218" s="7" t="str">
        <f t="shared" si="18"/>
        <v>Non-Holiday</v>
      </c>
      <c r="M1218" s="7" t="str">
        <f>IF($I1218 &gt;= 6, "Weekend", "Non-Weekend")</f>
        <v>Non-Weekend</v>
      </c>
    </row>
    <row r="1219" spans="1:13" x14ac:dyDescent="0.25">
      <c r="A1219" s="7">
        <v>1218</v>
      </c>
      <c r="B1219" s="9">
        <v>42154</v>
      </c>
      <c r="C1219" s="7">
        <f>YEAR($B1219)</f>
        <v>2015</v>
      </c>
      <c r="D1219" s="7" t="str">
        <f>VLOOKUP(_xlfn.DAYS(DATE(YEAR($B1219), MONTH($B1220), DAY($B1220)), DATE(YEAR($B1220), 1, 1)), SeasonAux, 2, TRUE)</f>
        <v>Spring</v>
      </c>
      <c r="E1219" s="7">
        <f>IF($F1219 &lt;= 6, 1, 2)</f>
        <v>1</v>
      </c>
      <c r="F1219" s="7">
        <f>MONTH($B1219)</f>
        <v>5</v>
      </c>
      <c r="G1219" s="7">
        <f>WEEKNUM($B1219)</f>
        <v>22</v>
      </c>
      <c r="H1219" s="7">
        <f>DAY($B1219)</f>
        <v>30</v>
      </c>
      <c r="I1219" s="7">
        <f>WEEKDAY($B1219,2)</f>
        <v>6</v>
      </c>
      <c r="J1219" s="7" t="str">
        <f>TEXT($B1219, "DDDD")</f>
        <v>sábado</v>
      </c>
      <c r="K1219" s="15" t="str">
        <f>IFERROR(VLOOKUP(B1219, HolidayDimension!A$2:B$50, 2, FALSE), "No Key")</f>
        <v>No Key</v>
      </c>
      <c r="L1219" s="7" t="str">
        <f t="shared" ref="L1219:L1282" si="19">IF($K1219 = "No Key", "Non-Holiday", "Holiday")</f>
        <v>Non-Holiday</v>
      </c>
      <c r="M1219" s="7" t="str">
        <f>IF($I1219 &gt;= 6, "Weekend", "Non-Weekend")</f>
        <v>Weekend</v>
      </c>
    </row>
    <row r="1220" spans="1:13" x14ac:dyDescent="0.25">
      <c r="A1220" s="7">
        <v>1219</v>
      </c>
      <c r="B1220" s="9">
        <v>42155</v>
      </c>
      <c r="C1220" s="7">
        <f>YEAR($B1220)</f>
        <v>2015</v>
      </c>
      <c r="D1220" s="7" t="str">
        <f>VLOOKUP(_xlfn.DAYS(DATE(YEAR($B1220), MONTH($B1221), DAY($B1221)), DATE(YEAR($B1221), 1, 1)), SeasonAux, 2, TRUE)</f>
        <v>Spring</v>
      </c>
      <c r="E1220" s="7">
        <f>IF($F1220 &lt;= 6, 1, 2)</f>
        <v>1</v>
      </c>
      <c r="F1220" s="7">
        <f>MONTH($B1220)</f>
        <v>5</v>
      </c>
      <c r="G1220" s="7">
        <f>WEEKNUM($B1220)</f>
        <v>23</v>
      </c>
      <c r="H1220" s="7">
        <f>DAY($B1220)</f>
        <v>31</v>
      </c>
      <c r="I1220" s="7">
        <f>WEEKDAY($B1220,2)</f>
        <v>7</v>
      </c>
      <c r="J1220" s="7" t="str">
        <f>TEXT($B1220, "DDDD")</f>
        <v>domingo</v>
      </c>
      <c r="K1220" s="15" t="str">
        <f>IFERROR(VLOOKUP(B1220, HolidayDimension!A$2:B$50, 2, FALSE), "No Key")</f>
        <v>No Key</v>
      </c>
      <c r="L1220" s="7" t="str">
        <f t="shared" si="19"/>
        <v>Non-Holiday</v>
      </c>
      <c r="M1220" s="7" t="str">
        <f>IF($I1220 &gt;= 6, "Weekend", "Non-Weekend")</f>
        <v>Weekend</v>
      </c>
    </row>
    <row r="1221" spans="1:13" x14ac:dyDescent="0.25">
      <c r="A1221" s="7">
        <v>1220</v>
      </c>
      <c r="B1221" s="8">
        <v>42156</v>
      </c>
      <c r="C1221" s="7">
        <f>YEAR($B1221)</f>
        <v>2015</v>
      </c>
      <c r="D1221" s="7" t="str">
        <f>VLOOKUP(_xlfn.DAYS(DATE(YEAR($B1221), MONTH($B1222), DAY($B1222)), DATE(YEAR($B1222), 1, 1)), SeasonAux, 2, TRUE)</f>
        <v>Spring</v>
      </c>
      <c r="E1221" s="7">
        <f>IF($F1221 &lt;= 6, 1, 2)</f>
        <v>1</v>
      </c>
      <c r="F1221" s="7">
        <f>MONTH($B1221)</f>
        <v>6</v>
      </c>
      <c r="G1221" s="7">
        <f>WEEKNUM($B1221)</f>
        <v>23</v>
      </c>
      <c r="H1221" s="7">
        <f>DAY($B1221)</f>
        <v>1</v>
      </c>
      <c r="I1221" s="7">
        <f>WEEKDAY($B1221,2)</f>
        <v>1</v>
      </c>
      <c r="J1221" s="7" t="str">
        <f>TEXT($B1221, "DDDD")</f>
        <v>segunda-feira</v>
      </c>
      <c r="K1221" s="15" t="str">
        <f>IFERROR(VLOOKUP(B1221, HolidayDimension!A$2:B$50, 2, FALSE), "No Key")</f>
        <v>No Key</v>
      </c>
      <c r="L1221" s="7" t="str">
        <f t="shared" si="19"/>
        <v>Non-Holiday</v>
      </c>
      <c r="M1221" s="7" t="str">
        <f>IF($I1221 &gt;= 6, "Weekend", "Non-Weekend")</f>
        <v>Non-Weekend</v>
      </c>
    </row>
    <row r="1222" spans="1:13" x14ac:dyDescent="0.25">
      <c r="A1222" s="7">
        <v>1221</v>
      </c>
      <c r="B1222" s="9">
        <v>42157</v>
      </c>
      <c r="C1222" s="7">
        <f>YEAR($B1222)</f>
        <v>2015</v>
      </c>
      <c r="D1222" s="7" t="str">
        <f>VLOOKUP(_xlfn.DAYS(DATE(YEAR($B1222), MONTH($B1223), DAY($B1223)), DATE(YEAR($B1223), 1, 1)), SeasonAux, 2, TRUE)</f>
        <v>Spring</v>
      </c>
      <c r="E1222" s="7">
        <f>IF($F1222 &lt;= 6, 1, 2)</f>
        <v>1</v>
      </c>
      <c r="F1222" s="7">
        <f>MONTH($B1222)</f>
        <v>6</v>
      </c>
      <c r="G1222" s="7">
        <f>WEEKNUM($B1222)</f>
        <v>23</v>
      </c>
      <c r="H1222" s="7">
        <f>DAY($B1222)</f>
        <v>2</v>
      </c>
      <c r="I1222" s="7">
        <f>WEEKDAY($B1222,2)</f>
        <v>2</v>
      </c>
      <c r="J1222" s="7" t="str">
        <f>TEXT($B1222, "DDDD")</f>
        <v>terça-feira</v>
      </c>
      <c r="K1222" s="15" t="str">
        <f>IFERROR(VLOOKUP(B1222, HolidayDimension!A$2:B$50, 2, FALSE), "No Key")</f>
        <v>No Key</v>
      </c>
      <c r="L1222" s="7" t="str">
        <f t="shared" si="19"/>
        <v>Non-Holiday</v>
      </c>
      <c r="M1222" s="7" t="str">
        <f>IF($I1222 &gt;= 6, "Weekend", "Non-Weekend")</f>
        <v>Non-Weekend</v>
      </c>
    </row>
    <row r="1223" spans="1:13" x14ac:dyDescent="0.25">
      <c r="A1223" s="7">
        <v>1222</v>
      </c>
      <c r="B1223" s="9">
        <v>42158</v>
      </c>
      <c r="C1223" s="7">
        <f>YEAR($B1223)</f>
        <v>2015</v>
      </c>
      <c r="D1223" s="7" t="str">
        <f>VLOOKUP(_xlfn.DAYS(DATE(YEAR($B1223), MONTH($B1224), DAY($B1224)), DATE(YEAR($B1224), 1, 1)), SeasonAux, 2, TRUE)</f>
        <v>Spring</v>
      </c>
      <c r="E1223" s="7">
        <f>IF($F1223 &lt;= 6, 1, 2)</f>
        <v>1</v>
      </c>
      <c r="F1223" s="7">
        <f>MONTH($B1223)</f>
        <v>6</v>
      </c>
      <c r="G1223" s="7">
        <f>WEEKNUM($B1223)</f>
        <v>23</v>
      </c>
      <c r="H1223" s="7">
        <f>DAY($B1223)</f>
        <v>3</v>
      </c>
      <c r="I1223" s="7">
        <f>WEEKDAY($B1223,2)</f>
        <v>3</v>
      </c>
      <c r="J1223" s="7" t="str">
        <f>TEXT($B1223, "DDDD")</f>
        <v>quarta-feira</v>
      </c>
      <c r="K1223" s="15" t="str">
        <f>IFERROR(VLOOKUP(B1223, HolidayDimension!A$2:B$50, 2, FALSE), "No Key")</f>
        <v>No Key</v>
      </c>
      <c r="L1223" s="7" t="str">
        <f t="shared" si="19"/>
        <v>Non-Holiday</v>
      </c>
      <c r="M1223" s="7" t="str">
        <f>IF($I1223 &gt;= 6, "Weekend", "Non-Weekend")</f>
        <v>Non-Weekend</v>
      </c>
    </row>
    <row r="1224" spans="1:13" x14ac:dyDescent="0.25">
      <c r="A1224" s="7">
        <v>1223</v>
      </c>
      <c r="B1224" s="8">
        <v>42159</v>
      </c>
      <c r="C1224" s="7">
        <f>YEAR($B1224)</f>
        <v>2015</v>
      </c>
      <c r="D1224" s="7" t="str">
        <f>VLOOKUP(_xlfn.DAYS(DATE(YEAR($B1224), MONTH($B1225), DAY($B1225)), DATE(YEAR($B1225), 1, 1)), SeasonAux, 2, TRUE)</f>
        <v>Spring</v>
      </c>
      <c r="E1224" s="7">
        <f>IF($F1224 &lt;= 6, 1, 2)</f>
        <v>1</v>
      </c>
      <c r="F1224" s="7">
        <f>MONTH($B1224)</f>
        <v>6</v>
      </c>
      <c r="G1224" s="7">
        <f>WEEKNUM($B1224)</f>
        <v>23</v>
      </c>
      <c r="H1224" s="7">
        <f>DAY($B1224)</f>
        <v>4</v>
      </c>
      <c r="I1224" s="7">
        <f>WEEKDAY($B1224,2)</f>
        <v>4</v>
      </c>
      <c r="J1224" s="7" t="str">
        <f>TEXT($B1224, "DDDD")</f>
        <v>quinta-feira</v>
      </c>
      <c r="K1224" s="15" t="str">
        <f>IFERROR(VLOOKUP(B1224, HolidayDimension!A$2:B$50, 2, FALSE), "No Key")</f>
        <v>No Key</v>
      </c>
      <c r="L1224" s="7" t="str">
        <f t="shared" si="19"/>
        <v>Non-Holiday</v>
      </c>
      <c r="M1224" s="7" t="str">
        <f>IF($I1224 &gt;= 6, "Weekend", "Non-Weekend")</f>
        <v>Non-Weekend</v>
      </c>
    </row>
    <row r="1225" spans="1:13" x14ac:dyDescent="0.25">
      <c r="A1225" s="7">
        <v>1224</v>
      </c>
      <c r="B1225" s="8">
        <v>42160</v>
      </c>
      <c r="C1225" s="7">
        <f>YEAR($B1225)</f>
        <v>2015</v>
      </c>
      <c r="D1225" s="7" t="str">
        <f>VLOOKUP(_xlfn.DAYS(DATE(YEAR($B1225), MONTH($B1226), DAY($B1226)), DATE(YEAR($B1226), 1, 1)), SeasonAux, 2, TRUE)</f>
        <v>Spring</v>
      </c>
      <c r="E1225" s="7">
        <f>IF($F1225 &lt;= 6, 1, 2)</f>
        <v>1</v>
      </c>
      <c r="F1225" s="7">
        <f>MONTH($B1225)</f>
        <v>6</v>
      </c>
      <c r="G1225" s="7">
        <f>WEEKNUM($B1225)</f>
        <v>23</v>
      </c>
      <c r="H1225" s="7">
        <f>DAY($B1225)</f>
        <v>5</v>
      </c>
      <c r="I1225" s="7">
        <f>WEEKDAY($B1225,2)</f>
        <v>5</v>
      </c>
      <c r="J1225" s="7" t="str">
        <f>TEXT($B1225, "DDDD")</f>
        <v>sexta-feira</v>
      </c>
      <c r="K1225" s="15" t="str">
        <f>IFERROR(VLOOKUP(B1225, HolidayDimension!A$2:B$50, 2, FALSE), "No Key")</f>
        <v>No Key</v>
      </c>
      <c r="L1225" s="7" t="str">
        <f t="shared" si="19"/>
        <v>Non-Holiday</v>
      </c>
      <c r="M1225" s="7" t="str">
        <f>IF($I1225 &gt;= 6, "Weekend", "Non-Weekend")</f>
        <v>Non-Weekend</v>
      </c>
    </row>
    <row r="1226" spans="1:13" x14ac:dyDescent="0.25">
      <c r="A1226" s="7">
        <v>1225</v>
      </c>
      <c r="B1226" s="9">
        <v>42161</v>
      </c>
      <c r="C1226" s="7">
        <f>YEAR($B1226)</f>
        <v>2015</v>
      </c>
      <c r="D1226" s="7" t="str">
        <f>VLOOKUP(_xlfn.DAYS(DATE(YEAR($B1226), MONTH($B1227), DAY($B1227)), DATE(YEAR($B1227), 1, 1)), SeasonAux, 2, TRUE)</f>
        <v>Spring</v>
      </c>
      <c r="E1226" s="7">
        <f>IF($F1226 &lt;= 6, 1, 2)</f>
        <v>1</v>
      </c>
      <c r="F1226" s="7">
        <f>MONTH($B1226)</f>
        <v>6</v>
      </c>
      <c r="G1226" s="7">
        <f>WEEKNUM($B1226)</f>
        <v>23</v>
      </c>
      <c r="H1226" s="7">
        <f>DAY($B1226)</f>
        <v>6</v>
      </c>
      <c r="I1226" s="7">
        <f>WEEKDAY($B1226,2)</f>
        <v>6</v>
      </c>
      <c r="J1226" s="7" t="str">
        <f>TEXT($B1226, "DDDD")</f>
        <v>sábado</v>
      </c>
      <c r="K1226" s="15" t="str">
        <f>IFERROR(VLOOKUP(B1226, HolidayDimension!A$2:B$50, 2, FALSE), "No Key")</f>
        <v>No Key</v>
      </c>
      <c r="L1226" s="7" t="str">
        <f t="shared" si="19"/>
        <v>Non-Holiday</v>
      </c>
      <c r="M1226" s="7" t="str">
        <f>IF($I1226 &gt;= 6, "Weekend", "Non-Weekend")</f>
        <v>Weekend</v>
      </c>
    </row>
    <row r="1227" spans="1:13" x14ac:dyDescent="0.25">
      <c r="A1227" s="7">
        <v>1226</v>
      </c>
      <c r="B1227" s="9">
        <v>42162</v>
      </c>
      <c r="C1227" s="7">
        <f>YEAR($B1227)</f>
        <v>2015</v>
      </c>
      <c r="D1227" s="7" t="str">
        <f>VLOOKUP(_xlfn.DAYS(DATE(YEAR($B1227), MONTH($B1228), DAY($B1228)), DATE(YEAR($B1228), 1, 1)), SeasonAux, 2, TRUE)</f>
        <v>Spring</v>
      </c>
      <c r="E1227" s="7">
        <f>IF($F1227 &lt;= 6, 1, 2)</f>
        <v>1</v>
      </c>
      <c r="F1227" s="7">
        <f>MONTH($B1227)</f>
        <v>6</v>
      </c>
      <c r="G1227" s="7">
        <f>WEEKNUM($B1227)</f>
        <v>24</v>
      </c>
      <c r="H1227" s="7">
        <f>DAY($B1227)</f>
        <v>7</v>
      </c>
      <c r="I1227" s="7">
        <f>WEEKDAY($B1227,2)</f>
        <v>7</v>
      </c>
      <c r="J1227" s="7" t="str">
        <f>TEXT($B1227, "DDDD")</f>
        <v>domingo</v>
      </c>
      <c r="K1227" s="15" t="str">
        <f>IFERROR(VLOOKUP(B1227, HolidayDimension!A$2:B$50, 2, FALSE), "No Key")</f>
        <v>No Key</v>
      </c>
      <c r="L1227" s="7" t="str">
        <f t="shared" si="19"/>
        <v>Non-Holiday</v>
      </c>
      <c r="M1227" s="7" t="str">
        <f>IF($I1227 &gt;= 6, "Weekend", "Non-Weekend")</f>
        <v>Weekend</v>
      </c>
    </row>
    <row r="1228" spans="1:13" x14ac:dyDescent="0.25">
      <c r="A1228" s="7">
        <v>1227</v>
      </c>
      <c r="B1228" s="9">
        <v>42163</v>
      </c>
      <c r="C1228" s="7">
        <f>YEAR($B1228)</f>
        <v>2015</v>
      </c>
      <c r="D1228" s="7" t="str">
        <f>VLOOKUP(_xlfn.DAYS(DATE(YEAR($B1228), MONTH($B1229), DAY($B1229)), DATE(YEAR($B1229), 1, 1)), SeasonAux, 2, TRUE)</f>
        <v>Spring</v>
      </c>
      <c r="E1228" s="7">
        <f>IF($F1228 &lt;= 6, 1, 2)</f>
        <v>1</v>
      </c>
      <c r="F1228" s="7">
        <f>MONTH($B1228)</f>
        <v>6</v>
      </c>
      <c r="G1228" s="7">
        <f>WEEKNUM($B1228)</f>
        <v>24</v>
      </c>
      <c r="H1228" s="7">
        <f>DAY($B1228)</f>
        <v>8</v>
      </c>
      <c r="I1228" s="7">
        <f>WEEKDAY($B1228,2)</f>
        <v>1</v>
      </c>
      <c r="J1228" s="7" t="str">
        <f>TEXT($B1228, "DDDD")</f>
        <v>segunda-feira</v>
      </c>
      <c r="K1228" s="15" t="str">
        <f>IFERROR(VLOOKUP(B1228, HolidayDimension!A$2:B$50, 2, FALSE), "No Key")</f>
        <v>No Key</v>
      </c>
      <c r="L1228" s="7" t="str">
        <f t="shared" si="19"/>
        <v>Non-Holiday</v>
      </c>
      <c r="M1228" s="7" t="str">
        <f>IF($I1228 &gt;= 6, "Weekend", "Non-Weekend")</f>
        <v>Non-Weekend</v>
      </c>
    </row>
    <row r="1229" spans="1:13" x14ac:dyDescent="0.25">
      <c r="A1229" s="7">
        <v>1228</v>
      </c>
      <c r="B1229" s="8">
        <v>42164</v>
      </c>
      <c r="C1229" s="7">
        <f>YEAR($B1229)</f>
        <v>2015</v>
      </c>
      <c r="D1229" s="7" t="str">
        <f>VLOOKUP(_xlfn.DAYS(DATE(YEAR($B1229), MONTH($B1230), DAY($B1230)), DATE(YEAR($B1230), 1, 1)), SeasonAux, 2, TRUE)</f>
        <v>Spring</v>
      </c>
      <c r="E1229" s="7">
        <f>IF($F1229 &lt;= 6, 1, 2)</f>
        <v>1</v>
      </c>
      <c r="F1229" s="7">
        <f>MONTH($B1229)</f>
        <v>6</v>
      </c>
      <c r="G1229" s="7">
        <f>WEEKNUM($B1229)</f>
        <v>24</v>
      </c>
      <c r="H1229" s="7">
        <f>DAY($B1229)</f>
        <v>9</v>
      </c>
      <c r="I1229" s="7">
        <f>WEEKDAY($B1229,2)</f>
        <v>2</v>
      </c>
      <c r="J1229" s="7" t="str">
        <f>TEXT($B1229, "DDDD")</f>
        <v>terça-feira</v>
      </c>
      <c r="K1229" s="15" t="str">
        <f>IFERROR(VLOOKUP(B1229, HolidayDimension!A$2:B$50, 2, FALSE), "No Key")</f>
        <v>No Key</v>
      </c>
      <c r="L1229" s="7" t="str">
        <f t="shared" si="19"/>
        <v>Non-Holiday</v>
      </c>
      <c r="M1229" s="7" t="str">
        <f>IF($I1229 &gt;= 6, "Weekend", "Non-Weekend")</f>
        <v>Non-Weekend</v>
      </c>
    </row>
    <row r="1230" spans="1:13" x14ac:dyDescent="0.25">
      <c r="A1230" s="7">
        <v>1229</v>
      </c>
      <c r="B1230" s="8">
        <v>42165</v>
      </c>
      <c r="C1230" s="7">
        <f>YEAR($B1230)</f>
        <v>2015</v>
      </c>
      <c r="D1230" s="7" t="str">
        <f>VLOOKUP(_xlfn.DAYS(DATE(YEAR($B1230), MONTH($B1231), DAY($B1231)), DATE(YEAR($B1231), 1, 1)), SeasonAux, 2, TRUE)</f>
        <v>Spring</v>
      </c>
      <c r="E1230" s="7">
        <f>IF($F1230 &lt;= 6, 1, 2)</f>
        <v>1</v>
      </c>
      <c r="F1230" s="7">
        <f>MONTH($B1230)</f>
        <v>6</v>
      </c>
      <c r="G1230" s="7">
        <f>WEEKNUM($B1230)</f>
        <v>24</v>
      </c>
      <c r="H1230" s="7">
        <f>DAY($B1230)</f>
        <v>10</v>
      </c>
      <c r="I1230" s="7">
        <f>WEEKDAY($B1230,2)</f>
        <v>3</v>
      </c>
      <c r="J1230" s="7" t="str">
        <f>TEXT($B1230, "DDDD")</f>
        <v>quarta-feira</v>
      </c>
      <c r="K1230" s="15" t="str">
        <f>IFERROR(VLOOKUP(B1230, HolidayDimension!A$2:B$50, 2, FALSE), "No Key")</f>
        <v>No Key</v>
      </c>
      <c r="L1230" s="7" t="str">
        <f t="shared" si="19"/>
        <v>Non-Holiday</v>
      </c>
      <c r="M1230" s="7" t="str">
        <f>IF($I1230 &gt;= 6, "Weekend", "Non-Weekend")</f>
        <v>Non-Weekend</v>
      </c>
    </row>
    <row r="1231" spans="1:13" x14ac:dyDescent="0.25">
      <c r="A1231" s="7">
        <v>1230</v>
      </c>
      <c r="B1231" s="9">
        <v>42166</v>
      </c>
      <c r="C1231" s="7">
        <f>YEAR($B1231)</f>
        <v>2015</v>
      </c>
      <c r="D1231" s="7" t="str">
        <f>VLOOKUP(_xlfn.DAYS(DATE(YEAR($B1231), MONTH($B1232), DAY($B1232)), DATE(YEAR($B1232), 1, 1)), SeasonAux, 2, TRUE)</f>
        <v>Spring</v>
      </c>
      <c r="E1231" s="7">
        <f>IF($F1231 &lt;= 6, 1, 2)</f>
        <v>1</v>
      </c>
      <c r="F1231" s="7">
        <f>MONTH($B1231)</f>
        <v>6</v>
      </c>
      <c r="G1231" s="7">
        <f>WEEKNUM($B1231)</f>
        <v>24</v>
      </c>
      <c r="H1231" s="7">
        <f>DAY($B1231)</f>
        <v>11</v>
      </c>
      <c r="I1231" s="7">
        <f>WEEKDAY($B1231,2)</f>
        <v>4</v>
      </c>
      <c r="J1231" s="7" t="str">
        <f>TEXT($B1231, "DDDD")</f>
        <v>quinta-feira</v>
      </c>
      <c r="K1231" s="15" t="str">
        <f>IFERROR(VLOOKUP(B1231, HolidayDimension!A$2:B$50, 2, FALSE), "No Key")</f>
        <v>No Key</v>
      </c>
      <c r="L1231" s="7" t="str">
        <f t="shared" si="19"/>
        <v>Non-Holiday</v>
      </c>
      <c r="M1231" s="7" t="str">
        <f>IF($I1231 &gt;= 6, "Weekend", "Non-Weekend")</f>
        <v>Non-Weekend</v>
      </c>
    </row>
    <row r="1232" spans="1:13" x14ac:dyDescent="0.25">
      <c r="A1232" s="7">
        <v>1231</v>
      </c>
      <c r="B1232" s="9">
        <v>42167</v>
      </c>
      <c r="C1232" s="7">
        <f>YEAR($B1232)</f>
        <v>2015</v>
      </c>
      <c r="D1232" s="7" t="str">
        <f>VLOOKUP(_xlfn.DAYS(DATE(YEAR($B1232), MONTH($B1233), DAY($B1233)), DATE(YEAR($B1233), 1, 1)), SeasonAux, 2, TRUE)</f>
        <v>Spring</v>
      </c>
      <c r="E1232" s="7">
        <f>IF($F1232 &lt;= 6, 1, 2)</f>
        <v>1</v>
      </c>
      <c r="F1232" s="7">
        <f>MONTH($B1232)</f>
        <v>6</v>
      </c>
      <c r="G1232" s="7">
        <f>WEEKNUM($B1232)</f>
        <v>24</v>
      </c>
      <c r="H1232" s="7">
        <f>DAY($B1232)</f>
        <v>12</v>
      </c>
      <c r="I1232" s="7">
        <f>WEEKDAY($B1232,2)</f>
        <v>5</v>
      </c>
      <c r="J1232" s="7" t="str">
        <f>TEXT($B1232, "DDDD")</f>
        <v>sexta-feira</v>
      </c>
      <c r="K1232" s="15" t="str">
        <f>IFERROR(VLOOKUP(B1232, HolidayDimension!A$2:B$50, 2, FALSE), "No Key")</f>
        <v>No Key</v>
      </c>
      <c r="L1232" s="7" t="str">
        <f t="shared" si="19"/>
        <v>Non-Holiday</v>
      </c>
      <c r="M1232" s="7" t="str">
        <f>IF($I1232 &gt;= 6, "Weekend", "Non-Weekend")</f>
        <v>Non-Weekend</v>
      </c>
    </row>
    <row r="1233" spans="1:13" x14ac:dyDescent="0.25">
      <c r="A1233" s="7">
        <v>1232</v>
      </c>
      <c r="B1233" s="8">
        <v>42168</v>
      </c>
      <c r="C1233" s="7">
        <f>YEAR($B1233)</f>
        <v>2015</v>
      </c>
      <c r="D1233" s="7" t="str">
        <f>VLOOKUP(_xlfn.DAYS(DATE(YEAR($B1233), MONTH($B1234), DAY($B1234)), DATE(YEAR($B1234), 1, 1)), SeasonAux, 2, TRUE)</f>
        <v>Spring</v>
      </c>
      <c r="E1233" s="7">
        <f>IF($F1233 &lt;= 6, 1, 2)</f>
        <v>1</v>
      </c>
      <c r="F1233" s="7">
        <f>MONTH($B1233)</f>
        <v>6</v>
      </c>
      <c r="G1233" s="7">
        <f>WEEKNUM($B1233)</f>
        <v>24</v>
      </c>
      <c r="H1233" s="7">
        <f>DAY($B1233)</f>
        <v>13</v>
      </c>
      <c r="I1233" s="7">
        <f>WEEKDAY($B1233,2)</f>
        <v>6</v>
      </c>
      <c r="J1233" s="7" t="str">
        <f>TEXT($B1233, "DDDD")</f>
        <v>sábado</v>
      </c>
      <c r="K1233" s="15" t="str">
        <f>IFERROR(VLOOKUP(B1233, HolidayDimension!A$2:B$50, 2, FALSE), "No Key")</f>
        <v>No Key</v>
      </c>
      <c r="L1233" s="7" t="str">
        <f t="shared" si="19"/>
        <v>Non-Holiday</v>
      </c>
      <c r="M1233" s="7" t="str">
        <f>IF($I1233 &gt;= 6, "Weekend", "Non-Weekend")</f>
        <v>Weekend</v>
      </c>
    </row>
    <row r="1234" spans="1:13" x14ac:dyDescent="0.25">
      <c r="A1234" s="7">
        <v>1233</v>
      </c>
      <c r="B1234" s="8">
        <v>42169</v>
      </c>
      <c r="C1234" s="7">
        <f>YEAR($B1234)</f>
        <v>2015</v>
      </c>
      <c r="D1234" s="7" t="str">
        <f>VLOOKUP(_xlfn.DAYS(DATE(YEAR($B1234), MONTH($B1235), DAY($B1235)), DATE(YEAR($B1235), 1, 1)), SeasonAux, 2, TRUE)</f>
        <v>Spring</v>
      </c>
      <c r="E1234" s="7">
        <f>IF($F1234 &lt;= 6, 1, 2)</f>
        <v>1</v>
      </c>
      <c r="F1234" s="7">
        <f>MONTH($B1234)</f>
        <v>6</v>
      </c>
      <c r="G1234" s="7">
        <f>WEEKNUM($B1234)</f>
        <v>25</v>
      </c>
      <c r="H1234" s="7">
        <f>DAY($B1234)</f>
        <v>14</v>
      </c>
      <c r="I1234" s="7">
        <f>WEEKDAY($B1234,2)</f>
        <v>7</v>
      </c>
      <c r="J1234" s="7" t="str">
        <f>TEXT($B1234, "DDDD")</f>
        <v>domingo</v>
      </c>
      <c r="K1234" s="15" t="str">
        <f>IFERROR(VLOOKUP(B1234, HolidayDimension!A$2:B$50, 2, FALSE), "No Key")</f>
        <v>No Key</v>
      </c>
      <c r="L1234" s="7" t="str">
        <f t="shared" si="19"/>
        <v>Non-Holiday</v>
      </c>
      <c r="M1234" s="7" t="str">
        <f>IF($I1234 &gt;= 6, "Weekend", "Non-Weekend")</f>
        <v>Weekend</v>
      </c>
    </row>
    <row r="1235" spans="1:13" x14ac:dyDescent="0.25">
      <c r="A1235" s="7">
        <v>1234</v>
      </c>
      <c r="B1235" s="9">
        <v>42170</v>
      </c>
      <c r="C1235" s="7">
        <f>YEAR($B1235)</f>
        <v>2015</v>
      </c>
      <c r="D1235" s="7" t="str">
        <f>VLOOKUP(_xlfn.DAYS(DATE(YEAR($B1235), MONTH($B1236), DAY($B1236)), DATE(YEAR($B1236), 1, 1)), SeasonAux, 2, TRUE)</f>
        <v>Spring</v>
      </c>
      <c r="E1235" s="7">
        <f>IF($F1235 &lt;= 6, 1, 2)</f>
        <v>1</v>
      </c>
      <c r="F1235" s="7">
        <f>MONTH($B1235)</f>
        <v>6</v>
      </c>
      <c r="G1235" s="7">
        <f>WEEKNUM($B1235)</f>
        <v>25</v>
      </c>
      <c r="H1235" s="7">
        <f>DAY($B1235)</f>
        <v>15</v>
      </c>
      <c r="I1235" s="7">
        <f>WEEKDAY($B1235,2)</f>
        <v>1</v>
      </c>
      <c r="J1235" s="7" t="str">
        <f>TEXT($B1235, "DDDD")</f>
        <v>segunda-feira</v>
      </c>
      <c r="K1235" s="15" t="str">
        <f>IFERROR(VLOOKUP(B1235, HolidayDimension!A$2:B$50, 2, FALSE), "No Key")</f>
        <v>No Key</v>
      </c>
      <c r="L1235" s="7" t="str">
        <f t="shared" si="19"/>
        <v>Non-Holiday</v>
      </c>
      <c r="M1235" s="7" t="str">
        <f>IF($I1235 &gt;= 6, "Weekend", "Non-Weekend")</f>
        <v>Non-Weekend</v>
      </c>
    </row>
    <row r="1236" spans="1:13" x14ac:dyDescent="0.25">
      <c r="A1236" s="7">
        <v>1235</v>
      </c>
      <c r="B1236" s="9">
        <v>42171</v>
      </c>
      <c r="C1236" s="7">
        <f>YEAR($B1236)</f>
        <v>2015</v>
      </c>
      <c r="D1236" s="7" t="str">
        <f>VLOOKUP(_xlfn.DAYS(DATE(YEAR($B1236), MONTH($B1237), DAY($B1237)), DATE(YEAR($B1237), 1, 1)), SeasonAux, 2, TRUE)</f>
        <v>Spring</v>
      </c>
      <c r="E1236" s="7">
        <f>IF($F1236 &lt;= 6, 1, 2)</f>
        <v>1</v>
      </c>
      <c r="F1236" s="7">
        <f>MONTH($B1236)</f>
        <v>6</v>
      </c>
      <c r="G1236" s="7">
        <f>WEEKNUM($B1236)</f>
        <v>25</v>
      </c>
      <c r="H1236" s="7">
        <f>DAY($B1236)</f>
        <v>16</v>
      </c>
      <c r="I1236" s="7">
        <f>WEEKDAY($B1236,2)</f>
        <v>2</v>
      </c>
      <c r="J1236" s="7" t="str">
        <f>TEXT($B1236, "DDDD")</f>
        <v>terça-feira</v>
      </c>
      <c r="K1236" s="15" t="str">
        <f>IFERROR(VLOOKUP(B1236, HolidayDimension!A$2:B$50, 2, FALSE), "No Key")</f>
        <v>No Key</v>
      </c>
      <c r="L1236" s="7" t="str">
        <f t="shared" si="19"/>
        <v>Non-Holiday</v>
      </c>
      <c r="M1236" s="7" t="str">
        <f>IF($I1236 &gt;= 6, "Weekend", "Non-Weekend")</f>
        <v>Non-Weekend</v>
      </c>
    </row>
    <row r="1237" spans="1:13" x14ac:dyDescent="0.25">
      <c r="A1237" s="7">
        <v>1236</v>
      </c>
      <c r="B1237" s="8">
        <v>42172</v>
      </c>
      <c r="C1237" s="7">
        <f>YEAR($B1237)</f>
        <v>2015</v>
      </c>
      <c r="D1237" s="7" t="str">
        <f>VLOOKUP(_xlfn.DAYS(DATE(YEAR($B1237), MONTH($B1238), DAY($B1238)), DATE(YEAR($B1238), 1, 1)), SeasonAux, 2, TRUE)</f>
        <v>Spring</v>
      </c>
      <c r="E1237" s="7">
        <f>IF($F1237 &lt;= 6, 1, 2)</f>
        <v>1</v>
      </c>
      <c r="F1237" s="7">
        <f>MONTH($B1237)</f>
        <v>6</v>
      </c>
      <c r="G1237" s="7">
        <f>WEEKNUM($B1237)</f>
        <v>25</v>
      </c>
      <c r="H1237" s="7">
        <f>DAY($B1237)</f>
        <v>17</v>
      </c>
      <c r="I1237" s="7">
        <f>WEEKDAY($B1237,2)</f>
        <v>3</v>
      </c>
      <c r="J1237" s="7" t="str">
        <f>TEXT($B1237, "DDDD")</f>
        <v>quarta-feira</v>
      </c>
      <c r="K1237" s="15" t="str">
        <f>IFERROR(VLOOKUP(B1237, HolidayDimension!A$2:B$50, 2, FALSE), "No Key")</f>
        <v>No Key</v>
      </c>
      <c r="L1237" s="7" t="str">
        <f t="shared" si="19"/>
        <v>Non-Holiday</v>
      </c>
      <c r="M1237" s="7" t="str">
        <f>IF($I1237 &gt;= 6, "Weekend", "Non-Weekend")</f>
        <v>Non-Weekend</v>
      </c>
    </row>
    <row r="1238" spans="1:13" x14ac:dyDescent="0.25">
      <c r="A1238" s="7">
        <v>1237</v>
      </c>
      <c r="B1238" s="9">
        <v>42173</v>
      </c>
      <c r="C1238" s="7">
        <f>YEAR($B1238)</f>
        <v>2015</v>
      </c>
      <c r="D1238" s="7" t="str">
        <f>VLOOKUP(_xlfn.DAYS(DATE(YEAR($B1238), MONTH($B1239), DAY($B1239)), DATE(YEAR($B1239), 1, 1)), SeasonAux, 2, TRUE)</f>
        <v>Spring</v>
      </c>
      <c r="E1238" s="7">
        <f>IF($F1238 &lt;= 6, 1, 2)</f>
        <v>1</v>
      </c>
      <c r="F1238" s="7">
        <f>MONTH($B1238)</f>
        <v>6</v>
      </c>
      <c r="G1238" s="7">
        <f>WEEKNUM($B1238)</f>
        <v>25</v>
      </c>
      <c r="H1238" s="7">
        <f>DAY($B1238)</f>
        <v>18</v>
      </c>
      <c r="I1238" s="7">
        <f>WEEKDAY($B1238,2)</f>
        <v>4</v>
      </c>
      <c r="J1238" s="7" t="str">
        <f>TEXT($B1238, "DDDD")</f>
        <v>quinta-feira</v>
      </c>
      <c r="K1238" s="15" t="str">
        <f>IFERROR(VLOOKUP(B1238, HolidayDimension!A$2:B$50, 2, FALSE), "No Key")</f>
        <v>No Key</v>
      </c>
      <c r="L1238" s="7" t="str">
        <f t="shared" si="19"/>
        <v>Non-Holiday</v>
      </c>
      <c r="M1238" s="7" t="str">
        <f>IF($I1238 &gt;= 6, "Weekend", "Non-Weekend")</f>
        <v>Non-Weekend</v>
      </c>
    </row>
    <row r="1239" spans="1:13" x14ac:dyDescent="0.25">
      <c r="A1239" s="7">
        <v>1238</v>
      </c>
      <c r="B1239" s="9">
        <v>42174</v>
      </c>
      <c r="C1239" s="7">
        <f>YEAR($B1239)</f>
        <v>2015</v>
      </c>
      <c r="D1239" s="7" t="str">
        <f>VLOOKUP(_xlfn.DAYS(DATE(YEAR($B1239), MONTH($B1240), DAY($B1240)), DATE(YEAR($B1240), 1, 1)), SeasonAux, 2, TRUE)</f>
        <v>Spring</v>
      </c>
      <c r="E1239" s="7">
        <f>IF($F1239 &lt;= 6, 1, 2)</f>
        <v>1</v>
      </c>
      <c r="F1239" s="7">
        <f>MONTH($B1239)</f>
        <v>6</v>
      </c>
      <c r="G1239" s="7">
        <f>WEEKNUM($B1239)</f>
        <v>25</v>
      </c>
      <c r="H1239" s="7">
        <f>DAY($B1239)</f>
        <v>19</v>
      </c>
      <c r="I1239" s="7">
        <f>WEEKDAY($B1239,2)</f>
        <v>5</v>
      </c>
      <c r="J1239" s="7" t="str">
        <f>TEXT($B1239, "DDDD")</f>
        <v>sexta-feira</v>
      </c>
      <c r="K1239" s="15" t="str">
        <f>IFERROR(VLOOKUP(B1239, HolidayDimension!A$2:B$50, 2, FALSE), "No Key")</f>
        <v>No Key</v>
      </c>
      <c r="L1239" s="7" t="str">
        <f t="shared" si="19"/>
        <v>Non-Holiday</v>
      </c>
      <c r="M1239" s="7" t="str">
        <f>IF($I1239 &gt;= 6, "Weekend", "Non-Weekend")</f>
        <v>Non-Weekend</v>
      </c>
    </row>
    <row r="1240" spans="1:13" x14ac:dyDescent="0.25">
      <c r="A1240" s="7">
        <v>1239</v>
      </c>
      <c r="B1240" s="8">
        <v>42175</v>
      </c>
      <c r="C1240" s="7">
        <f>YEAR($B1240)</f>
        <v>2015</v>
      </c>
      <c r="D1240" s="7" t="str">
        <f>VLOOKUP(_xlfn.DAYS(DATE(YEAR($B1240), MONTH($B1241), DAY($B1241)), DATE(YEAR($B1241), 1, 1)), SeasonAux, 2, TRUE)</f>
        <v>Spring</v>
      </c>
      <c r="E1240" s="7">
        <f>IF($F1240 &lt;= 6, 1, 2)</f>
        <v>1</v>
      </c>
      <c r="F1240" s="7">
        <f>MONTH($B1240)</f>
        <v>6</v>
      </c>
      <c r="G1240" s="7">
        <f>WEEKNUM($B1240)</f>
        <v>25</v>
      </c>
      <c r="H1240" s="7">
        <f>DAY($B1240)</f>
        <v>20</v>
      </c>
      <c r="I1240" s="7">
        <f>WEEKDAY($B1240,2)</f>
        <v>6</v>
      </c>
      <c r="J1240" s="7" t="str">
        <f>TEXT($B1240, "DDDD")</f>
        <v>sábado</v>
      </c>
      <c r="K1240" s="15" t="str">
        <f>IFERROR(VLOOKUP(B1240, HolidayDimension!A$2:B$50, 2, FALSE), "No Key")</f>
        <v>No Key</v>
      </c>
      <c r="L1240" s="7" t="str">
        <f t="shared" si="19"/>
        <v>Non-Holiday</v>
      </c>
      <c r="M1240" s="7" t="str">
        <f>IF($I1240 &gt;= 6, "Weekend", "Non-Weekend")</f>
        <v>Weekend</v>
      </c>
    </row>
    <row r="1241" spans="1:13" x14ac:dyDescent="0.25">
      <c r="A1241" s="7">
        <v>1240</v>
      </c>
      <c r="B1241" s="9">
        <v>42176</v>
      </c>
      <c r="C1241" s="7">
        <f>YEAR($B1241)</f>
        <v>2015</v>
      </c>
      <c r="D1241" s="7" t="str">
        <f>VLOOKUP(_xlfn.DAYS(DATE(YEAR($B1241), MONTH($B1242), DAY($B1242)), DATE(YEAR($B1242), 1, 1)), SeasonAux, 2, TRUE)</f>
        <v>Summer</v>
      </c>
      <c r="E1241" s="7">
        <f>IF($F1241 &lt;= 6, 1, 2)</f>
        <v>1</v>
      </c>
      <c r="F1241" s="7">
        <f>MONTH($B1241)</f>
        <v>6</v>
      </c>
      <c r="G1241" s="7">
        <f>WEEKNUM($B1241)</f>
        <v>26</v>
      </c>
      <c r="H1241" s="7">
        <f>DAY($B1241)</f>
        <v>21</v>
      </c>
      <c r="I1241" s="7">
        <f>WEEKDAY($B1241,2)</f>
        <v>7</v>
      </c>
      <c r="J1241" s="7" t="str">
        <f>TEXT($B1241, "DDDD")</f>
        <v>domingo</v>
      </c>
      <c r="K1241" s="15" t="str">
        <f>IFERROR(VLOOKUP(B1241, HolidayDimension!A$2:B$50, 2, FALSE), "No Key")</f>
        <v>No Key</v>
      </c>
      <c r="L1241" s="7" t="str">
        <f t="shared" si="19"/>
        <v>Non-Holiday</v>
      </c>
      <c r="M1241" s="7" t="str">
        <f>IF($I1241 &gt;= 6, "Weekend", "Non-Weekend")</f>
        <v>Weekend</v>
      </c>
    </row>
    <row r="1242" spans="1:13" x14ac:dyDescent="0.25">
      <c r="A1242" s="7">
        <v>1241</v>
      </c>
      <c r="B1242" s="9">
        <v>42177</v>
      </c>
      <c r="C1242" s="7">
        <f>YEAR($B1242)</f>
        <v>2015</v>
      </c>
      <c r="D1242" s="7" t="str">
        <f>VLOOKUP(_xlfn.DAYS(DATE(YEAR($B1242), MONTH($B1243), DAY($B1243)), DATE(YEAR($B1243), 1, 1)), SeasonAux, 2, TRUE)</f>
        <v>Summer</v>
      </c>
      <c r="E1242" s="7">
        <f>IF($F1242 &lt;= 6, 1, 2)</f>
        <v>1</v>
      </c>
      <c r="F1242" s="7">
        <f>MONTH($B1242)</f>
        <v>6</v>
      </c>
      <c r="G1242" s="7">
        <f>WEEKNUM($B1242)</f>
        <v>26</v>
      </c>
      <c r="H1242" s="7">
        <f>DAY($B1242)</f>
        <v>22</v>
      </c>
      <c r="I1242" s="7">
        <f>WEEKDAY($B1242,2)</f>
        <v>1</v>
      </c>
      <c r="J1242" s="7" t="str">
        <f>TEXT($B1242, "DDDD")</f>
        <v>segunda-feira</v>
      </c>
      <c r="K1242" s="15" t="str">
        <f>IFERROR(VLOOKUP(B1242, HolidayDimension!A$2:B$50, 2, FALSE), "No Key")</f>
        <v>No Key</v>
      </c>
      <c r="L1242" s="7" t="str">
        <f t="shared" si="19"/>
        <v>Non-Holiday</v>
      </c>
      <c r="M1242" s="7" t="str">
        <f>IF($I1242 &gt;= 6, "Weekend", "Non-Weekend")</f>
        <v>Non-Weekend</v>
      </c>
    </row>
    <row r="1243" spans="1:13" x14ac:dyDescent="0.25">
      <c r="A1243" s="7">
        <v>1242</v>
      </c>
      <c r="B1243" s="8">
        <v>42178</v>
      </c>
      <c r="C1243" s="7">
        <f>YEAR($B1243)</f>
        <v>2015</v>
      </c>
      <c r="D1243" s="7" t="str">
        <f>VLOOKUP(_xlfn.DAYS(DATE(YEAR($B1243), MONTH($B1244), DAY($B1244)), DATE(YEAR($B1244), 1, 1)), SeasonAux, 2, TRUE)</f>
        <v>Summer</v>
      </c>
      <c r="E1243" s="7">
        <f>IF($F1243 &lt;= 6, 1, 2)</f>
        <v>1</v>
      </c>
      <c r="F1243" s="7">
        <f>MONTH($B1243)</f>
        <v>6</v>
      </c>
      <c r="G1243" s="7">
        <f>WEEKNUM($B1243)</f>
        <v>26</v>
      </c>
      <c r="H1243" s="7">
        <f>DAY($B1243)</f>
        <v>23</v>
      </c>
      <c r="I1243" s="7">
        <f>WEEKDAY($B1243,2)</f>
        <v>2</v>
      </c>
      <c r="J1243" s="7" t="str">
        <f>TEXT($B1243, "DDDD")</f>
        <v>terça-feira</v>
      </c>
      <c r="K1243" s="15" t="str">
        <f>IFERROR(VLOOKUP(B1243, HolidayDimension!A$2:B$50, 2, FALSE), "No Key")</f>
        <v>No Key</v>
      </c>
      <c r="L1243" s="7" t="str">
        <f t="shared" si="19"/>
        <v>Non-Holiday</v>
      </c>
      <c r="M1243" s="7" t="str">
        <f>IF($I1243 &gt;= 6, "Weekend", "Non-Weekend")</f>
        <v>Non-Weekend</v>
      </c>
    </row>
    <row r="1244" spans="1:13" x14ac:dyDescent="0.25">
      <c r="A1244" s="7">
        <v>1243</v>
      </c>
      <c r="B1244" s="8">
        <v>42179</v>
      </c>
      <c r="C1244" s="7">
        <f>YEAR($B1244)</f>
        <v>2015</v>
      </c>
      <c r="D1244" s="7" t="str">
        <f>VLOOKUP(_xlfn.DAYS(DATE(YEAR($B1244), MONTH($B1245), DAY($B1245)), DATE(YEAR($B1245), 1, 1)), SeasonAux, 2, TRUE)</f>
        <v>Summer</v>
      </c>
      <c r="E1244" s="7">
        <f>IF($F1244 &lt;= 6, 1, 2)</f>
        <v>1</v>
      </c>
      <c r="F1244" s="7">
        <f>MONTH($B1244)</f>
        <v>6</v>
      </c>
      <c r="G1244" s="7">
        <f>WEEKNUM($B1244)</f>
        <v>26</v>
      </c>
      <c r="H1244" s="7">
        <f>DAY($B1244)</f>
        <v>24</v>
      </c>
      <c r="I1244" s="7">
        <f>WEEKDAY($B1244,2)</f>
        <v>3</v>
      </c>
      <c r="J1244" s="7" t="str">
        <f>TEXT($B1244, "DDDD")</f>
        <v>quarta-feira</v>
      </c>
      <c r="K1244" s="15" t="str">
        <f>IFERROR(VLOOKUP(B1244, HolidayDimension!A$2:B$50, 2, FALSE), "No Key")</f>
        <v>No Key</v>
      </c>
      <c r="L1244" s="7" t="str">
        <f t="shared" si="19"/>
        <v>Non-Holiday</v>
      </c>
      <c r="M1244" s="7" t="str">
        <f>IF($I1244 &gt;= 6, "Weekend", "Non-Weekend")</f>
        <v>Non-Weekend</v>
      </c>
    </row>
    <row r="1245" spans="1:13" x14ac:dyDescent="0.25">
      <c r="A1245" s="7">
        <v>1244</v>
      </c>
      <c r="B1245" s="9">
        <v>42180</v>
      </c>
      <c r="C1245" s="7">
        <f>YEAR($B1245)</f>
        <v>2015</v>
      </c>
      <c r="D1245" s="7" t="str">
        <f>VLOOKUP(_xlfn.DAYS(DATE(YEAR($B1245), MONTH($B1246), DAY($B1246)), DATE(YEAR($B1246), 1, 1)), SeasonAux, 2, TRUE)</f>
        <v>Summer</v>
      </c>
      <c r="E1245" s="7">
        <f>IF($F1245 &lt;= 6, 1, 2)</f>
        <v>1</v>
      </c>
      <c r="F1245" s="7">
        <f>MONTH($B1245)</f>
        <v>6</v>
      </c>
      <c r="G1245" s="7">
        <f>WEEKNUM($B1245)</f>
        <v>26</v>
      </c>
      <c r="H1245" s="7">
        <f>DAY($B1245)</f>
        <v>25</v>
      </c>
      <c r="I1245" s="7">
        <f>WEEKDAY($B1245,2)</f>
        <v>4</v>
      </c>
      <c r="J1245" s="7" t="str">
        <f>TEXT($B1245, "DDDD")</f>
        <v>quinta-feira</v>
      </c>
      <c r="K1245" s="15" t="str">
        <f>IFERROR(VLOOKUP(B1245, HolidayDimension!A$2:B$50, 2, FALSE), "No Key")</f>
        <v>No Key</v>
      </c>
      <c r="L1245" s="7" t="str">
        <f t="shared" si="19"/>
        <v>Non-Holiday</v>
      </c>
      <c r="M1245" s="7" t="str">
        <f>IF($I1245 &gt;= 6, "Weekend", "Non-Weekend")</f>
        <v>Non-Weekend</v>
      </c>
    </row>
    <row r="1246" spans="1:13" x14ac:dyDescent="0.25">
      <c r="A1246" s="7">
        <v>1245</v>
      </c>
      <c r="B1246" s="8">
        <v>42181</v>
      </c>
      <c r="C1246" s="7">
        <f>YEAR($B1246)</f>
        <v>2015</v>
      </c>
      <c r="D1246" s="7" t="str">
        <f>VLOOKUP(_xlfn.DAYS(DATE(YEAR($B1246), MONTH($B1247), DAY($B1247)), DATE(YEAR($B1247), 1, 1)), SeasonAux, 2, TRUE)</f>
        <v>Summer</v>
      </c>
      <c r="E1246" s="7">
        <f>IF($F1246 &lt;= 6, 1, 2)</f>
        <v>1</v>
      </c>
      <c r="F1246" s="7">
        <f>MONTH($B1246)</f>
        <v>6</v>
      </c>
      <c r="G1246" s="7">
        <f>WEEKNUM($B1246)</f>
        <v>26</v>
      </c>
      <c r="H1246" s="7">
        <f>DAY($B1246)</f>
        <v>26</v>
      </c>
      <c r="I1246" s="7">
        <f>WEEKDAY($B1246,2)</f>
        <v>5</v>
      </c>
      <c r="J1246" s="7" t="str">
        <f>TEXT($B1246, "DDDD")</f>
        <v>sexta-feira</v>
      </c>
      <c r="K1246" s="15" t="str">
        <f>IFERROR(VLOOKUP(B1246, HolidayDimension!A$2:B$50, 2, FALSE), "No Key")</f>
        <v>No Key</v>
      </c>
      <c r="L1246" s="7" t="str">
        <f t="shared" si="19"/>
        <v>Non-Holiday</v>
      </c>
      <c r="M1246" s="7" t="str">
        <f>IF($I1246 &gt;= 6, "Weekend", "Non-Weekend")</f>
        <v>Non-Weekend</v>
      </c>
    </row>
    <row r="1247" spans="1:13" x14ac:dyDescent="0.25">
      <c r="A1247" s="7">
        <v>1246</v>
      </c>
      <c r="B1247" s="8">
        <v>42182</v>
      </c>
      <c r="C1247" s="7">
        <f>YEAR($B1247)</f>
        <v>2015</v>
      </c>
      <c r="D1247" s="7" t="str">
        <f>VLOOKUP(_xlfn.DAYS(DATE(YEAR($B1247), MONTH($B1248), DAY($B1248)), DATE(YEAR($B1248), 1, 1)), SeasonAux, 2, TRUE)</f>
        <v>Summer</v>
      </c>
      <c r="E1247" s="7">
        <f>IF($F1247 &lt;= 6, 1, 2)</f>
        <v>1</v>
      </c>
      <c r="F1247" s="7">
        <f>MONTH($B1247)</f>
        <v>6</v>
      </c>
      <c r="G1247" s="7">
        <f>WEEKNUM($B1247)</f>
        <v>26</v>
      </c>
      <c r="H1247" s="7">
        <f>DAY($B1247)</f>
        <v>27</v>
      </c>
      <c r="I1247" s="7">
        <f>WEEKDAY($B1247,2)</f>
        <v>6</v>
      </c>
      <c r="J1247" s="7" t="str">
        <f>TEXT($B1247, "DDDD")</f>
        <v>sábado</v>
      </c>
      <c r="K1247" s="15" t="str">
        <f>IFERROR(VLOOKUP(B1247, HolidayDimension!A$2:B$50, 2, FALSE), "No Key")</f>
        <v>No Key</v>
      </c>
      <c r="L1247" s="7" t="str">
        <f t="shared" si="19"/>
        <v>Non-Holiday</v>
      </c>
      <c r="M1247" s="7" t="str">
        <f>IF($I1247 &gt;= 6, "Weekend", "Non-Weekend")</f>
        <v>Weekend</v>
      </c>
    </row>
    <row r="1248" spans="1:13" x14ac:dyDescent="0.25">
      <c r="A1248" s="7">
        <v>1247</v>
      </c>
      <c r="B1248" s="8">
        <v>42183</v>
      </c>
      <c r="C1248" s="7">
        <f>YEAR($B1248)</f>
        <v>2015</v>
      </c>
      <c r="D1248" s="7" t="str">
        <f>VLOOKUP(_xlfn.DAYS(DATE(YEAR($B1248), MONTH($B1249), DAY($B1249)), DATE(YEAR($B1249), 1, 1)), SeasonAux, 2, TRUE)</f>
        <v>Summer</v>
      </c>
      <c r="E1248" s="7">
        <f>IF($F1248 &lt;= 6, 1, 2)</f>
        <v>1</v>
      </c>
      <c r="F1248" s="7">
        <f>MONTH($B1248)</f>
        <v>6</v>
      </c>
      <c r="G1248" s="7">
        <f>WEEKNUM($B1248)</f>
        <v>27</v>
      </c>
      <c r="H1248" s="7">
        <f>DAY($B1248)</f>
        <v>28</v>
      </c>
      <c r="I1248" s="7">
        <f>WEEKDAY($B1248,2)</f>
        <v>7</v>
      </c>
      <c r="J1248" s="7" t="str">
        <f>TEXT($B1248, "DDDD")</f>
        <v>domingo</v>
      </c>
      <c r="K1248" s="15" t="str">
        <f>IFERROR(VLOOKUP(B1248, HolidayDimension!A$2:B$50, 2, FALSE), "No Key")</f>
        <v>No Key</v>
      </c>
      <c r="L1248" s="7" t="str">
        <f t="shared" si="19"/>
        <v>Non-Holiday</v>
      </c>
      <c r="M1248" s="7" t="str">
        <f>IF($I1248 &gt;= 6, "Weekend", "Non-Weekend")</f>
        <v>Weekend</v>
      </c>
    </row>
    <row r="1249" spans="1:13" x14ac:dyDescent="0.25">
      <c r="A1249" s="7">
        <v>1248</v>
      </c>
      <c r="B1249" s="9">
        <v>42184</v>
      </c>
      <c r="C1249" s="7">
        <f>YEAR($B1249)</f>
        <v>2015</v>
      </c>
      <c r="D1249" s="7" t="str">
        <f>VLOOKUP(_xlfn.DAYS(DATE(YEAR($B1249), MONTH($B1250), DAY($B1250)), DATE(YEAR($B1250), 1, 1)), SeasonAux, 2, TRUE)</f>
        <v>Summer</v>
      </c>
      <c r="E1249" s="7">
        <f>IF($F1249 &lt;= 6, 1, 2)</f>
        <v>1</v>
      </c>
      <c r="F1249" s="7">
        <f>MONTH($B1249)</f>
        <v>6</v>
      </c>
      <c r="G1249" s="7">
        <f>WEEKNUM($B1249)</f>
        <v>27</v>
      </c>
      <c r="H1249" s="7">
        <f>DAY($B1249)</f>
        <v>29</v>
      </c>
      <c r="I1249" s="7">
        <f>WEEKDAY($B1249,2)</f>
        <v>1</v>
      </c>
      <c r="J1249" s="7" t="str">
        <f>TEXT($B1249, "DDDD")</f>
        <v>segunda-feira</v>
      </c>
      <c r="K1249" s="15" t="str">
        <f>IFERROR(VLOOKUP(B1249, HolidayDimension!A$2:B$50, 2, FALSE), "No Key")</f>
        <v>No Key</v>
      </c>
      <c r="L1249" s="7" t="str">
        <f t="shared" si="19"/>
        <v>Non-Holiday</v>
      </c>
      <c r="M1249" s="7" t="str">
        <f>IF($I1249 &gt;= 6, "Weekend", "Non-Weekend")</f>
        <v>Non-Weekend</v>
      </c>
    </row>
    <row r="1250" spans="1:13" x14ac:dyDescent="0.25">
      <c r="A1250" s="7">
        <v>1249</v>
      </c>
      <c r="B1250" s="9">
        <v>42185</v>
      </c>
      <c r="C1250" s="7">
        <f>YEAR($B1250)</f>
        <v>2015</v>
      </c>
      <c r="D1250" s="7" t="str">
        <f>VLOOKUP(_xlfn.DAYS(DATE(YEAR($B1250), MONTH($B1251), DAY($B1251)), DATE(YEAR($B1251), 1, 1)), SeasonAux, 2, TRUE)</f>
        <v>Summer</v>
      </c>
      <c r="E1250" s="7">
        <f>IF($F1250 &lt;= 6, 1, 2)</f>
        <v>1</v>
      </c>
      <c r="F1250" s="7">
        <f>MONTH($B1250)</f>
        <v>6</v>
      </c>
      <c r="G1250" s="7">
        <f>WEEKNUM($B1250)</f>
        <v>27</v>
      </c>
      <c r="H1250" s="7">
        <f>DAY($B1250)</f>
        <v>30</v>
      </c>
      <c r="I1250" s="7">
        <f>WEEKDAY($B1250,2)</f>
        <v>2</v>
      </c>
      <c r="J1250" s="7" t="str">
        <f>TEXT($B1250, "DDDD")</f>
        <v>terça-feira</v>
      </c>
      <c r="K1250" s="15" t="str">
        <f>IFERROR(VLOOKUP(B1250, HolidayDimension!A$2:B$50, 2, FALSE), "No Key")</f>
        <v>No Key</v>
      </c>
      <c r="L1250" s="7" t="str">
        <f t="shared" si="19"/>
        <v>Non-Holiday</v>
      </c>
      <c r="M1250" s="7" t="str">
        <f>IF($I1250 &gt;= 6, "Weekend", "Non-Weekend")</f>
        <v>Non-Weekend</v>
      </c>
    </row>
    <row r="1251" spans="1:13" x14ac:dyDescent="0.25">
      <c r="A1251" s="7">
        <v>1250</v>
      </c>
      <c r="B1251" s="9">
        <v>42186</v>
      </c>
      <c r="C1251" s="7">
        <f>YEAR($B1251)</f>
        <v>2015</v>
      </c>
      <c r="D1251" s="7" t="str">
        <f>VLOOKUP(_xlfn.DAYS(DATE(YEAR($B1251), MONTH($B1252), DAY($B1252)), DATE(YEAR($B1252), 1, 1)), SeasonAux, 2, TRUE)</f>
        <v>Summer</v>
      </c>
      <c r="E1251" s="7">
        <f>IF($F1251 &lt;= 6, 1, 2)</f>
        <v>2</v>
      </c>
      <c r="F1251" s="7">
        <f>MONTH($B1251)</f>
        <v>7</v>
      </c>
      <c r="G1251" s="7">
        <f>WEEKNUM($B1251)</f>
        <v>27</v>
      </c>
      <c r="H1251" s="7">
        <f>DAY($B1251)</f>
        <v>1</v>
      </c>
      <c r="I1251" s="7">
        <f>WEEKDAY($B1251,2)</f>
        <v>3</v>
      </c>
      <c r="J1251" s="7" t="str">
        <f>TEXT($B1251, "DDDD")</f>
        <v>quarta-feira</v>
      </c>
      <c r="K1251" s="15" t="str">
        <f>IFERROR(VLOOKUP(B1251, HolidayDimension!A$2:B$50, 2, FALSE), "No Key")</f>
        <v>No Key</v>
      </c>
      <c r="L1251" s="7" t="str">
        <f t="shared" si="19"/>
        <v>Non-Holiday</v>
      </c>
      <c r="M1251" s="7" t="str">
        <f>IF($I1251 &gt;= 6, "Weekend", "Non-Weekend")</f>
        <v>Non-Weekend</v>
      </c>
    </row>
    <row r="1252" spans="1:13" x14ac:dyDescent="0.25">
      <c r="A1252" s="7">
        <v>1251</v>
      </c>
      <c r="B1252" s="8">
        <v>42187</v>
      </c>
      <c r="C1252" s="7">
        <f>YEAR($B1252)</f>
        <v>2015</v>
      </c>
      <c r="D1252" s="7" t="str">
        <f>VLOOKUP(_xlfn.DAYS(DATE(YEAR($B1252), MONTH($B1253), DAY($B1253)), DATE(YEAR($B1253), 1, 1)), SeasonAux, 2, TRUE)</f>
        <v>Summer</v>
      </c>
      <c r="E1252" s="7">
        <f>IF($F1252 &lt;= 6, 1, 2)</f>
        <v>2</v>
      </c>
      <c r="F1252" s="7">
        <f>MONTH($B1252)</f>
        <v>7</v>
      </c>
      <c r="G1252" s="7">
        <f>WEEKNUM($B1252)</f>
        <v>27</v>
      </c>
      <c r="H1252" s="7">
        <f>DAY($B1252)</f>
        <v>2</v>
      </c>
      <c r="I1252" s="7">
        <f>WEEKDAY($B1252,2)</f>
        <v>4</v>
      </c>
      <c r="J1252" s="7" t="str">
        <f>TEXT($B1252, "DDDD")</f>
        <v>quinta-feira</v>
      </c>
      <c r="K1252" s="15" t="str">
        <f>IFERROR(VLOOKUP(B1252, HolidayDimension!A$2:B$50, 2, FALSE), "No Key")</f>
        <v>No Key</v>
      </c>
      <c r="L1252" s="7" t="str">
        <f t="shared" si="19"/>
        <v>Non-Holiday</v>
      </c>
      <c r="M1252" s="7" t="str">
        <f>IF($I1252 &gt;= 6, "Weekend", "Non-Weekend")</f>
        <v>Non-Weekend</v>
      </c>
    </row>
    <row r="1253" spans="1:13" x14ac:dyDescent="0.25">
      <c r="A1253" s="7">
        <v>1252</v>
      </c>
      <c r="B1253" s="8">
        <v>42188</v>
      </c>
      <c r="C1253" s="7">
        <f>YEAR($B1253)</f>
        <v>2015</v>
      </c>
      <c r="D1253" s="7" t="str">
        <f>VLOOKUP(_xlfn.DAYS(DATE(YEAR($B1253), MONTH($B1254), DAY($B1254)), DATE(YEAR($B1254), 1, 1)), SeasonAux, 2, TRUE)</f>
        <v>Summer</v>
      </c>
      <c r="E1253" s="7">
        <f>IF($F1253 &lt;= 6, 1, 2)</f>
        <v>2</v>
      </c>
      <c r="F1253" s="7">
        <f>MONTH($B1253)</f>
        <v>7</v>
      </c>
      <c r="G1253" s="7">
        <f>WEEKNUM($B1253)</f>
        <v>27</v>
      </c>
      <c r="H1253" s="7">
        <f>DAY($B1253)</f>
        <v>3</v>
      </c>
      <c r="I1253" s="7">
        <f>WEEKDAY($B1253,2)</f>
        <v>5</v>
      </c>
      <c r="J1253" s="7" t="str">
        <f>TEXT($B1253, "DDDD")</f>
        <v>sexta-feira</v>
      </c>
      <c r="K1253" s="15" t="str">
        <f>IFERROR(VLOOKUP(B1253, HolidayDimension!A$2:B$50, 2, FALSE), "No Key")</f>
        <v>No Key</v>
      </c>
      <c r="L1253" s="7" t="str">
        <f t="shared" si="19"/>
        <v>Non-Holiday</v>
      </c>
      <c r="M1253" s="7" t="str">
        <f>IF($I1253 &gt;= 6, "Weekend", "Non-Weekend")</f>
        <v>Non-Weekend</v>
      </c>
    </row>
    <row r="1254" spans="1:13" x14ac:dyDescent="0.25">
      <c r="A1254" s="7">
        <v>1253</v>
      </c>
      <c r="B1254" s="9">
        <v>42189</v>
      </c>
      <c r="C1254" s="7">
        <f>YEAR($B1254)</f>
        <v>2015</v>
      </c>
      <c r="D1254" s="7" t="str">
        <f>VLOOKUP(_xlfn.DAYS(DATE(YEAR($B1254), MONTH($B1255), DAY($B1255)), DATE(YEAR($B1255), 1, 1)), SeasonAux, 2, TRUE)</f>
        <v>Summer</v>
      </c>
      <c r="E1254" s="7">
        <f>IF($F1254 &lt;= 6, 1, 2)</f>
        <v>2</v>
      </c>
      <c r="F1254" s="7">
        <f>MONTH($B1254)</f>
        <v>7</v>
      </c>
      <c r="G1254" s="7">
        <f>WEEKNUM($B1254)</f>
        <v>27</v>
      </c>
      <c r="H1254" s="7">
        <f>DAY($B1254)</f>
        <v>4</v>
      </c>
      <c r="I1254" s="7">
        <f>WEEKDAY($B1254,2)</f>
        <v>6</v>
      </c>
      <c r="J1254" s="7" t="str">
        <f>TEXT($B1254, "DDDD")</f>
        <v>sábado</v>
      </c>
      <c r="K1254" s="15" t="str">
        <f>IFERROR(VLOOKUP(B1254, HolidayDimension!A$2:B$50, 2, FALSE), "No Key")</f>
        <v>No Key</v>
      </c>
      <c r="L1254" s="7" t="str">
        <f t="shared" si="19"/>
        <v>Non-Holiday</v>
      </c>
      <c r="M1254" s="7" t="str">
        <f>IF($I1254 &gt;= 6, "Weekend", "Non-Weekend")</f>
        <v>Weekend</v>
      </c>
    </row>
    <row r="1255" spans="1:13" x14ac:dyDescent="0.25">
      <c r="A1255" s="7">
        <v>1254</v>
      </c>
      <c r="B1255" s="9">
        <v>42190</v>
      </c>
      <c r="C1255" s="7">
        <f>YEAR($B1255)</f>
        <v>2015</v>
      </c>
      <c r="D1255" s="7" t="str">
        <f>VLOOKUP(_xlfn.DAYS(DATE(YEAR($B1255), MONTH($B1256), DAY($B1256)), DATE(YEAR($B1256), 1, 1)), SeasonAux, 2, TRUE)</f>
        <v>Summer</v>
      </c>
      <c r="E1255" s="7">
        <f>IF($F1255 &lt;= 6, 1, 2)</f>
        <v>2</v>
      </c>
      <c r="F1255" s="7">
        <f>MONTH($B1255)</f>
        <v>7</v>
      </c>
      <c r="G1255" s="7">
        <f>WEEKNUM($B1255)</f>
        <v>28</v>
      </c>
      <c r="H1255" s="7">
        <f>DAY($B1255)</f>
        <v>5</v>
      </c>
      <c r="I1255" s="7">
        <f>WEEKDAY($B1255,2)</f>
        <v>7</v>
      </c>
      <c r="J1255" s="7" t="str">
        <f>TEXT($B1255, "DDDD")</f>
        <v>domingo</v>
      </c>
      <c r="K1255" s="15" t="str">
        <f>IFERROR(VLOOKUP(B1255, HolidayDimension!A$2:B$50, 2, FALSE), "No Key")</f>
        <v>No Key</v>
      </c>
      <c r="L1255" s="7" t="str">
        <f t="shared" si="19"/>
        <v>Non-Holiday</v>
      </c>
      <c r="M1255" s="7" t="str">
        <f>IF($I1255 &gt;= 6, "Weekend", "Non-Weekend")</f>
        <v>Weekend</v>
      </c>
    </row>
    <row r="1256" spans="1:13" x14ac:dyDescent="0.25">
      <c r="A1256" s="7">
        <v>1255</v>
      </c>
      <c r="B1256" s="8">
        <v>42191</v>
      </c>
      <c r="C1256" s="7">
        <f>YEAR($B1256)</f>
        <v>2015</v>
      </c>
      <c r="D1256" s="7" t="str">
        <f>VLOOKUP(_xlfn.DAYS(DATE(YEAR($B1256), MONTH($B1257), DAY($B1257)), DATE(YEAR($B1257), 1, 1)), SeasonAux, 2, TRUE)</f>
        <v>Summer</v>
      </c>
      <c r="E1256" s="7">
        <f>IF($F1256 &lt;= 6, 1, 2)</f>
        <v>2</v>
      </c>
      <c r="F1256" s="7">
        <f>MONTH($B1256)</f>
        <v>7</v>
      </c>
      <c r="G1256" s="7">
        <f>WEEKNUM($B1256)</f>
        <v>28</v>
      </c>
      <c r="H1256" s="7">
        <f>DAY($B1256)</f>
        <v>6</v>
      </c>
      <c r="I1256" s="7">
        <f>WEEKDAY($B1256,2)</f>
        <v>1</v>
      </c>
      <c r="J1256" s="7" t="str">
        <f>TEXT($B1256, "DDDD")</f>
        <v>segunda-feira</v>
      </c>
      <c r="K1256" s="15" t="str">
        <f>IFERROR(VLOOKUP(B1256, HolidayDimension!A$2:B$50, 2, FALSE), "No Key")</f>
        <v>No Key</v>
      </c>
      <c r="L1256" s="7" t="str">
        <f t="shared" si="19"/>
        <v>Non-Holiday</v>
      </c>
      <c r="M1256" s="7" t="str">
        <f>IF($I1256 &gt;= 6, "Weekend", "Non-Weekend")</f>
        <v>Non-Weekend</v>
      </c>
    </row>
    <row r="1257" spans="1:13" x14ac:dyDescent="0.25">
      <c r="A1257" s="7">
        <v>1256</v>
      </c>
      <c r="B1257" s="9">
        <v>42192</v>
      </c>
      <c r="C1257" s="7">
        <f>YEAR($B1257)</f>
        <v>2015</v>
      </c>
      <c r="D1257" s="7" t="str">
        <f>VLOOKUP(_xlfn.DAYS(DATE(YEAR($B1257), MONTH($B1258), DAY($B1258)), DATE(YEAR($B1258), 1, 1)), SeasonAux, 2, TRUE)</f>
        <v>Summer</v>
      </c>
      <c r="E1257" s="7">
        <f>IF($F1257 &lt;= 6, 1, 2)</f>
        <v>2</v>
      </c>
      <c r="F1257" s="7">
        <f>MONTH($B1257)</f>
        <v>7</v>
      </c>
      <c r="G1257" s="7">
        <f>WEEKNUM($B1257)</f>
        <v>28</v>
      </c>
      <c r="H1257" s="7">
        <f>DAY($B1257)</f>
        <v>7</v>
      </c>
      <c r="I1257" s="7">
        <f>WEEKDAY($B1257,2)</f>
        <v>2</v>
      </c>
      <c r="J1257" s="7" t="str">
        <f>TEXT($B1257, "DDDD")</f>
        <v>terça-feira</v>
      </c>
      <c r="K1257" s="15" t="str">
        <f>IFERROR(VLOOKUP(B1257, HolidayDimension!A$2:B$50, 2, FALSE), "No Key")</f>
        <v>No Key</v>
      </c>
      <c r="L1257" s="7" t="str">
        <f t="shared" si="19"/>
        <v>Non-Holiday</v>
      </c>
      <c r="M1257" s="7" t="str">
        <f>IF($I1257 &gt;= 6, "Weekend", "Non-Weekend")</f>
        <v>Non-Weekend</v>
      </c>
    </row>
    <row r="1258" spans="1:13" x14ac:dyDescent="0.25">
      <c r="A1258" s="7">
        <v>1257</v>
      </c>
      <c r="B1258" s="9">
        <v>42193</v>
      </c>
      <c r="C1258" s="7">
        <f>YEAR($B1258)</f>
        <v>2015</v>
      </c>
      <c r="D1258" s="7" t="str">
        <f>VLOOKUP(_xlfn.DAYS(DATE(YEAR($B1258), MONTH($B1259), DAY($B1259)), DATE(YEAR($B1259), 1, 1)), SeasonAux, 2, TRUE)</f>
        <v>Summer</v>
      </c>
      <c r="E1258" s="7">
        <f>IF($F1258 &lt;= 6, 1, 2)</f>
        <v>2</v>
      </c>
      <c r="F1258" s="7">
        <f>MONTH($B1258)</f>
        <v>7</v>
      </c>
      <c r="G1258" s="7">
        <f>WEEKNUM($B1258)</f>
        <v>28</v>
      </c>
      <c r="H1258" s="7">
        <f>DAY($B1258)</f>
        <v>8</v>
      </c>
      <c r="I1258" s="7">
        <f>WEEKDAY($B1258,2)</f>
        <v>3</v>
      </c>
      <c r="J1258" s="7" t="str">
        <f>TEXT($B1258, "DDDD")</f>
        <v>quarta-feira</v>
      </c>
      <c r="K1258" s="15" t="str">
        <f>IFERROR(VLOOKUP(B1258, HolidayDimension!A$2:B$50, 2, FALSE), "No Key")</f>
        <v>No Key</v>
      </c>
      <c r="L1258" s="7" t="str">
        <f t="shared" si="19"/>
        <v>Non-Holiday</v>
      </c>
      <c r="M1258" s="7" t="str">
        <f>IF($I1258 &gt;= 6, "Weekend", "Non-Weekend")</f>
        <v>Non-Weekend</v>
      </c>
    </row>
    <row r="1259" spans="1:13" x14ac:dyDescent="0.25">
      <c r="A1259" s="7">
        <v>1258</v>
      </c>
      <c r="B1259" s="8">
        <v>42194</v>
      </c>
      <c r="C1259" s="7">
        <f>YEAR($B1259)</f>
        <v>2015</v>
      </c>
      <c r="D1259" s="7" t="str">
        <f>VLOOKUP(_xlfn.DAYS(DATE(YEAR($B1259), MONTH($B1260), DAY($B1260)), DATE(YEAR($B1260), 1, 1)), SeasonAux, 2, TRUE)</f>
        <v>Summer</v>
      </c>
      <c r="E1259" s="7">
        <f>IF($F1259 &lt;= 6, 1, 2)</f>
        <v>2</v>
      </c>
      <c r="F1259" s="7">
        <f>MONTH($B1259)</f>
        <v>7</v>
      </c>
      <c r="G1259" s="7">
        <f>WEEKNUM($B1259)</f>
        <v>28</v>
      </c>
      <c r="H1259" s="7">
        <f>DAY($B1259)</f>
        <v>9</v>
      </c>
      <c r="I1259" s="7">
        <f>WEEKDAY($B1259,2)</f>
        <v>4</v>
      </c>
      <c r="J1259" s="7" t="str">
        <f>TEXT($B1259, "DDDD")</f>
        <v>quinta-feira</v>
      </c>
      <c r="K1259" s="15" t="str">
        <f>IFERROR(VLOOKUP(B1259, HolidayDimension!A$2:B$50, 2, FALSE), "No Key")</f>
        <v>No Key</v>
      </c>
      <c r="L1259" s="7" t="str">
        <f t="shared" si="19"/>
        <v>Non-Holiday</v>
      </c>
      <c r="M1259" s="7" t="str">
        <f>IF($I1259 &gt;= 6, "Weekend", "Non-Weekend")</f>
        <v>Non-Weekend</v>
      </c>
    </row>
    <row r="1260" spans="1:13" x14ac:dyDescent="0.25">
      <c r="A1260" s="7">
        <v>1259</v>
      </c>
      <c r="B1260" s="8">
        <v>42195</v>
      </c>
      <c r="C1260" s="7">
        <f>YEAR($B1260)</f>
        <v>2015</v>
      </c>
      <c r="D1260" s="7" t="str">
        <f>VLOOKUP(_xlfn.DAYS(DATE(YEAR($B1260), MONTH($B1261), DAY($B1261)), DATE(YEAR($B1261), 1, 1)), SeasonAux, 2, TRUE)</f>
        <v>Summer</v>
      </c>
      <c r="E1260" s="7">
        <f>IF($F1260 &lt;= 6, 1, 2)</f>
        <v>2</v>
      </c>
      <c r="F1260" s="7">
        <f>MONTH($B1260)</f>
        <v>7</v>
      </c>
      <c r="G1260" s="7">
        <f>WEEKNUM($B1260)</f>
        <v>28</v>
      </c>
      <c r="H1260" s="7">
        <f>DAY($B1260)</f>
        <v>10</v>
      </c>
      <c r="I1260" s="7">
        <f>WEEKDAY($B1260,2)</f>
        <v>5</v>
      </c>
      <c r="J1260" s="7" t="str">
        <f>TEXT($B1260, "DDDD")</f>
        <v>sexta-feira</v>
      </c>
      <c r="K1260" s="15" t="str">
        <f>IFERROR(VLOOKUP(B1260, HolidayDimension!A$2:B$50, 2, FALSE), "No Key")</f>
        <v>No Key</v>
      </c>
      <c r="L1260" s="7" t="str">
        <f t="shared" si="19"/>
        <v>Non-Holiday</v>
      </c>
      <c r="M1260" s="7" t="str">
        <f>IF($I1260 &gt;= 6, "Weekend", "Non-Weekend")</f>
        <v>Non-Weekend</v>
      </c>
    </row>
    <row r="1261" spans="1:13" x14ac:dyDescent="0.25">
      <c r="A1261" s="7">
        <v>1260</v>
      </c>
      <c r="B1261" s="8">
        <v>42196</v>
      </c>
      <c r="C1261" s="7">
        <f>YEAR($B1261)</f>
        <v>2015</v>
      </c>
      <c r="D1261" s="7" t="str">
        <f>VLOOKUP(_xlfn.DAYS(DATE(YEAR($B1261), MONTH($B1262), DAY($B1262)), DATE(YEAR($B1262), 1, 1)), SeasonAux, 2, TRUE)</f>
        <v>Summer</v>
      </c>
      <c r="E1261" s="7">
        <f>IF($F1261 &lt;= 6, 1, 2)</f>
        <v>2</v>
      </c>
      <c r="F1261" s="7">
        <f>MONTH($B1261)</f>
        <v>7</v>
      </c>
      <c r="G1261" s="7">
        <f>WEEKNUM($B1261)</f>
        <v>28</v>
      </c>
      <c r="H1261" s="7">
        <f>DAY($B1261)</f>
        <v>11</v>
      </c>
      <c r="I1261" s="7">
        <f>WEEKDAY($B1261,2)</f>
        <v>6</v>
      </c>
      <c r="J1261" s="7" t="str">
        <f>TEXT($B1261, "DDDD")</f>
        <v>sábado</v>
      </c>
      <c r="K1261" s="15" t="str">
        <f>IFERROR(VLOOKUP(B1261, HolidayDimension!A$2:B$50, 2, FALSE), "No Key")</f>
        <v>No Key</v>
      </c>
      <c r="L1261" s="7" t="str">
        <f t="shared" si="19"/>
        <v>Non-Holiday</v>
      </c>
      <c r="M1261" s="7" t="str">
        <f>IF($I1261 &gt;= 6, "Weekend", "Non-Weekend")</f>
        <v>Weekend</v>
      </c>
    </row>
    <row r="1262" spans="1:13" x14ac:dyDescent="0.25">
      <c r="A1262" s="7">
        <v>1261</v>
      </c>
      <c r="B1262" s="8">
        <v>42197</v>
      </c>
      <c r="C1262" s="7">
        <f>YEAR($B1262)</f>
        <v>2015</v>
      </c>
      <c r="D1262" s="7" t="str">
        <f>VLOOKUP(_xlfn.DAYS(DATE(YEAR($B1262), MONTH($B1263), DAY($B1263)), DATE(YEAR($B1263), 1, 1)), SeasonAux, 2, TRUE)</f>
        <v>Summer</v>
      </c>
      <c r="E1262" s="7">
        <f>IF($F1262 &lt;= 6, 1, 2)</f>
        <v>2</v>
      </c>
      <c r="F1262" s="7">
        <f>MONTH($B1262)</f>
        <v>7</v>
      </c>
      <c r="G1262" s="7">
        <f>WEEKNUM($B1262)</f>
        <v>29</v>
      </c>
      <c r="H1262" s="7">
        <f>DAY($B1262)</f>
        <v>12</v>
      </c>
      <c r="I1262" s="7">
        <f>WEEKDAY($B1262,2)</f>
        <v>7</v>
      </c>
      <c r="J1262" s="7" t="str">
        <f>TEXT($B1262, "DDDD")</f>
        <v>domingo</v>
      </c>
      <c r="K1262" s="15" t="str">
        <f>IFERROR(VLOOKUP(B1262, HolidayDimension!A$2:B$50, 2, FALSE), "No Key")</f>
        <v>No Key</v>
      </c>
      <c r="L1262" s="7" t="str">
        <f t="shared" si="19"/>
        <v>Non-Holiday</v>
      </c>
      <c r="M1262" s="7" t="str">
        <f>IF($I1262 &gt;= 6, "Weekend", "Non-Weekend")</f>
        <v>Weekend</v>
      </c>
    </row>
    <row r="1263" spans="1:13" x14ac:dyDescent="0.25">
      <c r="A1263" s="7">
        <v>1262</v>
      </c>
      <c r="B1263" s="8">
        <v>42198</v>
      </c>
      <c r="C1263" s="7">
        <f>YEAR($B1263)</f>
        <v>2015</v>
      </c>
      <c r="D1263" s="7" t="str">
        <f>VLOOKUP(_xlfn.DAYS(DATE(YEAR($B1263), MONTH($B1264), DAY($B1264)), DATE(YEAR($B1264), 1, 1)), SeasonAux, 2, TRUE)</f>
        <v>Summer</v>
      </c>
      <c r="E1263" s="7">
        <f>IF($F1263 &lt;= 6, 1, 2)</f>
        <v>2</v>
      </c>
      <c r="F1263" s="7">
        <f>MONTH($B1263)</f>
        <v>7</v>
      </c>
      <c r="G1263" s="7">
        <f>WEEKNUM($B1263)</f>
        <v>29</v>
      </c>
      <c r="H1263" s="7">
        <f>DAY($B1263)</f>
        <v>13</v>
      </c>
      <c r="I1263" s="7">
        <f>WEEKDAY($B1263,2)</f>
        <v>1</v>
      </c>
      <c r="J1263" s="7" t="str">
        <f>TEXT($B1263, "DDDD")</f>
        <v>segunda-feira</v>
      </c>
      <c r="K1263" s="15" t="str">
        <f>IFERROR(VLOOKUP(B1263, HolidayDimension!A$2:B$50, 2, FALSE), "No Key")</f>
        <v>No Key</v>
      </c>
      <c r="L1263" s="7" t="str">
        <f t="shared" si="19"/>
        <v>Non-Holiday</v>
      </c>
      <c r="M1263" s="7" t="str">
        <f>IF($I1263 &gt;= 6, "Weekend", "Non-Weekend")</f>
        <v>Non-Weekend</v>
      </c>
    </row>
    <row r="1264" spans="1:13" x14ac:dyDescent="0.25">
      <c r="A1264" s="7">
        <v>1263</v>
      </c>
      <c r="B1264" s="8">
        <v>42199</v>
      </c>
      <c r="C1264" s="7">
        <f>YEAR($B1264)</f>
        <v>2015</v>
      </c>
      <c r="D1264" s="7" t="str">
        <f>VLOOKUP(_xlfn.DAYS(DATE(YEAR($B1264), MONTH($B1265), DAY($B1265)), DATE(YEAR($B1265), 1, 1)), SeasonAux, 2, TRUE)</f>
        <v>Summer</v>
      </c>
      <c r="E1264" s="7">
        <f>IF($F1264 &lt;= 6, 1, 2)</f>
        <v>2</v>
      </c>
      <c r="F1264" s="7">
        <f>MONTH($B1264)</f>
        <v>7</v>
      </c>
      <c r="G1264" s="7">
        <f>WEEKNUM($B1264)</f>
        <v>29</v>
      </c>
      <c r="H1264" s="7">
        <f>DAY($B1264)</f>
        <v>14</v>
      </c>
      <c r="I1264" s="7">
        <f>WEEKDAY($B1264,2)</f>
        <v>2</v>
      </c>
      <c r="J1264" s="7" t="str">
        <f>TEXT($B1264, "DDDD")</f>
        <v>terça-feira</v>
      </c>
      <c r="K1264" s="15" t="str">
        <f>IFERROR(VLOOKUP(B1264, HolidayDimension!A$2:B$50, 2, FALSE), "No Key")</f>
        <v>No Key</v>
      </c>
      <c r="L1264" s="7" t="str">
        <f t="shared" si="19"/>
        <v>Non-Holiday</v>
      </c>
      <c r="M1264" s="7" t="str">
        <f>IF($I1264 &gt;= 6, "Weekend", "Non-Weekend")</f>
        <v>Non-Weekend</v>
      </c>
    </row>
    <row r="1265" spans="1:13" x14ac:dyDescent="0.25">
      <c r="A1265" s="7">
        <v>1264</v>
      </c>
      <c r="B1265" s="8">
        <v>42200</v>
      </c>
      <c r="C1265" s="7">
        <f>YEAR($B1265)</f>
        <v>2015</v>
      </c>
      <c r="D1265" s="7" t="str">
        <f>VLOOKUP(_xlfn.DAYS(DATE(YEAR($B1265), MONTH($B1266), DAY($B1266)), DATE(YEAR($B1266), 1, 1)), SeasonAux, 2, TRUE)</f>
        <v>Summer</v>
      </c>
      <c r="E1265" s="7">
        <f>IF($F1265 &lt;= 6, 1, 2)</f>
        <v>2</v>
      </c>
      <c r="F1265" s="7">
        <f>MONTH($B1265)</f>
        <v>7</v>
      </c>
      <c r="G1265" s="7">
        <f>WEEKNUM($B1265)</f>
        <v>29</v>
      </c>
      <c r="H1265" s="7">
        <f>DAY($B1265)</f>
        <v>15</v>
      </c>
      <c r="I1265" s="7">
        <f>WEEKDAY($B1265,2)</f>
        <v>3</v>
      </c>
      <c r="J1265" s="7" t="str">
        <f>TEXT($B1265, "DDDD")</f>
        <v>quarta-feira</v>
      </c>
      <c r="K1265" s="15" t="str">
        <f>IFERROR(VLOOKUP(B1265, HolidayDimension!A$2:B$50, 2, FALSE), "No Key")</f>
        <v>No Key</v>
      </c>
      <c r="L1265" s="7" t="str">
        <f t="shared" si="19"/>
        <v>Non-Holiday</v>
      </c>
      <c r="M1265" s="7" t="str">
        <f>IF($I1265 &gt;= 6, "Weekend", "Non-Weekend")</f>
        <v>Non-Weekend</v>
      </c>
    </row>
    <row r="1266" spans="1:13" x14ac:dyDescent="0.25">
      <c r="A1266" s="7">
        <v>1265</v>
      </c>
      <c r="B1266" s="8">
        <v>42201</v>
      </c>
      <c r="C1266" s="7">
        <f>YEAR($B1266)</f>
        <v>2015</v>
      </c>
      <c r="D1266" s="7" t="str">
        <f>VLOOKUP(_xlfn.DAYS(DATE(YEAR($B1266), MONTH($B1267), DAY($B1267)), DATE(YEAR($B1267), 1, 1)), SeasonAux, 2, TRUE)</f>
        <v>Summer</v>
      </c>
      <c r="E1266" s="7">
        <f>IF($F1266 &lt;= 6, 1, 2)</f>
        <v>2</v>
      </c>
      <c r="F1266" s="7">
        <f>MONTH($B1266)</f>
        <v>7</v>
      </c>
      <c r="G1266" s="7">
        <f>WEEKNUM($B1266)</f>
        <v>29</v>
      </c>
      <c r="H1266" s="7">
        <f>DAY($B1266)</f>
        <v>16</v>
      </c>
      <c r="I1266" s="7">
        <f>WEEKDAY($B1266,2)</f>
        <v>4</v>
      </c>
      <c r="J1266" s="7" t="str">
        <f>TEXT($B1266, "DDDD")</f>
        <v>quinta-feira</v>
      </c>
      <c r="K1266" s="15" t="str">
        <f>IFERROR(VLOOKUP(B1266, HolidayDimension!A$2:B$50, 2, FALSE), "No Key")</f>
        <v>No Key</v>
      </c>
      <c r="L1266" s="7" t="str">
        <f t="shared" si="19"/>
        <v>Non-Holiday</v>
      </c>
      <c r="M1266" s="7" t="str">
        <f>IF($I1266 &gt;= 6, "Weekend", "Non-Weekend")</f>
        <v>Non-Weekend</v>
      </c>
    </row>
    <row r="1267" spans="1:13" x14ac:dyDescent="0.25">
      <c r="A1267" s="7">
        <v>1266</v>
      </c>
      <c r="B1267" s="8">
        <v>42202</v>
      </c>
      <c r="C1267" s="7">
        <f>YEAR($B1267)</f>
        <v>2015</v>
      </c>
      <c r="D1267" s="7" t="str">
        <f>VLOOKUP(_xlfn.DAYS(DATE(YEAR($B1267), MONTH($B1268), DAY($B1268)), DATE(YEAR($B1268), 1, 1)), SeasonAux, 2, TRUE)</f>
        <v>Summer</v>
      </c>
      <c r="E1267" s="7">
        <f>IF($F1267 &lt;= 6, 1, 2)</f>
        <v>2</v>
      </c>
      <c r="F1267" s="7">
        <f>MONTH($B1267)</f>
        <v>7</v>
      </c>
      <c r="G1267" s="7">
        <f>WEEKNUM($B1267)</f>
        <v>29</v>
      </c>
      <c r="H1267" s="7">
        <f>DAY($B1267)</f>
        <v>17</v>
      </c>
      <c r="I1267" s="7">
        <f>WEEKDAY($B1267,2)</f>
        <v>5</v>
      </c>
      <c r="J1267" s="7" t="str">
        <f>TEXT($B1267, "DDDD")</f>
        <v>sexta-feira</v>
      </c>
      <c r="K1267" s="15" t="str">
        <f>IFERROR(VLOOKUP(B1267, HolidayDimension!A$2:B$50, 2, FALSE), "No Key")</f>
        <v>No Key</v>
      </c>
      <c r="L1267" s="7" t="str">
        <f t="shared" si="19"/>
        <v>Non-Holiday</v>
      </c>
      <c r="M1267" s="7" t="str">
        <f>IF($I1267 &gt;= 6, "Weekend", "Non-Weekend")</f>
        <v>Non-Weekend</v>
      </c>
    </row>
    <row r="1268" spans="1:13" x14ac:dyDescent="0.25">
      <c r="A1268" s="7">
        <v>1267</v>
      </c>
      <c r="B1268" s="8">
        <v>42203</v>
      </c>
      <c r="C1268" s="7">
        <f>YEAR($B1268)</f>
        <v>2015</v>
      </c>
      <c r="D1268" s="7" t="str">
        <f>VLOOKUP(_xlfn.DAYS(DATE(YEAR($B1268), MONTH($B1269), DAY($B1269)), DATE(YEAR($B1269), 1, 1)), SeasonAux, 2, TRUE)</f>
        <v>Summer</v>
      </c>
      <c r="E1268" s="7">
        <f>IF($F1268 &lt;= 6, 1, 2)</f>
        <v>2</v>
      </c>
      <c r="F1268" s="7">
        <f>MONTH($B1268)</f>
        <v>7</v>
      </c>
      <c r="G1268" s="7">
        <f>WEEKNUM($B1268)</f>
        <v>29</v>
      </c>
      <c r="H1268" s="7">
        <f>DAY($B1268)</f>
        <v>18</v>
      </c>
      <c r="I1268" s="7">
        <f>WEEKDAY($B1268,2)</f>
        <v>6</v>
      </c>
      <c r="J1268" s="7" t="str">
        <f>TEXT($B1268, "DDDD")</f>
        <v>sábado</v>
      </c>
      <c r="K1268" s="15" t="str">
        <f>IFERROR(VLOOKUP(B1268, HolidayDimension!A$2:B$50, 2, FALSE), "No Key")</f>
        <v>No Key</v>
      </c>
      <c r="L1268" s="7" t="str">
        <f t="shared" si="19"/>
        <v>Non-Holiday</v>
      </c>
      <c r="M1268" s="7" t="str">
        <f>IF($I1268 &gt;= 6, "Weekend", "Non-Weekend")</f>
        <v>Weekend</v>
      </c>
    </row>
    <row r="1269" spans="1:13" x14ac:dyDescent="0.25">
      <c r="A1269" s="7">
        <v>1268</v>
      </c>
      <c r="B1269" s="9">
        <v>42204</v>
      </c>
      <c r="C1269" s="7">
        <f>YEAR($B1269)</f>
        <v>2015</v>
      </c>
      <c r="D1269" s="7" t="str">
        <f>VLOOKUP(_xlfn.DAYS(DATE(YEAR($B1269), MONTH($B1270), DAY($B1270)), DATE(YEAR($B1270), 1, 1)), SeasonAux, 2, TRUE)</f>
        <v>Summer</v>
      </c>
      <c r="E1269" s="7">
        <f>IF($F1269 &lt;= 6, 1, 2)</f>
        <v>2</v>
      </c>
      <c r="F1269" s="7">
        <f>MONTH($B1269)</f>
        <v>7</v>
      </c>
      <c r="G1269" s="7">
        <f>WEEKNUM($B1269)</f>
        <v>30</v>
      </c>
      <c r="H1269" s="7">
        <f>DAY($B1269)</f>
        <v>19</v>
      </c>
      <c r="I1269" s="7">
        <f>WEEKDAY($B1269,2)</f>
        <v>7</v>
      </c>
      <c r="J1269" s="7" t="str">
        <f>TEXT($B1269, "DDDD")</f>
        <v>domingo</v>
      </c>
      <c r="K1269" s="15" t="str">
        <f>IFERROR(VLOOKUP(B1269, HolidayDimension!A$2:B$50, 2, FALSE), "No Key")</f>
        <v>No Key</v>
      </c>
      <c r="L1269" s="7" t="str">
        <f t="shared" si="19"/>
        <v>Non-Holiday</v>
      </c>
      <c r="M1269" s="7" t="str">
        <f>IF($I1269 &gt;= 6, "Weekend", "Non-Weekend")</f>
        <v>Weekend</v>
      </c>
    </row>
    <row r="1270" spans="1:13" x14ac:dyDescent="0.25">
      <c r="A1270" s="7">
        <v>1269</v>
      </c>
      <c r="B1270" s="8">
        <v>42206</v>
      </c>
      <c r="C1270" s="7">
        <f>YEAR($B1270)</f>
        <v>2015</v>
      </c>
      <c r="D1270" s="7" t="str">
        <f>VLOOKUP(_xlfn.DAYS(DATE(YEAR($B1270), MONTH($B1271), DAY($B1271)), DATE(YEAR($B1271), 1, 1)), SeasonAux, 2, TRUE)</f>
        <v>Summer</v>
      </c>
      <c r="E1270" s="7">
        <f>IF($F1270 &lt;= 6, 1, 2)</f>
        <v>2</v>
      </c>
      <c r="F1270" s="7">
        <f>MONTH($B1270)</f>
        <v>7</v>
      </c>
      <c r="G1270" s="7">
        <f>WEEKNUM($B1270)</f>
        <v>30</v>
      </c>
      <c r="H1270" s="7">
        <f>DAY($B1270)</f>
        <v>21</v>
      </c>
      <c r="I1270" s="7">
        <f>WEEKDAY($B1270,2)</f>
        <v>2</v>
      </c>
      <c r="J1270" s="7" t="str">
        <f>TEXT($B1270, "DDDD")</f>
        <v>terça-feira</v>
      </c>
      <c r="K1270" s="15" t="str">
        <f>IFERROR(VLOOKUP(B1270, HolidayDimension!A$2:B$50, 2, FALSE), "No Key")</f>
        <v>No Key</v>
      </c>
      <c r="L1270" s="7" t="str">
        <f t="shared" si="19"/>
        <v>Non-Holiday</v>
      </c>
      <c r="M1270" s="7" t="str">
        <f>IF($I1270 &gt;= 6, "Weekend", "Non-Weekend")</f>
        <v>Non-Weekend</v>
      </c>
    </row>
    <row r="1271" spans="1:13" x14ac:dyDescent="0.25">
      <c r="A1271" s="7">
        <v>1270</v>
      </c>
      <c r="B1271" s="8">
        <v>42207</v>
      </c>
      <c r="C1271" s="7">
        <f>YEAR($B1271)</f>
        <v>2015</v>
      </c>
      <c r="D1271" s="7" t="str">
        <f>VLOOKUP(_xlfn.DAYS(DATE(YEAR($B1271), MONTH($B1272), DAY($B1272)), DATE(YEAR($B1272), 1, 1)), SeasonAux, 2, TRUE)</f>
        <v>Summer</v>
      </c>
      <c r="E1271" s="7">
        <f>IF($F1271 &lt;= 6, 1, 2)</f>
        <v>2</v>
      </c>
      <c r="F1271" s="7">
        <f>MONTH($B1271)</f>
        <v>7</v>
      </c>
      <c r="G1271" s="7">
        <f>WEEKNUM($B1271)</f>
        <v>30</v>
      </c>
      <c r="H1271" s="7">
        <f>DAY($B1271)</f>
        <v>22</v>
      </c>
      <c r="I1271" s="7">
        <f>WEEKDAY($B1271,2)</f>
        <v>3</v>
      </c>
      <c r="J1271" s="7" t="str">
        <f>TEXT($B1271, "DDDD")</f>
        <v>quarta-feira</v>
      </c>
      <c r="K1271" s="15" t="str">
        <f>IFERROR(VLOOKUP(B1271, HolidayDimension!A$2:B$50, 2, FALSE), "No Key")</f>
        <v>No Key</v>
      </c>
      <c r="L1271" s="7" t="str">
        <f t="shared" si="19"/>
        <v>Non-Holiday</v>
      </c>
      <c r="M1271" s="7" t="str">
        <f>IF($I1271 &gt;= 6, "Weekend", "Non-Weekend")</f>
        <v>Non-Weekend</v>
      </c>
    </row>
    <row r="1272" spans="1:13" x14ac:dyDescent="0.25">
      <c r="A1272" s="7">
        <v>1271</v>
      </c>
      <c r="B1272" s="9">
        <v>42208</v>
      </c>
      <c r="C1272" s="7">
        <f>YEAR($B1272)</f>
        <v>2015</v>
      </c>
      <c r="D1272" s="7" t="str">
        <f>VLOOKUP(_xlfn.DAYS(DATE(YEAR($B1272), MONTH($B1273), DAY($B1273)), DATE(YEAR($B1273), 1, 1)), SeasonAux, 2, TRUE)</f>
        <v>Summer</v>
      </c>
      <c r="E1272" s="7">
        <f>IF($F1272 &lt;= 6, 1, 2)</f>
        <v>2</v>
      </c>
      <c r="F1272" s="7">
        <f>MONTH($B1272)</f>
        <v>7</v>
      </c>
      <c r="G1272" s="7">
        <f>WEEKNUM($B1272)</f>
        <v>30</v>
      </c>
      <c r="H1272" s="7">
        <f>DAY($B1272)</f>
        <v>23</v>
      </c>
      <c r="I1272" s="7">
        <f>WEEKDAY($B1272,2)</f>
        <v>4</v>
      </c>
      <c r="J1272" s="7" t="str">
        <f>TEXT($B1272, "DDDD")</f>
        <v>quinta-feira</v>
      </c>
      <c r="K1272" s="15" t="str">
        <f>IFERROR(VLOOKUP(B1272, HolidayDimension!A$2:B$50, 2, FALSE), "No Key")</f>
        <v>No Key</v>
      </c>
      <c r="L1272" s="7" t="str">
        <f t="shared" si="19"/>
        <v>Non-Holiday</v>
      </c>
      <c r="M1272" s="7" t="str">
        <f>IF($I1272 &gt;= 6, "Weekend", "Non-Weekend")</f>
        <v>Non-Weekend</v>
      </c>
    </row>
    <row r="1273" spans="1:13" x14ac:dyDescent="0.25">
      <c r="A1273" s="7">
        <v>1272</v>
      </c>
      <c r="B1273" s="9">
        <v>42209</v>
      </c>
      <c r="C1273" s="7">
        <f>YEAR($B1273)</f>
        <v>2015</v>
      </c>
      <c r="D1273" s="7" t="str">
        <f>VLOOKUP(_xlfn.DAYS(DATE(YEAR($B1273), MONTH($B1274), DAY($B1274)), DATE(YEAR($B1274), 1, 1)), SeasonAux, 2, TRUE)</f>
        <v>Summer</v>
      </c>
      <c r="E1273" s="7">
        <f>IF($F1273 &lt;= 6, 1, 2)</f>
        <v>2</v>
      </c>
      <c r="F1273" s="7">
        <f>MONTH($B1273)</f>
        <v>7</v>
      </c>
      <c r="G1273" s="7">
        <f>WEEKNUM($B1273)</f>
        <v>30</v>
      </c>
      <c r="H1273" s="7">
        <f>DAY($B1273)</f>
        <v>24</v>
      </c>
      <c r="I1273" s="7">
        <f>WEEKDAY($B1273,2)</f>
        <v>5</v>
      </c>
      <c r="J1273" s="7" t="str">
        <f>TEXT($B1273, "DDDD")</f>
        <v>sexta-feira</v>
      </c>
      <c r="K1273" s="15" t="str">
        <f>IFERROR(VLOOKUP(B1273, HolidayDimension!A$2:B$50, 2, FALSE), "No Key")</f>
        <v>No Key</v>
      </c>
      <c r="L1273" s="7" t="str">
        <f t="shared" si="19"/>
        <v>Non-Holiday</v>
      </c>
      <c r="M1273" s="7" t="str">
        <f>IF($I1273 &gt;= 6, "Weekend", "Non-Weekend")</f>
        <v>Non-Weekend</v>
      </c>
    </row>
    <row r="1274" spans="1:13" x14ac:dyDescent="0.25">
      <c r="A1274" s="7">
        <v>1273</v>
      </c>
      <c r="B1274" s="8">
        <v>42210</v>
      </c>
      <c r="C1274" s="7">
        <f>YEAR($B1274)</f>
        <v>2015</v>
      </c>
      <c r="D1274" s="7" t="str">
        <f>VLOOKUP(_xlfn.DAYS(DATE(YEAR($B1274), MONTH($B1275), DAY($B1275)), DATE(YEAR($B1275), 1, 1)), SeasonAux, 2, TRUE)</f>
        <v>Summer</v>
      </c>
      <c r="E1274" s="7">
        <f>IF($F1274 &lt;= 6, 1, 2)</f>
        <v>2</v>
      </c>
      <c r="F1274" s="7">
        <f>MONTH($B1274)</f>
        <v>7</v>
      </c>
      <c r="G1274" s="7">
        <f>WEEKNUM($B1274)</f>
        <v>30</v>
      </c>
      <c r="H1274" s="7">
        <f>DAY($B1274)</f>
        <v>25</v>
      </c>
      <c r="I1274" s="7">
        <f>WEEKDAY($B1274,2)</f>
        <v>6</v>
      </c>
      <c r="J1274" s="7" t="str">
        <f>TEXT($B1274, "DDDD")</f>
        <v>sábado</v>
      </c>
      <c r="K1274" s="15" t="str">
        <f>IFERROR(VLOOKUP(B1274, HolidayDimension!A$2:B$50, 2, FALSE), "No Key")</f>
        <v>No Key</v>
      </c>
      <c r="L1274" s="7" t="str">
        <f t="shared" si="19"/>
        <v>Non-Holiday</v>
      </c>
      <c r="M1274" s="7" t="str">
        <f>IF($I1274 &gt;= 6, "Weekend", "Non-Weekend")</f>
        <v>Weekend</v>
      </c>
    </row>
    <row r="1275" spans="1:13" x14ac:dyDescent="0.25">
      <c r="A1275" s="7">
        <v>1274</v>
      </c>
      <c r="B1275" s="9">
        <v>42211</v>
      </c>
      <c r="C1275" s="7">
        <f>YEAR($B1275)</f>
        <v>2015</v>
      </c>
      <c r="D1275" s="7" t="str">
        <f>VLOOKUP(_xlfn.DAYS(DATE(YEAR($B1275), MONTH($B1276), DAY($B1276)), DATE(YEAR($B1276), 1, 1)), SeasonAux, 2, TRUE)</f>
        <v>Summer</v>
      </c>
      <c r="E1275" s="7">
        <f>IF($F1275 &lt;= 6, 1, 2)</f>
        <v>2</v>
      </c>
      <c r="F1275" s="7">
        <f>MONTH($B1275)</f>
        <v>7</v>
      </c>
      <c r="G1275" s="7">
        <f>WEEKNUM($B1275)</f>
        <v>31</v>
      </c>
      <c r="H1275" s="7">
        <f>DAY($B1275)</f>
        <v>26</v>
      </c>
      <c r="I1275" s="7">
        <f>WEEKDAY($B1275,2)</f>
        <v>7</v>
      </c>
      <c r="J1275" s="7" t="str">
        <f>TEXT($B1275, "DDDD")</f>
        <v>domingo</v>
      </c>
      <c r="K1275" s="15" t="str">
        <f>IFERROR(VLOOKUP(B1275, HolidayDimension!A$2:B$50, 2, FALSE), "No Key")</f>
        <v>No Key</v>
      </c>
      <c r="L1275" s="7" t="str">
        <f t="shared" si="19"/>
        <v>Non-Holiday</v>
      </c>
      <c r="M1275" s="7" t="str">
        <f>IF($I1275 &gt;= 6, "Weekend", "Non-Weekend")</f>
        <v>Weekend</v>
      </c>
    </row>
    <row r="1276" spans="1:13" x14ac:dyDescent="0.25">
      <c r="A1276" s="7">
        <v>1275</v>
      </c>
      <c r="B1276" s="9">
        <v>42212</v>
      </c>
      <c r="C1276" s="7">
        <f>YEAR($B1276)</f>
        <v>2015</v>
      </c>
      <c r="D1276" s="7" t="str">
        <f>VLOOKUP(_xlfn.DAYS(DATE(YEAR($B1276), MONTH($B1277), DAY($B1277)), DATE(YEAR($B1277), 1, 1)), SeasonAux, 2, TRUE)</f>
        <v>Summer</v>
      </c>
      <c r="E1276" s="7">
        <f>IF($F1276 &lt;= 6, 1, 2)</f>
        <v>2</v>
      </c>
      <c r="F1276" s="7">
        <f>MONTH($B1276)</f>
        <v>7</v>
      </c>
      <c r="G1276" s="7">
        <f>WEEKNUM($B1276)</f>
        <v>31</v>
      </c>
      <c r="H1276" s="7">
        <f>DAY($B1276)</f>
        <v>27</v>
      </c>
      <c r="I1276" s="7">
        <f>WEEKDAY($B1276,2)</f>
        <v>1</v>
      </c>
      <c r="J1276" s="7" t="str">
        <f>TEXT($B1276, "DDDD")</f>
        <v>segunda-feira</v>
      </c>
      <c r="K1276" s="15" t="str">
        <f>IFERROR(VLOOKUP(B1276, HolidayDimension!A$2:B$50, 2, FALSE), "No Key")</f>
        <v>No Key</v>
      </c>
      <c r="L1276" s="7" t="str">
        <f t="shared" si="19"/>
        <v>Non-Holiday</v>
      </c>
      <c r="M1276" s="7" t="str">
        <f>IF($I1276 &gt;= 6, "Weekend", "Non-Weekend")</f>
        <v>Non-Weekend</v>
      </c>
    </row>
    <row r="1277" spans="1:13" x14ac:dyDescent="0.25">
      <c r="A1277" s="7">
        <v>1276</v>
      </c>
      <c r="B1277" s="8">
        <v>42213</v>
      </c>
      <c r="C1277" s="7">
        <f>YEAR($B1277)</f>
        <v>2015</v>
      </c>
      <c r="D1277" s="7" t="str">
        <f>VLOOKUP(_xlfn.DAYS(DATE(YEAR($B1277), MONTH($B1278), DAY($B1278)), DATE(YEAR($B1278), 1, 1)), SeasonAux, 2, TRUE)</f>
        <v>Summer</v>
      </c>
      <c r="E1277" s="7">
        <f>IF($F1277 &lt;= 6, 1, 2)</f>
        <v>2</v>
      </c>
      <c r="F1277" s="7">
        <f>MONTH($B1277)</f>
        <v>7</v>
      </c>
      <c r="G1277" s="7">
        <f>WEEKNUM($B1277)</f>
        <v>31</v>
      </c>
      <c r="H1277" s="7">
        <f>DAY($B1277)</f>
        <v>28</v>
      </c>
      <c r="I1277" s="7">
        <f>WEEKDAY($B1277,2)</f>
        <v>2</v>
      </c>
      <c r="J1277" s="7" t="str">
        <f>TEXT($B1277, "DDDD")</f>
        <v>terça-feira</v>
      </c>
      <c r="K1277" s="15" t="str">
        <f>IFERROR(VLOOKUP(B1277, HolidayDimension!A$2:B$50, 2, FALSE), "No Key")</f>
        <v>No Key</v>
      </c>
      <c r="L1277" s="7" t="str">
        <f t="shared" si="19"/>
        <v>Non-Holiday</v>
      </c>
      <c r="M1277" s="7" t="str">
        <f>IF($I1277 &gt;= 6, "Weekend", "Non-Weekend")</f>
        <v>Non-Weekend</v>
      </c>
    </row>
    <row r="1278" spans="1:13" x14ac:dyDescent="0.25">
      <c r="A1278" s="7">
        <v>1277</v>
      </c>
      <c r="B1278" s="8">
        <v>42214</v>
      </c>
      <c r="C1278" s="7">
        <f>YEAR($B1278)</f>
        <v>2015</v>
      </c>
      <c r="D1278" s="7" t="str">
        <f>VLOOKUP(_xlfn.DAYS(DATE(YEAR($B1278), MONTH($B1279), DAY($B1279)), DATE(YEAR($B1279), 1, 1)), SeasonAux, 2, TRUE)</f>
        <v>Summer</v>
      </c>
      <c r="E1278" s="7">
        <f>IF($F1278 &lt;= 6, 1, 2)</f>
        <v>2</v>
      </c>
      <c r="F1278" s="7">
        <f>MONTH($B1278)</f>
        <v>7</v>
      </c>
      <c r="G1278" s="7">
        <f>WEEKNUM($B1278)</f>
        <v>31</v>
      </c>
      <c r="H1278" s="7">
        <f>DAY($B1278)</f>
        <v>29</v>
      </c>
      <c r="I1278" s="7">
        <f>WEEKDAY($B1278,2)</f>
        <v>3</v>
      </c>
      <c r="J1278" s="7" t="str">
        <f>TEXT($B1278, "DDDD")</f>
        <v>quarta-feira</v>
      </c>
      <c r="K1278" s="15" t="str">
        <f>IFERROR(VLOOKUP(B1278, HolidayDimension!A$2:B$50, 2, FALSE), "No Key")</f>
        <v>No Key</v>
      </c>
      <c r="L1278" s="7" t="str">
        <f t="shared" si="19"/>
        <v>Non-Holiday</v>
      </c>
      <c r="M1278" s="7" t="str">
        <f>IF($I1278 &gt;= 6, "Weekend", "Non-Weekend")</f>
        <v>Non-Weekend</v>
      </c>
    </row>
    <row r="1279" spans="1:13" x14ac:dyDescent="0.25">
      <c r="A1279" s="7">
        <v>1278</v>
      </c>
      <c r="B1279" s="9">
        <v>42215</v>
      </c>
      <c r="C1279" s="7">
        <f>YEAR($B1279)</f>
        <v>2015</v>
      </c>
      <c r="D1279" s="7" t="str">
        <f>VLOOKUP(_xlfn.DAYS(DATE(YEAR($B1279), MONTH($B1280), DAY($B1280)), DATE(YEAR($B1280), 1, 1)), SeasonAux, 2, TRUE)</f>
        <v>Summer</v>
      </c>
      <c r="E1279" s="7">
        <f>IF($F1279 &lt;= 6, 1, 2)</f>
        <v>2</v>
      </c>
      <c r="F1279" s="7">
        <f>MONTH($B1279)</f>
        <v>7</v>
      </c>
      <c r="G1279" s="7">
        <f>WEEKNUM($B1279)</f>
        <v>31</v>
      </c>
      <c r="H1279" s="7">
        <f>DAY($B1279)</f>
        <v>30</v>
      </c>
      <c r="I1279" s="7">
        <f>WEEKDAY($B1279,2)</f>
        <v>4</v>
      </c>
      <c r="J1279" s="7" t="str">
        <f>TEXT($B1279, "DDDD")</f>
        <v>quinta-feira</v>
      </c>
      <c r="K1279" s="15" t="str">
        <f>IFERROR(VLOOKUP(B1279, HolidayDimension!A$2:B$50, 2, FALSE), "No Key")</f>
        <v>No Key</v>
      </c>
      <c r="L1279" s="7" t="str">
        <f t="shared" si="19"/>
        <v>Non-Holiday</v>
      </c>
      <c r="M1279" s="7" t="str">
        <f>IF($I1279 &gt;= 6, "Weekend", "Non-Weekend")</f>
        <v>Non-Weekend</v>
      </c>
    </row>
    <row r="1280" spans="1:13" x14ac:dyDescent="0.25">
      <c r="A1280" s="7">
        <v>1279</v>
      </c>
      <c r="B1280" s="8">
        <v>42216</v>
      </c>
      <c r="C1280" s="7">
        <f>YEAR($B1280)</f>
        <v>2015</v>
      </c>
      <c r="D1280" s="7" t="str">
        <f>VLOOKUP(_xlfn.DAYS(DATE(YEAR($B1280), MONTH($B1281), DAY($B1281)), DATE(YEAR($B1281), 1, 1)), SeasonAux, 2, TRUE)</f>
        <v>Summer</v>
      </c>
      <c r="E1280" s="7">
        <f>IF($F1280 &lt;= 6, 1, 2)</f>
        <v>2</v>
      </c>
      <c r="F1280" s="7">
        <f>MONTH($B1280)</f>
        <v>7</v>
      </c>
      <c r="G1280" s="7">
        <f>WEEKNUM($B1280)</f>
        <v>31</v>
      </c>
      <c r="H1280" s="7">
        <f>DAY($B1280)</f>
        <v>31</v>
      </c>
      <c r="I1280" s="7">
        <f>WEEKDAY($B1280,2)</f>
        <v>5</v>
      </c>
      <c r="J1280" s="7" t="str">
        <f>TEXT($B1280, "DDDD")</f>
        <v>sexta-feira</v>
      </c>
      <c r="K1280" s="15" t="str">
        <f>IFERROR(VLOOKUP(B1280, HolidayDimension!A$2:B$50, 2, FALSE), "No Key")</f>
        <v>No Key</v>
      </c>
      <c r="L1280" s="7" t="str">
        <f t="shared" si="19"/>
        <v>Non-Holiday</v>
      </c>
      <c r="M1280" s="7" t="str">
        <f>IF($I1280 &gt;= 6, "Weekend", "Non-Weekend")</f>
        <v>Non-Weekend</v>
      </c>
    </row>
    <row r="1281" spans="1:13" x14ac:dyDescent="0.25">
      <c r="A1281" s="7">
        <v>1280</v>
      </c>
      <c r="B1281" s="8">
        <v>42217</v>
      </c>
      <c r="C1281" s="7">
        <f>YEAR($B1281)</f>
        <v>2015</v>
      </c>
      <c r="D1281" s="7" t="str">
        <f>VLOOKUP(_xlfn.DAYS(DATE(YEAR($B1281), MONTH($B1282), DAY($B1282)), DATE(YEAR($B1282), 1, 1)), SeasonAux, 2, TRUE)</f>
        <v>Summer</v>
      </c>
      <c r="E1281" s="7">
        <f>IF($F1281 &lt;= 6, 1, 2)</f>
        <v>2</v>
      </c>
      <c r="F1281" s="7">
        <f>MONTH($B1281)</f>
        <v>8</v>
      </c>
      <c r="G1281" s="7">
        <f>WEEKNUM($B1281)</f>
        <v>31</v>
      </c>
      <c r="H1281" s="7">
        <f>DAY($B1281)</f>
        <v>1</v>
      </c>
      <c r="I1281" s="7">
        <f>WEEKDAY($B1281,2)</f>
        <v>6</v>
      </c>
      <c r="J1281" s="7" t="str">
        <f>TEXT($B1281, "DDDD")</f>
        <v>sábado</v>
      </c>
      <c r="K1281" s="15" t="str">
        <f>IFERROR(VLOOKUP(B1281, HolidayDimension!A$2:B$50, 2, FALSE), "No Key")</f>
        <v>No Key</v>
      </c>
      <c r="L1281" s="7" t="str">
        <f t="shared" si="19"/>
        <v>Non-Holiday</v>
      </c>
      <c r="M1281" s="7" t="str">
        <f>IF($I1281 &gt;= 6, "Weekend", "Non-Weekend")</f>
        <v>Weekend</v>
      </c>
    </row>
    <row r="1282" spans="1:13" x14ac:dyDescent="0.25">
      <c r="A1282" s="7">
        <v>1281</v>
      </c>
      <c r="B1282" s="9">
        <v>42218</v>
      </c>
      <c r="C1282" s="7">
        <f>YEAR($B1282)</f>
        <v>2015</v>
      </c>
      <c r="D1282" s="7" t="str">
        <f>VLOOKUP(_xlfn.DAYS(DATE(YEAR($B1282), MONTH($B1283), DAY($B1283)), DATE(YEAR($B1283), 1, 1)), SeasonAux, 2, TRUE)</f>
        <v>Summer</v>
      </c>
      <c r="E1282" s="7">
        <f>IF($F1282 &lt;= 6, 1, 2)</f>
        <v>2</v>
      </c>
      <c r="F1282" s="7">
        <f>MONTH($B1282)</f>
        <v>8</v>
      </c>
      <c r="G1282" s="7">
        <f>WEEKNUM($B1282)</f>
        <v>32</v>
      </c>
      <c r="H1282" s="7">
        <f>DAY($B1282)</f>
        <v>2</v>
      </c>
      <c r="I1282" s="7">
        <f>WEEKDAY($B1282,2)</f>
        <v>7</v>
      </c>
      <c r="J1282" s="7" t="str">
        <f>TEXT($B1282, "DDDD")</f>
        <v>domingo</v>
      </c>
      <c r="K1282" s="15" t="str">
        <f>IFERROR(VLOOKUP(B1282, HolidayDimension!A$2:B$50, 2, FALSE), "No Key")</f>
        <v>No Key</v>
      </c>
      <c r="L1282" s="7" t="str">
        <f t="shared" si="19"/>
        <v>Non-Holiday</v>
      </c>
      <c r="M1282" s="7" t="str">
        <f>IF($I1282 &gt;= 6, "Weekend", "Non-Weekend")</f>
        <v>Weekend</v>
      </c>
    </row>
    <row r="1283" spans="1:13" x14ac:dyDescent="0.25">
      <c r="A1283" s="7">
        <v>1282</v>
      </c>
      <c r="B1283" s="9">
        <v>42219</v>
      </c>
      <c r="C1283" s="7">
        <f>YEAR($B1283)</f>
        <v>2015</v>
      </c>
      <c r="D1283" s="7" t="str">
        <f>VLOOKUP(_xlfn.DAYS(DATE(YEAR($B1283), MONTH($B1284), DAY($B1284)), DATE(YEAR($B1284), 1, 1)), SeasonAux, 2, TRUE)</f>
        <v>Summer</v>
      </c>
      <c r="E1283" s="7">
        <f>IF($F1283 &lt;= 6, 1, 2)</f>
        <v>2</v>
      </c>
      <c r="F1283" s="7">
        <f>MONTH($B1283)</f>
        <v>8</v>
      </c>
      <c r="G1283" s="7">
        <f>WEEKNUM($B1283)</f>
        <v>32</v>
      </c>
      <c r="H1283" s="7">
        <f>DAY($B1283)</f>
        <v>3</v>
      </c>
      <c r="I1283" s="7">
        <f>WEEKDAY($B1283,2)</f>
        <v>1</v>
      </c>
      <c r="J1283" s="7" t="str">
        <f>TEXT($B1283, "DDDD")</f>
        <v>segunda-feira</v>
      </c>
      <c r="K1283" s="15" t="str">
        <f>IFERROR(VLOOKUP(B1283, HolidayDimension!A$2:B$50, 2, FALSE), "No Key")</f>
        <v>No Key</v>
      </c>
      <c r="L1283" s="7" t="str">
        <f t="shared" ref="L1283:L1346" si="20">IF($K1283 = "No Key", "Non-Holiday", "Holiday")</f>
        <v>Non-Holiday</v>
      </c>
      <c r="M1283" s="7" t="str">
        <f>IF($I1283 &gt;= 6, "Weekend", "Non-Weekend")</f>
        <v>Non-Weekend</v>
      </c>
    </row>
    <row r="1284" spans="1:13" x14ac:dyDescent="0.25">
      <c r="A1284" s="7">
        <v>1283</v>
      </c>
      <c r="B1284" s="9">
        <v>42220</v>
      </c>
      <c r="C1284" s="7">
        <f>YEAR($B1284)</f>
        <v>2015</v>
      </c>
      <c r="D1284" s="7" t="str">
        <f>VLOOKUP(_xlfn.DAYS(DATE(YEAR($B1284), MONTH($B1285), DAY($B1285)), DATE(YEAR($B1285), 1, 1)), SeasonAux, 2, TRUE)</f>
        <v>Summer</v>
      </c>
      <c r="E1284" s="7">
        <f>IF($F1284 &lt;= 6, 1, 2)</f>
        <v>2</v>
      </c>
      <c r="F1284" s="7">
        <f>MONTH($B1284)</f>
        <v>8</v>
      </c>
      <c r="G1284" s="7">
        <f>WEEKNUM($B1284)</f>
        <v>32</v>
      </c>
      <c r="H1284" s="7">
        <f>DAY($B1284)</f>
        <v>4</v>
      </c>
      <c r="I1284" s="7">
        <f>WEEKDAY($B1284,2)</f>
        <v>2</v>
      </c>
      <c r="J1284" s="7" t="str">
        <f>TEXT($B1284, "DDDD")</f>
        <v>terça-feira</v>
      </c>
      <c r="K1284" s="15" t="str">
        <f>IFERROR(VLOOKUP(B1284, HolidayDimension!A$2:B$50, 2, FALSE), "No Key")</f>
        <v>No Key</v>
      </c>
      <c r="L1284" s="7" t="str">
        <f t="shared" si="20"/>
        <v>Non-Holiday</v>
      </c>
      <c r="M1284" s="7" t="str">
        <f>IF($I1284 &gt;= 6, "Weekend", "Non-Weekend")</f>
        <v>Non-Weekend</v>
      </c>
    </row>
    <row r="1285" spans="1:13" x14ac:dyDescent="0.25">
      <c r="A1285" s="7">
        <v>1284</v>
      </c>
      <c r="B1285" s="9">
        <v>42221</v>
      </c>
      <c r="C1285" s="7">
        <f>YEAR($B1285)</f>
        <v>2015</v>
      </c>
      <c r="D1285" s="7" t="str">
        <f>VLOOKUP(_xlfn.DAYS(DATE(YEAR($B1285), MONTH($B1286), DAY($B1286)), DATE(YEAR($B1286), 1, 1)), SeasonAux, 2, TRUE)</f>
        <v>Summer</v>
      </c>
      <c r="E1285" s="7">
        <f>IF($F1285 &lt;= 6, 1, 2)</f>
        <v>2</v>
      </c>
      <c r="F1285" s="7">
        <f>MONTH($B1285)</f>
        <v>8</v>
      </c>
      <c r="G1285" s="7">
        <f>WEEKNUM($B1285)</f>
        <v>32</v>
      </c>
      <c r="H1285" s="7">
        <f>DAY($B1285)</f>
        <v>5</v>
      </c>
      <c r="I1285" s="7">
        <f>WEEKDAY($B1285,2)</f>
        <v>3</v>
      </c>
      <c r="J1285" s="7" t="str">
        <f>TEXT($B1285, "DDDD")</f>
        <v>quarta-feira</v>
      </c>
      <c r="K1285" s="15" t="str">
        <f>IFERROR(VLOOKUP(B1285, HolidayDimension!A$2:B$50, 2, FALSE), "No Key")</f>
        <v>No Key</v>
      </c>
      <c r="L1285" s="7" t="str">
        <f t="shared" si="20"/>
        <v>Non-Holiday</v>
      </c>
      <c r="M1285" s="7" t="str">
        <f>IF($I1285 &gt;= 6, "Weekend", "Non-Weekend")</f>
        <v>Non-Weekend</v>
      </c>
    </row>
    <row r="1286" spans="1:13" x14ac:dyDescent="0.25">
      <c r="A1286" s="7">
        <v>1285</v>
      </c>
      <c r="B1286" s="9">
        <v>42222</v>
      </c>
      <c r="C1286" s="7">
        <f>YEAR($B1286)</f>
        <v>2015</v>
      </c>
      <c r="D1286" s="7" t="str">
        <f>VLOOKUP(_xlfn.DAYS(DATE(YEAR($B1286), MONTH($B1287), DAY($B1287)), DATE(YEAR($B1287), 1, 1)), SeasonAux, 2, TRUE)</f>
        <v>Summer</v>
      </c>
      <c r="E1286" s="7">
        <f>IF($F1286 &lt;= 6, 1, 2)</f>
        <v>2</v>
      </c>
      <c r="F1286" s="7">
        <f>MONTH($B1286)</f>
        <v>8</v>
      </c>
      <c r="G1286" s="7">
        <f>WEEKNUM($B1286)</f>
        <v>32</v>
      </c>
      <c r="H1286" s="7">
        <f>DAY($B1286)</f>
        <v>6</v>
      </c>
      <c r="I1286" s="7">
        <f>WEEKDAY($B1286,2)</f>
        <v>4</v>
      </c>
      <c r="J1286" s="7" t="str">
        <f>TEXT($B1286, "DDDD")</f>
        <v>quinta-feira</v>
      </c>
      <c r="K1286" s="15" t="str">
        <f>IFERROR(VLOOKUP(B1286, HolidayDimension!A$2:B$50, 2, FALSE), "No Key")</f>
        <v>No Key</v>
      </c>
      <c r="L1286" s="7" t="str">
        <f t="shared" si="20"/>
        <v>Non-Holiday</v>
      </c>
      <c r="M1286" s="7" t="str">
        <f>IF($I1286 &gt;= 6, "Weekend", "Non-Weekend")</f>
        <v>Non-Weekend</v>
      </c>
    </row>
    <row r="1287" spans="1:13" x14ac:dyDescent="0.25">
      <c r="A1287" s="7">
        <v>1286</v>
      </c>
      <c r="B1287" s="8">
        <v>42223</v>
      </c>
      <c r="C1287" s="7">
        <f>YEAR($B1287)</f>
        <v>2015</v>
      </c>
      <c r="D1287" s="7" t="str">
        <f>VLOOKUP(_xlfn.DAYS(DATE(YEAR($B1287), MONTH($B1288), DAY($B1288)), DATE(YEAR($B1288), 1, 1)), SeasonAux, 2, TRUE)</f>
        <v>Summer</v>
      </c>
      <c r="E1287" s="7">
        <f>IF($F1287 &lt;= 6, 1, 2)</f>
        <v>2</v>
      </c>
      <c r="F1287" s="7">
        <f>MONTH($B1287)</f>
        <v>8</v>
      </c>
      <c r="G1287" s="7">
        <f>WEEKNUM($B1287)</f>
        <v>32</v>
      </c>
      <c r="H1287" s="7">
        <f>DAY($B1287)</f>
        <v>7</v>
      </c>
      <c r="I1287" s="7">
        <f>WEEKDAY($B1287,2)</f>
        <v>5</v>
      </c>
      <c r="J1287" s="7" t="str">
        <f>TEXT($B1287, "DDDD")</f>
        <v>sexta-feira</v>
      </c>
      <c r="K1287" s="15" t="str">
        <f>IFERROR(VLOOKUP(B1287, HolidayDimension!A$2:B$50, 2, FALSE), "No Key")</f>
        <v>No Key</v>
      </c>
      <c r="L1287" s="7" t="str">
        <f t="shared" si="20"/>
        <v>Non-Holiday</v>
      </c>
      <c r="M1287" s="7" t="str">
        <f>IF($I1287 &gt;= 6, "Weekend", "Non-Weekend")</f>
        <v>Non-Weekend</v>
      </c>
    </row>
    <row r="1288" spans="1:13" x14ac:dyDescent="0.25">
      <c r="A1288" s="7">
        <v>1287</v>
      </c>
      <c r="B1288" s="8">
        <v>42224</v>
      </c>
      <c r="C1288" s="7">
        <f>YEAR($B1288)</f>
        <v>2015</v>
      </c>
      <c r="D1288" s="7" t="str">
        <f>VLOOKUP(_xlfn.DAYS(DATE(YEAR($B1288), MONTH($B1289), DAY($B1289)), DATE(YEAR($B1289), 1, 1)), SeasonAux, 2, TRUE)</f>
        <v>Summer</v>
      </c>
      <c r="E1288" s="7">
        <f>IF($F1288 &lt;= 6, 1, 2)</f>
        <v>2</v>
      </c>
      <c r="F1288" s="7">
        <f>MONTH($B1288)</f>
        <v>8</v>
      </c>
      <c r="G1288" s="7">
        <f>WEEKNUM($B1288)</f>
        <v>32</v>
      </c>
      <c r="H1288" s="7">
        <f>DAY($B1288)</f>
        <v>8</v>
      </c>
      <c r="I1288" s="7">
        <f>WEEKDAY($B1288,2)</f>
        <v>6</v>
      </c>
      <c r="J1288" s="7" t="str">
        <f>TEXT($B1288, "DDDD")</f>
        <v>sábado</v>
      </c>
      <c r="K1288" s="15" t="str">
        <f>IFERROR(VLOOKUP(B1288, HolidayDimension!A$2:B$50, 2, FALSE), "No Key")</f>
        <v>No Key</v>
      </c>
      <c r="L1288" s="7" t="str">
        <f t="shared" si="20"/>
        <v>Non-Holiday</v>
      </c>
      <c r="M1288" s="7" t="str">
        <f>IF($I1288 &gt;= 6, "Weekend", "Non-Weekend")</f>
        <v>Weekend</v>
      </c>
    </row>
    <row r="1289" spans="1:13" x14ac:dyDescent="0.25">
      <c r="A1289" s="7">
        <v>1288</v>
      </c>
      <c r="B1289" s="9">
        <v>42225</v>
      </c>
      <c r="C1289" s="7">
        <f>YEAR($B1289)</f>
        <v>2015</v>
      </c>
      <c r="D1289" s="7" t="str">
        <f>VLOOKUP(_xlfn.DAYS(DATE(YEAR($B1289), MONTH($B1290), DAY($B1290)), DATE(YEAR($B1290), 1, 1)), SeasonAux, 2, TRUE)</f>
        <v>Summer</v>
      </c>
      <c r="E1289" s="7">
        <f>IF($F1289 &lt;= 6, 1, 2)</f>
        <v>2</v>
      </c>
      <c r="F1289" s="7">
        <f>MONTH($B1289)</f>
        <v>8</v>
      </c>
      <c r="G1289" s="7">
        <f>WEEKNUM($B1289)</f>
        <v>33</v>
      </c>
      <c r="H1289" s="7">
        <f>DAY($B1289)</f>
        <v>9</v>
      </c>
      <c r="I1289" s="7">
        <f>WEEKDAY($B1289,2)</f>
        <v>7</v>
      </c>
      <c r="J1289" s="7" t="str">
        <f>TEXT($B1289, "DDDD")</f>
        <v>domingo</v>
      </c>
      <c r="K1289" s="15" t="str">
        <f>IFERROR(VLOOKUP(B1289, HolidayDimension!A$2:B$50, 2, FALSE), "No Key")</f>
        <v>No Key</v>
      </c>
      <c r="L1289" s="7" t="str">
        <f t="shared" si="20"/>
        <v>Non-Holiday</v>
      </c>
      <c r="M1289" s="7" t="str">
        <f>IF($I1289 &gt;= 6, "Weekend", "Non-Weekend")</f>
        <v>Weekend</v>
      </c>
    </row>
    <row r="1290" spans="1:13" x14ac:dyDescent="0.25">
      <c r="A1290" s="7">
        <v>1289</v>
      </c>
      <c r="B1290" s="9">
        <v>42227</v>
      </c>
      <c r="C1290" s="7">
        <f>YEAR($B1290)</f>
        <v>2015</v>
      </c>
      <c r="D1290" s="7" t="str">
        <f>VLOOKUP(_xlfn.DAYS(DATE(YEAR($B1290), MONTH($B1291), DAY($B1291)), DATE(YEAR($B1291), 1, 1)), SeasonAux, 2, TRUE)</f>
        <v>Summer</v>
      </c>
      <c r="E1290" s="7">
        <f>IF($F1290 &lt;= 6, 1, 2)</f>
        <v>2</v>
      </c>
      <c r="F1290" s="7">
        <f>MONTH($B1290)</f>
        <v>8</v>
      </c>
      <c r="G1290" s="7">
        <f>WEEKNUM($B1290)</f>
        <v>33</v>
      </c>
      <c r="H1290" s="7">
        <f>DAY($B1290)</f>
        <v>11</v>
      </c>
      <c r="I1290" s="7">
        <f>WEEKDAY($B1290,2)</f>
        <v>2</v>
      </c>
      <c r="J1290" s="7" t="str">
        <f>TEXT($B1290, "DDDD")</f>
        <v>terça-feira</v>
      </c>
      <c r="K1290" s="15" t="str">
        <f>IFERROR(VLOOKUP(B1290, HolidayDimension!A$2:B$50, 2, FALSE), "No Key")</f>
        <v>No Key</v>
      </c>
      <c r="L1290" s="7" t="str">
        <f t="shared" si="20"/>
        <v>Non-Holiday</v>
      </c>
      <c r="M1290" s="7" t="str">
        <f>IF($I1290 &gt;= 6, "Weekend", "Non-Weekend")</f>
        <v>Non-Weekend</v>
      </c>
    </row>
    <row r="1291" spans="1:13" x14ac:dyDescent="0.25">
      <c r="A1291" s="7">
        <v>1290</v>
      </c>
      <c r="B1291" s="9">
        <v>42228</v>
      </c>
      <c r="C1291" s="7">
        <f>YEAR($B1291)</f>
        <v>2015</v>
      </c>
      <c r="D1291" s="7" t="str">
        <f>VLOOKUP(_xlfn.DAYS(DATE(YEAR($B1291), MONTH($B1292), DAY($B1292)), DATE(YEAR($B1292), 1, 1)), SeasonAux, 2, TRUE)</f>
        <v>Summer</v>
      </c>
      <c r="E1291" s="7">
        <f>IF($F1291 &lt;= 6, 1, 2)</f>
        <v>2</v>
      </c>
      <c r="F1291" s="7">
        <f>MONTH($B1291)</f>
        <v>8</v>
      </c>
      <c r="G1291" s="7">
        <f>WEEKNUM($B1291)</f>
        <v>33</v>
      </c>
      <c r="H1291" s="7">
        <f>DAY($B1291)</f>
        <v>12</v>
      </c>
      <c r="I1291" s="7">
        <f>WEEKDAY($B1291,2)</f>
        <v>3</v>
      </c>
      <c r="J1291" s="7" t="str">
        <f>TEXT($B1291, "DDDD")</f>
        <v>quarta-feira</v>
      </c>
      <c r="K1291" s="15" t="str">
        <f>IFERROR(VLOOKUP(B1291, HolidayDimension!A$2:B$50, 2, FALSE), "No Key")</f>
        <v>No Key</v>
      </c>
      <c r="L1291" s="7" t="str">
        <f t="shared" si="20"/>
        <v>Non-Holiday</v>
      </c>
      <c r="M1291" s="7" t="str">
        <f>IF($I1291 &gt;= 6, "Weekend", "Non-Weekend")</f>
        <v>Non-Weekend</v>
      </c>
    </row>
    <row r="1292" spans="1:13" x14ac:dyDescent="0.25">
      <c r="A1292" s="7">
        <v>1291</v>
      </c>
      <c r="B1292" s="9">
        <v>42229</v>
      </c>
      <c r="C1292" s="7">
        <f>YEAR($B1292)</f>
        <v>2015</v>
      </c>
      <c r="D1292" s="7" t="str">
        <f>VLOOKUP(_xlfn.DAYS(DATE(YEAR($B1292), MONTH($B1293), DAY($B1293)), DATE(YEAR($B1293), 1, 1)), SeasonAux, 2, TRUE)</f>
        <v>Summer</v>
      </c>
      <c r="E1292" s="7">
        <f>IF($F1292 &lt;= 6, 1, 2)</f>
        <v>2</v>
      </c>
      <c r="F1292" s="7">
        <f>MONTH($B1292)</f>
        <v>8</v>
      </c>
      <c r="G1292" s="7">
        <f>WEEKNUM($B1292)</f>
        <v>33</v>
      </c>
      <c r="H1292" s="7">
        <f>DAY($B1292)</f>
        <v>13</v>
      </c>
      <c r="I1292" s="7">
        <f>WEEKDAY($B1292,2)</f>
        <v>4</v>
      </c>
      <c r="J1292" s="7" t="str">
        <f>TEXT($B1292, "DDDD")</f>
        <v>quinta-feira</v>
      </c>
      <c r="K1292" s="15" t="str">
        <f>IFERROR(VLOOKUP(B1292, HolidayDimension!A$2:B$50, 2, FALSE), "No Key")</f>
        <v>No Key</v>
      </c>
      <c r="L1292" s="7" t="str">
        <f t="shared" si="20"/>
        <v>Non-Holiday</v>
      </c>
      <c r="M1292" s="7" t="str">
        <f>IF($I1292 &gt;= 6, "Weekend", "Non-Weekend")</f>
        <v>Non-Weekend</v>
      </c>
    </row>
    <row r="1293" spans="1:13" x14ac:dyDescent="0.25">
      <c r="A1293" s="7">
        <v>1292</v>
      </c>
      <c r="B1293" s="8">
        <v>42230</v>
      </c>
      <c r="C1293" s="7">
        <f>YEAR($B1293)</f>
        <v>2015</v>
      </c>
      <c r="D1293" s="7" t="str">
        <f>VLOOKUP(_xlfn.DAYS(DATE(YEAR($B1293), MONTH($B1294), DAY($B1294)), DATE(YEAR($B1294), 1, 1)), SeasonAux, 2, TRUE)</f>
        <v>Summer</v>
      </c>
      <c r="E1293" s="7">
        <f>IF($F1293 &lt;= 6, 1, 2)</f>
        <v>2</v>
      </c>
      <c r="F1293" s="7">
        <f>MONTH($B1293)</f>
        <v>8</v>
      </c>
      <c r="G1293" s="7">
        <f>WEEKNUM($B1293)</f>
        <v>33</v>
      </c>
      <c r="H1293" s="7">
        <f>DAY($B1293)</f>
        <v>14</v>
      </c>
      <c r="I1293" s="7">
        <f>WEEKDAY($B1293,2)</f>
        <v>5</v>
      </c>
      <c r="J1293" s="7" t="str">
        <f>TEXT($B1293, "DDDD")</f>
        <v>sexta-feira</v>
      </c>
      <c r="K1293" s="15" t="str">
        <f>IFERROR(VLOOKUP(B1293, HolidayDimension!A$2:B$50, 2, FALSE), "No Key")</f>
        <v>No Key</v>
      </c>
      <c r="L1293" s="7" t="str">
        <f t="shared" si="20"/>
        <v>Non-Holiday</v>
      </c>
      <c r="M1293" s="7" t="str">
        <f>IF($I1293 &gt;= 6, "Weekend", "Non-Weekend")</f>
        <v>Non-Weekend</v>
      </c>
    </row>
    <row r="1294" spans="1:13" x14ac:dyDescent="0.25">
      <c r="A1294" s="7">
        <v>1293</v>
      </c>
      <c r="B1294" s="8">
        <v>42231</v>
      </c>
      <c r="C1294" s="7">
        <f>YEAR($B1294)</f>
        <v>2015</v>
      </c>
      <c r="D1294" s="7" t="str">
        <f>VLOOKUP(_xlfn.DAYS(DATE(YEAR($B1294), MONTH($B1295), DAY($B1295)), DATE(YEAR($B1295), 1, 1)), SeasonAux, 2, TRUE)</f>
        <v>Summer</v>
      </c>
      <c r="E1294" s="7">
        <f>IF($F1294 &lt;= 6, 1, 2)</f>
        <v>2</v>
      </c>
      <c r="F1294" s="7">
        <f>MONTH($B1294)</f>
        <v>8</v>
      </c>
      <c r="G1294" s="7">
        <f>WEEKNUM($B1294)</f>
        <v>33</v>
      </c>
      <c r="H1294" s="7">
        <f>DAY($B1294)</f>
        <v>15</v>
      </c>
      <c r="I1294" s="7">
        <f>WEEKDAY($B1294,2)</f>
        <v>6</v>
      </c>
      <c r="J1294" s="7" t="str">
        <f>TEXT($B1294, "DDDD")</f>
        <v>sábado</v>
      </c>
      <c r="K1294" s="15" t="str">
        <f>IFERROR(VLOOKUP(B1294, HolidayDimension!A$2:B$50, 2, FALSE), "No Key")</f>
        <v>No Key</v>
      </c>
      <c r="L1294" s="7" t="str">
        <f t="shared" si="20"/>
        <v>Non-Holiday</v>
      </c>
      <c r="M1294" s="7" t="str">
        <f>IF($I1294 &gt;= 6, "Weekend", "Non-Weekend")</f>
        <v>Weekend</v>
      </c>
    </row>
    <row r="1295" spans="1:13" x14ac:dyDescent="0.25">
      <c r="A1295" s="7">
        <v>1294</v>
      </c>
      <c r="B1295" s="8">
        <v>42232</v>
      </c>
      <c r="C1295" s="7">
        <f>YEAR($B1295)</f>
        <v>2015</v>
      </c>
      <c r="D1295" s="7" t="str">
        <f>VLOOKUP(_xlfn.DAYS(DATE(YEAR($B1295), MONTH($B1296), DAY($B1296)), DATE(YEAR($B1296), 1, 1)), SeasonAux, 2, TRUE)</f>
        <v>Summer</v>
      </c>
      <c r="E1295" s="7">
        <f>IF($F1295 &lt;= 6, 1, 2)</f>
        <v>2</v>
      </c>
      <c r="F1295" s="7">
        <f>MONTH($B1295)</f>
        <v>8</v>
      </c>
      <c r="G1295" s="7">
        <f>WEEKNUM($B1295)</f>
        <v>34</v>
      </c>
      <c r="H1295" s="7">
        <f>DAY($B1295)</f>
        <v>16</v>
      </c>
      <c r="I1295" s="7">
        <f>WEEKDAY($B1295,2)</f>
        <v>7</v>
      </c>
      <c r="J1295" s="7" t="str">
        <f>TEXT($B1295, "DDDD")</f>
        <v>domingo</v>
      </c>
      <c r="K1295" s="15" t="str">
        <f>IFERROR(VLOOKUP(B1295, HolidayDimension!A$2:B$50, 2, FALSE), "No Key")</f>
        <v>No Key</v>
      </c>
      <c r="L1295" s="7" t="str">
        <f t="shared" si="20"/>
        <v>Non-Holiday</v>
      </c>
      <c r="M1295" s="7" t="str">
        <f>IF($I1295 &gt;= 6, "Weekend", "Non-Weekend")</f>
        <v>Weekend</v>
      </c>
    </row>
    <row r="1296" spans="1:13" x14ac:dyDescent="0.25">
      <c r="A1296" s="7">
        <v>1295</v>
      </c>
      <c r="B1296" s="8">
        <v>42233</v>
      </c>
      <c r="C1296" s="7">
        <f>YEAR($B1296)</f>
        <v>2015</v>
      </c>
      <c r="D1296" s="7" t="str">
        <f>VLOOKUP(_xlfn.DAYS(DATE(YEAR($B1296), MONTH($B1297), DAY($B1297)), DATE(YEAR($B1297), 1, 1)), SeasonAux, 2, TRUE)</f>
        <v>Summer</v>
      </c>
      <c r="E1296" s="7">
        <f>IF($F1296 &lt;= 6, 1, 2)</f>
        <v>2</v>
      </c>
      <c r="F1296" s="7">
        <f>MONTH($B1296)</f>
        <v>8</v>
      </c>
      <c r="G1296" s="7">
        <f>WEEKNUM($B1296)</f>
        <v>34</v>
      </c>
      <c r="H1296" s="7">
        <f>DAY($B1296)</f>
        <v>17</v>
      </c>
      <c r="I1296" s="7">
        <f>WEEKDAY($B1296,2)</f>
        <v>1</v>
      </c>
      <c r="J1296" s="7" t="str">
        <f>TEXT($B1296, "DDDD")</f>
        <v>segunda-feira</v>
      </c>
      <c r="K1296" s="15" t="str">
        <f>IFERROR(VLOOKUP(B1296, HolidayDimension!A$2:B$50, 2, FALSE), "No Key")</f>
        <v>No Key</v>
      </c>
      <c r="L1296" s="7" t="str">
        <f t="shared" si="20"/>
        <v>Non-Holiday</v>
      </c>
      <c r="M1296" s="7" t="str">
        <f>IF($I1296 &gt;= 6, "Weekend", "Non-Weekend")</f>
        <v>Non-Weekend</v>
      </c>
    </row>
    <row r="1297" spans="1:13" x14ac:dyDescent="0.25">
      <c r="A1297" s="7">
        <v>1296</v>
      </c>
      <c r="B1297" s="8">
        <v>42234</v>
      </c>
      <c r="C1297" s="7">
        <f>YEAR($B1297)</f>
        <v>2015</v>
      </c>
      <c r="D1297" s="7" t="str">
        <f>VLOOKUP(_xlfn.DAYS(DATE(YEAR($B1297), MONTH($B1298), DAY($B1298)), DATE(YEAR($B1298), 1, 1)), SeasonAux, 2, TRUE)</f>
        <v>Summer</v>
      </c>
      <c r="E1297" s="7">
        <f>IF($F1297 &lt;= 6, 1, 2)</f>
        <v>2</v>
      </c>
      <c r="F1297" s="7">
        <f>MONTH($B1297)</f>
        <v>8</v>
      </c>
      <c r="G1297" s="7">
        <f>WEEKNUM($B1297)</f>
        <v>34</v>
      </c>
      <c r="H1297" s="7">
        <f>DAY($B1297)</f>
        <v>18</v>
      </c>
      <c r="I1297" s="7">
        <f>WEEKDAY($B1297,2)</f>
        <v>2</v>
      </c>
      <c r="J1297" s="7" t="str">
        <f>TEXT($B1297, "DDDD")</f>
        <v>terça-feira</v>
      </c>
      <c r="K1297" s="15" t="str">
        <f>IFERROR(VLOOKUP(B1297, HolidayDimension!A$2:B$50, 2, FALSE), "No Key")</f>
        <v>No Key</v>
      </c>
      <c r="L1297" s="7" t="str">
        <f t="shared" si="20"/>
        <v>Non-Holiday</v>
      </c>
      <c r="M1297" s="7" t="str">
        <f>IF($I1297 &gt;= 6, "Weekend", "Non-Weekend")</f>
        <v>Non-Weekend</v>
      </c>
    </row>
    <row r="1298" spans="1:13" x14ac:dyDescent="0.25">
      <c r="A1298" s="7">
        <v>1297</v>
      </c>
      <c r="B1298" s="9">
        <v>42235</v>
      </c>
      <c r="C1298" s="7">
        <f>YEAR($B1298)</f>
        <v>2015</v>
      </c>
      <c r="D1298" s="7" t="str">
        <f>VLOOKUP(_xlfn.DAYS(DATE(YEAR($B1298), MONTH($B1299), DAY($B1299)), DATE(YEAR($B1299), 1, 1)), SeasonAux, 2, TRUE)</f>
        <v>Summer</v>
      </c>
      <c r="E1298" s="7">
        <f>IF($F1298 &lt;= 6, 1, 2)</f>
        <v>2</v>
      </c>
      <c r="F1298" s="7">
        <f>MONTH($B1298)</f>
        <v>8</v>
      </c>
      <c r="G1298" s="7">
        <f>WEEKNUM($B1298)</f>
        <v>34</v>
      </c>
      <c r="H1298" s="7">
        <f>DAY($B1298)</f>
        <v>19</v>
      </c>
      <c r="I1298" s="7">
        <f>WEEKDAY($B1298,2)</f>
        <v>3</v>
      </c>
      <c r="J1298" s="7" t="str">
        <f>TEXT($B1298, "DDDD")</f>
        <v>quarta-feira</v>
      </c>
      <c r="K1298" s="15" t="str">
        <f>IFERROR(VLOOKUP(B1298, HolidayDimension!A$2:B$50, 2, FALSE), "No Key")</f>
        <v>No Key</v>
      </c>
      <c r="L1298" s="7" t="str">
        <f t="shared" si="20"/>
        <v>Non-Holiday</v>
      </c>
      <c r="M1298" s="7" t="str">
        <f>IF($I1298 &gt;= 6, "Weekend", "Non-Weekend")</f>
        <v>Non-Weekend</v>
      </c>
    </row>
    <row r="1299" spans="1:13" x14ac:dyDescent="0.25">
      <c r="A1299" s="7">
        <v>1298</v>
      </c>
      <c r="B1299" s="9">
        <v>42236</v>
      </c>
      <c r="C1299" s="7">
        <f>YEAR($B1299)</f>
        <v>2015</v>
      </c>
      <c r="D1299" s="7" t="str">
        <f>VLOOKUP(_xlfn.DAYS(DATE(YEAR($B1299), MONTH($B1300), DAY($B1300)), DATE(YEAR($B1300), 1, 1)), SeasonAux, 2, TRUE)</f>
        <v>Summer</v>
      </c>
      <c r="E1299" s="7">
        <f>IF($F1299 &lt;= 6, 1, 2)</f>
        <v>2</v>
      </c>
      <c r="F1299" s="7">
        <f>MONTH($B1299)</f>
        <v>8</v>
      </c>
      <c r="G1299" s="7">
        <f>WEEKNUM($B1299)</f>
        <v>34</v>
      </c>
      <c r="H1299" s="7">
        <f>DAY($B1299)</f>
        <v>20</v>
      </c>
      <c r="I1299" s="7">
        <f>WEEKDAY($B1299,2)</f>
        <v>4</v>
      </c>
      <c r="J1299" s="7" t="str">
        <f>TEXT($B1299, "DDDD")</f>
        <v>quinta-feira</v>
      </c>
      <c r="K1299" s="15" t="str">
        <f>IFERROR(VLOOKUP(B1299, HolidayDimension!A$2:B$50, 2, FALSE), "No Key")</f>
        <v>No Key</v>
      </c>
      <c r="L1299" s="7" t="str">
        <f t="shared" si="20"/>
        <v>Non-Holiday</v>
      </c>
      <c r="M1299" s="7" t="str">
        <f>IF($I1299 &gt;= 6, "Weekend", "Non-Weekend")</f>
        <v>Non-Weekend</v>
      </c>
    </row>
    <row r="1300" spans="1:13" x14ac:dyDescent="0.25">
      <c r="A1300" s="7">
        <v>1299</v>
      </c>
      <c r="B1300" s="9">
        <v>42237</v>
      </c>
      <c r="C1300" s="7">
        <f>YEAR($B1300)</f>
        <v>2015</v>
      </c>
      <c r="D1300" s="7" t="str">
        <f>VLOOKUP(_xlfn.DAYS(DATE(YEAR($B1300), MONTH($B1301), DAY($B1301)), DATE(YEAR($B1301), 1, 1)), SeasonAux, 2, TRUE)</f>
        <v>Summer</v>
      </c>
      <c r="E1300" s="7">
        <f>IF($F1300 &lt;= 6, 1, 2)</f>
        <v>2</v>
      </c>
      <c r="F1300" s="7">
        <f>MONTH($B1300)</f>
        <v>8</v>
      </c>
      <c r="G1300" s="7">
        <f>WEEKNUM($B1300)</f>
        <v>34</v>
      </c>
      <c r="H1300" s="7">
        <f>DAY($B1300)</f>
        <v>21</v>
      </c>
      <c r="I1300" s="7">
        <f>WEEKDAY($B1300,2)</f>
        <v>5</v>
      </c>
      <c r="J1300" s="7" t="str">
        <f>TEXT($B1300, "DDDD")</f>
        <v>sexta-feira</v>
      </c>
      <c r="K1300" s="15" t="str">
        <f>IFERROR(VLOOKUP(B1300, HolidayDimension!A$2:B$50, 2, FALSE), "No Key")</f>
        <v>No Key</v>
      </c>
      <c r="L1300" s="7" t="str">
        <f t="shared" si="20"/>
        <v>Non-Holiday</v>
      </c>
      <c r="M1300" s="7" t="str">
        <f>IF($I1300 &gt;= 6, "Weekend", "Non-Weekend")</f>
        <v>Non-Weekend</v>
      </c>
    </row>
    <row r="1301" spans="1:13" x14ac:dyDescent="0.25">
      <c r="A1301" s="7">
        <v>1300</v>
      </c>
      <c r="B1301" s="9">
        <v>42238</v>
      </c>
      <c r="C1301" s="7">
        <f>YEAR($B1301)</f>
        <v>2015</v>
      </c>
      <c r="D1301" s="7" t="str">
        <f>VLOOKUP(_xlfn.DAYS(DATE(YEAR($B1301), MONTH($B1302), DAY($B1302)), DATE(YEAR($B1302), 1, 1)), SeasonAux, 2, TRUE)</f>
        <v>Summer</v>
      </c>
      <c r="E1301" s="7">
        <f>IF($F1301 &lt;= 6, 1, 2)</f>
        <v>2</v>
      </c>
      <c r="F1301" s="7">
        <f>MONTH($B1301)</f>
        <v>8</v>
      </c>
      <c r="G1301" s="7">
        <f>WEEKNUM($B1301)</f>
        <v>34</v>
      </c>
      <c r="H1301" s="7">
        <f>DAY($B1301)</f>
        <v>22</v>
      </c>
      <c r="I1301" s="7">
        <f>WEEKDAY($B1301,2)</f>
        <v>6</v>
      </c>
      <c r="J1301" s="7" t="str">
        <f>TEXT($B1301, "DDDD")</f>
        <v>sábado</v>
      </c>
      <c r="K1301" s="15" t="str">
        <f>IFERROR(VLOOKUP(B1301, HolidayDimension!A$2:B$50, 2, FALSE), "No Key")</f>
        <v>No Key</v>
      </c>
      <c r="L1301" s="7" t="str">
        <f t="shared" si="20"/>
        <v>Non-Holiday</v>
      </c>
      <c r="M1301" s="7" t="str">
        <f>IF($I1301 &gt;= 6, "Weekend", "Non-Weekend")</f>
        <v>Weekend</v>
      </c>
    </row>
    <row r="1302" spans="1:13" x14ac:dyDescent="0.25">
      <c r="A1302" s="7">
        <v>1301</v>
      </c>
      <c r="B1302" s="9">
        <v>42239</v>
      </c>
      <c r="C1302" s="7">
        <f>YEAR($B1302)</f>
        <v>2015</v>
      </c>
      <c r="D1302" s="7" t="str">
        <f>VLOOKUP(_xlfn.DAYS(DATE(YEAR($B1302), MONTH($B1303), DAY($B1303)), DATE(YEAR($B1303), 1, 1)), SeasonAux, 2, TRUE)</f>
        <v>Summer</v>
      </c>
      <c r="E1302" s="7">
        <f>IF($F1302 &lt;= 6, 1, 2)</f>
        <v>2</v>
      </c>
      <c r="F1302" s="7">
        <f>MONTH($B1302)</f>
        <v>8</v>
      </c>
      <c r="G1302" s="7">
        <f>WEEKNUM($B1302)</f>
        <v>35</v>
      </c>
      <c r="H1302" s="7">
        <f>DAY($B1302)</f>
        <v>23</v>
      </c>
      <c r="I1302" s="7">
        <f>WEEKDAY($B1302,2)</f>
        <v>7</v>
      </c>
      <c r="J1302" s="7" t="str">
        <f>TEXT($B1302, "DDDD")</f>
        <v>domingo</v>
      </c>
      <c r="K1302" s="15" t="str">
        <f>IFERROR(VLOOKUP(B1302, HolidayDimension!A$2:B$50, 2, FALSE), "No Key")</f>
        <v>No Key</v>
      </c>
      <c r="L1302" s="7" t="str">
        <f t="shared" si="20"/>
        <v>Non-Holiday</v>
      </c>
      <c r="M1302" s="7" t="str">
        <f>IF($I1302 &gt;= 6, "Weekend", "Non-Weekend")</f>
        <v>Weekend</v>
      </c>
    </row>
    <row r="1303" spans="1:13" x14ac:dyDescent="0.25">
      <c r="A1303" s="7">
        <v>1302</v>
      </c>
      <c r="B1303" s="8">
        <v>42240</v>
      </c>
      <c r="C1303" s="7">
        <f>YEAR($B1303)</f>
        <v>2015</v>
      </c>
      <c r="D1303" s="7" t="str">
        <f>VLOOKUP(_xlfn.DAYS(DATE(YEAR($B1303), MONTH($B1304), DAY($B1304)), DATE(YEAR($B1304), 1, 1)), SeasonAux, 2, TRUE)</f>
        <v>Summer</v>
      </c>
      <c r="E1303" s="7">
        <f>IF($F1303 &lt;= 6, 1, 2)</f>
        <v>2</v>
      </c>
      <c r="F1303" s="7">
        <f>MONTH($B1303)</f>
        <v>8</v>
      </c>
      <c r="G1303" s="7">
        <f>WEEKNUM($B1303)</f>
        <v>35</v>
      </c>
      <c r="H1303" s="7">
        <f>DAY($B1303)</f>
        <v>24</v>
      </c>
      <c r="I1303" s="7">
        <f>WEEKDAY($B1303,2)</f>
        <v>1</v>
      </c>
      <c r="J1303" s="7" t="str">
        <f>TEXT($B1303, "DDDD")</f>
        <v>segunda-feira</v>
      </c>
      <c r="K1303" s="15" t="str">
        <f>IFERROR(VLOOKUP(B1303, HolidayDimension!A$2:B$50, 2, FALSE), "No Key")</f>
        <v>No Key</v>
      </c>
      <c r="L1303" s="7" t="str">
        <f t="shared" si="20"/>
        <v>Non-Holiday</v>
      </c>
      <c r="M1303" s="7" t="str">
        <f>IF($I1303 &gt;= 6, "Weekend", "Non-Weekend")</f>
        <v>Non-Weekend</v>
      </c>
    </row>
    <row r="1304" spans="1:13" x14ac:dyDescent="0.25">
      <c r="A1304" s="7">
        <v>1303</v>
      </c>
      <c r="B1304" s="9">
        <v>42241</v>
      </c>
      <c r="C1304" s="7">
        <f>YEAR($B1304)</f>
        <v>2015</v>
      </c>
      <c r="D1304" s="7" t="str">
        <f>VLOOKUP(_xlfn.DAYS(DATE(YEAR($B1304), MONTH($B1305), DAY($B1305)), DATE(YEAR($B1305), 1, 1)), SeasonAux, 2, TRUE)</f>
        <v>Summer</v>
      </c>
      <c r="E1304" s="7">
        <f>IF($F1304 &lt;= 6, 1, 2)</f>
        <v>2</v>
      </c>
      <c r="F1304" s="7">
        <f>MONTH($B1304)</f>
        <v>8</v>
      </c>
      <c r="G1304" s="7">
        <f>WEEKNUM($B1304)</f>
        <v>35</v>
      </c>
      <c r="H1304" s="7">
        <f>DAY($B1304)</f>
        <v>25</v>
      </c>
      <c r="I1304" s="7">
        <f>WEEKDAY($B1304,2)</f>
        <v>2</v>
      </c>
      <c r="J1304" s="7" t="str">
        <f>TEXT($B1304, "DDDD")</f>
        <v>terça-feira</v>
      </c>
      <c r="K1304" s="15" t="str">
        <f>IFERROR(VLOOKUP(B1304, HolidayDimension!A$2:B$50, 2, FALSE), "No Key")</f>
        <v>No Key</v>
      </c>
      <c r="L1304" s="7" t="str">
        <f t="shared" si="20"/>
        <v>Non-Holiday</v>
      </c>
      <c r="M1304" s="7" t="str">
        <f>IF($I1304 &gt;= 6, "Weekend", "Non-Weekend")</f>
        <v>Non-Weekend</v>
      </c>
    </row>
    <row r="1305" spans="1:13" x14ac:dyDescent="0.25">
      <c r="A1305" s="7">
        <v>1304</v>
      </c>
      <c r="B1305" s="9">
        <v>42242</v>
      </c>
      <c r="C1305" s="7">
        <f>YEAR($B1305)</f>
        <v>2015</v>
      </c>
      <c r="D1305" s="7" t="str">
        <f>VLOOKUP(_xlfn.DAYS(DATE(YEAR($B1305), MONTH($B1306), DAY($B1306)), DATE(YEAR($B1306), 1, 1)), SeasonAux, 2, TRUE)</f>
        <v>Summer</v>
      </c>
      <c r="E1305" s="7">
        <f>IF($F1305 &lt;= 6, 1, 2)</f>
        <v>2</v>
      </c>
      <c r="F1305" s="7">
        <f>MONTH($B1305)</f>
        <v>8</v>
      </c>
      <c r="G1305" s="7">
        <f>WEEKNUM($B1305)</f>
        <v>35</v>
      </c>
      <c r="H1305" s="7">
        <f>DAY($B1305)</f>
        <v>26</v>
      </c>
      <c r="I1305" s="7">
        <f>WEEKDAY($B1305,2)</f>
        <v>3</v>
      </c>
      <c r="J1305" s="7" t="str">
        <f>TEXT($B1305, "DDDD")</f>
        <v>quarta-feira</v>
      </c>
      <c r="K1305" s="15" t="str">
        <f>IFERROR(VLOOKUP(B1305, HolidayDimension!A$2:B$50, 2, FALSE), "No Key")</f>
        <v>No Key</v>
      </c>
      <c r="L1305" s="7" t="str">
        <f t="shared" si="20"/>
        <v>Non-Holiday</v>
      </c>
      <c r="M1305" s="7" t="str">
        <f>IF($I1305 &gt;= 6, "Weekend", "Non-Weekend")</f>
        <v>Non-Weekend</v>
      </c>
    </row>
    <row r="1306" spans="1:13" x14ac:dyDescent="0.25">
      <c r="A1306" s="7">
        <v>1305</v>
      </c>
      <c r="B1306" s="8">
        <v>42243</v>
      </c>
      <c r="C1306" s="7">
        <f>YEAR($B1306)</f>
        <v>2015</v>
      </c>
      <c r="D1306" s="7" t="str">
        <f>VLOOKUP(_xlfn.DAYS(DATE(YEAR($B1306), MONTH($B1307), DAY($B1307)), DATE(YEAR($B1307), 1, 1)), SeasonAux, 2, TRUE)</f>
        <v>Summer</v>
      </c>
      <c r="E1306" s="7">
        <f>IF($F1306 &lt;= 6, 1, 2)</f>
        <v>2</v>
      </c>
      <c r="F1306" s="7">
        <f>MONTH($B1306)</f>
        <v>8</v>
      </c>
      <c r="G1306" s="7">
        <f>WEEKNUM($B1306)</f>
        <v>35</v>
      </c>
      <c r="H1306" s="7">
        <f>DAY($B1306)</f>
        <v>27</v>
      </c>
      <c r="I1306" s="7">
        <f>WEEKDAY($B1306,2)</f>
        <v>4</v>
      </c>
      <c r="J1306" s="7" t="str">
        <f>TEXT($B1306, "DDDD")</f>
        <v>quinta-feira</v>
      </c>
      <c r="K1306" s="15" t="str">
        <f>IFERROR(VLOOKUP(B1306, HolidayDimension!A$2:B$50, 2, FALSE), "No Key")</f>
        <v>No Key</v>
      </c>
      <c r="L1306" s="7" t="str">
        <f t="shared" si="20"/>
        <v>Non-Holiday</v>
      </c>
      <c r="M1306" s="7" t="str">
        <f>IF($I1306 &gt;= 6, "Weekend", "Non-Weekend")</f>
        <v>Non-Weekend</v>
      </c>
    </row>
    <row r="1307" spans="1:13" x14ac:dyDescent="0.25">
      <c r="A1307" s="7">
        <v>1306</v>
      </c>
      <c r="B1307" s="8">
        <v>42244</v>
      </c>
      <c r="C1307" s="7">
        <f>YEAR($B1307)</f>
        <v>2015</v>
      </c>
      <c r="D1307" s="7" t="str">
        <f>VLOOKUP(_xlfn.DAYS(DATE(YEAR($B1307), MONTH($B1308), DAY($B1308)), DATE(YEAR($B1308), 1, 1)), SeasonAux, 2, TRUE)</f>
        <v>Summer</v>
      </c>
      <c r="E1307" s="7">
        <f>IF($F1307 &lt;= 6, 1, 2)</f>
        <v>2</v>
      </c>
      <c r="F1307" s="7">
        <f>MONTH($B1307)</f>
        <v>8</v>
      </c>
      <c r="G1307" s="7">
        <f>WEEKNUM($B1307)</f>
        <v>35</v>
      </c>
      <c r="H1307" s="7">
        <f>DAY($B1307)</f>
        <v>28</v>
      </c>
      <c r="I1307" s="7">
        <f>WEEKDAY($B1307,2)</f>
        <v>5</v>
      </c>
      <c r="J1307" s="7" t="str">
        <f>TEXT($B1307, "DDDD")</f>
        <v>sexta-feira</v>
      </c>
      <c r="K1307" s="15" t="str">
        <f>IFERROR(VLOOKUP(B1307, HolidayDimension!A$2:B$50, 2, FALSE), "No Key")</f>
        <v>No Key</v>
      </c>
      <c r="L1307" s="7" t="str">
        <f t="shared" si="20"/>
        <v>Non-Holiday</v>
      </c>
      <c r="M1307" s="7" t="str">
        <f>IF($I1307 &gt;= 6, "Weekend", "Non-Weekend")</f>
        <v>Non-Weekend</v>
      </c>
    </row>
    <row r="1308" spans="1:13" x14ac:dyDescent="0.25">
      <c r="A1308" s="7">
        <v>1307</v>
      </c>
      <c r="B1308" s="8">
        <v>42245</v>
      </c>
      <c r="C1308" s="7">
        <f>YEAR($B1308)</f>
        <v>2015</v>
      </c>
      <c r="D1308" s="7" t="str">
        <f>VLOOKUP(_xlfn.DAYS(DATE(YEAR($B1308), MONTH($B1309), DAY($B1309)), DATE(YEAR($B1309), 1, 1)), SeasonAux, 2, TRUE)</f>
        <v>Summer</v>
      </c>
      <c r="E1308" s="7">
        <f>IF($F1308 &lt;= 6, 1, 2)</f>
        <v>2</v>
      </c>
      <c r="F1308" s="7">
        <f>MONTH($B1308)</f>
        <v>8</v>
      </c>
      <c r="G1308" s="7">
        <f>WEEKNUM($B1308)</f>
        <v>35</v>
      </c>
      <c r="H1308" s="7">
        <f>DAY($B1308)</f>
        <v>29</v>
      </c>
      <c r="I1308" s="7">
        <f>WEEKDAY($B1308,2)</f>
        <v>6</v>
      </c>
      <c r="J1308" s="7" t="str">
        <f>TEXT($B1308, "DDDD")</f>
        <v>sábado</v>
      </c>
      <c r="K1308" s="15" t="str">
        <f>IFERROR(VLOOKUP(B1308, HolidayDimension!A$2:B$50, 2, FALSE), "No Key")</f>
        <v>No Key</v>
      </c>
      <c r="L1308" s="7" t="str">
        <f t="shared" si="20"/>
        <v>Non-Holiday</v>
      </c>
      <c r="M1308" s="7" t="str">
        <f>IF($I1308 &gt;= 6, "Weekend", "Non-Weekend")</f>
        <v>Weekend</v>
      </c>
    </row>
    <row r="1309" spans="1:13" x14ac:dyDescent="0.25">
      <c r="A1309" s="7">
        <v>1308</v>
      </c>
      <c r="B1309" s="9">
        <v>42246</v>
      </c>
      <c r="C1309" s="7">
        <f>YEAR($B1309)</f>
        <v>2015</v>
      </c>
      <c r="D1309" s="7" t="str">
        <f>VLOOKUP(_xlfn.DAYS(DATE(YEAR($B1309), MONTH($B1310), DAY($B1310)), DATE(YEAR($B1310), 1, 1)), SeasonAux, 2, TRUE)</f>
        <v>Summer</v>
      </c>
      <c r="E1309" s="7">
        <f>IF($F1309 &lt;= 6, 1, 2)</f>
        <v>2</v>
      </c>
      <c r="F1309" s="7">
        <f>MONTH($B1309)</f>
        <v>8</v>
      </c>
      <c r="G1309" s="7">
        <f>WEEKNUM($B1309)</f>
        <v>36</v>
      </c>
      <c r="H1309" s="7">
        <f>DAY($B1309)</f>
        <v>30</v>
      </c>
      <c r="I1309" s="7">
        <f>WEEKDAY($B1309,2)</f>
        <v>7</v>
      </c>
      <c r="J1309" s="7" t="str">
        <f>TEXT($B1309, "DDDD")</f>
        <v>domingo</v>
      </c>
      <c r="K1309" s="15" t="str">
        <f>IFERROR(VLOOKUP(B1309, HolidayDimension!A$2:B$50, 2, FALSE), "No Key")</f>
        <v>No Key</v>
      </c>
      <c r="L1309" s="7" t="str">
        <f t="shared" si="20"/>
        <v>Non-Holiday</v>
      </c>
      <c r="M1309" s="7" t="str">
        <f>IF($I1309 &gt;= 6, "Weekend", "Non-Weekend")</f>
        <v>Weekend</v>
      </c>
    </row>
    <row r="1310" spans="1:13" x14ac:dyDescent="0.25">
      <c r="A1310" s="7">
        <v>1309</v>
      </c>
      <c r="B1310" s="9">
        <v>42247</v>
      </c>
      <c r="C1310" s="7">
        <f>YEAR($B1310)</f>
        <v>2015</v>
      </c>
      <c r="D1310" s="7" t="str">
        <f>VLOOKUP(_xlfn.DAYS(DATE(YEAR($B1310), MONTH($B1311), DAY($B1311)), DATE(YEAR($B1311), 1, 1)), SeasonAux, 2, TRUE)</f>
        <v>Summer</v>
      </c>
      <c r="E1310" s="7">
        <f>IF($F1310 &lt;= 6, 1, 2)</f>
        <v>2</v>
      </c>
      <c r="F1310" s="7">
        <f>MONTH($B1310)</f>
        <v>8</v>
      </c>
      <c r="G1310" s="7">
        <f>WEEKNUM($B1310)</f>
        <v>36</v>
      </c>
      <c r="H1310" s="7">
        <f>DAY($B1310)</f>
        <v>31</v>
      </c>
      <c r="I1310" s="7">
        <f>WEEKDAY($B1310,2)</f>
        <v>1</v>
      </c>
      <c r="J1310" s="7" t="str">
        <f>TEXT($B1310, "DDDD")</f>
        <v>segunda-feira</v>
      </c>
      <c r="K1310" s="15" t="str">
        <f>IFERROR(VLOOKUP(B1310, HolidayDimension!A$2:B$50, 2, FALSE), "No Key")</f>
        <v>No Key</v>
      </c>
      <c r="L1310" s="7" t="str">
        <f t="shared" si="20"/>
        <v>Non-Holiday</v>
      </c>
      <c r="M1310" s="7" t="str">
        <f>IF($I1310 &gt;= 6, "Weekend", "Non-Weekend")</f>
        <v>Non-Weekend</v>
      </c>
    </row>
    <row r="1311" spans="1:13" x14ac:dyDescent="0.25">
      <c r="A1311" s="7">
        <v>1310</v>
      </c>
      <c r="B1311" s="9">
        <v>42248</v>
      </c>
      <c r="C1311" s="7">
        <f>YEAR($B1311)</f>
        <v>2015</v>
      </c>
      <c r="D1311" s="7" t="str">
        <f>VLOOKUP(_xlfn.DAYS(DATE(YEAR($B1311), MONTH($B1312), DAY($B1312)), DATE(YEAR($B1312), 1, 1)), SeasonAux, 2, TRUE)</f>
        <v>Summer</v>
      </c>
      <c r="E1311" s="7">
        <f>IF($F1311 &lt;= 6, 1, 2)</f>
        <v>2</v>
      </c>
      <c r="F1311" s="7">
        <f>MONTH($B1311)</f>
        <v>9</v>
      </c>
      <c r="G1311" s="7">
        <f>WEEKNUM($B1311)</f>
        <v>36</v>
      </c>
      <c r="H1311" s="7">
        <f>DAY($B1311)</f>
        <v>1</v>
      </c>
      <c r="I1311" s="7">
        <f>WEEKDAY($B1311,2)</f>
        <v>2</v>
      </c>
      <c r="J1311" s="7" t="str">
        <f>TEXT($B1311, "DDDD")</f>
        <v>terça-feira</v>
      </c>
      <c r="K1311" s="15" t="str">
        <f>IFERROR(VLOOKUP(B1311, HolidayDimension!A$2:B$50, 2, FALSE), "No Key")</f>
        <v>No Key</v>
      </c>
      <c r="L1311" s="7" t="str">
        <f t="shared" si="20"/>
        <v>Non-Holiday</v>
      </c>
      <c r="M1311" s="7" t="str">
        <f>IF($I1311 &gt;= 6, "Weekend", "Non-Weekend")</f>
        <v>Non-Weekend</v>
      </c>
    </row>
    <row r="1312" spans="1:13" x14ac:dyDescent="0.25">
      <c r="A1312" s="7">
        <v>1311</v>
      </c>
      <c r="B1312" s="9">
        <v>42249</v>
      </c>
      <c r="C1312" s="7">
        <f>YEAR($B1312)</f>
        <v>2015</v>
      </c>
      <c r="D1312" s="7" t="str">
        <f>VLOOKUP(_xlfn.DAYS(DATE(YEAR($B1312), MONTH($B1313), DAY($B1313)), DATE(YEAR($B1313), 1, 1)), SeasonAux, 2, TRUE)</f>
        <v>Summer</v>
      </c>
      <c r="E1312" s="7">
        <f>IF($F1312 &lt;= 6, 1, 2)</f>
        <v>2</v>
      </c>
      <c r="F1312" s="7">
        <f>MONTH($B1312)</f>
        <v>9</v>
      </c>
      <c r="G1312" s="7">
        <f>WEEKNUM($B1312)</f>
        <v>36</v>
      </c>
      <c r="H1312" s="7">
        <f>DAY($B1312)</f>
        <v>2</v>
      </c>
      <c r="I1312" s="7">
        <f>WEEKDAY($B1312,2)</f>
        <v>3</v>
      </c>
      <c r="J1312" s="7" t="str">
        <f>TEXT($B1312, "DDDD")</f>
        <v>quarta-feira</v>
      </c>
      <c r="K1312" s="15" t="str">
        <f>IFERROR(VLOOKUP(B1312, HolidayDimension!A$2:B$50, 2, FALSE), "No Key")</f>
        <v>No Key</v>
      </c>
      <c r="L1312" s="7" t="str">
        <f t="shared" si="20"/>
        <v>Non-Holiday</v>
      </c>
      <c r="M1312" s="7" t="str">
        <f>IF($I1312 &gt;= 6, "Weekend", "Non-Weekend")</f>
        <v>Non-Weekend</v>
      </c>
    </row>
    <row r="1313" spans="1:13" x14ac:dyDescent="0.25">
      <c r="A1313" s="7">
        <v>1312</v>
      </c>
      <c r="B1313" s="8">
        <v>42250</v>
      </c>
      <c r="C1313" s="7">
        <f>YEAR($B1313)</f>
        <v>2015</v>
      </c>
      <c r="D1313" s="7" t="str">
        <f>VLOOKUP(_xlfn.DAYS(DATE(YEAR($B1313), MONTH($B1314), DAY($B1314)), DATE(YEAR($B1314), 1, 1)), SeasonAux, 2, TRUE)</f>
        <v>Summer</v>
      </c>
      <c r="E1313" s="7">
        <f>IF($F1313 &lt;= 6, 1, 2)</f>
        <v>2</v>
      </c>
      <c r="F1313" s="7">
        <f>MONTH($B1313)</f>
        <v>9</v>
      </c>
      <c r="G1313" s="7">
        <f>WEEKNUM($B1313)</f>
        <v>36</v>
      </c>
      <c r="H1313" s="7">
        <f>DAY($B1313)</f>
        <v>3</v>
      </c>
      <c r="I1313" s="7">
        <f>WEEKDAY($B1313,2)</f>
        <v>4</v>
      </c>
      <c r="J1313" s="7" t="str">
        <f>TEXT($B1313, "DDDD")</f>
        <v>quinta-feira</v>
      </c>
      <c r="K1313" s="15" t="str">
        <f>IFERROR(VLOOKUP(B1313, HolidayDimension!A$2:B$50, 2, FALSE), "No Key")</f>
        <v>No Key</v>
      </c>
      <c r="L1313" s="7" t="str">
        <f t="shared" si="20"/>
        <v>Non-Holiday</v>
      </c>
      <c r="M1313" s="7" t="str">
        <f>IF($I1313 &gt;= 6, "Weekend", "Non-Weekend")</f>
        <v>Non-Weekend</v>
      </c>
    </row>
    <row r="1314" spans="1:13" x14ac:dyDescent="0.25">
      <c r="A1314" s="7">
        <v>1313</v>
      </c>
      <c r="B1314" s="8">
        <v>42251</v>
      </c>
      <c r="C1314" s="7">
        <f>YEAR($B1314)</f>
        <v>2015</v>
      </c>
      <c r="D1314" s="7" t="str">
        <f>VLOOKUP(_xlfn.DAYS(DATE(YEAR($B1314), MONTH($B1315), DAY($B1315)), DATE(YEAR($B1315), 1, 1)), SeasonAux, 2, TRUE)</f>
        <v>Summer</v>
      </c>
      <c r="E1314" s="7">
        <f>IF($F1314 &lt;= 6, 1, 2)</f>
        <v>2</v>
      </c>
      <c r="F1314" s="7">
        <f>MONTH($B1314)</f>
        <v>9</v>
      </c>
      <c r="G1314" s="7">
        <f>WEEKNUM($B1314)</f>
        <v>36</v>
      </c>
      <c r="H1314" s="7">
        <f>DAY($B1314)</f>
        <v>4</v>
      </c>
      <c r="I1314" s="7">
        <f>WEEKDAY($B1314,2)</f>
        <v>5</v>
      </c>
      <c r="J1314" s="7" t="str">
        <f>TEXT($B1314, "DDDD")</f>
        <v>sexta-feira</v>
      </c>
      <c r="K1314" s="15" t="str">
        <f>IFERROR(VLOOKUP(B1314, HolidayDimension!A$2:B$50, 2, FALSE), "No Key")</f>
        <v>No Key</v>
      </c>
      <c r="L1314" s="7" t="str">
        <f t="shared" si="20"/>
        <v>Non-Holiday</v>
      </c>
      <c r="M1314" s="7" t="str">
        <f>IF($I1314 &gt;= 6, "Weekend", "Non-Weekend")</f>
        <v>Non-Weekend</v>
      </c>
    </row>
    <row r="1315" spans="1:13" x14ac:dyDescent="0.25">
      <c r="A1315" s="7">
        <v>1314</v>
      </c>
      <c r="B1315" s="9">
        <v>42252</v>
      </c>
      <c r="C1315" s="7">
        <f>YEAR($B1315)</f>
        <v>2015</v>
      </c>
      <c r="D1315" s="7" t="str">
        <f>VLOOKUP(_xlfn.DAYS(DATE(YEAR($B1315), MONTH($B1316), DAY($B1316)), DATE(YEAR($B1316), 1, 1)), SeasonAux, 2, TRUE)</f>
        <v>Summer</v>
      </c>
      <c r="E1315" s="7">
        <f>IF($F1315 &lt;= 6, 1, 2)</f>
        <v>2</v>
      </c>
      <c r="F1315" s="7">
        <f>MONTH($B1315)</f>
        <v>9</v>
      </c>
      <c r="G1315" s="7">
        <f>WEEKNUM($B1315)</f>
        <v>36</v>
      </c>
      <c r="H1315" s="7">
        <f>DAY($B1315)</f>
        <v>5</v>
      </c>
      <c r="I1315" s="7">
        <f>WEEKDAY($B1315,2)</f>
        <v>6</v>
      </c>
      <c r="J1315" s="7" t="str">
        <f>TEXT($B1315, "DDDD")</f>
        <v>sábado</v>
      </c>
      <c r="K1315" s="15" t="str">
        <f>IFERROR(VLOOKUP(B1315, HolidayDimension!A$2:B$50, 2, FALSE), "No Key")</f>
        <v>No Key</v>
      </c>
      <c r="L1315" s="7" t="str">
        <f t="shared" si="20"/>
        <v>Non-Holiday</v>
      </c>
      <c r="M1315" s="7" t="str">
        <f>IF($I1315 &gt;= 6, "Weekend", "Non-Weekend")</f>
        <v>Weekend</v>
      </c>
    </row>
    <row r="1316" spans="1:13" x14ac:dyDescent="0.25">
      <c r="A1316" s="7">
        <v>1315</v>
      </c>
      <c r="B1316" s="9">
        <v>42253</v>
      </c>
      <c r="C1316" s="7">
        <f>YEAR($B1316)</f>
        <v>2015</v>
      </c>
      <c r="D1316" s="7" t="str">
        <f>VLOOKUP(_xlfn.DAYS(DATE(YEAR($B1316), MONTH($B1317), DAY($B1317)), DATE(YEAR($B1317), 1, 1)), SeasonAux, 2, TRUE)</f>
        <v>Summer</v>
      </c>
      <c r="E1316" s="7">
        <f>IF($F1316 &lt;= 6, 1, 2)</f>
        <v>2</v>
      </c>
      <c r="F1316" s="7">
        <f>MONTH($B1316)</f>
        <v>9</v>
      </c>
      <c r="G1316" s="7">
        <f>WEEKNUM($B1316)</f>
        <v>37</v>
      </c>
      <c r="H1316" s="7">
        <f>DAY($B1316)</f>
        <v>6</v>
      </c>
      <c r="I1316" s="7">
        <f>WEEKDAY($B1316,2)</f>
        <v>7</v>
      </c>
      <c r="J1316" s="7" t="str">
        <f>TEXT($B1316, "DDDD")</f>
        <v>domingo</v>
      </c>
      <c r="K1316" s="15" t="str">
        <f>IFERROR(VLOOKUP(B1316, HolidayDimension!A$2:B$50, 2, FALSE), "No Key")</f>
        <v>No Key</v>
      </c>
      <c r="L1316" s="7" t="str">
        <f t="shared" si="20"/>
        <v>Non-Holiday</v>
      </c>
      <c r="M1316" s="7" t="str">
        <f>IF($I1316 &gt;= 6, "Weekend", "Non-Weekend")</f>
        <v>Weekend</v>
      </c>
    </row>
    <row r="1317" spans="1:13" x14ac:dyDescent="0.25">
      <c r="A1317" s="7">
        <v>1316</v>
      </c>
      <c r="B1317" s="8">
        <v>42254</v>
      </c>
      <c r="C1317" s="7">
        <f>YEAR($B1317)</f>
        <v>2015</v>
      </c>
      <c r="D1317" s="7" t="str">
        <f>VLOOKUP(_xlfn.DAYS(DATE(YEAR($B1317), MONTH($B1318), DAY($B1318)), DATE(YEAR($B1318), 1, 1)), SeasonAux, 2, TRUE)</f>
        <v>Summer</v>
      </c>
      <c r="E1317" s="7">
        <f>IF($F1317 &lt;= 6, 1, 2)</f>
        <v>2</v>
      </c>
      <c r="F1317" s="7">
        <f>MONTH($B1317)</f>
        <v>9</v>
      </c>
      <c r="G1317" s="7">
        <f>WEEKNUM($B1317)</f>
        <v>37</v>
      </c>
      <c r="H1317" s="7">
        <f>DAY($B1317)</f>
        <v>7</v>
      </c>
      <c r="I1317" s="7">
        <f>WEEKDAY($B1317,2)</f>
        <v>1</v>
      </c>
      <c r="J1317" s="7" t="str">
        <f>TEXT($B1317, "DDDD")</f>
        <v>segunda-feira</v>
      </c>
      <c r="K1317" s="15" t="str">
        <f>IFERROR(VLOOKUP(B1317, HolidayDimension!A$2:B$50, 2, FALSE), "No Key")</f>
        <v>No Key</v>
      </c>
      <c r="L1317" s="7" t="str">
        <f t="shared" si="20"/>
        <v>Non-Holiday</v>
      </c>
      <c r="M1317" s="7" t="str">
        <f>IF($I1317 &gt;= 6, "Weekend", "Non-Weekend")</f>
        <v>Non-Weekend</v>
      </c>
    </row>
    <row r="1318" spans="1:13" x14ac:dyDescent="0.25">
      <c r="A1318" s="7">
        <v>1317</v>
      </c>
      <c r="B1318" s="9">
        <v>42255</v>
      </c>
      <c r="C1318" s="7">
        <f>YEAR($B1318)</f>
        <v>2015</v>
      </c>
      <c r="D1318" s="7" t="str">
        <f>VLOOKUP(_xlfn.DAYS(DATE(YEAR($B1318), MONTH($B1319), DAY($B1319)), DATE(YEAR($B1319), 1, 1)), SeasonAux, 2, TRUE)</f>
        <v>Summer</v>
      </c>
      <c r="E1318" s="7">
        <f>IF($F1318 &lt;= 6, 1, 2)</f>
        <v>2</v>
      </c>
      <c r="F1318" s="7">
        <f>MONTH($B1318)</f>
        <v>9</v>
      </c>
      <c r="G1318" s="7">
        <f>WEEKNUM($B1318)</f>
        <v>37</v>
      </c>
      <c r="H1318" s="7">
        <f>DAY($B1318)</f>
        <v>8</v>
      </c>
      <c r="I1318" s="7">
        <f>WEEKDAY($B1318,2)</f>
        <v>2</v>
      </c>
      <c r="J1318" s="7" t="str">
        <f>TEXT($B1318, "DDDD")</f>
        <v>terça-feira</v>
      </c>
      <c r="K1318" s="15" t="str">
        <f>IFERROR(VLOOKUP(B1318, HolidayDimension!A$2:B$50, 2, FALSE), "No Key")</f>
        <v>No Key</v>
      </c>
      <c r="L1318" s="7" t="str">
        <f t="shared" si="20"/>
        <v>Non-Holiday</v>
      </c>
      <c r="M1318" s="7" t="str">
        <f>IF($I1318 &gt;= 6, "Weekend", "Non-Weekend")</f>
        <v>Non-Weekend</v>
      </c>
    </row>
    <row r="1319" spans="1:13" x14ac:dyDescent="0.25">
      <c r="A1319" s="7">
        <v>1318</v>
      </c>
      <c r="B1319" s="9">
        <v>42256</v>
      </c>
      <c r="C1319" s="7">
        <f>YEAR($B1319)</f>
        <v>2015</v>
      </c>
      <c r="D1319" s="7" t="str">
        <f>VLOOKUP(_xlfn.DAYS(DATE(YEAR($B1319), MONTH($B1320), DAY($B1320)), DATE(YEAR($B1320), 1, 1)), SeasonAux, 2, TRUE)</f>
        <v>Summer</v>
      </c>
      <c r="E1319" s="7">
        <f>IF($F1319 &lt;= 6, 1, 2)</f>
        <v>2</v>
      </c>
      <c r="F1319" s="7">
        <f>MONTH($B1319)</f>
        <v>9</v>
      </c>
      <c r="G1319" s="7">
        <f>WEEKNUM($B1319)</f>
        <v>37</v>
      </c>
      <c r="H1319" s="7">
        <f>DAY($B1319)</f>
        <v>9</v>
      </c>
      <c r="I1319" s="7">
        <f>WEEKDAY($B1319,2)</f>
        <v>3</v>
      </c>
      <c r="J1319" s="7" t="str">
        <f>TEXT($B1319, "DDDD")</f>
        <v>quarta-feira</v>
      </c>
      <c r="K1319" s="15" t="str">
        <f>IFERROR(VLOOKUP(B1319, HolidayDimension!A$2:B$50, 2, FALSE), "No Key")</f>
        <v>No Key</v>
      </c>
      <c r="L1319" s="7" t="str">
        <f t="shared" si="20"/>
        <v>Non-Holiday</v>
      </c>
      <c r="M1319" s="7" t="str">
        <f>IF($I1319 &gt;= 6, "Weekend", "Non-Weekend")</f>
        <v>Non-Weekend</v>
      </c>
    </row>
    <row r="1320" spans="1:13" x14ac:dyDescent="0.25">
      <c r="A1320" s="7">
        <v>1319</v>
      </c>
      <c r="B1320" s="8">
        <v>42257</v>
      </c>
      <c r="C1320" s="7">
        <f>YEAR($B1320)</f>
        <v>2015</v>
      </c>
      <c r="D1320" s="7" t="str">
        <f>VLOOKUP(_xlfn.DAYS(DATE(YEAR($B1320), MONTH($B1321), DAY($B1321)), DATE(YEAR($B1321), 1, 1)), SeasonAux, 2, TRUE)</f>
        <v>Summer</v>
      </c>
      <c r="E1320" s="7">
        <f>IF($F1320 &lt;= 6, 1, 2)</f>
        <v>2</v>
      </c>
      <c r="F1320" s="7">
        <f>MONTH($B1320)</f>
        <v>9</v>
      </c>
      <c r="G1320" s="7">
        <f>WEEKNUM($B1320)</f>
        <v>37</v>
      </c>
      <c r="H1320" s="7">
        <f>DAY($B1320)</f>
        <v>10</v>
      </c>
      <c r="I1320" s="7">
        <f>WEEKDAY($B1320,2)</f>
        <v>4</v>
      </c>
      <c r="J1320" s="7" t="str">
        <f>TEXT($B1320, "DDDD")</f>
        <v>quinta-feira</v>
      </c>
      <c r="K1320" s="15" t="str">
        <f>IFERROR(VLOOKUP(B1320, HolidayDimension!A$2:B$50, 2, FALSE), "No Key")</f>
        <v>No Key</v>
      </c>
      <c r="L1320" s="7" t="str">
        <f t="shared" si="20"/>
        <v>Non-Holiday</v>
      </c>
      <c r="M1320" s="7" t="str">
        <f>IF($I1320 &gt;= 6, "Weekend", "Non-Weekend")</f>
        <v>Non-Weekend</v>
      </c>
    </row>
    <row r="1321" spans="1:13" x14ac:dyDescent="0.25">
      <c r="A1321" s="7">
        <v>1320</v>
      </c>
      <c r="B1321" s="8">
        <v>42258</v>
      </c>
      <c r="C1321" s="7">
        <f>YEAR($B1321)</f>
        <v>2015</v>
      </c>
      <c r="D1321" s="7" t="str">
        <f>VLOOKUP(_xlfn.DAYS(DATE(YEAR($B1321), MONTH($B1322), DAY($B1322)), DATE(YEAR($B1322), 1, 1)), SeasonAux, 2, TRUE)</f>
        <v>Summer</v>
      </c>
      <c r="E1321" s="7">
        <f>IF($F1321 &lt;= 6, 1, 2)</f>
        <v>2</v>
      </c>
      <c r="F1321" s="7">
        <f>MONTH($B1321)</f>
        <v>9</v>
      </c>
      <c r="G1321" s="7">
        <f>WEEKNUM($B1321)</f>
        <v>37</v>
      </c>
      <c r="H1321" s="7">
        <f>DAY($B1321)</f>
        <v>11</v>
      </c>
      <c r="I1321" s="7">
        <f>WEEKDAY($B1321,2)</f>
        <v>5</v>
      </c>
      <c r="J1321" s="7" t="str">
        <f>TEXT($B1321, "DDDD")</f>
        <v>sexta-feira</v>
      </c>
      <c r="K1321" s="15" t="str">
        <f>IFERROR(VLOOKUP(B1321, HolidayDimension!A$2:B$50, 2, FALSE), "No Key")</f>
        <v>No Key</v>
      </c>
      <c r="L1321" s="7" t="str">
        <f t="shared" si="20"/>
        <v>Non-Holiday</v>
      </c>
      <c r="M1321" s="7" t="str">
        <f>IF($I1321 &gt;= 6, "Weekend", "Non-Weekend")</f>
        <v>Non-Weekend</v>
      </c>
    </row>
    <row r="1322" spans="1:13" x14ac:dyDescent="0.25">
      <c r="A1322" s="7">
        <v>1321</v>
      </c>
      <c r="B1322" s="8">
        <v>42259</v>
      </c>
      <c r="C1322" s="7">
        <f>YEAR($B1322)</f>
        <v>2015</v>
      </c>
      <c r="D1322" s="7" t="str">
        <f>VLOOKUP(_xlfn.DAYS(DATE(YEAR($B1322), MONTH($B1323), DAY($B1323)), DATE(YEAR($B1323), 1, 1)), SeasonAux, 2, TRUE)</f>
        <v>Summer</v>
      </c>
      <c r="E1322" s="7">
        <f>IF($F1322 &lt;= 6, 1, 2)</f>
        <v>2</v>
      </c>
      <c r="F1322" s="7">
        <f>MONTH($B1322)</f>
        <v>9</v>
      </c>
      <c r="G1322" s="7">
        <f>WEEKNUM($B1322)</f>
        <v>37</v>
      </c>
      <c r="H1322" s="7">
        <f>DAY($B1322)</f>
        <v>12</v>
      </c>
      <c r="I1322" s="7">
        <f>WEEKDAY($B1322,2)</f>
        <v>6</v>
      </c>
      <c r="J1322" s="7" t="str">
        <f>TEXT($B1322, "DDDD")</f>
        <v>sábado</v>
      </c>
      <c r="K1322" s="15" t="str">
        <f>IFERROR(VLOOKUP(B1322, HolidayDimension!A$2:B$50, 2, FALSE), "No Key")</f>
        <v>No Key</v>
      </c>
      <c r="L1322" s="7" t="str">
        <f t="shared" si="20"/>
        <v>Non-Holiday</v>
      </c>
      <c r="M1322" s="7" t="str">
        <f>IF($I1322 &gt;= 6, "Weekend", "Non-Weekend")</f>
        <v>Weekend</v>
      </c>
    </row>
    <row r="1323" spans="1:13" x14ac:dyDescent="0.25">
      <c r="A1323" s="7">
        <v>1322</v>
      </c>
      <c r="B1323" s="9">
        <v>42260</v>
      </c>
      <c r="C1323" s="7">
        <f>YEAR($B1323)</f>
        <v>2015</v>
      </c>
      <c r="D1323" s="7" t="str">
        <f>VLOOKUP(_xlfn.DAYS(DATE(YEAR($B1323), MONTH($B1324), DAY($B1324)), DATE(YEAR($B1324), 1, 1)), SeasonAux, 2, TRUE)</f>
        <v>Summer</v>
      </c>
      <c r="E1323" s="7">
        <f>IF($F1323 &lt;= 6, 1, 2)</f>
        <v>2</v>
      </c>
      <c r="F1323" s="7">
        <f>MONTH($B1323)</f>
        <v>9</v>
      </c>
      <c r="G1323" s="7">
        <f>WEEKNUM($B1323)</f>
        <v>38</v>
      </c>
      <c r="H1323" s="7">
        <f>DAY($B1323)</f>
        <v>13</v>
      </c>
      <c r="I1323" s="7">
        <f>WEEKDAY($B1323,2)</f>
        <v>7</v>
      </c>
      <c r="J1323" s="7" t="str">
        <f>TEXT($B1323, "DDDD")</f>
        <v>domingo</v>
      </c>
      <c r="K1323" s="15" t="str">
        <f>IFERROR(VLOOKUP(B1323, HolidayDimension!A$2:B$50, 2, FALSE), "No Key")</f>
        <v>No Key</v>
      </c>
      <c r="L1323" s="7" t="str">
        <f t="shared" si="20"/>
        <v>Non-Holiday</v>
      </c>
      <c r="M1323" s="7" t="str">
        <f>IF($I1323 &gt;= 6, "Weekend", "Non-Weekend")</f>
        <v>Weekend</v>
      </c>
    </row>
    <row r="1324" spans="1:13" x14ac:dyDescent="0.25">
      <c r="A1324" s="7">
        <v>1323</v>
      </c>
      <c r="B1324" s="8">
        <v>42261</v>
      </c>
      <c r="C1324" s="7">
        <f>YEAR($B1324)</f>
        <v>2015</v>
      </c>
      <c r="D1324" s="7" t="str">
        <f>VLOOKUP(_xlfn.DAYS(DATE(YEAR($B1324), MONTH($B1325), DAY($B1325)), DATE(YEAR($B1325), 1, 1)), SeasonAux, 2, TRUE)</f>
        <v>Summer</v>
      </c>
      <c r="E1324" s="7">
        <f>IF($F1324 &lt;= 6, 1, 2)</f>
        <v>2</v>
      </c>
      <c r="F1324" s="7">
        <f>MONTH($B1324)</f>
        <v>9</v>
      </c>
      <c r="G1324" s="7">
        <f>WEEKNUM($B1324)</f>
        <v>38</v>
      </c>
      <c r="H1324" s="7">
        <f>DAY($B1324)</f>
        <v>14</v>
      </c>
      <c r="I1324" s="7">
        <f>WEEKDAY($B1324,2)</f>
        <v>1</v>
      </c>
      <c r="J1324" s="7" t="str">
        <f>TEXT($B1324, "DDDD")</f>
        <v>segunda-feira</v>
      </c>
      <c r="K1324" s="15" t="str">
        <f>IFERROR(VLOOKUP(B1324, HolidayDimension!A$2:B$50, 2, FALSE), "No Key")</f>
        <v>No Key</v>
      </c>
      <c r="L1324" s="7" t="str">
        <f t="shared" si="20"/>
        <v>Non-Holiday</v>
      </c>
      <c r="M1324" s="7" t="str">
        <f>IF($I1324 &gt;= 6, "Weekend", "Non-Weekend")</f>
        <v>Non-Weekend</v>
      </c>
    </row>
    <row r="1325" spans="1:13" x14ac:dyDescent="0.25">
      <c r="A1325" s="7">
        <v>1324</v>
      </c>
      <c r="B1325" s="9">
        <v>42262</v>
      </c>
      <c r="C1325" s="7">
        <f>YEAR($B1325)</f>
        <v>2015</v>
      </c>
      <c r="D1325" s="7" t="str">
        <f>VLOOKUP(_xlfn.DAYS(DATE(YEAR($B1325), MONTH($B1326), DAY($B1326)), DATE(YEAR($B1326), 1, 1)), SeasonAux, 2, TRUE)</f>
        <v>Summer</v>
      </c>
      <c r="E1325" s="7">
        <f>IF($F1325 &lt;= 6, 1, 2)</f>
        <v>2</v>
      </c>
      <c r="F1325" s="7">
        <f>MONTH($B1325)</f>
        <v>9</v>
      </c>
      <c r="G1325" s="7">
        <f>WEEKNUM($B1325)</f>
        <v>38</v>
      </c>
      <c r="H1325" s="7">
        <f>DAY($B1325)</f>
        <v>15</v>
      </c>
      <c r="I1325" s="7">
        <f>WEEKDAY($B1325,2)</f>
        <v>2</v>
      </c>
      <c r="J1325" s="7" t="str">
        <f>TEXT($B1325, "DDDD")</f>
        <v>terça-feira</v>
      </c>
      <c r="K1325" s="15" t="str">
        <f>IFERROR(VLOOKUP(B1325, HolidayDimension!A$2:B$50, 2, FALSE), "No Key")</f>
        <v>No Key</v>
      </c>
      <c r="L1325" s="7" t="str">
        <f t="shared" si="20"/>
        <v>Non-Holiday</v>
      </c>
      <c r="M1325" s="7" t="str">
        <f>IF($I1325 &gt;= 6, "Weekend", "Non-Weekend")</f>
        <v>Non-Weekend</v>
      </c>
    </row>
    <row r="1326" spans="1:13" x14ac:dyDescent="0.25">
      <c r="A1326" s="7">
        <v>1325</v>
      </c>
      <c r="B1326" s="8">
        <v>42263</v>
      </c>
      <c r="C1326" s="7">
        <f>YEAR($B1326)</f>
        <v>2015</v>
      </c>
      <c r="D1326" s="7" t="str">
        <f>VLOOKUP(_xlfn.DAYS(DATE(YEAR($B1326), MONTH($B1327), DAY($B1327)), DATE(YEAR($B1327), 1, 1)), SeasonAux, 2, TRUE)</f>
        <v>Summer</v>
      </c>
      <c r="E1326" s="7">
        <f>IF($F1326 &lt;= 6, 1, 2)</f>
        <v>2</v>
      </c>
      <c r="F1326" s="7">
        <f>MONTH($B1326)</f>
        <v>9</v>
      </c>
      <c r="G1326" s="7">
        <f>WEEKNUM($B1326)</f>
        <v>38</v>
      </c>
      <c r="H1326" s="7">
        <f>DAY($B1326)</f>
        <v>16</v>
      </c>
      <c r="I1326" s="7">
        <f>WEEKDAY($B1326,2)</f>
        <v>3</v>
      </c>
      <c r="J1326" s="7" t="str">
        <f>TEXT($B1326, "DDDD")</f>
        <v>quarta-feira</v>
      </c>
      <c r="K1326" s="15" t="str">
        <f>IFERROR(VLOOKUP(B1326, HolidayDimension!A$2:B$50, 2, FALSE), "No Key")</f>
        <v>No Key</v>
      </c>
      <c r="L1326" s="7" t="str">
        <f t="shared" si="20"/>
        <v>Non-Holiday</v>
      </c>
      <c r="M1326" s="7" t="str">
        <f>IF($I1326 &gt;= 6, "Weekend", "Non-Weekend")</f>
        <v>Non-Weekend</v>
      </c>
    </row>
    <row r="1327" spans="1:13" x14ac:dyDescent="0.25">
      <c r="A1327" s="7">
        <v>1326</v>
      </c>
      <c r="B1327" s="9">
        <v>42264</v>
      </c>
      <c r="C1327" s="7">
        <f>YEAR($B1327)</f>
        <v>2015</v>
      </c>
      <c r="D1327" s="7" t="str">
        <f>VLOOKUP(_xlfn.DAYS(DATE(YEAR($B1327), MONTH($B1328), DAY($B1328)), DATE(YEAR($B1328), 1, 1)), SeasonAux, 2, TRUE)</f>
        <v>Summer</v>
      </c>
      <c r="E1327" s="7">
        <f>IF($F1327 &lt;= 6, 1, 2)</f>
        <v>2</v>
      </c>
      <c r="F1327" s="7">
        <f>MONTH($B1327)</f>
        <v>9</v>
      </c>
      <c r="G1327" s="7">
        <f>WEEKNUM($B1327)</f>
        <v>38</v>
      </c>
      <c r="H1327" s="7">
        <f>DAY($B1327)</f>
        <v>17</v>
      </c>
      <c r="I1327" s="7">
        <f>WEEKDAY($B1327,2)</f>
        <v>4</v>
      </c>
      <c r="J1327" s="7" t="str">
        <f>TEXT($B1327, "DDDD")</f>
        <v>quinta-feira</v>
      </c>
      <c r="K1327" s="15" t="str">
        <f>IFERROR(VLOOKUP(B1327, HolidayDimension!A$2:B$50, 2, FALSE), "No Key")</f>
        <v>No Key</v>
      </c>
      <c r="L1327" s="7" t="str">
        <f t="shared" si="20"/>
        <v>Non-Holiday</v>
      </c>
      <c r="M1327" s="7" t="str">
        <f>IF($I1327 &gt;= 6, "Weekend", "Non-Weekend")</f>
        <v>Non-Weekend</v>
      </c>
    </row>
    <row r="1328" spans="1:13" x14ac:dyDescent="0.25">
      <c r="A1328" s="7">
        <v>1327</v>
      </c>
      <c r="B1328" s="8">
        <v>42265</v>
      </c>
      <c r="C1328" s="7">
        <f>YEAR($B1328)</f>
        <v>2015</v>
      </c>
      <c r="D1328" s="7" t="str">
        <f>VLOOKUP(_xlfn.DAYS(DATE(YEAR($B1328), MONTH($B1329), DAY($B1329)), DATE(YEAR($B1329), 1, 1)), SeasonAux, 2, TRUE)</f>
        <v>Summer</v>
      </c>
      <c r="E1328" s="7">
        <f>IF($F1328 &lt;= 6, 1, 2)</f>
        <v>2</v>
      </c>
      <c r="F1328" s="7">
        <f>MONTH($B1328)</f>
        <v>9</v>
      </c>
      <c r="G1328" s="7">
        <f>WEEKNUM($B1328)</f>
        <v>38</v>
      </c>
      <c r="H1328" s="7">
        <f>DAY($B1328)</f>
        <v>18</v>
      </c>
      <c r="I1328" s="7">
        <f>WEEKDAY($B1328,2)</f>
        <v>5</v>
      </c>
      <c r="J1328" s="7" t="str">
        <f>TEXT($B1328, "DDDD")</f>
        <v>sexta-feira</v>
      </c>
      <c r="K1328" s="15" t="str">
        <f>IFERROR(VLOOKUP(B1328, HolidayDimension!A$2:B$50, 2, FALSE), "No Key")</f>
        <v>No Key</v>
      </c>
      <c r="L1328" s="7" t="str">
        <f t="shared" si="20"/>
        <v>Non-Holiday</v>
      </c>
      <c r="M1328" s="7" t="str">
        <f>IF($I1328 &gt;= 6, "Weekend", "Non-Weekend")</f>
        <v>Non-Weekend</v>
      </c>
    </row>
    <row r="1329" spans="1:13" x14ac:dyDescent="0.25">
      <c r="A1329" s="7">
        <v>1328</v>
      </c>
      <c r="B1329" s="9">
        <v>42266</v>
      </c>
      <c r="C1329" s="7">
        <f>YEAR($B1329)</f>
        <v>2015</v>
      </c>
      <c r="D1329" s="7" t="str">
        <f>VLOOKUP(_xlfn.DAYS(DATE(YEAR($B1329), MONTH($B1330), DAY($B1330)), DATE(YEAR($B1330), 1, 1)), SeasonAux, 2, TRUE)</f>
        <v>Summer</v>
      </c>
      <c r="E1329" s="7">
        <f>IF($F1329 &lt;= 6, 1, 2)</f>
        <v>2</v>
      </c>
      <c r="F1329" s="7">
        <f>MONTH($B1329)</f>
        <v>9</v>
      </c>
      <c r="G1329" s="7">
        <f>WEEKNUM($B1329)</f>
        <v>38</v>
      </c>
      <c r="H1329" s="7">
        <f>DAY($B1329)</f>
        <v>19</v>
      </c>
      <c r="I1329" s="7">
        <f>WEEKDAY($B1329,2)</f>
        <v>6</v>
      </c>
      <c r="J1329" s="7" t="str">
        <f>TEXT($B1329, "DDDD")</f>
        <v>sábado</v>
      </c>
      <c r="K1329" s="15" t="str">
        <f>IFERROR(VLOOKUP(B1329, HolidayDimension!A$2:B$50, 2, FALSE), "No Key")</f>
        <v>No Key</v>
      </c>
      <c r="L1329" s="7" t="str">
        <f t="shared" si="20"/>
        <v>Non-Holiday</v>
      </c>
      <c r="M1329" s="7" t="str">
        <f>IF($I1329 &gt;= 6, "Weekend", "Non-Weekend")</f>
        <v>Weekend</v>
      </c>
    </row>
    <row r="1330" spans="1:13" x14ac:dyDescent="0.25">
      <c r="A1330" s="7">
        <v>1329</v>
      </c>
      <c r="B1330" s="9">
        <v>42267</v>
      </c>
      <c r="C1330" s="7">
        <f>YEAR($B1330)</f>
        <v>2015</v>
      </c>
      <c r="D1330" s="7" t="str">
        <f>VLOOKUP(_xlfn.DAYS(DATE(YEAR($B1330), MONTH($B1331), DAY($B1331)), DATE(YEAR($B1331), 1, 1)), SeasonAux, 2, TRUE)</f>
        <v>Summer</v>
      </c>
      <c r="E1330" s="7">
        <f>IF($F1330 &lt;= 6, 1, 2)</f>
        <v>2</v>
      </c>
      <c r="F1330" s="7">
        <f>MONTH($B1330)</f>
        <v>9</v>
      </c>
      <c r="G1330" s="7">
        <f>WEEKNUM($B1330)</f>
        <v>39</v>
      </c>
      <c r="H1330" s="7">
        <f>DAY($B1330)</f>
        <v>20</v>
      </c>
      <c r="I1330" s="7">
        <f>WEEKDAY($B1330,2)</f>
        <v>7</v>
      </c>
      <c r="J1330" s="7" t="str">
        <f>TEXT($B1330, "DDDD")</f>
        <v>domingo</v>
      </c>
      <c r="K1330" s="15" t="str">
        <f>IFERROR(VLOOKUP(B1330, HolidayDimension!A$2:B$50, 2, FALSE), "No Key")</f>
        <v>No Key</v>
      </c>
      <c r="L1330" s="7" t="str">
        <f t="shared" si="20"/>
        <v>Non-Holiday</v>
      </c>
      <c r="M1330" s="7" t="str">
        <f>IF($I1330 &gt;= 6, "Weekend", "Non-Weekend")</f>
        <v>Weekend</v>
      </c>
    </row>
    <row r="1331" spans="1:13" x14ac:dyDescent="0.25">
      <c r="A1331" s="7">
        <v>1330</v>
      </c>
      <c r="B1331" s="9">
        <v>42268</v>
      </c>
      <c r="C1331" s="7">
        <f>YEAR($B1331)</f>
        <v>2015</v>
      </c>
      <c r="D1331" s="7" t="str">
        <f>VLOOKUP(_xlfn.DAYS(DATE(YEAR($B1331), MONTH($B1332), DAY($B1332)), DATE(YEAR($B1332), 1, 1)), SeasonAux, 2, TRUE)</f>
        <v>Autumn</v>
      </c>
      <c r="E1331" s="7">
        <f>IF($F1331 &lt;= 6, 1, 2)</f>
        <v>2</v>
      </c>
      <c r="F1331" s="7">
        <f>MONTH($B1331)</f>
        <v>9</v>
      </c>
      <c r="G1331" s="7">
        <f>WEEKNUM($B1331)</f>
        <v>39</v>
      </c>
      <c r="H1331" s="7">
        <f>DAY($B1331)</f>
        <v>21</v>
      </c>
      <c r="I1331" s="7">
        <f>WEEKDAY($B1331,2)</f>
        <v>1</v>
      </c>
      <c r="J1331" s="7" t="str">
        <f>TEXT($B1331, "DDDD")</f>
        <v>segunda-feira</v>
      </c>
      <c r="K1331" s="15" t="str">
        <f>IFERROR(VLOOKUP(B1331, HolidayDimension!A$2:B$50, 2, FALSE), "No Key")</f>
        <v>No Key</v>
      </c>
      <c r="L1331" s="7" t="str">
        <f t="shared" si="20"/>
        <v>Non-Holiday</v>
      </c>
      <c r="M1331" s="7" t="str">
        <f>IF($I1331 &gt;= 6, "Weekend", "Non-Weekend")</f>
        <v>Non-Weekend</v>
      </c>
    </row>
    <row r="1332" spans="1:13" x14ac:dyDescent="0.25">
      <c r="A1332" s="7">
        <v>1331</v>
      </c>
      <c r="B1332" s="8">
        <v>42269</v>
      </c>
      <c r="C1332" s="7">
        <f>YEAR($B1332)</f>
        <v>2015</v>
      </c>
      <c r="D1332" s="7" t="str">
        <f>VLOOKUP(_xlfn.DAYS(DATE(YEAR($B1332), MONTH($B1333), DAY($B1333)), DATE(YEAR($B1333), 1, 1)), SeasonAux, 2, TRUE)</f>
        <v>Autumn</v>
      </c>
      <c r="E1332" s="7">
        <f>IF($F1332 &lt;= 6, 1, 2)</f>
        <v>2</v>
      </c>
      <c r="F1332" s="7">
        <f>MONTH($B1332)</f>
        <v>9</v>
      </c>
      <c r="G1332" s="7">
        <f>WEEKNUM($B1332)</f>
        <v>39</v>
      </c>
      <c r="H1332" s="7">
        <f>DAY($B1332)</f>
        <v>22</v>
      </c>
      <c r="I1332" s="7">
        <f>WEEKDAY($B1332,2)</f>
        <v>2</v>
      </c>
      <c r="J1332" s="7" t="str">
        <f>TEXT($B1332, "DDDD")</f>
        <v>terça-feira</v>
      </c>
      <c r="K1332" s="15" t="str">
        <f>IFERROR(VLOOKUP(B1332, HolidayDimension!A$2:B$50, 2, FALSE), "No Key")</f>
        <v>No Key</v>
      </c>
      <c r="L1332" s="7" t="str">
        <f t="shared" si="20"/>
        <v>Non-Holiday</v>
      </c>
      <c r="M1332" s="7" t="str">
        <f>IF($I1332 &gt;= 6, "Weekend", "Non-Weekend")</f>
        <v>Non-Weekend</v>
      </c>
    </row>
    <row r="1333" spans="1:13" x14ac:dyDescent="0.25">
      <c r="A1333" s="7">
        <v>1332</v>
      </c>
      <c r="B1333" s="9">
        <v>42270</v>
      </c>
      <c r="C1333" s="7">
        <f>YEAR($B1333)</f>
        <v>2015</v>
      </c>
      <c r="D1333" s="7" t="str">
        <f>VLOOKUP(_xlfn.DAYS(DATE(YEAR($B1333), MONTH($B1334), DAY($B1334)), DATE(YEAR($B1334), 1, 1)), SeasonAux, 2, TRUE)</f>
        <v>Autumn</v>
      </c>
      <c r="E1333" s="7">
        <f>IF($F1333 &lt;= 6, 1, 2)</f>
        <v>2</v>
      </c>
      <c r="F1333" s="7">
        <f>MONTH($B1333)</f>
        <v>9</v>
      </c>
      <c r="G1333" s="7">
        <f>WEEKNUM($B1333)</f>
        <v>39</v>
      </c>
      <c r="H1333" s="7">
        <f>DAY($B1333)</f>
        <v>23</v>
      </c>
      <c r="I1333" s="7">
        <f>WEEKDAY($B1333,2)</f>
        <v>3</v>
      </c>
      <c r="J1333" s="7" t="str">
        <f>TEXT($B1333, "DDDD")</f>
        <v>quarta-feira</v>
      </c>
      <c r="K1333" s="15" t="str">
        <f>IFERROR(VLOOKUP(B1333, HolidayDimension!A$2:B$50, 2, FALSE), "No Key")</f>
        <v>No Key</v>
      </c>
      <c r="L1333" s="7" t="str">
        <f t="shared" si="20"/>
        <v>Non-Holiday</v>
      </c>
      <c r="M1333" s="7" t="str">
        <f>IF($I1333 &gt;= 6, "Weekend", "Non-Weekend")</f>
        <v>Non-Weekend</v>
      </c>
    </row>
    <row r="1334" spans="1:13" x14ac:dyDescent="0.25">
      <c r="A1334" s="7">
        <v>1333</v>
      </c>
      <c r="B1334" s="8">
        <v>42271</v>
      </c>
      <c r="C1334" s="7">
        <f>YEAR($B1334)</f>
        <v>2015</v>
      </c>
      <c r="D1334" s="7" t="str">
        <f>VLOOKUP(_xlfn.DAYS(DATE(YEAR($B1334), MONTH($B1335), DAY($B1335)), DATE(YEAR($B1335), 1, 1)), SeasonAux, 2, TRUE)</f>
        <v>Autumn</v>
      </c>
      <c r="E1334" s="7">
        <f>IF($F1334 &lt;= 6, 1, 2)</f>
        <v>2</v>
      </c>
      <c r="F1334" s="7">
        <f>MONTH($B1334)</f>
        <v>9</v>
      </c>
      <c r="G1334" s="7">
        <f>WEEKNUM($B1334)</f>
        <v>39</v>
      </c>
      <c r="H1334" s="7">
        <f>DAY($B1334)</f>
        <v>24</v>
      </c>
      <c r="I1334" s="7">
        <f>WEEKDAY($B1334,2)</f>
        <v>4</v>
      </c>
      <c r="J1334" s="7" t="str">
        <f>TEXT($B1334, "DDDD")</f>
        <v>quinta-feira</v>
      </c>
      <c r="K1334" s="15" t="str">
        <f>IFERROR(VLOOKUP(B1334, HolidayDimension!A$2:B$50, 2, FALSE), "No Key")</f>
        <v>No Key</v>
      </c>
      <c r="L1334" s="7" t="str">
        <f t="shared" si="20"/>
        <v>Non-Holiday</v>
      </c>
      <c r="M1334" s="7" t="str">
        <f>IF($I1334 &gt;= 6, "Weekend", "Non-Weekend")</f>
        <v>Non-Weekend</v>
      </c>
    </row>
    <row r="1335" spans="1:13" x14ac:dyDescent="0.25">
      <c r="A1335" s="7">
        <v>1334</v>
      </c>
      <c r="B1335" s="9">
        <v>42272</v>
      </c>
      <c r="C1335" s="7">
        <f>YEAR($B1335)</f>
        <v>2015</v>
      </c>
      <c r="D1335" s="7" t="str">
        <f>VLOOKUP(_xlfn.DAYS(DATE(YEAR($B1335), MONTH($B1336), DAY($B1336)), DATE(YEAR($B1336), 1, 1)), SeasonAux, 2, TRUE)</f>
        <v>Autumn</v>
      </c>
      <c r="E1335" s="7">
        <f>IF($F1335 &lt;= 6, 1, 2)</f>
        <v>2</v>
      </c>
      <c r="F1335" s="7">
        <f>MONTH($B1335)</f>
        <v>9</v>
      </c>
      <c r="G1335" s="7">
        <f>WEEKNUM($B1335)</f>
        <v>39</v>
      </c>
      <c r="H1335" s="7">
        <f>DAY($B1335)</f>
        <v>25</v>
      </c>
      <c r="I1335" s="7">
        <f>WEEKDAY($B1335,2)</f>
        <v>5</v>
      </c>
      <c r="J1335" s="7" t="str">
        <f>TEXT($B1335, "DDDD")</f>
        <v>sexta-feira</v>
      </c>
      <c r="K1335" s="15" t="str">
        <f>IFERROR(VLOOKUP(B1335, HolidayDimension!A$2:B$50, 2, FALSE), "No Key")</f>
        <v>No Key</v>
      </c>
      <c r="L1335" s="7" t="str">
        <f t="shared" si="20"/>
        <v>Non-Holiday</v>
      </c>
      <c r="M1335" s="7" t="str">
        <f>IF($I1335 &gt;= 6, "Weekend", "Non-Weekend")</f>
        <v>Non-Weekend</v>
      </c>
    </row>
    <row r="1336" spans="1:13" x14ac:dyDescent="0.25">
      <c r="A1336" s="7">
        <v>1335</v>
      </c>
      <c r="B1336" s="9">
        <v>42273</v>
      </c>
      <c r="C1336" s="7">
        <f>YEAR($B1336)</f>
        <v>2015</v>
      </c>
      <c r="D1336" s="7" t="str">
        <f>VLOOKUP(_xlfn.DAYS(DATE(YEAR($B1336), MONTH($B1337), DAY($B1337)), DATE(YEAR($B1337), 1, 1)), SeasonAux, 2, TRUE)</f>
        <v>Autumn</v>
      </c>
      <c r="E1336" s="7">
        <f>IF($F1336 &lt;= 6, 1, 2)</f>
        <v>2</v>
      </c>
      <c r="F1336" s="7">
        <f>MONTH($B1336)</f>
        <v>9</v>
      </c>
      <c r="G1336" s="7">
        <f>WEEKNUM($B1336)</f>
        <v>39</v>
      </c>
      <c r="H1336" s="7">
        <f>DAY($B1336)</f>
        <v>26</v>
      </c>
      <c r="I1336" s="7">
        <f>WEEKDAY($B1336,2)</f>
        <v>6</v>
      </c>
      <c r="J1336" s="7" t="str">
        <f>TEXT($B1336, "DDDD")</f>
        <v>sábado</v>
      </c>
      <c r="K1336" s="15" t="str">
        <f>IFERROR(VLOOKUP(B1336, HolidayDimension!A$2:B$50, 2, FALSE), "No Key")</f>
        <v>No Key</v>
      </c>
      <c r="L1336" s="7" t="str">
        <f t="shared" si="20"/>
        <v>Non-Holiday</v>
      </c>
      <c r="M1336" s="7" t="str">
        <f>IF($I1336 &gt;= 6, "Weekend", "Non-Weekend")</f>
        <v>Weekend</v>
      </c>
    </row>
    <row r="1337" spans="1:13" x14ac:dyDescent="0.25">
      <c r="A1337" s="7">
        <v>1336</v>
      </c>
      <c r="B1337" s="8">
        <v>42274</v>
      </c>
      <c r="C1337" s="7">
        <f>YEAR($B1337)</f>
        <v>2015</v>
      </c>
      <c r="D1337" s="7" t="str">
        <f>VLOOKUP(_xlfn.DAYS(DATE(YEAR($B1337), MONTH($B1338), DAY($B1338)), DATE(YEAR($B1338), 1, 1)), SeasonAux, 2, TRUE)</f>
        <v>Autumn</v>
      </c>
      <c r="E1337" s="7">
        <f>IF($F1337 &lt;= 6, 1, 2)</f>
        <v>2</v>
      </c>
      <c r="F1337" s="7">
        <f>MONTH($B1337)</f>
        <v>9</v>
      </c>
      <c r="G1337" s="7">
        <f>WEEKNUM($B1337)</f>
        <v>40</v>
      </c>
      <c r="H1337" s="7">
        <f>DAY($B1337)</f>
        <v>27</v>
      </c>
      <c r="I1337" s="7">
        <f>WEEKDAY($B1337,2)</f>
        <v>7</v>
      </c>
      <c r="J1337" s="7" t="str">
        <f>TEXT($B1337, "DDDD")</f>
        <v>domingo</v>
      </c>
      <c r="K1337" s="15" t="str">
        <f>IFERROR(VLOOKUP(B1337, HolidayDimension!A$2:B$50, 2, FALSE), "No Key")</f>
        <v>No Key</v>
      </c>
      <c r="L1337" s="7" t="str">
        <f t="shared" si="20"/>
        <v>Non-Holiday</v>
      </c>
      <c r="M1337" s="7" t="str">
        <f>IF($I1337 &gt;= 6, "Weekend", "Non-Weekend")</f>
        <v>Weekend</v>
      </c>
    </row>
    <row r="1338" spans="1:13" x14ac:dyDescent="0.25">
      <c r="A1338" s="7">
        <v>1337</v>
      </c>
      <c r="B1338" s="9">
        <v>42275</v>
      </c>
      <c r="C1338" s="7">
        <f>YEAR($B1338)</f>
        <v>2015</v>
      </c>
      <c r="D1338" s="7" t="str">
        <f>VLOOKUP(_xlfn.DAYS(DATE(YEAR($B1338), MONTH($B1339), DAY($B1339)), DATE(YEAR($B1339), 1, 1)), SeasonAux, 2, TRUE)</f>
        <v>Autumn</v>
      </c>
      <c r="E1338" s="7">
        <f>IF($F1338 &lt;= 6, 1, 2)</f>
        <v>2</v>
      </c>
      <c r="F1338" s="7">
        <f>MONTH($B1338)</f>
        <v>9</v>
      </c>
      <c r="G1338" s="7">
        <f>WEEKNUM($B1338)</f>
        <v>40</v>
      </c>
      <c r="H1338" s="7">
        <f>DAY($B1338)</f>
        <v>28</v>
      </c>
      <c r="I1338" s="7">
        <f>WEEKDAY($B1338,2)</f>
        <v>1</v>
      </c>
      <c r="J1338" s="7" t="str">
        <f>TEXT($B1338, "DDDD")</f>
        <v>segunda-feira</v>
      </c>
      <c r="K1338" s="15" t="str">
        <f>IFERROR(VLOOKUP(B1338, HolidayDimension!A$2:B$50, 2, FALSE), "No Key")</f>
        <v>No Key</v>
      </c>
      <c r="L1338" s="7" t="str">
        <f t="shared" si="20"/>
        <v>Non-Holiday</v>
      </c>
      <c r="M1338" s="7" t="str">
        <f>IF($I1338 &gt;= 6, "Weekend", "Non-Weekend")</f>
        <v>Non-Weekend</v>
      </c>
    </row>
    <row r="1339" spans="1:13" x14ac:dyDescent="0.25">
      <c r="A1339" s="7">
        <v>1338</v>
      </c>
      <c r="B1339" s="8">
        <v>42276</v>
      </c>
      <c r="C1339" s="7">
        <f>YEAR($B1339)</f>
        <v>2015</v>
      </c>
      <c r="D1339" s="7" t="str">
        <f>VLOOKUP(_xlfn.DAYS(DATE(YEAR($B1339), MONTH($B1340), DAY($B1340)), DATE(YEAR($B1340), 1, 1)), SeasonAux, 2, TRUE)</f>
        <v>Autumn</v>
      </c>
      <c r="E1339" s="7">
        <f>IF($F1339 &lt;= 6, 1, 2)</f>
        <v>2</v>
      </c>
      <c r="F1339" s="7">
        <f>MONTH($B1339)</f>
        <v>9</v>
      </c>
      <c r="G1339" s="7">
        <f>WEEKNUM($B1339)</f>
        <v>40</v>
      </c>
      <c r="H1339" s="7">
        <f>DAY($B1339)</f>
        <v>29</v>
      </c>
      <c r="I1339" s="7">
        <f>WEEKDAY($B1339,2)</f>
        <v>2</v>
      </c>
      <c r="J1339" s="7" t="str">
        <f>TEXT($B1339, "DDDD")</f>
        <v>terça-feira</v>
      </c>
      <c r="K1339" s="15" t="str">
        <f>IFERROR(VLOOKUP(B1339, HolidayDimension!A$2:B$50, 2, FALSE), "No Key")</f>
        <v>No Key</v>
      </c>
      <c r="L1339" s="7" t="str">
        <f t="shared" si="20"/>
        <v>Non-Holiday</v>
      </c>
      <c r="M1339" s="7" t="str">
        <f>IF($I1339 &gt;= 6, "Weekend", "Non-Weekend")</f>
        <v>Non-Weekend</v>
      </c>
    </row>
    <row r="1340" spans="1:13" x14ac:dyDescent="0.25">
      <c r="A1340" s="7">
        <v>1339</v>
      </c>
      <c r="B1340" s="9">
        <v>42277</v>
      </c>
      <c r="C1340" s="7">
        <f>YEAR($B1340)</f>
        <v>2015</v>
      </c>
      <c r="D1340" s="7" t="str">
        <f>VLOOKUP(_xlfn.DAYS(DATE(YEAR($B1340), MONTH($B1341), DAY($B1341)), DATE(YEAR($B1341), 1, 1)), SeasonAux, 2, TRUE)</f>
        <v>Autumn</v>
      </c>
      <c r="E1340" s="7">
        <f>IF($F1340 &lt;= 6, 1, 2)</f>
        <v>2</v>
      </c>
      <c r="F1340" s="7">
        <f>MONTH($B1340)</f>
        <v>9</v>
      </c>
      <c r="G1340" s="7">
        <f>WEEKNUM($B1340)</f>
        <v>40</v>
      </c>
      <c r="H1340" s="7">
        <f>DAY($B1340)</f>
        <v>30</v>
      </c>
      <c r="I1340" s="7">
        <f>WEEKDAY($B1340,2)</f>
        <v>3</v>
      </c>
      <c r="J1340" s="7" t="str">
        <f>TEXT($B1340, "DDDD")</f>
        <v>quarta-feira</v>
      </c>
      <c r="K1340" s="15" t="str">
        <f>IFERROR(VLOOKUP(B1340, HolidayDimension!A$2:B$50, 2, FALSE), "No Key")</f>
        <v>No Key</v>
      </c>
      <c r="L1340" s="7" t="str">
        <f t="shared" si="20"/>
        <v>Non-Holiday</v>
      </c>
      <c r="M1340" s="7" t="str">
        <f>IF($I1340 &gt;= 6, "Weekend", "Non-Weekend")</f>
        <v>Non-Weekend</v>
      </c>
    </row>
    <row r="1341" spans="1:13" x14ac:dyDescent="0.25">
      <c r="A1341" s="7">
        <v>1340</v>
      </c>
      <c r="B1341" s="9">
        <v>42278</v>
      </c>
      <c r="C1341" s="7">
        <f>YEAR($B1341)</f>
        <v>2015</v>
      </c>
      <c r="D1341" s="7" t="str">
        <f>VLOOKUP(_xlfn.DAYS(DATE(YEAR($B1341), MONTH($B1342), DAY($B1342)), DATE(YEAR($B1342), 1, 1)), SeasonAux, 2, TRUE)</f>
        <v>Autumn</v>
      </c>
      <c r="E1341" s="7">
        <f>IF($F1341 &lt;= 6, 1, 2)</f>
        <v>2</v>
      </c>
      <c r="F1341" s="7">
        <f>MONTH($B1341)</f>
        <v>10</v>
      </c>
      <c r="G1341" s="7">
        <f>WEEKNUM($B1341)</f>
        <v>40</v>
      </c>
      <c r="H1341" s="7">
        <f>DAY($B1341)</f>
        <v>1</v>
      </c>
      <c r="I1341" s="7">
        <f>WEEKDAY($B1341,2)</f>
        <v>4</v>
      </c>
      <c r="J1341" s="7" t="str">
        <f>TEXT($B1341, "DDDD")</f>
        <v>quinta-feira</v>
      </c>
      <c r="K1341" s="15" t="str">
        <f>IFERROR(VLOOKUP(B1341, HolidayDimension!A$2:B$50, 2, FALSE), "No Key")</f>
        <v>No Key</v>
      </c>
      <c r="L1341" s="7" t="str">
        <f t="shared" si="20"/>
        <v>Non-Holiday</v>
      </c>
      <c r="M1341" s="7" t="str">
        <f>IF($I1341 &gt;= 6, "Weekend", "Non-Weekend")</f>
        <v>Non-Weekend</v>
      </c>
    </row>
    <row r="1342" spans="1:13" x14ac:dyDescent="0.25">
      <c r="A1342" s="7">
        <v>1341</v>
      </c>
      <c r="B1342" s="8">
        <v>42279</v>
      </c>
      <c r="C1342" s="7">
        <f>YEAR($B1342)</f>
        <v>2015</v>
      </c>
      <c r="D1342" s="7" t="str">
        <f>VLOOKUP(_xlfn.DAYS(DATE(YEAR($B1342), MONTH($B1343), DAY($B1343)), DATE(YEAR($B1343), 1, 1)), SeasonAux, 2, TRUE)</f>
        <v>Autumn</v>
      </c>
      <c r="E1342" s="7">
        <f>IF($F1342 &lt;= 6, 1, 2)</f>
        <v>2</v>
      </c>
      <c r="F1342" s="7">
        <f>MONTH($B1342)</f>
        <v>10</v>
      </c>
      <c r="G1342" s="7">
        <f>WEEKNUM($B1342)</f>
        <v>40</v>
      </c>
      <c r="H1342" s="7">
        <f>DAY($B1342)</f>
        <v>2</v>
      </c>
      <c r="I1342" s="7">
        <f>WEEKDAY($B1342,2)</f>
        <v>5</v>
      </c>
      <c r="J1342" s="7" t="str">
        <f>TEXT($B1342, "DDDD")</f>
        <v>sexta-feira</v>
      </c>
      <c r="K1342" s="15" t="str">
        <f>IFERROR(VLOOKUP(B1342, HolidayDimension!A$2:B$50, 2, FALSE), "No Key")</f>
        <v>No Key</v>
      </c>
      <c r="L1342" s="7" t="str">
        <f t="shared" si="20"/>
        <v>Non-Holiday</v>
      </c>
      <c r="M1342" s="7" t="str">
        <f>IF($I1342 &gt;= 6, "Weekend", "Non-Weekend")</f>
        <v>Non-Weekend</v>
      </c>
    </row>
    <row r="1343" spans="1:13" x14ac:dyDescent="0.25">
      <c r="A1343" s="7">
        <v>1342</v>
      </c>
      <c r="B1343" s="9">
        <v>42280</v>
      </c>
      <c r="C1343" s="7">
        <f>YEAR($B1343)</f>
        <v>2015</v>
      </c>
      <c r="D1343" s="7" t="str">
        <f>VLOOKUP(_xlfn.DAYS(DATE(YEAR($B1343), MONTH($B1344), DAY($B1344)), DATE(YEAR($B1344), 1, 1)), SeasonAux, 2, TRUE)</f>
        <v>Autumn</v>
      </c>
      <c r="E1343" s="7">
        <f>IF($F1343 &lt;= 6, 1, 2)</f>
        <v>2</v>
      </c>
      <c r="F1343" s="7">
        <f>MONTH($B1343)</f>
        <v>10</v>
      </c>
      <c r="G1343" s="7">
        <f>WEEKNUM($B1343)</f>
        <v>40</v>
      </c>
      <c r="H1343" s="7">
        <f>DAY($B1343)</f>
        <v>3</v>
      </c>
      <c r="I1343" s="7">
        <f>WEEKDAY($B1343,2)</f>
        <v>6</v>
      </c>
      <c r="J1343" s="7" t="str">
        <f>TEXT($B1343, "DDDD")</f>
        <v>sábado</v>
      </c>
      <c r="K1343" s="15" t="str">
        <f>IFERROR(VLOOKUP(B1343, HolidayDimension!A$2:B$50, 2, FALSE), "No Key")</f>
        <v>No Key</v>
      </c>
      <c r="L1343" s="7" t="str">
        <f t="shared" si="20"/>
        <v>Non-Holiday</v>
      </c>
      <c r="M1343" s="7" t="str">
        <f>IF($I1343 &gt;= 6, "Weekend", "Non-Weekend")</f>
        <v>Weekend</v>
      </c>
    </row>
    <row r="1344" spans="1:13" x14ac:dyDescent="0.25">
      <c r="A1344" s="7">
        <v>1343</v>
      </c>
      <c r="B1344" s="9">
        <v>42281</v>
      </c>
      <c r="C1344" s="7">
        <f>YEAR($B1344)</f>
        <v>2015</v>
      </c>
      <c r="D1344" s="7" t="str">
        <f>VLOOKUP(_xlfn.DAYS(DATE(YEAR($B1344), MONTH($B1345), DAY($B1345)), DATE(YEAR($B1345), 1, 1)), SeasonAux, 2, TRUE)</f>
        <v>Autumn</v>
      </c>
      <c r="E1344" s="7">
        <f>IF($F1344 &lt;= 6, 1, 2)</f>
        <v>2</v>
      </c>
      <c r="F1344" s="7">
        <f>MONTH($B1344)</f>
        <v>10</v>
      </c>
      <c r="G1344" s="7">
        <f>WEEKNUM($B1344)</f>
        <v>41</v>
      </c>
      <c r="H1344" s="7">
        <f>DAY($B1344)</f>
        <v>4</v>
      </c>
      <c r="I1344" s="7">
        <f>WEEKDAY($B1344,2)</f>
        <v>7</v>
      </c>
      <c r="J1344" s="7" t="str">
        <f>TEXT($B1344, "DDDD")</f>
        <v>domingo</v>
      </c>
      <c r="K1344" s="15" t="str">
        <f>IFERROR(VLOOKUP(B1344, HolidayDimension!A$2:B$50, 2, FALSE), "No Key")</f>
        <v>No Key</v>
      </c>
      <c r="L1344" s="7" t="str">
        <f t="shared" si="20"/>
        <v>Non-Holiday</v>
      </c>
      <c r="M1344" s="7" t="str">
        <f>IF($I1344 &gt;= 6, "Weekend", "Non-Weekend")</f>
        <v>Weekend</v>
      </c>
    </row>
    <row r="1345" spans="1:13" x14ac:dyDescent="0.25">
      <c r="A1345" s="7">
        <v>1344</v>
      </c>
      <c r="B1345" s="9">
        <v>42282</v>
      </c>
      <c r="C1345" s="7">
        <f>YEAR($B1345)</f>
        <v>2015</v>
      </c>
      <c r="D1345" s="7" t="str">
        <f>VLOOKUP(_xlfn.DAYS(DATE(YEAR($B1345), MONTH($B1346), DAY($B1346)), DATE(YEAR($B1346), 1, 1)), SeasonAux, 2, TRUE)</f>
        <v>Autumn</v>
      </c>
      <c r="E1345" s="7">
        <f>IF($F1345 &lt;= 6, 1, 2)</f>
        <v>2</v>
      </c>
      <c r="F1345" s="7">
        <f>MONTH($B1345)</f>
        <v>10</v>
      </c>
      <c r="G1345" s="7">
        <f>WEEKNUM($B1345)</f>
        <v>41</v>
      </c>
      <c r="H1345" s="7">
        <f>DAY($B1345)</f>
        <v>5</v>
      </c>
      <c r="I1345" s="7">
        <f>WEEKDAY($B1345,2)</f>
        <v>1</v>
      </c>
      <c r="J1345" s="7" t="str">
        <f>TEXT($B1345, "DDDD")</f>
        <v>segunda-feira</v>
      </c>
      <c r="K1345" s="15" t="str">
        <f>IFERROR(VLOOKUP(B1345, HolidayDimension!A$2:B$50, 2, FALSE), "No Key")</f>
        <v>No Key</v>
      </c>
      <c r="L1345" s="7" t="str">
        <f t="shared" si="20"/>
        <v>Non-Holiday</v>
      </c>
      <c r="M1345" s="7" t="str">
        <f>IF($I1345 &gt;= 6, "Weekend", "Non-Weekend")</f>
        <v>Non-Weekend</v>
      </c>
    </row>
    <row r="1346" spans="1:13" x14ac:dyDescent="0.25">
      <c r="A1346" s="7">
        <v>1345</v>
      </c>
      <c r="B1346" s="8">
        <v>42283</v>
      </c>
      <c r="C1346" s="7">
        <f>YEAR($B1346)</f>
        <v>2015</v>
      </c>
      <c r="D1346" s="7" t="str">
        <f>VLOOKUP(_xlfn.DAYS(DATE(YEAR($B1346), MONTH($B1347), DAY($B1347)), DATE(YEAR($B1347), 1, 1)), SeasonAux, 2, TRUE)</f>
        <v>Autumn</v>
      </c>
      <c r="E1346" s="7">
        <f>IF($F1346 &lt;= 6, 1, 2)</f>
        <v>2</v>
      </c>
      <c r="F1346" s="7">
        <f>MONTH($B1346)</f>
        <v>10</v>
      </c>
      <c r="G1346" s="7">
        <f>WEEKNUM($B1346)</f>
        <v>41</v>
      </c>
      <c r="H1346" s="7">
        <f>DAY($B1346)</f>
        <v>6</v>
      </c>
      <c r="I1346" s="7">
        <f>WEEKDAY($B1346,2)</f>
        <v>2</v>
      </c>
      <c r="J1346" s="7" t="str">
        <f>TEXT($B1346, "DDDD")</f>
        <v>terça-feira</v>
      </c>
      <c r="K1346" s="15" t="str">
        <f>IFERROR(VLOOKUP(B1346, HolidayDimension!A$2:B$50, 2, FALSE), "No Key")</f>
        <v>No Key</v>
      </c>
      <c r="L1346" s="7" t="str">
        <f t="shared" si="20"/>
        <v>Non-Holiday</v>
      </c>
      <c r="M1346" s="7" t="str">
        <f>IF($I1346 &gt;= 6, "Weekend", "Non-Weekend")</f>
        <v>Non-Weekend</v>
      </c>
    </row>
    <row r="1347" spans="1:13" x14ac:dyDescent="0.25">
      <c r="A1347" s="7">
        <v>1346</v>
      </c>
      <c r="B1347" s="8">
        <v>42284</v>
      </c>
      <c r="C1347" s="7">
        <f>YEAR($B1347)</f>
        <v>2015</v>
      </c>
      <c r="D1347" s="7" t="str">
        <f>VLOOKUP(_xlfn.DAYS(DATE(YEAR($B1347), MONTH($B1348), DAY($B1348)), DATE(YEAR($B1348), 1, 1)), SeasonAux, 2, TRUE)</f>
        <v>Autumn</v>
      </c>
      <c r="E1347" s="7">
        <f>IF($F1347 &lt;= 6, 1, 2)</f>
        <v>2</v>
      </c>
      <c r="F1347" s="7">
        <f>MONTH($B1347)</f>
        <v>10</v>
      </c>
      <c r="G1347" s="7">
        <f>WEEKNUM($B1347)</f>
        <v>41</v>
      </c>
      <c r="H1347" s="7">
        <f>DAY($B1347)</f>
        <v>7</v>
      </c>
      <c r="I1347" s="7">
        <f>WEEKDAY($B1347,2)</f>
        <v>3</v>
      </c>
      <c r="J1347" s="7" t="str">
        <f>TEXT($B1347, "DDDD")</f>
        <v>quarta-feira</v>
      </c>
      <c r="K1347" s="15" t="str">
        <f>IFERROR(VLOOKUP(B1347, HolidayDimension!A$2:B$50, 2, FALSE), "No Key")</f>
        <v>No Key</v>
      </c>
      <c r="L1347" s="7" t="str">
        <f t="shared" ref="L1347:L1410" si="21">IF($K1347 = "No Key", "Non-Holiday", "Holiday")</f>
        <v>Non-Holiday</v>
      </c>
      <c r="M1347" s="7" t="str">
        <f>IF($I1347 &gt;= 6, "Weekend", "Non-Weekend")</f>
        <v>Non-Weekend</v>
      </c>
    </row>
    <row r="1348" spans="1:13" x14ac:dyDescent="0.25">
      <c r="A1348" s="7">
        <v>1347</v>
      </c>
      <c r="B1348" s="9">
        <v>42285</v>
      </c>
      <c r="C1348" s="7">
        <f>YEAR($B1348)</f>
        <v>2015</v>
      </c>
      <c r="D1348" s="7" t="str">
        <f>VLOOKUP(_xlfn.DAYS(DATE(YEAR($B1348), MONTH($B1349), DAY($B1349)), DATE(YEAR($B1349), 1, 1)), SeasonAux, 2, TRUE)</f>
        <v>Autumn</v>
      </c>
      <c r="E1348" s="7">
        <f>IF($F1348 &lt;= 6, 1, 2)</f>
        <v>2</v>
      </c>
      <c r="F1348" s="7">
        <f>MONTH($B1348)</f>
        <v>10</v>
      </c>
      <c r="G1348" s="7">
        <f>WEEKNUM($B1348)</f>
        <v>41</v>
      </c>
      <c r="H1348" s="7">
        <f>DAY($B1348)</f>
        <v>8</v>
      </c>
      <c r="I1348" s="7">
        <f>WEEKDAY($B1348,2)</f>
        <v>4</v>
      </c>
      <c r="J1348" s="7" t="str">
        <f>TEXT($B1348, "DDDD")</f>
        <v>quinta-feira</v>
      </c>
      <c r="K1348" s="15" t="str">
        <f>IFERROR(VLOOKUP(B1348, HolidayDimension!A$2:B$50, 2, FALSE), "No Key")</f>
        <v>No Key</v>
      </c>
      <c r="L1348" s="7" t="str">
        <f t="shared" si="21"/>
        <v>Non-Holiday</v>
      </c>
      <c r="M1348" s="7" t="str">
        <f>IF($I1348 &gt;= 6, "Weekend", "Non-Weekend")</f>
        <v>Non-Weekend</v>
      </c>
    </row>
    <row r="1349" spans="1:13" x14ac:dyDescent="0.25">
      <c r="A1349" s="7">
        <v>1348</v>
      </c>
      <c r="B1349" s="8">
        <v>42286</v>
      </c>
      <c r="C1349" s="7">
        <f>YEAR($B1349)</f>
        <v>2015</v>
      </c>
      <c r="D1349" s="7" t="str">
        <f>VLOOKUP(_xlfn.DAYS(DATE(YEAR($B1349), MONTH($B1350), DAY($B1350)), DATE(YEAR($B1350), 1, 1)), SeasonAux, 2, TRUE)</f>
        <v>Autumn</v>
      </c>
      <c r="E1349" s="7">
        <f>IF($F1349 &lt;= 6, 1, 2)</f>
        <v>2</v>
      </c>
      <c r="F1349" s="7">
        <f>MONTH($B1349)</f>
        <v>10</v>
      </c>
      <c r="G1349" s="7">
        <f>WEEKNUM($B1349)</f>
        <v>41</v>
      </c>
      <c r="H1349" s="7">
        <f>DAY($B1349)</f>
        <v>9</v>
      </c>
      <c r="I1349" s="7">
        <f>WEEKDAY($B1349,2)</f>
        <v>5</v>
      </c>
      <c r="J1349" s="7" t="str">
        <f>TEXT($B1349, "DDDD")</f>
        <v>sexta-feira</v>
      </c>
      <c r="K1349" s="15" t="str">
        <f>IFERROR(VLOOKUP(B1349, HolidayDimension!A$2:B$50, 2, FALSE), "No Key")</f>
        <v>No Key</v>
      </c>
      <c r="L1349" s="7" t="str">
        <f t="shared" si="21"/>
        <v>Non-Holiday</v>
      </c>
      <c r="M1349" s="7" t="str">
        <f>IF($I1349 &gt;= 6, "Weekend", "Non-Weekend")</f>
        <v>Non-Weekend</v>
      </c>
    </row>
    <row r="1350" spans="1:13" x14ac:dyDescent="0.25">
      <c r="A1350" s="7">
        <v>1349</v>
      </c>
      <c r="B1350" s="9">
        <v>42287</v>
      </c>
      <c r="C1350" s="7">
        <f>YEAR($B1350)</f>
        <v>2015</v>
      </c>
      <c r="D1350" s="7" t="str">
        <f>VLOOKUP(_xlfn.DAYS(DATE(YEAR($B1350), MONTH($B1351), DAY($B1351)), DATE(YEAR($B1351), 1, 1)), SeasonAux, 2, TRUE)</f>
        <v>Autumn</v>
      </c>
      <c r="E1350" s="7">
        <f>IF($F1350 &lt;= 6, 1, 2)</f>
        <v>2</v>
      </c>
      <c r="F1350" s="7">
        <f>MONTH($B1350)</f>
        <v>10</v>
      </c>
      <c r="G1350" s="7">
        <f>WEEKNUM($B1350)</f>
        <v>41</v>
      </c>
      <c r="H1350" s="7">
        <f>DAY($B1350)</f>
        <v>10</v>
      </c>
      <c r="I1350" s="7">
        <f>WEEKDAY($B1350,2)</f>
        <v>6</v>
      </c>
      <c r="J1350" s="7" t="str">
        <f>TEXT($B1350, "DDDD")</f>
        <v>sábado</v>
      </c>
      <c r="K1350" s="15" t="str">
        <f>IFERROR(VLOOKUP(B1350, HolidayDimension!A$2:B$50, 2, FALSE), "No Key")</f>
        <v>No Key</v>
      </c>
      <c r="L1350" s="7" t="str">
        <f t="shared" si="21"/>
        <v>Non-Holiday</v>
      </c>
      <c r="M1350" s="7" t="str">
        <f>IF($I1350 &gt;= 6, "Weekend", "Non-Weekend")</f>
        <v>Weekend</v>
      </c>
    </row>
    <row r="1351" spans="1:13" x14ac:dyDescent="0.25">
      <c r="A1351" s="7">
        <v>1350</v>
      </c>
      <c r="B1351" s="8">
        <v>42288</v>
      </c>
      <c r="C1351" s="7">
        <f>YEAR($B1351)</f>
        <v>2015</v>
      </c>
      <c r="D1351" s="7" t="str">
        <f>VLOOKUP(_xlfn.DAYS(DATE(YEAR($B1351), MONTH($B1352), DAY($B1352)), DATE(YEAR($B1352), 1, 1)), SeasonAux, 2, TRUE)</f>
        <v>Autumn</v>
      </c>
      <c r="E1351" s="7">
        <f>IF($F1351 &lt;= 6, 1, 2)</f>
        <v>2</v>
      </c>
      <c r="F1351" s="7">
        <f>MONTH($B1351)</f>
        <v>10</v>
      </c>
      <c r="G1351" s="7">
        <f>WEEKNUM($B1351)</f>
        <v>42</v>
      </c>
      <c r="H1351" s="7">
        <f>DAY($B1351)</f>
        <v>11</v>
      </c>
      <c r="I1351" s="7">
        <f>WEEKDAY($B1351,2)</f>
        <v>7</v>
      </c>
      <c r="J1351" s="7" t="str">
        <f>TEXT($B1351, "DDDD")</f>
        <v>domingo</v>
      </c>
      <c r="K1351" s="15" t="str">
        <f>IFERROR(VLOOKUP(B1351, HolidayDimension!A$2:B$50, 2, FALSE), "No Key")</f>
        <v>No Key</v>
      </c>
      <c r="L1351" s="7" t="str">
        <f t="shared" si="21"/>
        <v>Non-Holiday</v>
      </c>
      <c r="M1351" s="7" t="str">
        <f>IF($I1351 &gt;= 6, "Weekend", "Non-Weekend")</f>
        <v>Weekend</v>
      </c>
    </row>
    <row r="1352" spans="1:13" x14ac:dyDescent="0.25">
      <c r="A1352" s="7">
        <v>1351</v>
      </c>
      <c r="B1352" s="9">
        <v>42289</v>
      </c>
      <c r="C1352" s="7">
        <f>YEAR($B1352)</f>
        <v>2015</v>
      </c>
      <c r="D1352" s="7" t="str">
        <f>VLOOKUP(_xlfn.DAYS(DATE(YEAR($B1352), MONTH($B1353), DAY($B1353)), DATE(YEAR($B1353), 1, 1)), SeasonAux, 2, TRUE)</f>
        <v>Autumn</v>
      </c>
      <c r="E1352" s="7">
        <f>IF($F1352 &lt;= 6, 1, 2)</f>
        <v>2</v>
      </c>
      <c r="F1352" s="7">
        <f>MONTH($B1352)</f>
        <v>10</v>
      </c>
      <c r="G1352" s="7">
        <f>WEEKNUM($B1352)</f>
        <v>42</v>
      </c>
      <c r="H1352" s="7">
        <f>DAY($B1352)</f>
        <v>12</v>
      </c>
      <c r="I1352" s="7">
        <f>WEEKDAY($B1352,2)</f>
        <v>1</v>
      </c>
      <c r="J1352" s="7" t="str">
        <f>TEXT($B1352, "DDDD")</f>
        <v>segunda-feira</v>
      </c>
      <c r="K1352" s="15" t="str">
        <f>IFERROR(VLOOKUP(B1352, HolidayDimension!A$2:B$50, 2, FALSE), "No Key")</f>
        <v>No Key</v>
      </c>
      <c r="L1352" s="7" t="str">
        <f t="shared" si="21"/>
        <v>Non-Holiday</v>
      </c>
      <c r="M1352" s="7" t="str">
        <f>IF($I1352 &gt;= 6, "Weekend", "Non-Weekend")</f>
        <v>Non-Weekend</v>
      </c>
    </row>
    <row r="1353" spans="1:13" x14ac:dyDescent="0.25">
      <c r="A1353" s="7">
        <v>1352</v>
      </c>
      <c r="B1353" s="9">
        <v>42290</v>
      </c>
      <c r="C1353" s="7">
        <f>YEAR($B1353)</f>
        <v>2015</v>
      </c>
      <c r="D1353" s="7" t="str">
        <f>VLOOKUP(_xlfn.DAYS(DATE(YEAR($B1353), MONTH($B1354), DAY($B1354)), DATE(YEAR($B1354), 1, 1)), SeasonAux, 2, TRUE)</f>
        <v>Autumn</v>
      </c>
      <c r="E1353" s="7">
        <f>IF($F1353 &lt;= 6, 1, 2)</f>
        <v>2</v>
      </c>
      <c r="F1353" s="7">
        <f>MONTH($B1353)</f>
        <v>10</v>
      </c>
      <c r="G1353" s="7">
        <f>WEEKNUM($B1353)</f>
        <v>42</v>
      </c>
      <c r="H1353" s="7">
        <f>DAY($B1353)</f>
        <v>13</v>
      </c>
      <c r="I1353" s="7">
        <f>WEEKDAY($B1353,2)</f>
        <v>2</v>
      </c>
      <c r="J1353" s="7" t="str">
        <f>TEXT($B1353, "DDDD")</f>
        <v>terça-feira</v>
      </c>
      <c r="K1353" s="15" t="str">
        <f>IFERROR(VLOOKUP(B1353, HolidayDimension!A$2:B$50, 2, FALSE), "No Key")</f>
        <v>No Key</v>
      </c>
      <c r="L1353" s="7" t="str">
        <f t="shared" si="21"/>
        <v>Non-Holiday</v>
      </c>
      <c r="M1353" s="7" t="str">
        <f>IF($I1353 &gt;= 6, "Weekend", "Non-Weekend")</f>
        <v>Non-Weekend</v>
      </c>
    </row>
    <row r="1354" spans="1:13" x14ac:dyDescent="0.25">
      <c r="A1354" s="7">
        <v>1353</v>
      </c>
      <c r="B1354" s="9">
        <v>42291</v>
      </c>
      <c r="C1354" s="7">
        <f>YEAR($B1354)</f>
        <v>2015</v>
      </c>
      <c r="D1354" s="7" t="str">
        <f>VLOOKUP(_xlfn.DAYS(DATE(YEAR($B1354), MONTH($B1355), DAY($B1355)), DATE(YEAR($B1355), 1, 1)), SeasonAux, 2, TRUE)</f>
        <v>Autumn</v>
      </c>
      <c r="E1354" s="7">
        <f>IF($F1354 &lt;= 6, 1, 2)</f>
        <v>2</v>
      </c>
      <c r="F1354" s="7">
        <f>MONTH($B1354)</f>
        <v>10</v>
      </c>
      <c r="G1354" s="7">
        <f>WEEKNUM($B1354)</f>
        <v>42</v>
      </c>
      <c r="H1354" s="7">
        <f>DAY($B1354)</f>
        <v>14</v>
      </c>
      <c r="I1354" s="7">
        <f>WEEKDAY($B1354,2)</f>
        <v>3</v>
      </c>
      <c r="J1354" s="7" t="str">
        <f>TEXT($B1354, "DDDD")</f>
        <v>quarta-feira</v>
      </c>
      <c r="K1354" s="15" t="str">
        <f>IFERROR(VLOOKUP(B1354, HolidayDimension!A$2:B$50, 2, FALSE), "No Key")</f>
        <v>No Key</v>
      </c>
      <c r="L1354" s="7" t="str">
        <f t="shared" si="21"/>
        <v>Non-Holiday</v>
      </c>
      <c r="M1354" s="7" t="str">
        <f>IF($I1354 &gt;= 6, "Weekend", "Non-Weekend")</f>
        <v>Non-Weekend</v>
      </c>
    </row>
    <row r="1355" spans="1:13" x14ac:dyDescent="0.25">
      <c r="A1355" s="7">
        <v>1354</v>
      </c>
      <c r="B1355" s="8">
        <v>42292</v>
      </c>
      <c r="C1355" s="7">
        <f>YEAR($B1355)</f>
        <v>2015</v>
      </c>
      <c r="D1355" s="7" t="str">
        <f>VLOOKUP(_xlfn.DAYS(DATE(YEAR($B1355), MONTH($B1356), DAY($B1356)), DATE(YEAR($B1356), 1, 1)), SeasonAux, 2, TRUE)</f>
        <v>Autumn</v>
      </c>
      <c r="E1355" s="7">
        <f>IF($F1355 &lt;= 6, 1, 2)</f>
        <v>2</v>
      </c>
      <c r="F1355" s="7">
        <f>MONTH($B1355)</f>
        <v>10</v>
      </c>
      <c r="G1355" s="7">
        <f>WEEKNUM($B1355)</f>
        <v>42</v>
      </c>
      <c r="H1355" s="7">
        <f>DAY($B1355)</f>
        <v>15</v>
      </c>
      <c r="I1355" s="7">
        <f>WEEKDAY($B1355,2)</f>
        <v>4</v>
      </c>
      <c r="J1355" s="7" t="str">
        <f>TEXT($B1355, "DDDD")</f>
        <v>quinta-feira</v>
      </c>
      <c r="K1355" s="15" t="str">
        <f>IFERROR(VLOOKUP(B1355, HolidayDimension!A$2:B$50, 2, FALSE), "No Key")</f>
        <v>No Key</v>
      </c>
      <c r="L1355" s="7" t="str">
        <f t="shared" si="21"/>
        <v>Non-Holiday</v>
      </c>
      <c r="M1355" s="7" t="str">
        <f>IF($I1355 &gt;= 6, "Weekend", "Non-Weekend")</f>
        <v>Non-Weekend</v>
      </c>
    </row>
    <row r="1356" spans="1:13" x14ac:dyDescent="0.25">
      <c r="A1356" s="7">
        <v>1355</v>
      </c>
      <c r="B1356" s="8">
        <v>42293</v>
      </c>
      <c r="C1356" s="7">
        <f>YEAR($B1356)</f>
        <v>2015</v>
      </c>
      <c r="D1356" s="7" t="str">
        <f>VLOOKUP(_xlfn.DAYS(DATE(YEAR($B1356), MONTH($B1357), DAY($B1357)), DATE(YEAR($B1357), 1, 1)), SeasonAux, 2, TRUE)</f>
        <v>Autumn</v>
      </c>
      <c r="E1356" s="7">
        <f>IF($F1356 &lt;= 6, 1, 2)</f>
        <v>2</v>
      </c>
      <c r="F1356" s="7">
        <f>MONTH($B1356)</f>
        <v>10</v>
      </c>
      <c r="G1356" s="7">
        <f>WEEKNUM($B1356)</f>
        <v>42</v>
      </c>
      <c r="H1356" s="7">
        <f>DAY($B1356)</f>
        <v>16</v>
      </c>
      <c r="I1356" s="7">
        <f>WEEKDAY($B1356,2)</f>
        <v>5</v>
      </c>
      <c r="J1356" s="7" t="str">
        <f>TEXT($B1356, "DDDD")</f>
        <v>sexta-feira</v>
      </c>
      <c r="K1356" s="15" t="str">
        <f>IFERROR(VLOOKUP(B1356, HolidayDimension!A$2:B$50, 2, FALSE), "No Key")</f>
        <v>No Key</v>
      </c>
      <c r="L1356" s="7" t="str">
        <f t="shared" si="21"/>
        <v>Non-Holiday</v>
      </c>
      <c r="M1356" s="7" t="str">
        <f>IF($I1356 &gt;= 6, "Weekend", "Non-Weekend")</f>
        <v>Non-Weekend</v>
      </c>
    </row>
    <row r="1357" spans="1:13" x14ac:dyDescent="0.25">
      <c r="A1357" s="7">
        <v>1356</v>
      </c>
      <c r="B1357" s="8">
        <v>42294</v>
      </c>
      <c r="C1357" s="7">
        <f>YEAR($B1357)</f>
        <v>2015</v>
      </c>
      <c r="D1357" s="7" t="str">
        <f>VLOOKUP(_xlfn.DAYS(DATE(YEAR($B1357), MONTH($B1358), DAY($B1358)), DATE(YEAR($B1358), 1, 1)), SeasonAux, 2, TRUE)</f>
        <v>Autumn</v>
      </c>
      <c r="E1357" s="7">
        <f>IF($F1357 &lt;= 6, 1, 2)</f>
        <v>2</v>
      </c>
      <c r="F1357" s="7">
        <f>MONTH($B1357)</f>
        <v>10</v>
      </c>
      <c r="G1357" s="7">
        <f>WEEKNUM($B1357)</f>
        <v>42</v>
      </c>
      <c r="H1357" s="7">
        <f>DAY($B1357)</f>
        <v>17</v>
      </c>
      <c r="I1357" s="7">
        <f>WEEKDAY($B1357,2)</f>
        <v>6</v>
      </c>
      <c r="J1357" s="7" t="str">
        <f>TEXT($B1357, "DDDD")</f>
        <v>sábado</v>
      </c>
      <c r="K1357" s="15" t="str">
        <f>IFERROR(VLOOKUP(B1357, HolidayDimension!A$2:B$50, 2, FALSE), "No Key")</f>
        <v>No Key</v>
      </c>
      <c r="L1357" s="7" t="str">
        <f t="shared" si="21"/>
        <v>Non-Holiday</v>
      </c>
      <c r="M1357" s="7" t="str">
        <f>IF($I1357 &gt;= 6, "Weekend", "Non-Weekend")</f>
        <v>Weekend</v>
      </c>
    </row>
    <row r="1358" spans="1:13" x14ac:dyDescent="0.25">
      <c r="A1358" s="7">
        <v>1357</v>
      </c>
      <c r="B1358" s="9">
        <v>42295</v>
      </c>
      <c r="C1358" s="7">
        <f>YEAR($B1358)</f>
        <v>2015</v>
      </c>
      <c r="D1358" s="7" t="str">
        <f>VLOOKUP(_xlfn.DAYS(DATE(YEAR($B1358), MONTH($B1359), DAY($B1359)), DATE(YEAR($B1359), 1, 1)), SeasonAux, 2, TRUE)</f>
        <v>Autumn</v>
      </c>
      <c r="E1358" s="7">
        <f>IF($F1358 &lt;= 6, 1, 2)</f>
        <v>2</v>
      </c>
      <c r="F1358" s="7">
        <f>MONTH($B1358)</f>
        <v>10</v>
      </c>
      <c r="G1358" s="7">
        <f>WEEKNUM($B1358)</f>
        <v>43</v>
      </c>
      <c r="H1358" s="7">
        <f>DAY($B1358)</f>
        <v>18</v>
      </c>
      <c r="I1358" s="7">
        <f>WEEKDAY($B1358,2)</f>
        <v>7</v>
      </c>
      <c r="J1358" s="7" t="str">
        <f>TEXT($B1358, "DDDD")</f>
        <v>domingo</v>
      </c>
      <c r="K1358" s="15" t="str">
        <f>IFERROR(VLOOKUP(B1358, HolidayDimension!A$2:B$50, 2, FALSE), "No Key")</f>
        <v>No Key</v>
      </c>
      <c r="L1358" s="7" t="str">
        <f t="shared" si="21"/>
        <v>Non-Holiday</v>
      </c>
      <c r="M1358" s="7" t="str">
        <f>IF($I1358 &gt;= 6, "Weekend", "Non-Weekend")</f>
        <v>Weekend</v>
      </c>
    </row>
    <row r="1359" spans="1:13" x14ac:dyDescent="0.25">
      <c r="A1359" s="7">
        <v>1358</v>
      </c>
      <c r="B1359" s="8">
        <v>42296</v>
      </c>
      <c r="C1359" s="7">
        <f>YEAR($B1359)</f>
        <v>2015</v>
      </c>
      <c r="D1359" s="7" t="str">
        <f>VLOOKUP(_xlfn.DAYS(DATE(YEAR($B1359), MONTH($B1360), DAY($B1360)), DATE(YEAR($B1360), 1, 1)), SeasonAux, 2, TRUE)</f>
        <v>Autumn</v>
      </c>
      <c r="E1359" s="7">
        <f>IF($F1359 &lt;= 6, 1, 2)</f>
        <v>2</v>
      </c>
      <c r="F1359" s="7">
        <f>MONTH($B1359)</f>
        <v>10</v>
      </c>
      <c r="G1359" s="7">
        <f>WEEKNUM($B1359)</f>
        <v>43</v>
      </c>
      <c r="H1359" s="7">
        <f>DAY($B1359)</f>
        <v>19</v>
      </c>
      <c r="I1359" s="7">
        <f>WEEKDAY($B1359,2)</f>
        <v>1</v>
      </c>
      <c r="J1359" s="7" t="str">
        <f>TEXT($B1359, "DDDD")</f>
        <v>segunda-feira</v>
      </c>
      <c r="K1359" s="15" t="str">
        <f>IFERROR(VLOOKUP(B1359, HolidayDimension!A$2:B$50, 2, FALSE), "No Key")</f>
        <v>No Key</v>
      </c>
      <c r="L1359" s="7" t="str">
        <f t="shared" si="21"/>
        <v>Non-Holiday</v>
      </c>
      <c r="M1359" s="7" t="str">
        <f>IF($I1359 &gt;= 6, "Weekend", "Non-Weekend")</f>
        <v>Non-Weekend</v>
      </c>
    </row>
    <row r="1360" spans="1:13" x14ac:dyDescent="0.25">
      <c r="A1360" s="7">
        <v>1359</v>
      </c>
      <c r="B1360" s="8">
        <v>42297</v>
      </c>
      <c r="C1360" s="7">
        <f>YEAR($B1360)</f>
        <v>2015</v>
      </c>
      <c r="D1360" s="7" t="str">
        <f>VLOOKUP(_xlfn.DAYS(DATE(YEAR($B1360), MONTH($B1361), DAY($B1361)), DATE(YEAR($B1361), 1, 1)), SeasonAux, 2, TRUE)</f>
        <v>Autumn</v>
      </c>
      <c r="E1360" s="7">
        <f>IF($F1360 &lt;= 6, 1, 2)</f>
        <v>2</v>
      </c>
      <c r="F1360" s="7">
        <f>MONTH($B1360)</f>
        <v>10</v>
      </c>
      <c r="G1360" s="7">
        <f>WEEKNUM($B1360)</f>
        <v>43</v>
      </c>
      <c r="H1360" s="7">
        <f>DAY($B1360)</f>
        <v>20</v>
      </c>
      <c r="I1360" s="7">
        <f>WEEKDAY($B1360,2)</f>
        <v>2</v>
      </c>
      <c r="J1360" s="7" t="str">
        <f>TEXT($B1360, "DDDD")</f>
        <v>terça-feira</v>
      </c>
      <c r="K1360" s="15" t="str">
        <f>IFERROR(VLOOKUP(B1360, HolidayDimension!A$2:B$50, 2, FALSE), "No Key")</f>
        <v>No Key</v>
      </c>
      <c r="L1360" s="7" t="str">
        <f t="shared" si="21"/>
        <v>Non-Holiday</v>
      </c>
      <c r="M1360" s="7" t="str">
        <f>IF($I1360 &gt;= 6, "Weekend", "Non-Weekend")</f>
        <v>Non-Weekend</v>
      </c>
    </row>
    <row r="1361" spans="1:13" x14ac:dyDescent="0.25">
      <c r="A1361" s="7">
        <v>1360</v>
      </c>
      <c r="B1361" s="9">
        <v>42298</v>
      </c>
      <c r="C1361" s="7">
        <f>YEAR($B1361)</f>
        <v>2015</v>
      </c>
      <c r="D1361" s="7" t="str">
        <f>VLOOKUP(_xlfn.DAYS(DATE(YEAR($B1361), MONTH($B1362), DAY($B1362)), DATE(YEAR($B1362), 1, 1)), SeasonAux, 2, TRUE)</f>
        <v>Autumn</v>
      </c>
      <c r="E1361" s="7">
        <f>IF($F1361 &lt;= 6, 1, 2)</f>
        <v>2</v>
      </c>
      <c r="F1361" s="7">
        <f>MONTH($B1361)</f>
        <v>10</v>
      </c>
      <c r="G1361" s="7">
        <f>WEEKNUM($B1361)</f>
        <v>43</v>
      </c>
      <c r="H1361" s="7">
        <f>DAY($B1361)</f>
        <v>21</v>
      </c>
      <c r="I1361" s="7">
        <f>WEEKDAY($B1361,2)</f>
        <v>3</v>
      </c>
      <c r="J1361" s="7" t="str">
        <f>TEXT($B1361, "DDDD")</f>
        <v>quarta-feira</v>
      </c>
      <c r="K1361" s="15" t="str">
        <f>IFERROR(VLOOKUP(B1361, HolidayDimension!A$2:B$50, 2, FALSE), "No Key")</f>
        <v>No Key</v>
      </c>
      <c r="L1361" s="7" t="str">
        <f t="shared" si="21"/>
        <v>Non-Holiday</v>
      </c>
      <c r="M1361" s="7" t="str">
        <f>IF($I1361 &gt;= 6, "Weekend", "Non-Weekend")</f>
        <v>Non-Weekend</v>
      </c>
    </row>
    <row r="1362" spans="1:13" x14ac:dyDescent="0.25">
      <c r="A1362" s="7">
        <v>1361</v>
      </c>
      <c r="B1362" s="9">
        <v>42299</v>
      </c>
      <c r="C1362" s="7">
        <f>YEAR($B1362)</f>
        <v>2015</v>
      </c>
      <c r="D1362" s="7" t="str">
        <f>VLOOKUP(_xlfn.DAYS(DATE(YEAR($B1362), MONTH($B1363), DAY($B1363)), DATE(YEAR($B1363), 1, 1)), SeasonAux, 2, TRUE)</f>
        <v>Autumn</v>
      </c>
      <c r="E1362" s="7">
        <f>IF($F1362 &lt;= 6, 1, 2)</f>
        <v>2</v>
      </c>
      <c r="F1362" s="7">
        <f>MONTH($B1362)</f>
        <v>10</v>
      </c>
      <c r="G1362" s="7">
        <f>WEEKNUM($B1362)</f>
        <v>43</v>
      </c>
      <c r="H1362" s="7">
        <f>DAY($B1362)</f>
        <v>22</v>
      </c>
      <c r="I1362" s="7">
        <f>WEEKDAY($B1362,2)</f>
        <v>4</v>
      </c>
      <c r="J1362" s="7" t="str">
        <f>TEXT($B1362, "DDDD")</f>
        <v>quinta-feira</v>
      </c>
      <c r="K1362" s="15" t="str">
        <f>IFERROR(VLOOKUP(B1362, HolidayDimension!A$2:B$50, 2, FALSE), "No Key")</f>
        <v>No Key</v>
      </c>
      <c r="L1362" s="7" t="str">
        <f t="shared" si="21"/>
        <v>Non-Holiday</v>
      </c>
      <c r="M1362" s="7" t="str">
        <f>IF($I1362 &gt;= 6, "Weekend", "Non-Weekend")</f>
        <v>Non-Weekend</v>
      </c>
    </row>
    <row r="1363" spans="1:13" x14ac:dyDescent="0.25">
      <c r="A1363" s="7">
        <v>1362</v>
      </c>
      <c r="B1363" s="9">
        <v>42300</v>
      </c>
      <c r="C1363" s="7">
        <f>YEAR($B1363)</f>
        <v>2015</v>
      </c>
      <c r="D1363" s="7" t="str">
        <f>VLOOKUP(_xlfn.DAYS(DATE(YEAR($B1363), MONTH($B1364), DAY($B1364)), DATE(YEAR($B1364), 1, 1)), SeasonAux, 2, TRUE)</f>
        <v>Autumn</v>
      </c>
      <c r="E1363" s="7">
        <f>IF($F1363 &lt;= 6, 1, 2)</f>
        <v>2</v>
      </c>
      <c r="F1363" s="7">
        <f>MONTH($B1363)</f>
        <v>10</v>
      </c>
      <c r="G1363" s="7">
        <f>WEEKNUM($B1363)</f>
        <v>43</v>
      </c>
      <c r="H1363" s="7">
        <f>DAY($B1363)</f>
        <v>23</v>
      </c>
      <c r="I1363" s="7">
        <f>WEEKDAY($B1363,2)</f>
        <v>5</v>
      </c>
      <c r="J1363" s="7" t="str">
        <f>TEXT($B1363, "DDDD")</f>
        <v>sexta-feira</v>
      </c>
      <c r="K1363" s="15" t="str">
        <f>IFERROR(VLOOKUP(B1363, HolidayDimension!A$2:B$50, 2, FALSE), "No Key")</f>
        <v>No Key</v>
      </c>
      <c r="L1363" s="7" t="str">
        <f t="shared" si="21"/>
        <v>Non-Holiday</v>
      </c>
      <c r="M1363" s="7" t="str">
        <f>IF($I1363 &gt;= 6, "Weekend", "Non-Weekend")</f>
        <v>Non-Weekend</v>
      </c>
    </row>
    <row r="1364" spans="1:13" x14ac:dyDescent="0.25">
      <c r="A1364" s="7">
        <v>1363</v>
      </c>
      <c r="B1364" s="8">
        <v>42301</v>
      </c>
      <c r="C1364" s="7">
        <f>YEAR($B1364)</f>
        <v>2015</v>
      </c>
      <c r="D1364" s="7" t="str">
        <f>VLOOKUP(_xlfn.DAYS(DATE(YEAR($B1364), MONTH($B1365), DAY($B1365)), DATE(YEAR($B1365), 1, 1)), SeasonAux, 2, TRUE)</f>
        <v>Autumn</v>
      </c>
      <c r="E1364" s="7">
        <f>IF($F1364 &lt;= 6, 1, 2)</f>
        <v>2</v>
      </c>
      <c r="F1364" s="7">
        <f>MONTH($B1364)</f>
        <v>10</v>
      </c>
      <c r="G1364" s="7">
        <f>WEEKNUM($B1364)</f>
        <v>43</v>
      </c>
      <c r="H1364" s="7">
        <f>DAY($B1364)</f>
        <v>24</v>
      </c>
      <c r="I1364" s="7">
        <f>WEEKDAY($B1364,2)</f>
        <v>6</v>
      </c>
      <c r="J1364" s="7" t="str">
        <f>TEXT($B1364, "DDDD")</f>
        <v>sábado</v>
      </c>
      <c r="K1364" s="15" t="str">
        <f>IFERROR(VLOOKUP(B1364, HolidayDimension!A$2:B$50, 2, FALSE), "No Key")</f>
        <v>No Key</v>
      </c>
      <c r="L1364" s="7" t="str">
        <f t="shared" si="21"/>
        <v>Non-Holiday</v>
      </c>
      <c r="M1364" s="7" t="str">
        <f>IF($I1364 &gt;= 6, "Weekend", "Non-Weekend")</f>
        <v>Weekend</v>
      </c>
    </row>
    <row r="1365" spans="1:13" x14ac:dyDescent="0.25">
      <c r="A1365" s="7">
        <v>1364</v>
      </c>
      <c r="B1365" s="8">
        <v>42302</v>
      </c>
      <c r="C1365" s="7">
        <f>YEAR($B1365)</f>
        <v>2015</v>
      </c>
      <c r="D1365" s="7" t="str">
        <f>VLOOKUP(_xlfn.DAYS(DATE(YEAR($B1365), MONTH($B1366), DAY($B1366)), DATE(YEAR($B1366), 1, 1)), SeasonAux, 2, TRUE)</f>
        <v>Autumn</v>
      </c>
      <c r="E1365" s="7">
        <f>IF($F1365 &lt;= 6, 1, 2)</f>
        <v>2</v>
      </c>
      <c r="F1365" s="7">
        <f>MONTH($B1365)</f>
        <v>10</v>
      </c>
      <c r="G1365" s="7">
        <f>WEEKNUM($B1365)</f>
        <v>44</v>
      </c>
      <c r="H1365" s="7">
        <f>DAY($B1365)</f>
        <v>25</v>
      </c>
      <c r="I1365" s="7">
        <f>WEEKDAY($B1365,2)</f>
        <v>7</v>
      </c>
      <c r="J1365" s="7" t="str">
        <f>TEXT($B1365, "DDDD")</f>
        <v>domingo</v>
      </c>
      <c r="K1365" s="15" t="str">
        <f>IFERROR(VLOOKUP(B1365, HolidayDimension!A$2:B$50, 2, FALSE), "No Key")</f>
        <v>No Key</v>
      </c>
      <c r="L1365" s="7" t="str">
        <f t="shared" si="21"/>
        <v>Non-Holiday</v>
      </c>
      <c r="M1365" s="7" t="str">
        <f>IF($I1365 &gt;= 6, "Weekend", "Non-Weekend")</f>
        <v>Weekend</v>
      </c>
    </row>
    <row r="1366" spans="1:13" x14ac:dyDescent="0.25">
      <c r="A1366" s="7">
        <v>1365</v>
      </c>
      <c r="B1366" s="8">
        <v>42304</v>
      </c>
      <c r="C1366" s="7">
        <f>YEAR($B1366)</f>
        <v>2015</v>
      </c>
      <c r="D1366" s="7" t="str">
        <f>VLOOKUP(_xlfn.DAYS(DATE(YEAR($B1366), MONTH($B1367), DAY($B1367)), DATE(YEAR($B1367), 1, 1)), SeasonAux, 2, TRUE)</f>
        <v>Autumn</v>
      </c>
      <c r="E1366" s="7">
        <f>IF($F1366 &lt;= 6, 1, 2)</f>
        <v>2</v>
      </c>
      <c r="F1366" s="7">
        <f>MONTH($B1366)</f>
        <v>10</v>
      </c>
      <c r="G1366" s="7">
        <f>WEEKNUM($B1366)</f>
        <v>44</v>
      </c>
      <c r="H1366" s="7">
        <f>DAY($B1366)</f>
        <v>27</v>
      </c>
      <c r="I1366" s="7">
        <f>WEEKDAY($B1366,2)</f>
        <v>2</v>
      </c>
      <c r="J1366" s="7" t="str">
        <f>TEXT($B1366, "DDDD")</f>
        <v>terça-feira</v>
      </c>
      <c r="K1366" s="15" t="str">
        <f>IFERROR(VLOOKUP(B1366, HolidayDimension!A$2:B$50, 2, FALSE), "No Key")</f>
        <v>No Key</v>
      </c>
      <c r="L1366" s="7" t="str">
        <f t="shared" si="21"/>
        <v>Non-Holiday</v>
      </c>
      <c r="M1366" s="7" t="str">
        <f>IF($I1366 &gt;= 6, "Weekend", "Non-Weekend")</f>
        <v>Non-Weekend</v>
      </c>
    </row>
    <row r="1367" spans="1:13" x14ac:dyDescent="0.25">
      <c r="A1367" s="7">
        <v>1366</v>
      </c>
      <c r="B1367" s="9">
        <v>42305</v>
      </c>
      <c r="C1367" s="7">
        <f>YEAR($B1367)</f>
        <v>2015</v>
      </c>
      <c r="D1367" s="7" t="str">
        <f>VLOOKUP(_xlfn.DAYS(DATE(YEAR($B1367), MONTH($B1368), DAY($B1368)), DATE(YEAR($B1368), 1, 1)), SeasonAux, 2, TRUE)</f>
        <v>Autumn</v>
      </c>
      <c r="E1367" s="7">
        <f>IF($F1367 &lt;= 6, 1, 2)</f>
        <v>2</v>
      </c>
      <c r="F1367" s="7">
        <f>MONTH($B1367)</f>
        <v>10</v>
      </c>
      <c r="G1367" s="7">
        <f>WEEKNUM($B1367)</f>
        <v>44</v>
      </c>
      <c r="H1367" s="7">
        <f>DAY($B1367)</f>
        <v>28</v>
      </c>
      <c r="I1367" s="7">
        <f>WEEKDAY($B1367,2)</f>
        <v>3</v>
      </c>
      <c r="J1367" s="7" t="str">
        <f>TEXT($B1367, "DDDD")</f>
        <v>quarta-feira</v>
      </c>
      <c r="K1367" s="15" t="str">
        <f>IFERROR(VLOOKUP(B1367, HolidayDimension!A$2:B$50, 2, FALSE), "No Key")</f>
        <v>No Key</v>
      </c>
      <c r="L1367" s="7" t="str">
        <f t="shared" si="21"/>
        <v>Non-Holiday</v>
      </c>
      <c r="M1367" s="7" t="str">
        <f>IF($I1367 &gt;= 6, "Weekend", "Non-Weekend")</f>
        <v>Non-Weekend</v>
      </c>
    </row>
    <row r="1368" spans="1:13" x14ac:dyDescent="0.25">
      <c r="A1368" s="7">
        <v>1367</v>
      </c>
      <c r="B1368" s="9">
        <v>42306</v>
      </c>
      <c r="C1368" s="7">
        <f>YEAR($B1368)</f>
        <v>2015</v>
      </c>
      <c r="D1368" s="7" t="str">
        <f>VLOOKUP(_xlfn.DAYS(DATE(YEAR($B1368), MONTH($B1369), DAY($B1369)), DATE(YEAR($B1369), 1, 1)), SeasonAux, 2, TRUE)</f>
        <v>Autumn</v>
      </c>
      <c r="E1368" s="7">
        <f>IF($F1368 &lt;= 6, 1, 2)</f>
        <v>2</v>
      </c>
      <c r="F1368" s="7">
        <f>MONTH($B1368)</f>
        <v>10</v>
      </c>
      <c r="G1368" s="7">
        <f>WEEKNUM($B1368)</f>
        <v>44</v>
      </c>
      <c r="H1368" s="7">
        <f>DAY($B1368)</f>
        <v>29</v>
      </c>
      <c r="I1368" s="7">
        <f>WEEKDAY($B1368,2)</f>
        <v>4</v>
      </c>
      <c r="J1368" s="7" t="str">
        <f>TEXT($B1368, "DDDD")</f>
        <v>quinta-feira</v>
      </c>
      <c r="K1368" s="15" t="str">
        <f>IFERROR(VLOOKUP(B1368, HolidayDimension!A$2:B$50, 2, FALSE), "No Key")</f>
        <v>No Key</v>
      </c>
      <c r="L1368" s="7" t="str">
        <f t="shared" si="21"/>
        <v>Non-Holiday</v>
      </c>
      <c r="M1368" s="7" t="str">
        <f>IF($I1368 &gt;= 6, "Weekend", "Non-Weekend")</f>
        <v>Non-Weekend</v>
      </c>
    </row>
    <row r="1369" spans="1:13" x14ac:dyDescent="0.25">
      <c r="A1369" s="7">
        <v>1368</v>
      </c>
      <c r="B1369" s="9">
        <v>42307</v>
      </c>
      <c r="C1369" s="7">
        <f>YEAR($B1369)</f>
        <v>2015</v>
      </c>
      <c r="D1369" s="7" t="str">
        <f>VLOOKUP(_xlfn.DAYS(DATE(YEAR($B1369), MONTH($B1370), DAY($B1370)), DATE(YEAR($B1370), 1, 1)), SeasonAux, 2, TRUE)</f>
        <v>Autumn</v>
      </c>
      <c r="E1369" s="7">
        <f>IF($F1369 &lt;= 6, 1, 2)</f>
        <v>2</v>
      </c>
      <c r="F1369" s="7">
        <f>MONTH($B1369)</f>
        <v>10</v>
      </c>
      <c r="G1369" s="7">
        <f>WEEKNUM($B1369)</f>
        <v>44</v>
      </c>
      <c r="H1369" s="7">
        <f>DAY($B1369)</f>
        <v>30</v>
      </c>
      <c r="I1369" s="7">
        <f>WEEKDAY($B1369,2)</f>
        <v>5</v>
      </c>
      <c r="J1369" s="7" t="str">
        <f>TEXT($B1369, "DDDD")</f>
        <v>sexta-feira</v>
      </c>
      <c r="K1369" s="15" t="str">
        <f>IFERROR(VLOOKUP(B1369, HolidayDimension!A$2:B$50, 2, FALSE), "No Key")</f>
        <v>No Key</v>
      </c>
      <c r="L1369" s="7" t="str">
        <f t="shared" si="21"/>
        <v>Non-Holiday</v>
      </c>
      <c r="M1369" s="7" t="str">
        <f>IF($I1369 &gt;= 6, "Weekend", "Non-Weekend")</f>
        <v>Non-Weekend</v>
      </c>
    </row>
    <row r="1370" spans="1:13" x14ac:dyDescent="0.25">
      <c r="A1370" s="7">
        <v>1369</v>
      </c>
      <c r="B1370" s="9">
        <v>42308</v>
      </c>
      <c r="C1370" s="7">
        <f>YEAR($B1370)</f>
        <v>2015</v>
      </c>
      <c r="D1370" s="7" t="str">
        <f>VLOOKUP(_xlfn.DAYS(DATE(YEAR($B1370), MONTH($B1371), DAY($B1371)), DATE(YEAR($B1371), 1, 1)), SeasonAux, 2, TRUE)</f>
        <v>Autumn</v>
      </c>
      <c r="E1370" s="7">
        <f>IF($F1370 &lt;= 6, 1, 2)</f>
        <v>2</v>
      </c>
      <c r="F1370" s="7">
        <f>MONTH($B1370)</f>
        <v>10</v>
      </c>
      <c r="G1370" s="7">
        <f>WEEKNUM($B1370)</f>
        <v>44</v>
      </c>
      <c r="H1370" s="7">
        <f>DAY($B1370)</f>
        <v>31</v>
      </c>
      <c r="I1370" s="7">
        <f>WEEKDAY($B1370,2)</f>
        <v>6</v>
      </c>
      <c r="J1370" s="7" t="str">
        <f>TEXT($B1370, "DDDD")</f>
        <v>sábado</v>
      </c>
      <c r="K1370" s="15" t="str">
        <f>IFERROR(VLOOKUP(B1370, HolidayDimension!A$2:B$50, 2, FALSE), "No Key")</f>
        <v>No Key</v>
      </c>
      <c r="L1370" s="7" t="str">
        <f t="shared" si="21"/>
        <v>Non-Holiday</v>
      </c>
      <c r="M1370" s="7" t="str">
        <f>IF($I1370 &gt;= 6, "Weekend", "Non-Weekend")</f>
        <v>Weekend</v>
      </c>
    </row>
    <row r="1371" spans="1:13" x14ac:dyDescent="0.25">
      <c r="A1371" s="7">
        <v>1370</v>
      </c>
      <c r="B1371" s="9">
        <v>42309</v>
      </c>
      <c r="C1371" s="7">
        <f>YEAR($B1371)</f>
        <v>2015</v>
      </c>
      <c r="D1371" s="7" t="str">
        <f>VLOOKUP(_xlfn.DAYS(DATE(YEAR($B1371), MONTH($B1372), DAY($B1372)), DATE(YEAR($B1372), 1, 1)), SeasonAux, 2, TRUE)</f>
        <v>Autumn</v>
      </c>
      <c r="E1371" s="7">
        <f>IF($F1371 &lt;= 6, 1, 2)</f>
        <v>2</v>
      </c>
      <c r="F1371" s="7">
        <f>MONTH($B1371)</f>
        <v>11</v>
      </c>
      <c r="G1371" s="7">
        <f>WEEKNUM($B1371)</f>
        <v>45</v>
      </c>
      <c r="H1371" s="7">
        <f>DAY($B1371)</f>
        <v>1</v>
      </c>
      <c r="I1371" s="7">
        <f>WEEKDAY($B1371,2)</f>
        <v>7</v>
      </c>
      <c r="J1371" s="7" t="str">
        <f>TEXT($B1371, "DDDD")</f>
        <v>domingo</v>
      </c>
      <c r="K1371" s="15" t="str">
        <f>IFERROR(VLOOKUP(B1371, HolidayDimension!A$2:B$50, 2, FALSE), "No Key")</f>
        <v>No Key</v>
      </c>
      <c r="L1371" s="7" t="str">
        <f t="shared" si="21"/>
        <v>Non-Holiday</v>
      </c>
      <c r="M1371" s="7" t="str">
        <f>IF($I1371 &gt;= 6, "Weekend", "Non-Weekend")</f>
        <v>Weekend</v>
      </c>
    </row>
    <row r="1372" spans="1:13" x14ac:dyDescent="0.25">
      <c r="A1372" s="7">
        <v>1371</v>
      </c>
      <c r="B1372" s="8">
        <v>42310</v>
      </c>
      <c r="C1372" s="7">
        <f>YEAR($B1372)</f>
        <v>2015</v>
      </c>
      <c r="D1372" s="7" t="str">
        <f>VLOOKUP(_xlfn.DAYS(DATE(YEAR($B1372), MONTH($B1373), DAY($B1373)), DATE(YEAR($B1373), 1, 1)), SeasonAux, 2, TRUE)</f>
        <v>Autumn</v>
      </c>
      <c r="E1372" s="7">
        <f>IF($F1372 &lt;= 6, 1, 2)</f>
        <v>2</v>
      </c>
      <c r="F1372" s="7">
        <f>MONTH($B1372)</f>
        <v>11</v>
      </c>
      <c r="G1372" s="7">
        <f>WEEKNUM($B1372)</f>
        <v>45</v>
      </c>
      <c r="H1372" s="7">
        <f>DAY($B1372)</f>
        <v>2</v>
      </c>
      <c r="I1372" s="7">
        <f>WEEKDAY($B1372,2)</f>
        <v>1</v>
      </c>
      <c r="J1372" s="7" t="str">
        <f>TEXT($B1372, "DDDD")</f>
        <v>segunda-feira</v>
      </c>
      <c r="K1372" s="15" t="str">
        <f>IFERROR(VLOOKUP(B1372, HolidayDimension!A$2:B$50, 2, FALSE), "No Key")</f>
        <v>No Key</v>
      </c>
      <c r="L1372" s="7" t="str">
        <f t="shared" si="21"/>
        <v>Non-Holiday</v>
      </c>
      <c r="M1372" s="7" t="str">
        <f>IF($I1372 &gt;= 6, "Weekend", "Non-Weekend")</f>
        <v>Non-Weekend</v>
      </c>
    </row>
    <row r="1373" spans="1:13" x14ac:dyDescent="0.25">
      <c r="A1373" s="7">
        <v>1372</v>
      </c>
      <c r="B1373" s="9">
        <v>42311</v>
      </c>
      <c r="C1373" s="7">
        <f>YEAR($B1373)</f>
        <v>2015</v>
      </c>
      <c r="D1373" s="7" t="str">
        <f>VLOOKUP(_xlfn.DAYS(DATE(YEAR($B1373), MONTH($B1374), DAY($B1374)), DATE(YEAR($B1374), 1, 1)), SeasonAux, 2, TRUE)</f>
        <v>Autumn</v>
      </c>
      <c r="E1373" s="7">
        <f>IF($F1373 &lt;= 6, 1, 2)</f>
        <v>2</v>
      </c>
      <c r="F1373" s="7">
        <f>MONTH($B1373)</f>
        <v>11</v>
      </c>
      <c r="G1373" s="7">
        <f>WEEKNUM($B1373)</f>
        <v>45</v>
      </c>
      <c r="H1373" s="7">
        <f>DAY($B1373)</f>
        <v>3</v>
      </c>
      <c r="I1373" s="7">
        <f>WEEKDAY($B1373,2)</f>
        <v>2</v>
      </c>
      <c r="J1373" s="7" t="str">
        <f>TEXT($B1373, "DDDD")</f>
        <v>terça-feira</v>
      </c>
      <c r="K1373" s="15" t="str">
        <f>IFERROR(VLOOKUP(B1373, HolidayDimension!A$2:B$50, 2, FALSE), "No Key")</f>
        <v>No Key</v>
      </c>
      <c r="L1373" s="7" t="str">
        <f t="shared" si="21"/>
        <v>Non-Holiday</v>
      </c>
      <c r="M1373" s="7" t="str">
        <f>IF($I1373 &gt;= 6, "Weekend", "Non-Weekend")</f>
        <v>Non-Weekend</v>
      </c>
    </row>
    <row r="1374" spans="1:13" x14ac:dyDescent="0.25">
      <c r="A1374" s="7">
        <v>1373</v>
      </c>
      <c r="B1374" s="9">
        <v>42312</v>
      </c>
      <c r="C1374" s="7">
        <f>YEAR($B1374)</f>
        <v>2015</v>
      </c>
      <c r="D1374" s="7" t="str">
        <f>VLOOKUP(_xlfn.DAYS(DATE(YEAR($B1374), MONTH($B1375), DAY($B1375)), DATE(YEAR($B1375), 1, 1)), SeasonAux, 2, TRUE)</f>
        <v>Autumn</v>
      </c>
      <c r="E1374" s="7">
        <f>IF($F1374 &lt;= 6, 1, 2)</f>
        <v>2</v>
      </c>
      <c r="F1374" s="7">
        <f>MONTH($B1374)</f>
        <v>11</v>
      </c>
      <c r="G1374" s="7">
        <f>WEEKNUM($B1374)</f>
        <v>45</v>
      </c>
      <c r="H1374" s="7">
        <f>DAY($B1374)</f>
        <v>4</v>
      </c>
      <c r="I1374" s="7">
        <f>WEEKDAY($B1374,2)</f>
        <v>3</v>
      </c>
      <c r="J1374" s="7" t="str">
        <f>TEXT($B1374, "DDDD")</f>
        <v>quarta-feira</v>
      </c>
      <c r="K1374" s="15" t="str">
        <f>IFERROR(VLOOKUP(B1374, HolidayDimension!A$2:B$50, 2, FALSE), "No Key")</f>
        <v>No Key</v>
      </c>
      <c r="L1374" s="7" t="str">
        <f t="shared" si="21"/>
        <v>Non-Holiday</v>
      </c>
      <c r="M1374" s="7" t="str">
        <f>IF($I1374 &gt;= 6, "Weekend", "Non-Weekend")</f>
        <v>Non-Weekend</v>
      </c>
    </row>
    <row r="1375" spans="1:13" x14ac:dyDescent="0.25">
      <c r="A1375" s="7">
        <v>1374</v>
      </c>
      <c r="B1375" s="9">
        <v>42313</v>
      </c>
      <c r="C1375" s="7">
        <f>YEAR($B1375)</f>
        <v>2015</v>
      </c>
      <c r="D1375" s="7" t="str">
        <f>VLOOKUP(_xlfn.DAYS(DATE(YEAR($B1375), MONTH($B1376), DAY($B1376)), DATE(YEAR($B1376), 1, 1)), SeasonAux, 2, TRUE)</f>
        <v>Autumn</v>
      </c>
      <c r="E1375" s="7">
        <f>IF($F1375 &lt;= 6, 1, 2)</f>
        <v>2</v>
      </c>
      <c r="F1375" s="7">
        <f>MONTH($B1375)</f>
        <v>11</v>
      </c>
      <c r="G1375" s="7">
        <f>WEEKNUM($B1375)</f>
        <v>45</v>
      </c>
      <c r="H1375" s="7">
        <f>DAY($B1375)</f>
        <v>5</v>
      </c>
      <c r="I1375" s="7">
        <f>WEEKDAY($B1375,2)</f>
        <v>4</v>
      </c>
      <c r="J1375" s="7" t="str">
        <f>TEXT($B1375, "DDDD")</f>
        <v>quinta-feira</v>
      </c>
      <c r="K1375" s="15" t="str">
        <f>IFERROR(VLOOKUP(B1375, HolidayDimension!A$2:B$50, 2, FALSE), "No Key")</f>
        <v>No Key</v>
      </c>
      <c r="L1375" s="7" t="str">
        <f t="shared" si="21"/>
        <v>Non-Holiday</v>
      </c>
      <c r="M1375" s="7" t="str">
        <f>IF($I1375 &gt;= 6, "Weekend", "Non-Weekend")</f>
        <v>Non-Weekend</v>
      </c>
    </row>
    <row r="1376" spans="1:13" x14ac:dyDescent="0.25">
      <c r="A1376" s="7">
        <v>1375</v>
      </c>
      <c r="B1376" s="9">
        <v>42314</v>
      </c>
      <c r="C1376" s="7">
        <f>YEAR($B1376)</f>
        <v>2015</v>
      </c>
      <c r="D1376" s="7" t="str">
        <f>VLOOKUP(_xlfn.DAYS(DATE(YEAR($B1376), MONTH($B1377), DAY($B1377)), DATE(YEAR($B1377), 1, 1)), SeasonAux, 2, TRUE)</f>
        <v>Autumn</v>
      </c>
      <c r="E1376" s="7">
        <f>IF($F1376 &lt;= 6, 1, 2)</f>
        <v>2</v>
      </c>
      <c r="F1376" s="7">
        <f>MONTH($B1376)</f>
        <v>11</v>
      </c>
      <c r="G1376" s="7">
        <f>WEEKNUM($B1376)</f>
        <v>45</v>
      </c>
      <c r="H1376" s="7">
        <f>DAY($B1376)</f>
        <v>6</v>
      </c>
      <c r="I1376" s="7">
        <f>WEEKDAY($B1376,2)</f>
        <v>5</v>
      </c>
      <c r="J1376" s="7" t="str">
        <f>TEXT($B1376, "DDDD")</f>
        <v>sexta-feira</v>
      </c>
      <c r="K1376" s="15" t="str">
        <f>IFERROR(VLOOKUP(B1376, HolidayDimension!A$2:B$50, 2, FALSE), "No Key")</f>
        <v>No Key</v>
      </c>
      <c r="L1376" s="7" t="str">
        <f t="shared" si="21"/>
        <v>Non-Holiday</v>
      </c>
      <c r="M1376" s="7" t="str">
        <f>IF($I1376 &gt;= 6, "Weekend", "Non-Weekend")</f>
        <v>Non-Weekend</v>
      </c>
    </row>
    <row r="1377" spans="1:13" x14ac:dyDescent="0.25">
      <c r="A1377" s="7">
        <v>1376</v>
      </c>
      <c r="B1377" s="9">
        <v>42315</v>
      </c>
      <c r="C1377" s="7">
        <f>YEAR($B1377)</f>
        <v>2015</v>
      </c>
      <c r="D1377" s="7" t="str">
        <f>VLOOKUP(_xlfn.DAYS(DATE(YEAR($B1377), MONTH($B1378), DAY($B1378)), DATE(YEAR($B1378), 1, 1)), SeasonAux, 2, TRUE)</f>
        <v>Autumn</v>
      </c>
      <c r="E1377" s="7">
        <f>IF($F1377 &lt;= 6, 1, 2)</f>
        <v>2</v>
      </c>
      <c r="F1377" s="7">
        <f>MONTH($B1377)</f>
        <v>11</v>
      </c>
      <c r="G1377" s="7">
        <f>WEEKNUM($B1377)</f>
        <v>45</v>
      </c>
      <c r="H1377" s="7">
        <f>DAY($B1377)</f>
        <v>7</v>
      </c>
      <c r="I1377" s="7">
        <f>WEEKDAY($B1377,2)</f>
        <v>6</v>
      </c>
      <c r="J1377" s="7" t="str">
        <f>TEXT($B1377, "DDDD")</f>
        <v>sábado</v>
      </c>
      <c r="K1377" s="15" t="str">
        <f>IFERROR(VLOOKUP(B1377, HolidayDimension!A$2:B$50, 2, FALSE), "No Key")</f>
        <v>No Key</v>
      </c>
      <c r="L1377" s="7" t="str">
        <f t="shared" si="21"/>
        <v>Non-Holiday</v>
      </c>
      <c r="M1377" s="7" t="str">
        <f>IF($I1377 &gt;= 6, "Weekend", "Non-Weekend")</f>
        <v>Weekend</v>
      </c>
    </row>
    <row r="1378" spans="1:13" x14ac:dyDescent="0.25">
      <c r="A1378" s="7">
        <v>1377</v>
      </c>
      <c r="B1378" s="9">
        <v>42316</v>
      </c>
      <c r="C1378" s="7">
        <f>YEAR($B1378)</f>
        <v>2015</v>
      </c>
      <c r="D1378" s="7" t="str">
        <f>VLOOKUP(_xlfn.DAYS(DATE(YEAR($B1378), MONTH($B1379), DAY($B1379)), DATE(YEAR($B1379), 1, 1)), SeasonAux, 2, TRUE)</f>
        <v>Autumn</v>
      </c>
      <c r="E1378" s="7">
        <f>IF($F1378 &lt;= 6, 1, 2)</f>
        <v>2</v>
      </c>
      <c r="F1378" s="7">
        <f>MONTH($B1378)</f>
        <v>11</v>
      </c>
      <c r="G1378" s="7">
        <f>WEEKNUM($B1378)</f>
        <v>46</v>
      </c>
      <c r="H1378" s="7">
        <f>DAY($B1378)</f>
        <v>8</v>
      </c>
      <c r="I1378" s="7">
        <f>WEEKDAY($B1378,2)</f>
        <v>7</v>
      </c>
      <c r="J1378" s="7" t="str">
        <f>TEXT($B1378, "DDDD")</f>
        <v>domingo</v>
      </c>
      <c r="K1378" s="15" t="str">
        <f>IFERROR(VLOOKUP(B1378, HolidayDimension!A$2:B$50, 2, FALSE), "No Key")</f>
        <v>No Key</v>
      </c>
      <c r="L1378" s="7" t="str">
        <f t="shared" si="21"/>
        <v>Non-Holiday</v>
      </c>
      <c r="M1378" s="7" t="str">
        <f>IF($I1378 &gt;= 6, "Weekend", "Non-Weekend")</f>
        <v>Weekend</v>
      </c>
    </row>
    <row r="1379" spans="1:13" x14ac:dyDescent="0.25">
      <c r="A1379" s="7">
        <v>1378</v>
      </c>
      <c r="B1379" s="8">
        <v>42317</v>
      </c>
      <c r="C1379" s="7">
        <f>YEAR($B1379)</f>
        <v>2015</v>
      </c>
      <c r="D1379" s="7" t="str">
        <f>VLOOKUP(_xlfn.DAYS(DATE(YEAR($B1379), MONTH($B1380), DAY($B1380)), DATE(YEAR($B1380), 1, 1)), SeasonAux, 2, TRUE)</f>
        <v>Autumn</v>
      </c>
      <c r="E1379" s="7">
        <f>IF($F1379 &lt;= 6, 1, 2)</f>
        <v>2</v>
      </c>
      <c r="F1379" s="7">
        <f>MONTH($B1379)</f>
        <v>11</v>
      </c>
      <c r="G1379" s="7">
        <f>WEEKNUM($B1379)</f>
        <v>46</v>
      </c>
      <c r="H1379" s="7">
        <f>DAY($B1379)</f>
        <v>9</v>
      </c>
      <c r="I1379" s="7">
        <f>WEEKDAY($B1379,2)</f>
        <v>1</v>
      </c>
      <c r="J1379" s="7" t="str">
        <f>TEXT($B1379, "DDDD")</f>
        <v>segunda-feira</v>
      </c>
      <c r="K1379" s="15" t="str">
        <f>IFERROR(VLOOKUP(B1379, HolidayDimension!A$2:B$50, 2, FALSE), "No Key")</f>
        <v>No Key</v>
      </c>
      <c r="L1379" s="7" t="str">
        <f t="shared" si="21"/>
        <v>Non-Holiday</v>
      </c>
      <c r="M1379" s="7" t="str">
        <f>IF($I1379 &gt;= 6, "Weekend", "Non-Weekend")</f>
        <v>Non-Weekend</v>
      </c>
    </row>
    <row r="1380" spans="1:13" x14ac:dyDescent="0.25">
      <c r="A1380" s="7">
        <v>1379</v>
      </c>
      <c r="B1380" s="8">
        <v>42318</v>
      </c>
      <c r="C1380" s="7">
        <f>YEAR($B1380)</f>
        <v>2015</v>
      </c>
      <c r="D1380" s="7" t="str">
        <f>VLOOKUP(_xlfn.DAYS(DATE(YEAR($B1380), MONTH($B1381), DAY($B1381)), DATE(YEAR($B1381), 1, 1)), SeasonAux, 2, TRUE)</f>
        <v>Autumn</v>
      </c>
      <c r="E1380" s="7">
        <f>IF($F1380 &lt;= 6, 1, 2)</f>
        <v>2</v>
      </c>
      <c r="F1380" s="7">
        <f>MONTH($B1380)</f>
        <v>11</v>
      </c>
      <c r="G1380" s="7">
        <f>WEEKNUM($B1380)</f>
        <v>46</v>
      </c>
      <c r="H1380" s="7">
        <f>DAY($B1380)</f>
        <v>10</v>
      </c>
      <c r="I1380" s="7">
        <f>WEEKDAY($B1380,2)</f>
        <v>2</v>
      </c>
      <c r="J1380" s="7" t="str">
        <f>TEXT($B1380, "DDDD")</f>
        <v>terça-feira</v>
      </c>
      <c r="K1380" s="15" t="str">
        <f>IFERROR(VLOOKUP(B1380, HolidayDimension!A$2:B$50, 2, FALSE), "No Key")</f>
        <v>No Key</v>
      </c>
      <c r="L1380" s="7" t="str">
        <f t="shared" si="21"/>
        <v>Non-Holiday</v>
      </c>
      <c r="M1380" s="7" t="str">
        <f>IF($I1380 &gt;= 6, "Weekend", "Non-Weekend")</f>
        <v>Non-Weekend</v>
      </c>
    </row>
    <row r="1381" spans="1:13" x14ac:dyDescent="0.25">
      <c r="A1381" s="7">
        <v>1380</v>
      </c>
      <c r="B1381" s="8">
        <v>42319</v>
      </c>
      <c r="C1381" s="7">
        <f>YEAR($B1381)</f>
        <v>2015</v>
      </c>
      <c r="D1381" s="7" t="str">
        <f>VLOOKUP(_xlfn.DAYS(DATE(YEAR($B1381), MONTH($B1382), DAY($B1382)), DATE(YEAR($B1382), 1, 1)), SeasonAux, 2, TRUE)</f>
        <v>Autumn</v>
      </c>
      <c r="E1381" s="7">
        <f>IF($F1381 &lt;= 6, 1, 2)</f>
        <v>2</v>
      </c>
      <c r="F1381" s="7">
        <f>MONTH($B1381)</f>
        <v>11</v>
      </c>
      <c r="G1381" s="7">
        <f>WEEKNUM($B1381)</f>
        <v>46</v>
      </c>
      <c r="H1381" s="7">
        <f>DAY($B1381)</f>
        <v>11</v>
      </c>
      <c r="I1381" s="7">
        <f>WEEKDAY($B1381,2)</f>
        <v>3</v>
      </c>
      <c r="J1381" s="7" t="str">
        <f>TEXT($B1381, "DDDD")</f>
        <v>quarta-feira</v>
      </c>
      <c r="K1381" s="15" t="str">
        <f>IFERROR(VLOOKUP(B1381, HolidayDimension!A$2:B$50, 2, FALSE), "No Key")</f>
        <v>No Key</v>
      </c>
      <c r="L1381" s="7" t="str">
        <f t="shared" si="21"/>
        <v>Non-Holiday</v>
      </c>
      <c r="M1381" s="7" t="str">
        <f>IF($I1381 &gt;= 6, "Weekend", "Non-Weekend")</f>
        <v>Non-Weekend</v>
      </c>
    </row>
    <row r="1382" spans="1:13" x14ac:dyDescent="0.25">
      <c r="A1382" s="7">
        <v>1381</v>
      </c>
      <c r="B1382" s="9">
        <v>42320</v>
      </c>
      <c r="C1382" s="7">
        <f>YEAR($B1382)</f>
        <v>2015</v>
      </c>
      <c r="D1382" s="7" t="str">
        <f>VLOOKUP(_xlfn.DAYS(DATE(YEAR($B1382), MONTH($B1383), DAY($B1383)), DATE(YEAR($B1383), 1, 1)), SeasonAux, 2, TRUE)</f>
        <v>Autumn</v>
      </c>
      <c r="E1382" s="7">
        <f>IF($F1382 &lt;= 6, 1, 2)</f>
        <v>2</v>
      </c>
      <c r="F1382" s="7">
        <f>MONTH($B1382)</f>
        <v>11</v>
      </c>
      <c r="G1382" s="7">
        <f>WEEKNUM($B1382)</f>
        <v>46</v>
      </c>
      <c r="H1382" s="7">
        <f>DAY($B1382)</f>
        <v>12</v>
      </c>
      <c r="I1382" s="7">
        <f>WEEKDAY($B1382,2)</f>
        <v>4</v>
      </c>
      <c r="J1382" s="7" t="str">
        <f>TEXT($B1382, "DDDD")</f>
        <v>quinta-feira</v>
      </c>
      <c r="K1382" s="15" t="str">
        <f>IFERROR(VLOOKUP(B1382, HolidayDimension!A$2:B$50, 2, FALSE), "No Key")</f>
        <v>No Key</v>
      </c>
      <c r="L1382" s="7" t="str">
        <f t="shared" si="21"/>
        <v>Non-Holiday</v>
      </c>
      <c r="M1382" s="7" t="str">
        <f>IF($I1382 &gt;= 6, "Weekend", "Non-Weekend")</f>
        <v>Non-Weekend</v>
      </c>
    </row>
    <row r="1383" spans="1:13" x14ac:dyDescent="0.25">
      <c r="A1383" s="7">
        <v>1382</v>
      </c>
      <c r="B1383" s="9">
        <v>42321</v>
      </c>
      <c r="C1383" s="7">
        <f>YEAR($B1383)</f>
        <v>2015</v>
      </c>
      <c r="D1383" s="7" t="str">
        <f>VLOOKUP(_xlfn.DAYS(DATE(YEAR($B1383), MONTH($B1384), DAY($B1384)), DATE(YEAR($B1384), 1, 1)), SeasonAux, 2, TRUE)</f>
        <v>Autumn</v>
      </c>
      <c r="E1383" s="7">
        <f>IF($F1383 &lt;= 6, 1, 2)</f>
        <v>2</v>
      </c>
      <c r="F1383" s="7">
        <f>MONTH($B1383)</f>
        <v>11</v>
      </c>
      <c r="G1383" s="7">
        <f>WEEKNUM($B1383)</f>
        <v>46</v>
      </c>
      <c r="H1383" s="7">
        <f>DAY($B1383)</f>
        <v>13</v>
      </c>
      <c r="I1383" s="7">
        <f>WEEKDAY($B1383,2)</f>
        <v>5</v>
      </c>
      <c r="J1383" s="7" t="str">
        <f>TEXT($B1383, "DDDD")</f>
        <v>sexta-feira</v>
      </c>
      <c r="K1383" s="15" t="str">
        <f>IFERROR(VLOOKUP(B1383, HolidayDimension!A$2:B$50, 2, FALSE), "No Key")</f>
        <v>No Key</v>
      </c>
      <c r="L1383" s="7" t="str">
        <f t="shared" si="21"/>
        <v>Non-Holiday</v>
      </c>
      <c r="M1383" s="7" t="str">
        <f>IF($I1383 &gt;= 6, "Weekend", "Non-Weekend")</f>
        <v>Non-Weekend</v>
      </c>
    </row>
    <row r="1384" spans="1:13" x14ac:dyDescent="0.25">
      <c r="A1384" s="7">
        <v>1383</v>
      </c>
      <c r="B1384" s="8">
        <v>42322</v>
      </c>
      <c r="C1384" s="7">
        <f>YEAR($B1384)</f>
        <v>2015</v>
      </c>
      <c r="D1384" s="7" t="str">
        <f>VLOOKUP(_xlfn.DAYS(DATE(YEAR($B1384), MONTH($B1385), DAY($B1385)), DATE(YEAR($B1385), 1, 1)), SeasonAux, 2, TRUE)</f>
        <v>Autumn</v>
      </c>
      <c r="E1384" s="7">
        <f>IF($F1384 &lt;= 6, 1, 2)</f>
        <v>2</v>
      </c>
      <c r="F1384" s="7">
        <f>MONTH($B1384)</f>
        <v>11</v>
      </c>
      <c r="G1384" s="7">
        <f>WEEKNUM($B1384)</f>
        <v>46</v>
      </c>
      <c r="H1384" s="7">
        <f>DAY($B1384)</f>
        <v>14</v>
      </c>
      <c r="I1384" s="7">
        <f>WEEKDAY($B1384,2)</f>
        <v>6</v>
      </c>
      <c r="J1384" s="7" t="str">
        <f>TEXT($B1384, "DDDD")</f>
        <v>sábado</v>
      </c>
      <c r="K1384" s="15" t="str">
        <f>IFERROR(VLOOKUP(B1384, HolidayDimension!A$2:B$50, 2, FALSE), "No Key")</f>
        <v>No Key</v>
      </c>
      <c r="L1384" s="7" t="str">
        <f t="shared" si="21"/>
        <v>Non-Holiday</v>
      </c>
      <c r="M1384" s="7" t="str">
        <f>IF($I1384 &gt;= 6, "Weekend", "Non-Weekend")</f>
        <v>Weekend</v>
      </c>
    </row>
    <row r="1385" spans="1:13" x14ac:dyDescent="0.25">
      <c r="A1385" s="7">
        <v>1384</v>
      </c>
      <c r="B1385" s="9">
        <v>42323</v>
      </c>
      <c r="C1385" s="7">
        <f>YEAR($B1385)</f>
        <v>2015</v>
      </c>
      <c r="D1385" s="7" t="str">
        <f>VLOOKUP(_xlfn.DAYS(DATE(YEAR($B1385), MONTH($B1386), DAY($B1386)), DATE(YEAR($B1386), 1, 1)), SeasonAux, 2, TRUE)</f>
        <v>Autumn</v>
      </c>
      <c r="E1385" s="7">
        <f>IF($F1385 &lt;= 6, 1, 2)</f>
        <v>2</v>
      </c>
      <c r="F1385" s="7">
        <f>MONTH($B1385)</f>
        <v>11</v>
      </c>
      <c r="G1385" s="7">
        <f>WEEKNUM($B1385)</f>
        <v>47</v>
      </c>
      <c r="H1385" s="7">
        <f>DAY($B1385)</f>
        <v>15</v>
      </c>
      <c r="I1385" s="7">
        <f>WEEKDAY($B1385,2)</f>
        <v>7</v>
      </c>
      <c r="J1385" s="7" t="str">
        <f>TEXT($B1385, "DDDD")</f>
        <v>domingo</v>
      </c>
      <c r="K1385" s="15" t="str">
        <f>IFERROR(VLOOKUP(B1385, HolidayDimension!A$2:B$50, 2, FALSE), "No Key")</f>
        <v>No Key</v>
      </c>
      <c r="L1385" s="7" t="str">
        <f t="shared" si="21"/>
        <v>Non-Holiday</v>
      </c>
      <c r="M1385" s="7" t="str">
        <f>IF($I1385 &gt;= 6, "Weekend", "Non-Weekend")</f>
        <v>Weekend</v>
      </c>
    </row>
    <row r="1386" spans="1:13" x14ac:dyDescent="0.25">
      <c r="A1386" s="7">
        <v>1385</v>
      </c>
      <c r="B1386" s="8">
        <v>42324</v>
      </c>
      <c r="C1386" s="7">
        <f>YEAR($B1386)</f>
        <v>2015</v>
      </c>
      <c r="D1386" s="7" t="str">
        <f>VLOOKUP(_xlfn.DAYS(DATE(YEAR($B1386), MONTH($B1387), DAY($B1387)), DATE(YEAR($B1387), 1, 1)), SeasonAux, 2, TRUE)</f>
        <v>Autumn</v>
      </c>
      <c r="E1386" s="7">
        <f>IF($F1386 &lt;= 6, 1, 2)</f>
        <v>2</v>
      </c>
      <c r="F1386" s="7">
        <f>MONTH($B1386)</f>
        <v>11</v>
      </c>
      <c r="G1386" s="7">
        <f>WEEKNUM($B1386)</f>
        <v>47</v>
      </c>
      <c r="H1386" s="7">
        <f>DAY($B1386)</f>
        <v>16</v>
      </c>
      <c r="I1386" s="7">
        <f>WEEKDAY($B1386,2)</f>
        <v>1</v>
      </c>
      <c r="J1386" s="7" t="str">
        <f>TEXT($B1386, "DDDD")</f>
        <v>segunda-feira</v>
      </c>
      <c r="K1386" s="15" t="str">
        <f>IFERROR(VLOOKUP(B1386, HolidayDimension!A$2:B$50, 2, FALSE), "No Key")</f>
        <v>No Key</v>
      </c>
      <c r="L1386" s="7" t="str">
        <f t="shared" si="21"/>
        <v>Non-Holiday</v>
      </c>
      <c r="M1386" s="7" t="str">
        <f>IF($I1386 &gt;= 6, "Weekend", "Non-Weekend")</f>
        <v>Non-Weekend</v>
      </c>
    </row>
    <row r="1387" spans="1:13" x14ac:dyDescent="0.25">
      <c r="A1387" s="7">
        <v>1386</v>
      </c>
      <c r="B1387" s="8">
        <v>42325</v>
      </c>
      <c r="C1387" s="7">
        <f>YEAR($B1387)</f>
        <v>2015</v>
      </c>
      <c r="D1387" s="7" t="str">
        <f>VLOOKUP(_xlfn.DAYS(DATE(YEAR($B1387), MONTH($B1388), DAY($B1388)), DATE(YEAR($B1388), 1, 1)), SeasonAux, 2, TRUE)</f>
        <v>Autumn</v>
      </c>
      <c r="E1387" s="7">
        <f>IF($F1387 &lt;= 6, 1, 2)</f>
        <v>2</v>
      </c>
      <c r="F1387" s="7">
        <f>MONTH($B1387)</f>
        <v>11</v>
      </c>
      <c r="G1387" s="7">
        <f>WEEKNUM($B1387)</f>
        <v>47</v>
      </c>
      <c r="H1387" s="7">
        <f>DAY($B1387)</f>
        <v>17</v>
      </c>
      <c r="I1387" s="7">
        <f>WEEKDAY($B1387,2)</f>
        <v>2</v>
      </c>
      <c r="J1387" s="7" t="str">
        <f>TEXT($B1387, "DDDD")</f>
        <v>terça-feira</v>
      </c>
      <c r="K1387" s="15" t="str">
        <f>IFERROR(VLOOKUP(B1387, HolidayDimension!A$2:B$50, 2, FALSE), "No Key")</f>
        <v>No Key</v>
      </c>
      <c r="L1387" s="7" t="str">
        <f t="shared" si="21"/>
        <v>Non-Holiday</v>
      </c>
      <c r="M1387" s="7" t="str">
        <f>IF($I1387 &gt;= 6, "Weekend", "Non-Weekend")</f>
        <v>Non-Weekend</v>
      </c>
    </row>
    <row r="1388" spans="1:13" x14ac:dyDescent="0.25">
      <c r="A1388" s="7">
        <v>1387</v>
      </c>
      <c r="B1388" s="8">
        <v>42326</v>
      </c>
      <c r="C1388" s="7">
        <f>YEAR($B1388)</f>
        <v>2015</v>
      </c>
      <c r="D1388" s="7" t="str">
        <f>VLOOKUP(_xlfn.DAYS(DATE(YEAR($B1388), MONTH($B1389), DAY($B1389)), DATE(YEAR($B1389), 1, 1)), SeasonAux, 2, TRUE)</f>
        <v>Autumn</v>
      </c>
      <c r="E1388" s="7">
        <f>IF($F1388 &lt;= 6, 1, 2)</f>
        <v>2</v>
      </c>
      <c r="F1388" s="7">
        <f>MONTH($B1388)</f>
        <v>11</v>
      </c>
      <c r="G1388" s="7">
        <f>WEEKNUM($B1388)</f>
        <v>47</v>
      </c>
      <c r="H1388" s="7">
        <f>DAY($B1388)</f>
        <v>18</v>
      </c>
      <c r="I1388" s="7">
        <f>WEEKDAY($B1388,2)</f>
        <v>3</v>
      </c>
      <c r="J1388" s="7" t="str">
        <f>TEXT($B1388, "DDDD")</f>
        <v>quarta-feira</v>
      </c>
      <c r="K1388" s="15" t="str">
        <f>IFERROR(VLOOKUP(B1388, HolidayDimension!A$2:B$50, 2, FALSE), "No Key")</f>
        <v>No Key</v>
      </c>
      <c r="L1388" s="7" t="str">
        <f t="shared" si="21"/>
        <v>Non-Holiday</v>
      </c>
      <c r="M1388" s="7" t="str">
        <f>IF($I1388 &gt;= 6, "Weekend", "Non-Weekend")</f>
        <v>Non-Weekend</v>
      </c>
    </row>
    <row r="1389" spans="1:13" x14ac:dyDescent="0.25">
      <c r="A1389" s="7">
        <v>1388</v>
      </c>
      <c r="B1389" s="9">
        <v>42327</v>
      </c>
      <c r="C1389" s="7">
        <f>YEAR($B1389)</f>
        <v>2015</v>
      </c>
      <c r="D1389" s="7" t="str">
        <f>VLOOKUP(_xlfn.DAYS(DATE(YEAR($B1389), MONTH($B1390), DAY($B1390)), DATE(YEAR($B1390), 1, 1)), SeasonAux, 2, TRUE)</f>
        <v>Autumn</v>
      </c>
      <c r="E1389" s="7">
        <f>IF($F1389 &lt;= 6, 1, 2)</f>
        <v>2</v>
      </c>
      <c r="F1389" s="7">
        <f>MONTH($B1389)</f>
        <v>11</v>
      </c>
      <c r="G1389" s="7">
        <f>WEEKNUM($B1389)</f>
        <v>47</v>
      </c>
      <c r="H1389" s="7">
        <f>DAY($B1389)</f>
        <v>19</v>
      </c>
      <c r="I1389" s="7">
        <f>WEEKDAY($B1389,2)</f>
        <v>4</v>
      </c>
      <c r="J1389" s="7" t="str">
        <f>TEXT($B1389, "DDDD")</f>
        <v>quinta-feira</v>
      </c>
      <c r="K1389" s="15" t="str">
        <f>IFERROR(VLOOKUP(B1389, HolidayDimension!A$2:B$50, 2, FALSE), "No Key")</f>
        <v>No Key</v>
      </c>
      <c r="L1389" s="7" t="str">
        <f t="shared" si="21"/>
        <v>Non-Holiday</v>
      </c>
      <c r="M1389" s="7" t="str">
        <f>IF($I1389 &gt;= 6, "Weekend", "Non-Weekend")</f>
        <v>Non-Weekend</v>
      </c>
    </row>
    <row r="1390" spans="1:13" x14ac:dyDescent="0.25">
      <c r="A1390" s="7">
        <v>1389</v>
      </c>
      <c r="B1390" s="9">
        <v>42328</v>
      </c>
      <c r="C1390" s="7">
        <f>YEAR($B1390)</f>
        <v>2015</v>
      </c>
      <c r="D1390" s="7" t="str">
        <f>VLOOKUP(_xlfn.DAYS(DATE(YEAR($B1390), MONTH($B1391), DAY($B1391)), DATE(YEAR($B1391), 1, 1)), SeasonAux, 2, TRUE)</f>
        <v>Autumn</v>
      </c>
      <c r="E1390" s="7">
        <f>IF($F1390 &lt;= 6, 1, 2)</f>
        <v>2</v>
      </c>
      <c r="F1390" s="7">
        <f>MONTH($B1390)</f>
        <v>11</v>
      </c>
      <c r="G1390" s="7">
        <f>WEEKNUM($B1390)</f>
        <v>47</v>
      </c>
      <c r="H1390" s="7">
        <f>DAY($B1390)</f>
        <v>20</v>
      </c>
      <c r="I1390" s="7">
        <f>WEEKDAY($B1390,2)</f>
        <v>5</v>
      </c>
      <c r="J1390" s="7" t="str">
        <f>TEXT($B1390, "DDDD")</f>
        <v>sexta-feira</v>
      </c>
      <c r="K1390" s="15" t="str">
        <f>IFERROR(VLOOKUP(B1390, HolidayDimension!A$2:B$50, 2, FALSE), "No Key")</f>
        <v>No Key</v>
      </c>
      <c r="L1390" s="7" t="str">
        <f t="shared" si="21"/>
        <v>Non-Holiday</v>
      </c>
      <c r="M1390" s="7" t="str">
        <f>IF($I1390 &gt;= 6, "Weekend", "Non-Weekend")</f>
        <v>Non-Weekend</v>
      </c>
    </row>
    <row r="1391" spans="1:13" x14ac:dyDescent="0.25">
      <c r="A1391" s="7">
        <v>1390</v>
      </c>
      <c r="B1391" s="9">
        <v>42329</v>
      </c>
      <c r="C1391" s="7">
        <f>YEAR($B1391)</f>
        <v>2015</v>
      </c>
      <c r="D1391" s="7" t="str">
        <f>VLOOKUP(_xlfn.DAYS(DATE(YEAR($B1391), MONTH($B1392), DAY($B1392)), DATE(YEAR($B1392), 1, 1)), SeasonAux, 2, TRUE)</f>
        <v>Autumn</v>
      </c>
      <c r="E1391" s="7">
        <f>IF($F1391 &lt;= 6, 1, 2)</f>
        <v>2</v>
      </c>
      <c r="F1391" s="7">
        <f>MONTH($B1391)</f>
        <v>11</v>
      </c>
      <c r="G1391" s="7">
        <f>WEEKNUM($B1391)</f>
        <v>47</v>
      </c>
      <c r="H1391" s="7">
        <f>DAY($B1391)</f>
        <v>21</v>
      </c>
      <c r="I1391" s="7">
        <f>WEEKDAY($B1391,2)</f>
        <v>6</v>
      </c>
      <c r="J1391" s="7" t="str">
        <f>TEXT($B1391, "DDDD")</f>
        <v>sábado</v>
      </c>
      <c r="K1391" s="15" t="str">
        <f>IFERROR(VLOOKUP(B1391, HolidayDimension!A$2:B$50, 2, FALSE), "No Key")</f>
        <v>No Key</v>
      </c>
      <c r="L1391" s="7" t="str">
        <f t="shared" si="21"/>
        <v>Non-Holiday</v>
      </c>
      <c r="M1391" s="7" t="str">
        <f>IF($I1391 &gt;= 6, "Weekend", "Non-Weekend")</f>
        <v>Weekend</v>
      </c>
    </row>
    <row r="1392" spans="1:13" x14ac:dyDescent="0.25">
      <c r="A1392" s="7">
        <v>1391</v>
      </c>
      <c r="B1392" s="9">
        <v>42330</v>
      </c>
      <c r="C1392" s="7">
        <f>YEAR($B1392)</f>
        <v>2015</v>
      </c>
      <c r="D1392" s="7" t="str">
        <f>VLOOKUP(_xlfn.DAYS(DATE(YEAR($B1392), MONTH($B1393), DAY($B1393)), DATE(YEAR($B1393), 1, 1)), SeasonAux, 2, TRUE)</f>
        <v>Autumn</v>
      </c>
      <c r="E1392" s="7">
        <f>IF($F1392 &lt;= 6, 1, 2)</f>
        <v>2</v>
      </c>
      <c r="F1392" s="7">
        <f>MONTH($B1392)</f>
        <v>11</v>
      </c>
      <c r="G1392" s="7">
        <f>WEEKNUM($B1392)</f>
        <v>48</v>
      </c>
      <c r="H1392" s="7">
        <f>DAY($B1392)</f>
        <v>22</v>
      </c>
      <c r="I1392" s="7">
        <f>WEEKDAY($B1392,2)</f>
        <v>7</v>
      </c>
      <c r="J1392" s="7" t="str">
        <f>TEXT($B1392, "DDDD")</f>
        <v>domingo</v>
      </c>
      <c r="K1392" s="15" t="str">
        <f>IFERROR(VLOOKUP(B1392, HolidayDimension!A$2:B$50, 2, FALSE), "No Key")</f>
        <v>No Key</v>
      </c>
      <c r="L1392" s="7" t="str">
        <f t="shared" si="21"/>
        <v>Non-Holiday</v>
      </c>
      <c r="M1392" s="7" t="str">
        <f>IF($I1392 &gt;= 6, "Weekend", "Non-Weekend")</f>
        <v>Weekend</v>
      </c>
    </row>
    <row r="1393" spans="1:13" x14ac:dyDescent="0.25">
      <c r="A1393" s="7">
        <v>1392</v>
      </c>
      <c r="B1393" s="9">
        <v>42331</v>
      </c>
      <c r="C1393" s="7">
        <f>YEAR($B1393)</f>
        <v>2015</v>
      </c>
      <c r="D1393" s="7" t="str">
        <f>VLOOKUP(_xlfn.DAYS(DATE(YEAR($B1393), MONTH($B1394), DAY($B1394)), DATE(YEAR($B1394), 1, 1)), SeasonAux, 2, TRUE)</f>
        <v>Autumn</v>
      </c>
      <c r="E1393" s="7">
        <f>IF($F1393 &lt;= 6, 1, 2)</f>
        <v>2</v>
      </c>
      <c r="F1393" s="7">
        <f>MONTH($B1393)</f>
        <v>11</v>
      </c>
      <c r="G1393" s="7">
        <f>WEEKNUM($B1393)</f>
        <v>48</v>
      </c>
      <c r="H1393" s="7">
        <f>DAY($B1393)</f>
        <v>23</v>
      </c>
      <c r="I1393" s="7">
        <f>WEEKDAY($B1393,2)</f>
        <v>1</v>
      </c>
      <c r="J1393" s="7" t="str">
        <f>TEXT($B1393, "DDDD")</f>
        <v>segunda-feira</v>
      </c>
      <c r="K1393" s="15" t="str">
        <f>IFERROR(VLOOKUP(B1393, HolidayDimension!A$2:B$50, 2, FALSE), "No Key")</f>
        <v>No Key</v>
      </c>
      <c r="L1393" s="7" t="str">
        <f t="shared" si="21"/>
        <v>Non-Holiday</v>
      </c>
      <c r="M1393" s="7" t="str">
        <f>IF($I1393 &gt;= 6, "Weekend", "Non-Weekend")</f>
        <v>Non-Weekend</v>
      </c>
    </row>
    <row r="1394" spans="1:13" x14ac:dyDescent="0.25">
      <c r="A1394" s="7">
        <v>1393</v>
      </c>
      <c r="B1394" s="9">
        <v>42332</v>
      </c>
      <c r="C1394" s="7">
        <f>YEAR($B1394)</f>
        <v>2015</v>
      </c>
      <c r="D1394" s="7" t="str">
        <f>VLOOKUP(_xlfn.DAYS(DATE(YEAR($B1394), MONTH($B1395), DAY($B1395)), DATE(YEAR($B1395), 1, 1)), SeasonAux, 2, TRUE)</f>
        <v>Autumn</v>
      </c>
      <c r="E1394" s="7">
        <f>IF($F1394 &lt;= 6, 1, 2)</f>
        <v>2</v>
      </c>
      <c r="F1394" s="7">
        <f>MONTH($B1394)</f>
        <v>11</v>
      </c>
      <c r="G1394" s="7">
        <f>WEEKNUM($B1394)</f>
        <v>48</v>
      </c>
      <c r="H1394" s="7">
        <f>DAY($B1394)</f>
        <v>24</v>
      </c>
      <c r="I1394" s="7">
        <f>WEEKDAY($B1394,2)</f>
        <v>2</v>
      </c>
      <c r="J1394" s="7" t="str">
        <f>TEXT($B1394, "DDDD")</f>
        <v>terça-feira</v>
      </c>
      <c r="K1394" s="15" t="str">
        <f>IFERROR(VLOOKUP(B1394, HolidayDimension!A$2:B$50, 2, FALSE), "No Key")</f>
        <v>No Key</v>
      </c>
      <c r="L1394" s="7" t="str">
        <f t="shared" si="21"/>
        <v>Non-Holiday</v>
      </c>
      <c r="M1394" s="7" t="str">
        <f>IF($I1394 &gt;= 6, "Weekend", "Non-Weekend")</f>
        <v>Non-Weekend</v>
      </c>
    </row>
    <row r="1395" spans="1:13" x14ac:dyDescent="0.25">
      <c r="A1395" s="7">
        <v>1394</v>
      </c>
      <c r="B1395" s="8">
        <v>42333</v>
      </c>
      <c r="C1395" s="7">
        <f>YEAR($B1395)</f>
        <v>2015</v>
      </c>
      <c r="D1395" s="7" t="str">
        <f>VLOOKUP(_xlfn.DAYS(DATE(YEAR($B1395), MONTH($B1396), DAY($B1396)), DATE(YEAR($B1396), 1, 1)), SeasonAux, 2, TRUE)</f>
        <v>Autumn</v>
      </c>
      <c r="E1395" s="7">
        <f>IF($F1395 &lt;= 6, 1, 2)</f>
        <v>2</v>
      </c>
      <c r="F1395" s="7">
        <f>MONTH($B1395)</f>
        <v>11</v>
      </c>
      <c r="G1395" s="7">
        <f>WEEKNUM($B1395)</f>
        <v>48</v>
      </c>
      <c r="H1395" s="7">
        <f>DAY($B1395)</f>
        <v>25</v>
      </c>
      <c r="I1395" s="7">
        <f>WEEKDAY($B1395,2)</f>
        <v>3</v>
      </c>
      <c r="J1395" s="7" t="str">
        <f>TEXT($B1395, "DDDD")</f>
        <v>quarta-feira</v>
      </c>
      <c r="K1395" s="15" t="str">
        <f>IFERROR(VLOOKUP(B1395, HolidayDimension!A$2:B$50, 2, FALSE), "No Key")</f>
        <v>No Key</v>
      </c>
      <c r="L1395" s="7" t="str">
        <f t="shared" si="21"/>
        <v>Non-Holiday</v>
      </c>
      <c r="M1395" s="7" t="str">
        <f>IF($I1395 &gt;= 6, "Weekend", "Non-Weekend")</f>
        <v>Non-Weekend</v>
      </c>
    </row>
    <row r="1396" spans="1:13" x14ac:dyDescent="0.25">
      <c r="A1396" s="7">
        <v>1395</v>
      </c>
      <c r="B1396" s="8">
        <v>42334</v>
      </c>
      <c r="C1396" s="7">
        <f>YEAR($B1396)</f>
        <v>2015</v>
      </c>
      <c r="D1396" s="7" t="str">
        <f>VLOOKUP(_xlfn.DAYS(DATE(YEAR($B1396), MONTH($B1397), DAY($B1397)), DATE(YEAR($B1397), 1, 1)), SeasonAux, 2, TRUE)</f>
        <v>Autumn</v>
      </c>
      <c r="E1396" s="7">
        <f>IF($F1396 &lt;= 6, 1, 2)</f>
        <v>2</v>
      </c>
      <c r="F1396" s="7">
        <f>MONTH($B1396)</f>
        <v>11</v>
      </c>
      <c r="G1396" s="7">
        <f>WEEKNUM($B1396)</f>
        <v>48</v>
      </c>
      <c r="H1396" s="7">
        <f>DAY($B1396)</f>
        <v>26</v>
      </c>
      <c r="I1396" s="7">
        <f>WEEKDAY($B1396,2)</f>
        <v>4</v>
      </c>
      <c r="J1396" s="7" t="str">
        <f>TEXT($B1396, "DDDD")</f>
        <v>quinta-feira</v>
      </c>
      <c r="K1396" s="15" t="str">
        <f>IFERROR(VLOOKUP(B1396, HolidayDimension!A$2:B$50, 2, FALSE), "No Key")</f>
        <v>No Key</v>
      </c>
      <c r="L1396" s="7" t="str">
        <f t="shared" si="21"/>
        <v>Non-Holiday</v>
      </c>
      <c r="M1396" s="7" t="str">
        <f>IF($I1396 &gt;= 6, "Weekend", "Non-Weekend")</f>
        <v>Non-Weekend</v>
      </c>
    </row>
    <row r="1397" spans="1:13" x14ac:dyDescent="0.25">
      <c r="A1397" s="7">
        <v>1396</v>
      </c>
      <c r="B1397" s="9">
        <v>42335</v>
      </c>
      <c r="C1397" s="7">
        <f>YEAR($B1397)</f>
        <v>2015</v>
      </c>
      <c r="D1397" s="7" t="str">
        <f>VLOOKUP(_xlfn.DAYS(DATE(YEAR($B1397), MONTH($B1398), DAY($B1398)), DATE(YEAR($B1398), 1, 1)), SeasonAux, 2, TRUE)</f>
        <v>Autumn</v>
      </c>
      <c r="E1397" s="7">
        <f>IF($F1397 &lt;= 6, 1, 2)</f>
        <v>2</v>
      </c>
      <c r="F1397" s="7">
        <f>MONTH($B1397)</f>
        <v>11</v>
      </c>
      <c r="G1397" s="7">
        <f>WEEKNUM($B1397)</f>
        <v>48</v>
      </c>
      <c r="H1397" s="7">
        <f>DAY($B1397)</f>
        <v>27</v>
      </c>
      <c r="I1397" s="7">
        <f>WEEKDAY($B1397,2)</f>
        <v>5</v>
      </c>
      <c r="J1397" s="7" t="str">
        <f>TEXT($B1397, "DDDD")</f>
        <v>sexta-feira</v>
      </c>
      <c r="K1397" s="15" t="str">
        <f>IFERROR(VLOOKUP(B1397, HolidayDimension!A$2:B$50, 2, FALSE), "No Key")</f>
        <v>No Key</v>
      </c>
      <c r="L1397" s="7" t="str">
        <f t="shared" si="21"/>
        <v>Non-Holiday</v>
      </c>
      <c r="M1397" s="7" t="str">
        <f>IF($I1397 &gt;= 6, "Weekend", "Non-Weekend")</f>
        <v>Non-Weekend</v>
      </c>
    </row>
    <row r="1398" spans="1:13" x14ac:dyDescent="0.25">
      <c r="A1398" s="7">
        <v>1397</v>
      </c>
      <c r="B1398" s="9">
        <v>42336</v>
      </c>
      <c r="C1398" s="7">
        <f>YEAR($B1398)</f>
        <v>2015</v>
      </c>
      <c r="D1398" s="7" t="str">
        <f>VLOOKUP(_xlfn.DAYS(DATE(YEAR($B1398), MONTH($B1399), DAY($B1399)), DATE(YEAR($B1399), 1, 1)), SeasonAux, 2, TRUE)</f>
        <v>Autumn</v>
      </c>
      <c r="E1398" s="7">
        <f>IF($F1398 &lt;= 6, 1, 2)</f>
        <v>2</v>
      </c>
      <c r="F1398" s="7">
        <f>MONTH($B1398)</f>
        <v>11</v>
      </c>
      <c r="G1398" s="7">
        <f>WEEKNUM($B1398)</f>
        <v>48</v>
      </c>
      <c r="H1398" s="7">
        <f>DAY($B1398)</f>
        <v>28</v>
      </c>
      <c r="I1398" s="7">
        <f>WEEKDAY($B1398,2)</f>
        <v>6</v>
      </c>
      <c r="J1398" s="7" t="str">
        <f>TEXT($B1398, "DDDD")</f>
        <v>sábado</v>
      </c>
      <c r="K1398" s="15" t="str">
        <f>IFERROR(VLOOKUP(B1398, HolidayDimension!A$2:B$50, 2, FALSE), "No Key")</f>
        <v>No Key</v>
      </c>
      <c r="L1398" s="7" t="str">
        <f t="shared" si="21"/>
        <v>Non-Holiday</v>
      </c>
      <c r="M1398" s="7" t="str">
        <f>IF($I1398 &gt;= 6, "Weekend", "Non-Weekend")</f>
        <v>Weekend</v>
      </c>
    </row>
    <row r="1399" spans="1:13" x14ac:dyDescent="0.25">
      <c r="A1399" s="7">
        <v>1398</v>
      </c>
      <c r="B1399" s="9">
        <v>42337</v>
      </c>
      <c r="C1399" s="7">
        <f>YEAR($B1399)</f>
        <v>2015</v>
      </c>
      <c r="D1399" s="7" t="str">
        <f>VLOOKUP(_xlfn.DAYS(DATE(YEAR($B1399), MONTH($B1400), DAY($B1400)), DATE(YEAR($B1400), 1, 1)), SeasonAux, 2, TRUE)</f>
        <v>Autumn</v>
      </c>
      <c r="E1399" s="7">
        <f>IF($F1399 &lt;= 6, 1, 2)</f>
        <v>2</v>
      </c>
      <c r="F1399" s="7">
        <f>MONTH($B1399)</f>
        <v>11</v>
      </c>
      <c r="G1399" s="7">
        <f>WEEKNUM($B1399)</f>
        <v>49</v>
      </c>
      <c r="H1399" s="7">
        <f>DAY($B1399)</f>
        <v>29</v>
      </c>
      <c r="I1399" s="7">
        <f>WEEKDAY($B1399,2)</f>
        <v>7</v>
      </c>
      <c r="J1399" s="7" t="str">
        <f>TEXT($B1399, "DDDD")</f>
        <v>domingo</v>
      </c>
      <c r="K1399" s="15" t="str">
        <f>IFERROR(VLOOKUP(B1399, HolidayDimension!A$2:B$50, 2, FALSE), "No Key")</f>
        <v>No Key</v>
      </c>
      <c r="L1399" s="7" t="str">
        <f t="shared" si="21"/>
        <v>Non-Holiday</v>
      </c>
      <c r="M1399" s="7" t="str">
        <f>IF($I1399 &gt;= 6, "Weekend", "Non-Weekend")</f>
        <v>Weekend</v>
      </c>
    </row>
    <row r="1400" spans="1:13" x14ac:dyDescent="0.25">
      <c r="A1400" s="7">
        <v>1399</v>
      </c>
      <c r="B1400" s="8">
        <v>42338</v>
      </c>
      <c r="C1400" s="7">
        <f>YEAR($B1400)</f>
        <v>2015</v>
      </c>
      <c r="D1400" s="7" t="str">
        <f>VLOOKUP(_xlfn.DAYS(DATE(YEAR($B1400), MONTH($B1401), DAY($B1401)), DATE(YEAR($B1401), 1, 1)), SeasonAux, 2, TRUE)</f>
        <v>Autumn</v>
      </c>
      <c r="E1400" s="7">
        <f>IF($F1400 &lt;= 6, 1, 2)</f>
        <v>2</v>
      </c>
      <c r="F1400" s="7">
        <f>MONTH($B1400)</f>
        <v>11</v>
      </c>
      <c r="G1400" s="7">
        <f>WEEKNUM($B1400)</f>
        <v>49</v>
      </c>
      <c r="H1400" s="7">
        <f>DAY($B1400)</f>
        <v>30</v>
      </c>
      <c r="I1400" s="7">
        <f>WEEKDAY($B1400,2)</f>
        <v>1</v>
      </c>
      <c r="J1400" s="7" t="str">
        <f>TEXT($B1400, "DDDD")</f>
        <v>segunda-feira</v>
      </c>
      <c r="K1400" s="15" t="str">
        <f>IFERROR(VLOOKUP(B1400, HolidayDimension!A$2:B$50, 2, FALSE), "No Key")</f>
        <v>No Key</v>
      </c>
      <c r="L1400" s="7" t="str">
        <f t="shared" si="21"/>
        <v>Non-Holiday</v>
      </c>
      <c r="M1400" s="7" t="str">
        <f>IF($I1400 &gt;= 6, "Weekend", "Non-Weekend")</f>
        <v>Non-Weekend</v>
      </c>
    </row>
    <row r="1401" spans="1:13" x14ac:dyDescent="0.25">
      <c r="A1401" s="7">
        <v>1400</v>
      </c>
      <c r="B1401" s="9">
        <v>42339</v>
      </c>
      <c r="C1401" s="7">
        <f>YEAR($B1401)</f>
        <v>2015</v>
      </c>
      <c r="D1401" s="7" t="str">
        <f>VLOOKUP(_xlfn.DAYS(DATE(YEAR($B1401), MONTH($B1402), DAY($B1402)), DATE(YEAR($B1402), 1, 1)), SeasonAux, 2, TRUE)</f>
        <v>Autumn</v>
      </c>
      <c r="E1401" s="7">
        <f>IF($F1401 &lt;= 6, 1, 2)</f>
        <v>2</v>
      </c>
      <c r="F1401" s="7">
        <f>MONTH($B1401)</f>
        <v>12</v>
      </c>
      <c r="G1401" s="7">
        <f>WEEKNUM($B1401)</f>
        <v>49</v>
      </c>
      <c r="H1401" s="7">
        <f>DAY($B1401)</f>
        <v>1</v>
      </c>
      <c r="I1401" s="7">
        <f>WEEKDAY($B1401,2)</f>
        <v>2</v>
      </c>
      <c r="J1401" s="7" t="str">
        <f>TEXT($B1401, "DDDD")</f>
        <v>terça-feira</v>
      </c>
      <c r="K1401" s="15" t="str">
        <f>IFERROR(VLOOKUP(B1401, HolidayDimension!A$2:B$50, 2, FALSE), "No Key")</f>
        <v>No Key</v>
      </c>
      <c r="L1401" s="7" t="str">
        <f t="shared" si="21"/>
        <v>Non-Holiday</v>
      </c>
      <c r="M1401" s="7" t="str">
        <f>IF($I1401 &gt;= 6, "Weekend", "Non-Weekend")</f>
        <v>Non-Weekend</v>
      </c>
    </row>
    <row r="1402" spans="1:13" x14ac:dyDescent="0.25">
      <c r="A1402" s="7">
        <v>1401</v>
      </c>
      <c r="B1402" s="9">
        <v>42340</v>
      </c>
      <c r="C1402" s="7">
        <f>YEAR($B1402)</f>
        <v>2015</v>
      </c>
      <c r="D1402" s="7" t="str">
        <f>VLOOKUP(_xlfn.DAYS(DATE(YEAR($B1402), MONTH($B1403), DAY($B1403)), DATE(YEAR($B1403), 1, 1)), SeasonAux, 2, TRUE)</f>
        <v>Autumn</v>
      </c>
      <c r="E1402" s="7">
        <f>IF($F1402 &lt;= 6, 1, 2)</f>
        <v>2</v>
      </c>
      <c r="F1402" s="7">
        <f>MONTH($B1402)</f>
        <v>12</v>
      </c>
      <c r="G1402" s="7">
        <f>WEEKNUM($B1402)</f>
        <v>49</v>
      </c>
      <c r="H1402" s="7">
        <f>DAY($B1402)</f>
        <v>2</v>
      </c>
      <c r="I1402" s="7">
        <f>WEEKDAY($B1402,2)</f>
        <v>3</v>
      </c>
      <c r="J1402" s="7" t="str">
        <f>TEXT($B1402, "DDDD")</f>
        <v>quarta-feira</v>
      </c>
      <c r="K1402" s="15" t="str">
        <f>IFERROR(VLOOKUP(B1402, HolidayDimension!A$2:B$50, 2, FALSE), "No Key")</f>
        <v>No Key</v>
      </c>
      <c r="L1402" s="7" t="str">
        <f t="shared" si="21"/>
        <v>Non-Holiday</v>
      </c>
      <c r="M1402" s="7" t="str">
        <f>IF($I1402 &gt;= 6, "Weekend", "Non-Weekend")</f>
        <v>Non-Weekend</v>
      </c>
    </row>
    <row r="1403" spans="1:13" x14ac:dyDescent="0.25">
      <c r="A1403" s="7">
        <v>1402</v>
      </c>
      <c r="B1403" s="8">
        <v>42341</v>
      </c>
      <c r="C1403" s="7">
        <f>YEAR($B1403)</f>
        <v>2015</v>
      </c>
      <c r="D1403" s="7" t="str">
        <f>VLOOKUP(_xlfn.DAYS(DATE(YEAR($B1403), MONTH($B1404), DAY($B1404)), DATE(YEAR($B1404), 1, 1)), SeasonAux, 2, TRUE)</f>
        <v>Autumn</v>
      </c>
      <c r="E1403" s="7">
        <f>IF($F1403 &lt;= 6, 1, 2)</f>
        <v>2</v>
      </c>
      <c r="F1403" s="7">
        <f>MONTH($B1403)</f>
        <v>12</v>
      </c>
      <c r="G1403" s="7">
        <f>WEEKNUM($B1403)</f>
        <v>49</v>
      </c>
      <c r="H1403" s="7">
        <f>DAY($B1403)</f>
        <v>3</v>
      </c>
      <c r="I1403" s="7">
        <f>WEEKDAY($B1403,2)</f>
        <v>4</v>
      </c>
      <c r="J1403" s="7" t="str">
        <f>TEXT($B1403, "DDDD")</f>
        <v>quinta-feira</v>
      </c>
      <c r="K1403" s="15" t="str">
        <f>IFERROR(VLOOKUP(B1403, HolidayDimension!A$2:B$50, 2, FALSE), "No Key")</f>
        <v>No Key</v>
      </c>
      <c r="L1403" s="7" t="str">
        <f t="shared" si="21"/>
        <v>Non-Holiday</v>
      </c>
      <c r="M1403" s="7" t="str">
        <f>IF($I1403 &gt;= 6, "Weekend", "Non-Weekend")</f>
        <v>Non-Weekend</v>
      </c>
    </row>
    <row r="1404" spans="1:13" x14ac:dyDescent="0.25">
      <c r="A1404" s="7">
        <v>1403</v>
      </c>
      <c r="B1404" s="8">
        <v>42342</v>
      </c>
      <c r="C1404" s="7">
        <f>YEAR($B1404)</f>
        <v>2015</v>
      </c>
      <c r="D1404" s="7" t="str">
        <f>VLOOKUP(_xlfn.DAYS(DATE(YEAR($B1404), MONTH($B1405), DAY($B1405)), DATE(YEAR($B1405), 1, 1)), SeasonAux, 2, TRUE)</f>
        <v>Autumn</v>
      </c>
      <c r="E1404" s="7">
        <f>IF($F1404 &lt;= 6, 1, 2)</f>
        <v>2</v>
      </c>
      <c r="F1404" s="7">
        <f>MONTH($B1404)</f>
        <v>12</v>
      </c>
      <c r="G1404" s="7">
        <f>WEEKNUM($B1404)</f>
        <v>49</v>
      </c>
      <c r="H1404" s="7">
        <f>DAY($B1404)</f>
        <v>4</v>
      </c>
      <c r="I1404" s="7">
        <f>WEEKDAY($B1404,2)</f>
        <v>5</v>
      </c>
      <c r="J1404" s="7" t="str">
        <f>TEXT($B1404, "DDDD")</f>
        <v>sexta-feira</v>
      </c>
      <c r="K1404" s="15" t="str">
        <f>IFERROR(VLOOKUP(B1404, HolidayDimension!A$2:B$50, 2, FALSE), "No Key")</f>
        <v>No Key</v>
      </c>
      <c r="L1404" s="7" t="str">
        <f t="shared" si="21"/>
        <v>Non-Holiday</v>
      </c>
      <c r="M1404" s="7" t="str">
        <f>IF($I1404 &gt;= 6, "Weekend", "Non-Weekend")</f>
        <v>Non-Weekend</v>
      </c>
    </row>
    <row r="1405" spans="1:13" x14ac:dyDescent="0.25">
      <c r="A1405" s="7">
        <v>1404</v>
      </c>
      <c r="B1405" s="9">
        <v>42343</v>
      </c>
      <c r="C1405" s="7">
        <f>YEAR($B1405)</f>
        <v>2015</v>
      </c>
      <c r="D1405" s="7" t="str">
        <f>VLOOKUP(_xlfn.DAYS(DATE(YEAR($B1405), MONTH($B1406), DAY($B1406)), DATE(YEAR($B1406), 1, 1)), SeasonAux, 2, TRUE)</f>
        <v>Autumn</v>
      </c>
      <c r="E1405" s="7">
        <f>IF($F1405 &lt;= 6, 1, 2)</f>
        <v>2</v>
      </c>
      <c r="F1405" s="7">
        <f>MONTH($B1405)</f>
        <v>12</v>
      </c>
      <c r="G1405" s="7">
        <f>WEEKNUM($B1405)</f>
        <v>49</v>
      </c>
      <c r="H1405" s="7">
        <f>DAY($B1405)</f>
        <v>5</v>
      </c>
      <c r="I1405" s="7">
        <f>WEEKDAY($B1405,2)</f>
        <v>6</v>
      </c>
      <c r="J1405" s="7" t="str">
        <f>TEXT($B1405, "DDDD")</f>
        <v>sábado</v>
      </c>
      <c r="K1405" s="15" t="str">
        <f>IFERROR(VLOOKUP(B1405, HolidayDimension!A$2:B$50, 2, FALSE), "No Key")</f>
        <v>No Key</v>
      </c>
      <c r="L1405" s="7" t="str">
        <f t="shared" si="21"/>
        <v>Non-Holiday</v>
      </c>
      <c r="M1405" s="7" t="str">
        <f>IF($I1405 &gt;= 6, "Weekend", "Non-Weekend")</f>
        <v>Weekend</v>
      </c>
    </row>
    <row r="1406" spans="1:13" x14ac:dyDescent="0.25">
      <c r="A1406" s="7">
        <v>1405</v>
      </c>
      <c r="B1406" s="9">
        <v>42344</v>
      </c>
      <c r="C1406" s="7">
        <f>YEAR($B1406)</f>
        <v>2015</v>
      </c>
      <c r="D1406" s="7" t="str">
        <f>VLOOKUP(_xlfn.DAYS(DATE(YEAR($B1406), MONTH($B1407), DAY($B1407)), DATE(YEAR($B1407), 1, 1)), SeasonAux, 2, TRUE)</f>
        <v>Autumn</v>
      </c>
      <c r="E1406" s="7">
        <f>IF($F1406 &lt;= 6, 1, 2)</f>
        <v>2</v>
      </c>
      <c r="F1406" s="7">
        <f>MONTH($B1406)</f>
        <v>12</v>
      </c>
      <c r="G1406" s="7">
        <f>WEEKNUM($B1406)</f>
        <v>50</v>
      </c>
      <c r="H1406" s="7">
        <f>DAY($B1406)</f>
        <v>6</v>
      </c>
      <c r="I1406" s="7">
        <f>WEEKDAY($B1406,2)</f>
        <v>7</v>
      </c>
      <c r="J1406" s="7" t="str">
        <f>TEXT($B1406, "DDDD")</f>
        <v>domingo</v>
      </c>
      <c r="K1406" s="15" t="str">
        <f>IFERROR(VLOOKUP(B1406, HolidayDimension!A$2:B$50, 2, FALSE), "No Key")</f>
        <v>No Key</v>
      </c>
      <c r="L1406" s="7" t="str">
        <f t="shared" si="21"/>
        <v>Non-Holiday</v>
      </c>
      <c r="M1406" s="7" t="str">
        <f>IF($I1406 &gt;= 6, "Weekend", "Non-Weekend")</f>
        <v>Weekend</v>
      </c>
    </row>
    <row r="1407" spans="1:13" x14ac:dyDescent="0.25">
      <c r="A1407" s="7">
        <v>1406</v>
      </c>
      <c r="B1407" s="9">
        <v>42345</v>
      </c>
      <c r="C1407" s="7">
        <f>YEAR($B1407)</f>
        <v>2015</v>
      </c>
      <c r="D1407" s="7" t="str">
        <f>VLOOKUP(_xlfn.DAYS(DATE(YEAR($B1407), MONTH($B1408), DAY($B1408)), DATE(YEAR($B1408), 1, 1)), SeasonAux, 2, TRUE)</f>
        <v>Autumn</v>
      </c>
      <c r="E1407" s="7">
        <f>IF($F1407 &lt;= 6, 1, 2)</f>
        <v>2</v>
      </c>
      <c r="F1407" s="7">
        <f>MONTH($B1407)</f>
        <v>12</v>
      </c>
      <c r="G1407" s="7">
        <f>WEEKNUM($B1407)</f>
        <v>50</v>
      </c>
      <c r="H1407" s="7">
        <f>DAY($B1407)</f>
        <v>7</v>
      </c>
      <c r="I1407" s="7">
        <f>WEEKDAY($B1407,2)</f>
        <v>1</v>
      </c>
      <c r="J1407" s="7" t="str">
        <f>TEXT($B1407, "DDDD")</f>
        <v>segunda-feira</v>
      </c>
      <c r="K1407" s="15" t="str">
        <f>IFERROR(VLOOKUP(B1407, HolidayDimension!A$2:B$50, 2, FALSE), "No Key")</f>
        <v>No Key</v>
      </c>
      <c r="L1407" s="7" t="str">
        <f t="shared" si="21"/>
        <v>Non-Holiday</v>
      </c>
      <c r="M1407" s="7" t="str">
        <f>IF($I1407 &gt;= 6, "Weekend", "Non-Weekend")</f>
        <v>Non-Weekend</v>
      </c>
    </row>
    <row r="1408" spans="1:13" x14ac:dyDescent="0.25">
      <c r="A1408" s="7">
        <v>1407</v>
      </c>
      <c r="B1408" s="9">
        <v>42346</v>
      </c>
      <c r="C1408" s="7">
        <f>YEAR($B1408)</f>
        <v>2015</v>
      </c>
      <c r="D1408" s="7" t="str">
        <f>VLOOKUP(_xlfn.DAYS(DATE(YEAR($B1408), MONTH($B1409), DAY($B1409)), DATE(YEAR($B1409), 1, 1)), SeasonAux, 2, TRUE)</f>
        <v>Autumn</v>
      </c>
      <c r="E1408" s="7">
        <f>IF($F1408 &lt;= 6, 1, 2)</f>
        <v>2</v>
      </c>
      <c r="F1408" s="7">
        <f>MONTH($B1408)</f>
        <v>12</v>
      </c>
      <c r="G1408" s="7">
        <f>WEEKNUM($B1408)</f>
        <v>50</v>
      </c>
      <c r="H1408" s="7">
        <f>DAY($B1408)</f>
        <v>8</v>
      </c>
      <c r="I1408" s="7">
        <f>WEEKDAY($B1408,2)</f>
        <v>2</v>
      </c>
      <c r="J1408" s="7" t="str">
        <f>TEXT($B1408, "DDDD")</f>
        <v>terça-feira</v>
      </c>
      <c r="K1408" s="15" t="str">
        <f>IFERROR(VLOOKUP(B1408, HolidayDimension!A$2:B$50, 2, FALSE), "No Key")</f>
        <v>No Key</v>
      </c>
      <c r="L1408" s="7" t="str">
        <f t="shared" si="21"/>
        <v>Non-Holiday</v>
      </c>
      <c r="M1408" s="7" t="str">
        <f>IF($I1408 &gt;= 6, "Weekend", "Non-Weekend")</f>
        <v>Non-Weekend</v>
      </c>
    </row>
    <row r="1409" spans="1:13" x14ac:dyDescent="0.25">
      <c r="A1409" s="7">
        <v>1408</v>
      </c>
      <c r="B1409" s="8">
        <v>42347</v>
      </c>
      <c r="C1409" s="7">
        <f>YEAR($B1409)</f>
        <v>2015</v>
      </c>
      <c r="D1409" s="7" t="str">
        <f>VLOOKUP(_xlfn.DAYS(DATE(YEAR($B1409), MONTH($B1410), DAY($B1410)), DATE(YEAR($B1410), 1, 1)), SeasonAux, 2, TRUE)</f>
        <v>Autumn</v>
      </c>
      <c r="E1409" s="7">
        <f>IF($F1409 &lt;= 6, 1, 2)</f>
        <v>2</v>
      </c>
      <c r="F1409" s="7">
        <f>MONTH($B1409)</f>
        <v>12</v>
      </c>
      <c r="G1409" s="7">
        <f>WEEKNUM($B1409)</f>
        <v>50</v>
      </c>
      <c r="H1409" s="7">
        <f>DAY($B1409)</f>
        <v>9</v>
      </c>
      <c r="I1409" s="7">
        <f>WEEKDAY($B1409,2)</f>
        <v>3</v>
      </c>
      <c r="J1409" s="7" t="str">
        <f>TEXT($B1409, "DDDD")</f>
        <v>quarta-feira</v>
      </c>
      <c r="K1409" s="15" t="str">
        <f>IFERROR(VLOOKUP(B1409, HolidayDimension!A$2:B$50, 2, FALSE), "No Key")</f>
        <v>No Key</v>
      </c>
      <c r="L1409" s="7" t="str">
        <f t="shared" si="21"/>
        <v>Non-Holiday</v>
      </c>
      <c r="M1409" s="7" t="str">
        <f>IF($I1409 &gt;= 6, "Weekend", "Non-Weekend")</f>
        <v>Non-Weekend</v>
      </c>
    </row>
    <row r="1410" spans="1:13" x14ac:dyDescent="0.25">
      <c r="A1410" s="7">
        <v>1409</v>
      </c>
      <c r="B1410" s="9">
        <v>42348</v>
      </c>
      <c r="C1410" s="7">
        <f>YEAR($B1410)</f>
        <v>2015</v>
      </c>
      <c r="D1410" s="7" t="str">
        <f>VLOOKUP(_xlfn.DAYS(DATE(YEAR($B1410), MONTH($B1411), DAY($B1411)), DATE(YEAR($B1411), 1, 1)), SeasonAux, 2, TRUE)</f>
        <v>Autumn</v>
      </c>
      <c r="E1410" s="7">
        <f>IF($F1410 &lt;= 6, 1, 2)</f>
        <v>2</v>
      </c>
      <c r="F1410" s="7">
        <f>MONTH($B1410)</f>
        <v>12</v>
      </c>
      <c r="G1410" s="7">
        <f>WEEKNUM($B1410)</f>
        <v>50</v>
      </c>
      <c r="H1410" s="7">
        <f>DAY($B1410)</f>
        <v>10</v>
      </c>
      <c r="I1410" s="7">
        <f>WEEKDAY($B1410,2)</f>
        <v>4</v>
      </c>
      <c r="J1410" s="7" t="str">
        <f>TEXT($B1410, "DDDD")</f>
        <v>quinta-feira</v>
      </c>
      <c r="K1410" s="15" t="str">
        <f>IFERROR(VLOOKUP(B1410, HolidayDimension!A$2:B$50, 2, FALSE), "No Key")</f>
        <v>No Key</v>
      </c>
      <c r="L1410" s="7" t="str">
        <f t="shared" si="21"/>
        <v>Non-Holiday</v>
      </c>
      <c r="M1410" s="7" t="str">
        <f>IF($I1410 &gt;= 6, "Weekend", "Non-Weekend")</f>
        <v>Non-Weekend</v>
      </c>
    </row>
    <row r="1411" spans="1:13" x14ac:dyDescent="0.25">
      <c r="A1411" s="7">
        <v>1410</v>
      </c>
      <c r="B1411" s="9">
        <v>42349</v>
      </c>
      <c r="C1411" s="7">
        <f>YEAR($B1411)</f>
        <v>2015</v>
      </c>
      <c r="D1411" s="7" t="str">
        <f>VLOOKUP(_xlfn.DAYS(DATE(YEAR($B1411), MONTH($B1412), DAY($B1412)), DATE(YEAR($B1412), 1, 1)), SeasonAux, 2, TRUE)</f>
        <v>Autumn</v>
      </c>
      <c r="E1411" s="7">
        <f>IF($F1411 &lt;= 6, 1, 2)</f>
        <v>2</v>
      </c>
      <c r="F1411" s="7">
        <f>MONTH($B1411)</f>
        <v>12</v>
      </c>
      <c r="G1411" s="7">
        <f>WEEKNUM($B1411)</f>
        <v>50</v>
      </c>
      <c r="H1411" s="7">
        <f>DAY($B1411)</f>
        <v>11</v>
      </c>
      <c r="I1411" s="7">
        <f>WEEKDAY($B1411,2)</f>
        <v>5</v>
      </c>
      <c r="J1411" s="7" t="str">
        <f>TEXT($B1411, "DDDD")</f>
        <v>sexta-feira</v>
      </c>
      <c r="K1411" s="15" t="str">
        <f>IFERROR(VLOOKUP(B1411, HolidayDimension!A$2:B$50, 2, FALSE), "No Key")</f>
        <v>No Key</v>
      </c>
      <c r="L1411" s="7" t="str">
        <f t="shared" ref="L1411:L1431" si="22">IF($K1411 = "No Key", "Non-Holiday", "Holiday")</f>
        <v>Non-Holiday</v>
      </c>
      <c r="M1411" s="7" t="str">
        <f>IF($I1411 &gt;= 6, "Weekend", "Non-Weekend")</f>
        <v>Non-Weekend</v>
      </c>
    </row>
    <row r="1412" spans="1:13" x14ac:dyDescent="0.25">
      <c r="A1412" s="7">
        <v>1411</v>
      </c>
      <c r="B1412" s="9">
        <v>42350</v>
      </c>
      <c r="C1412" s="7">
        <f>YEAR($B1412)</f>
        <v>2015</v>
      </c>
      <c r="D1412" s="7" t="str">
        <f>VLOOKUP(_xlfn.DAYS(DATE(YEAR($B1412), MONTH($B1413), DAY($B1413)), DATE(YEAR($B1413), 1, 1)), SeasonAux, 2, TRUE)</f>
        <v>Autumn</v>
      </c>
      <c r="E1412" s="7">
        <f>IF($F1412 &lt;= 6, 1, 2)</f>
        <v>2</v>
      </c>
      <c r="F1412" s="7">
        <f>MONTH($B1412)</f>
        <v>12</v>
      </c>
      <c r="G1412" s="7">
        <f>WEEKNUM($B1412)</f>
        <v>50</v>
      </c>
      <c r="H1412" s="7">
        <f>DAY($B1412)</f>
        <v>12</v>
      </c>
      <c r="I1412" s="7">
        <f>WEEKDAY($B1412,2)</f>
        <v>6</v>
      </c>
      <c r="J1412" s="7" t="str">
        <f>TEXT($B1412, "DDDD")</f>
        <v>sábado</v>
      </c>
      <c r="K1412" s="15" t="str">
        <f>IFERROR(VLOOKUP(B1412, HolidayDimension!A$2:B$50, 2, FALSE), "No Key")</f>
        <v>No Key</v>
      </c>
      <c r="L1412" s="7" t="str">
        <f t="shared" si="22"/>
        <v>Non-Holiday</v>
      </c>
      <c r="M1412" s="7" t="str">
        <f>IF($I1412 &gt;= 6, "Weekend", "Non-Weekend")</f>
        <v>Weekend</v>
      </c>
    </row>
    <row r="1413" spans="1:13" x14ac:dyDescent="0.25">
      <c r="A1413" s="7">
        <v>1412</v>
      </c>
      <c r="B1413" s="8">
        <v>42351</v>
      </c>
      <c r="C1413" s="7">
        <f>YEAR($B1413)</f>
        <v>2015</v>
      </c>
      <c r="D1413" s="7" t="str">
        <f>VLOOKUP(_xlfn.DAYS(DATE(YEAR($B1413), MONTH($B1414), DAY($B1414)), DATE(YEAR($B1414), 1, 1)), SeasonAux, 2, TRUE)</f>
        <v>Autumn</v>
      </c>
      <c r="E1413" s="7">
        <f>IF($F1413 &lt;= 6, 1, 2)</f>
        <v>2</v>
      </c>
      <c r="F1413" s="7">
        <f>MONTH($B1413)</f>
        <v>12</v>
      </c>
      <c r="G1413" s="7">
        <f>WEEKNUM($B1413)</f>
        <v>51</v>
      </c>
      <c r="H1413" s="7">
        <f>DAY($B1413)</f>
        <v>13</v>
      </c>
      <c r="I1413" s="7">
        <f>WEEKDAY($B1413,2)</f>
        <v>7</v>
      </c>
      <c r="J1413" s="7" t="str">
        <f>TEXT($B1413, "DDDD")</f>
        <v>domingo</v>
      </c>
      <c r="K1413" s="15" t="str">
        <f>IFERROR(VLOOKUP(B1413, HolidayDimension!A$2:B$50, 2, FALSE), "No Key")</f>
        <v>No Key</v>
      </c>
      <c r="L1413" s="7" t="str">
        <f t="shared" si="22"/>
        <v>Non-Holiday</v>
      </c>
      <c r="M1413" s="7" t="str">
        <f>IF($I1413 &gt;= 6, "Weekend", "Non-Weekend")</f>
        <v>Weekend</v>
      </c>
    </row>
    <row r="1414" spans="1:13" x14ac:dyDescent="0.25">
      <c r="A1414" s="7">
        <v>1413</v>
      </c>
      <c r="B1414" s="8">
        <v>42352</v>
      </c>
      <c r="C1414" s="7">
        <f>YEAR($B1414)</f>
        <v>2015</v>
      </c>
      <c r="D1414" s="7" t="str">
        <f>VLOOKUP(_xlfn.DAYS(DATE(YEAR($B1414), MONTH($B1415), DAY($B1415)), DATE(YEAR($B1415), 1, 1)), SeasonAux, 2, TRUE)</f>
        <v>Autumn</v>
      </c>
      <c r="E1414" s="7">
        <f>IF($F1414 &lt;= 6, 1, 2)</f>
        <v>2</v>
      </c>
      <c r="F1414" s="7">
        <f>MONTH($B1414)</f>
        <v>12</v>
      </c>
      <c r="G1414" s="7">
        <f>WEEKNUM($B1414)</f>
        <v>51</v>
      </c>
      <c r="H1414" s="7">
        <f>DAY($B1414)</f>
        <v>14</v>
      </c>
      <c r="I1414" s="7">
        <f>WEEKDAY($B1414,2)</f>
        <v>1</v>
      </c>
      <c r="J1414" s="7" t="str">
        <f>TEXT($B1414, "DDDD")</f>
        <v>segunda-feira</v>
      </c>
      <c r="K1414" s="15" t="str">
        <f>IFERROR(VLOOKUP(B1414, HolidayDimension!A$2:B$50, 2, FALSE), "No Key")</f>
        <v>No Key</v>
      </c>
      <c r="L1414" s="7" t="str">
        <f t="shared" si="22"/>
        <v>Non-Holiday</v>
      </c>
      <c r="M1414" s="7" t="str">
        <f>IF($I1414 &gt;= 6, "Weekend", "Non-Weekend")</f>
        <v>Non-Weekend</v>
      </c>
    </row>
    <row r="1415" spans="1:13" x14ac:dyDescent="0.25">
      <c r="A1415" s="7">
        <v>1414</v>
      </c>
      <c r="B1415" s="9">
        <v>42353</v>
      </c>
      <c r="C1415" s="7">
        <f>YEAR($B1415)</f>
        <v>2015</v>
      </c>
      <c r="D1415" s="7" t="str">
        <f>VLOOKUP(_xlfn.DAYS(DATE(YEAR($B1415), MONTH($B1416), DAY($B1416)), DATE(YEAR($B1416), 1, 1)), SeasonAux, 2, TRUE)</f>
        <v>Autumn</v>
      </c>
      <c r="E1415" s="7">
        <f>IF($F1415 &lt;= 6, 1, 2)</f>
        <v>2</v>
      </c>
      <c r="F1415" s="7">
        <f>MONTH($B1415)</f>
        <v>12</v>
      </c>
      <c r="G1415" s="7">
        <f>WEEKNUM($B1415)</f>
        <v>51</v>
      </c>
      <c r="H1415" s="7">
        <f>DAY($B1415)</f>
        <v>15</v>
      </c>
      <c r="I1415" s="7">
        <f>WEEKDAY($B1415,2)</f>
        <v>2</v>
      </c>
      <c r="J1415" s="7" t="str">
        <f>TEXT($B1415, "DDDD")</f>
        <v>terça-feira</v>
      </c>
      <c r="K1415" s="15" t="str">
        <f>IFERROR(VLOOKUP(B1415, HolidayDimension!A$2:B$50, 2, FALSE), "No Key")</f>
        <v>No Key</v>
      </c>
      <c r="L1415" s="7" t="str">
        <f t="shared" si="22"/>
        <v>Non-Holiday</v>
      </c>
      <c r="M1415" s="7" t="str">
        <f>IF($I1415 &gt;= 6, "Weekend", "Non-Weekend")</f>
        <v>Non-Weekend</v>
      </c>
    </row>
    <row r="1416" spans="1:13" x14ac:dyDescent="0.25">
      <c r="A1416" s="7">
        <v>1415</v>
      </c>
      <c r="B1416" s="8">
        <v>42354</v>
      </c>
      <c r="C1416" s="7">
        <f>YEAR($B1416)</f>
        <v>2015</v>
      </c>
      <c r="D1416" s="7" t="str">
        <f>VLOOKUP(_xlfn.DAYS(DATE(YEAR($B1416), MONTH($B1417), DAY($B1417)), DATE(YEAR($B1417), 1, 1)), SeasonAux, 2, TRUE)</f>
        <v>Autumn</v>
      </c>
      <c r="E1416" s="7">
        <f>IF($F1416 &lt;= 6, 1, 2)</f>
        <v>2</v>
      </c>
      <c r="F1416" s="7">
        <f>MONTH($B1416)</f>
        <v>12</v>
      </c>
      <c r="G1416" s="7">
        <f>WEEKNUM($B1416)</f>
        <v>51</v>
      </c>
      <c r="H1416" s="7">
        <f>DAY($B1416)</f>
        <v>16</v>
      </c>
      <c r="I1416" s="7">
        <f>WEEKDAY($B1416,2)</f>
        <v>3</v>
      </c>
      <c r="J1416" s="7" t="str">
        <f>TEXT($B1416, "DDDD")</f>
        <v>quarta-feira</v>
      </c>
      <c r="K1416" s="15" t="str">
        <f>IFERROR(VLOOKUP(B1416, HolidayDimension!A$2:B$50, 2, FALSE), "No Key")</f>
        <v>No Key</v>
      </c>
      <c r="L1416" s="7" t="str">
        <f t="shared" si="22"/>
        <v>Non-Holiday</v>
      </c>
      <c r="M1416" s="7" t="str">
        <f>IF($I1416 &gt;= 6, "Weekend", "Non-Weekend")</f>
        <v>Non-Weekend</v>
      </c>
    </row>
    <row r="1417" spans="1:13" x14ac:dyDescent="0.25">
      <c r="A1417" s="7">
        <v>1416</v>
      </c>
      <c r="B1417" s="9">
        <v>42355</v>
      </c>
      <c r="C1417" s="7">
        <f>YEAR($B1417)</f>
        <v>2015</v>
      </c>
      <c r="D1417" s="7" t="str">
        <f>VLOOKUP(_xlfn.DAYS(DATE(YEAR($B1417), MONTH($B1418), DAY($B1418)), DATE(YEAR($B1418), 1, 1)), SeasonAux, 2, TRUE)</f>
        <v>Autumn</v>
      </c>
      <c r="E1417" s="7">
        <f>IF($F1417 &lt;= 6, 1, 2)</f>
        <v>2</v>
      </c>
      <c r="F1417" s="7">
        <f>MONTH($B1417)</f>
        <v>12</v>
      </c>
      <c r="G1417" s="7">
        <f>WEEKNUM($B1417)</f>
        <v>51</v>
      </c>
      <c r="H1417" s="7">
        <f>DAY($B1417)</f>
        <v>17</v>
      </c>
      <c r="I1417" s="7">
        <f>WEEKDAY($B1417,2)</f>
        <v>4</v>
      </c>
      <c r="J1417" s="7" t="str">
        <f>TEXT($B1417, "DDDD")</f>
        <v>quinta-feira</v>
      </c>
      <c r="K1417" s="15" t="str">
        <f>IFERROR(VLOOKUP(B1417, HolidayDimension!A$2:B$50, 2, FALSE), "No Key")</f>
        <v>No Key</v>
      </c>
      <c r="L1417" s="7" t="str">
        <f t="shared" si="22"/>
        <v>Non-Holiday</v>
      </c>
      <c r="M1417" s="7" t="str">
        <f>IF($I1417 &gt;= 6, "Weekend", "Non-Weekend")</f>
        <v>Non-Weekend</v>
      </c>
    </row>
    <row r="1418" spans="1:13" x14ac:dyDescent="0.25">
      <c r="A1418" s="7">
        <v>1417</v>
      </c>
      <c r="B1418" s="9">
        <v>42356</v>
      </c>
      <c r="C1418" s="7">
        <f>YEAR($B1418)</f>
        <v>2015</v>
      </c>
      <c r="D1418" s="7" t="str">
        <f>VLOOKUP(_xlfn.DAYS(DATE(YEAR($B1418), MONTH($B1419), DAY($B1419)), DATE(YEAR($B1419), 1, 1)), SeasonAux, 2, TRUE)</f>
        <v>Autumn</v>
      </c>
      <c r="E1418" s="7">
        <f>IF($F1418 &lt;= 6, 1, 2)</f>
        <v>2</v>
      </c>
      <c r="F1418" s="7">
        <f>MONTH($B1418)</f>
        <v>12</v>
      </c>
      <c r="G1418" s="7">
        <f>WEEKNUM($B1418)</f>
        <v>51</v>
      </c>
      <c r="H1418" s="7">
        <f>DAY($B1418)</f>
        <v>18</v>
      </c>
      <c r="I1418" s="7">
        <f>WEEKDAY($B1418,2)</f>
        <v>5</v>
      </c>
      <c r="J1418" s="7" t="str">
        <f>TEXT($B1418, "DDDD")</f>
        <v>sexta-feira</v>
      </c>
      <c r="K1418" s="15" t="str">
        <f>IFERROR(VLOOKUP(B1418, HolidayDimension!A$2:B$50, 2, FALSE), "No Key")</f>
        <v>No Key</v>
      </c>
      <c r="L1418" s="7" t="str">
        <f t="shared" si="22"/>
        <v>Non-Holiday</v>
      </c>
      <c r="M1418" s="7" t="str">
        <f>IF($I1418 &gt;= 6, "Weekend", "Non-Weekend")</f>
        <v>Non-Weekend</v>
      </c>
    </row>
    <row r="1419" spans="1:13" x14ac:dyDescent="0.25">
      <c r="A1419" s="7">
        <v>1418</v>
      </c>
      <c r="B1419" s="9">
        <v>42357</v>
      </c>
      <c r="C1419" s="7">
        <f>YEAR($B1419)</f>
        <v>2015</v>
      </c>
      <c r="D1419" s="7" t="str">
        <f>VLOOKUP(_xlfn.DAYS(DATE(YEAR($B1419), MONTH($B1420), DAY($B1420)), DATE(YEAR($B1420), 1, 1)), SeasonAux, 2, TRUE)</f>
        <v>Autumn</v>
      </c>
      <c r="E1419" s="7">
        <f>IF($F1419 &lt;= 6, 1, 2)</f>
        <v>2</v>
      </c>
      <c r="F1419" s="7">
        <f>MONTH($B1419)</f>
        <v>12</v>
      </c>
      <c r="G1419" s="7">
        <f>WEEKNUM($B1419)</f>
        <v>51</v>
      </c>
      <c r="H1419" s="7">
        <f>DAY($B1419)</f>
        <v>19</v>
      </c>
      <c r="I1419" s="7">
        <f>WEEKDAY($B1419,2)</f>
        <v>6</v>
      </c>
      <c r="J1419" s="7" t="str">
        <f>TEXT($B1419, "DDDD")</f>
        <v>sábado</v>
      </c>
      <c r="K1419" s="15" t="str">
        <f>IFERROR(VLOOKUP(B1419, HolidayDimension!A$2:B$50, 2, FALSE), "No Key")</f>
        <v>No Key</v>
      </c>
      <c r="L1419" s="7" t="str">
        <f t="shared" si="22"/>
        <v>Non-Holiday</v>
      </c>
      <c r="M1419" s="7" t="str">
        <f>IF($I1419 &gt;= 6, "Weekend", "Non-Weekend")</f>
        <v>Weekend</v>
      </c>
    </row>
    <row r="1420" spans="1:13" x14ac:dyDescent="0.25">
      <c r="A1420" s="7">
        <v>1419</v>
      </c>
      <c r="B1420" s="8">
        <v>42358</v>
      </c>
      <c r="C1420" s="7">
        <f>YEAR($B1420)</f>
        <v>2015</v>
      </c>
      <c r="D1420" s="7" t="str">
        <f>VLOOKUP(_xlfn.DAYS(DATE(YEAR($B1420), MONTH($B1421), DAY($B1421)), DATE(YEAR($B1421), 1, 1)), SeasonAux, 2, TRUE)</f>
        <v>Autumn</v>
      </c>
      <c r="E1420" s="7">
        <f>IF($F1420 &lt;= 6, 1, 2)</f>
        <v>2</v>
      </c>
      <c r="F1420" s="7">
        <f>MONTH($B1420)</f>
        <v>12</v>
      </c>
      <c r="G1420" s="7">
        <f>WEEKNUM($B1420)</f>
        <v>52</v>
      </c>
      <c r="H1420" s="7">
        <f>DAY($B1420)</f>
        <v>20</v>
      </c>
      <c r="I1420" s="7">
        <f>WEEKDAY($B1420,2)</f>
        <v>7</v>
      </c>
      <c r="J1420" s="7" t="str">
        <f>TEXT($B1420, "DDDD")</f>
        <v>domingo</v>
      </c>
      <c r="K1420" s="15" t="str">
        <f>IFERROR(VLOOKUP(B1420, HolidayDimension!A$2:B$50, 2, FALSE), "No Key")</f>
        <v>No Key</v>
      </c>
      <c r="L1420" s="7" t="str">
        <f t="shared" si="22"/>
        <v>Non-Holiday</v>
      </c>
      <c r="M1420" s="7" t="str">
        <f>IF($I1420 &gt;= 6, "Weekend", "Non-Weekend")</f>
        <v>Weekend</v>
      </c>
    </row>
    <row r="1421" spans="1:13" x14ac:dyDescent="0.25">
      <c r="A1421" s="7">
        <v>1420</v>
      </c>
      <c r="B1421" s="8">
        <v>42359</v>
      </c>
      <c r="C1421" s="7">
        <f>YEAR($B1421)</f>
        <v>2015</v>
      </c>
      <c r="D1421" s="7" t="str">
        <f>VLOOKUP(_xlfn.DAYS(DATE(YEAR($B1421), MONTH($B1422), DAY($B1422)), DATE(YEAR($B1422), 1, 1)), SeasonAux, 2, TRUE)</f>
        <v>Winter</v>
      </c>
      <c r="E1421" s="7">
        <f>IF($F1421 &lt;= 6, 1, 2)</f>
        <v>2</v>
      </c>
      <c r="F1421" s="7">
        <f>MONTH($B1421)</f>
        <v>12</v>
      </c>
      <c r="G1421" s="7">
        <f>WEEKNUM($B1421)</f>
        <v>52</v>
      </c>
      <c r="H1421" s="7">
        <f>DAY($B1421)</f>
        <v>21</v>
      </c>
      <c r="I1421" s="7">
        <f>WEEKDAY($B1421,2)</f>
        <v>1</v>
      </c>
      <c r="J1421" s="7" t="str">
        <f>TEXT($B1421, "DDDD")</f>
        <v>segunda-feira</v>
      </c>
      <c r="K1421" s="15" t="str">
        <f>IFERROR(VLOOKUP(B1421, HolidayDimension!A$2:B$50, 2, FALSE), "No Key")</f>
        <v>No Key</v>
      </c>
      <c r="L1421" s="7" t="str">
        <f t="shared" si="22"/>
        <v>Non-Holiday</v>
      </c>
      <c r="M1421" s="7" t="str">
        <f>IF($I1421 &gt;= 6, "Weekend", "Non-Weekend")</f>
        <v>Non-Weekend</v>
      </c>
    </row>
    <row r="1422" spans="1:13" x14ac:dyDescent="0.25">
      <c r="A1422" s="7">
        <v>1421</v>
      </c>
      <c r="B1422" s="9">
        <v>42360</v>
      </c>
      <c r="C1422" s="7">
        <f>YEAR($B1422)</f>
        <v>2015</v>
      </c>
      <c r="D1422" s="7" t="str">
        <f>VLOOKUP(_xlfn.DAYS(DATE(YEAR($B1422), MONTH($B1423), DAY($B1423)), DATE(YEAR($B1423), 1, 1)), SeasonAux, 2, TRUE)</f>
        <v>Winter</v>
      </c>
      <c r="E1422" s="7">
        <f>IF($F1422 &lt;= 6, 1, 2)</f>
        <v>2</v>
      </c>
      <c r="F1422" s="7">
        <f>MONTH($B1422)</f>
        <v>12</v>
      </c>
      <c r="G1422" s="7">
        <f>WEEKNUM($B1422)</f>
        <v>52</v>
      </c>
      <c r="H1422" s="7">
        <f>DAY($B1422)</f>
        <v>22</v>
      </c>
      <c r="I1422" s="7">
        <f>WEEKDAY($B1422,2)</f>
        <v>2</v>
      </c>
      <c r="J1422" s="7" t="str">
        <f>TEXT($B1422, "DDDD")</f>
        <v>terça-feira</v>
      </c>
      <c r="K1422" s="15" t="str">
        <f>IFERROR(VLOOKUP(B1422, HolidayDimension!A$2:B$50, 2, FALSE), "No Key")</f>
        <v>No Key</v>
      </c>
      <c r="L1422" s="7" t="str">
        <f t="shared" si="22"/>
        <v>Non-Holiday</v>
      </c>
      <c r="M1422" s="7" t="str">
        <f>IF($I1422 &gt;= 6, "Weekend", "Non-Weekend")</f>
        <v>Non-Weekend</v>
      </c>
    </row>
    <row r="1423" spans="1:13" x14ac:dyDescent="0.25">
      <c r="A1423" s="7">
        <v>1422</v>
      </c>
      <c r="B1423" s="8">
        <v>42361</v>
      </c>
      <c r="C1423" s="7">
        <f>YEAR($B1423)</f>
        <v>2015</v>
      </c>
      <c r="D1423" s="7" t="str">
        <f>VLOOKUP(_xlfn.DAYS(DATE(YEAR($B1423), MONTH($B1424), DAY($B1424)), DATE(YEAR($B1424), 1, 1)), SeasonAux, 2, TRUE)</f>
        <v>Winter</v>
      </c>
      <c r="E1423" s="7">
        <f>IF($F1423 &lt;= 6, 1, 2)</f>
        <v>2</v>
      </c>
      <c r="F1423" s="7">
        <f>MONTH($B1423)</f>
        <v>12</v>
      </c>
      <c r="G1423" s="7">
        <f>WEEKNUM($B1423)</f>
        <v>52</v>
      </c>
      <c r="H1423" s="7">
        <f>DAY($B1423)</f>
        <v>23</v>
      </c>
      <c r="I1423" s="7">
        <f>WEEKDAY($B1423,2)</f>
        <v>3</v>
      </c>
      <c r="J1423" s="7" t="str">
        <f>TEXT($B1423, "DDDD")</f>
        <v>quarta-feira</v>
      </c>
      <c r="K1423" s="15" t="str">
        <f>IFERROR(VLOOKUP(B1423, HolidayDimension!A$2:B$50, 2, FALSE), "No Key")</f>
        <v>No Key</v>
      </c>
      <c r="L1423" s="7" t="str">
        <f t="shared" si="22"/>
        <v>Non-Holiday</v>
      </c>
      <c r="M1423" s="7" t="str">
        <f>IF($I1423 &gt;= 6, "Weekend", "Non-Weekend")</f>
        <v>Non-Weekend</v>
      </c>
    </row>
    <row r="1424" spans="1:13" x14ac:dyDescent="0.25">
      <c r="A1424" s="7">
        <v>1423</v>
      </c>
      <c r="B1424" s="8">
        <v>42362</v>
      </c>
      <c r="C1424" s="7">
        <f>YEAR($B1424)</f>
        <v>2015</v>
      </c>
      <c r="D1424" s="7" t="str">
        <f>VLOOKUP(_xlfn.DAYS(DATE(YEAR($B1424), MONTH($B1425), DAY($B1425)), DATE(YEAR($B1425), 1, 1)), SeasonAux, 2, TRUE)</f>
        <v>Winter</v>
      </c>
      <c r="E1424" s="7">
        <f>IF($F1424 &lt;= 6, 1, 2)</f>
        <v>2</v>
      </c>
      <c r="F1424" s="7">
        <f>MONTH($B1424)</f>
        <v>12</v>
      </c>
      <c r="G1424" s="7">
        <f>WEEKNUM($B1424)</f>
        <v>52</v>
      </c>
      <c r="H1424" s="7">
        <f>DAY($B1424)</f>
        <v>24</v>
      </c>
      <c r="I1424" s="7">
        <f>WEEKDAY($B1424,2)</f>
        <v>4</v>
      </c>
      <c r="J1424" s="7" t="str">
        <f>TEXT($B1424, "DDDD")</f>
        <v>quinta-feira</v>
      </c>
      <c r="K1424" s="15" t="str">
        <f>IFERROR(VLOOKUP(B1424, HolidayDimension!A$2:B$50, 2, FALSE), "No Key")</f>
        <v>No Key</v>
      </c>
      <c r="L1424" s="7" t="str">
        <f t="shared" si="22"/>
        <v>Non-Holiday</v>
      </c>
      <c r="M1424" s="7" t="str">
        <f>IF($I1424 &gt;= 6, "Weekend", "Non-Weekend")</f>
        <v>Non-Weekend</v>
      </c>
    </row>
    <row r="1425" spans="1:13" x14ac:dyDescent="0.25">
      <c r="A1425" s="7">
        <v>1424</v>
      </c>
      <c r="B1425" s="8">
        <v>42363</v>
      </c>
      <c r="C1425" s="7">
        <f>YEAR($B1425)</f>
        <v>2015</v>
      </c>
      <c r="D1425" s="7" t="str">
        <f>VLOOKUP(_xlfn.DAYS(DATE(YEAR($B1425), MONTH($B1426), DAY($B1426)), DATE(YEAR($B1426), 1, 1)), SeasonAux, 2, TRUE)</f>
        <v>Winter</v>
      </c>
      <c r="E1425" s="7">
        <f>IF($F1425 &lt;= 6, 1, 2)</f>
        <v>2</v>
      </c>
      <c r="F1425" s="7">
        <f>MONTH($B1425)</f>
        <v>12</v>
      </c>
      <c r="G1425" s="7">
        <f>WEEKNUM($B1425)</f>
        <v>52</v>
      </c>
      <c r="H1425" s="7">
        <f>DAY($B1425)</f>
        <v>25</v>
      </c>
      <c r="I1425" s="7">
        <f>WEEKDAY($B1425,2)</f>
        <v>5</v>
      </c>
      <c r="J1425" s="7" t="str">
        <f>TEXT($B1425, "DDDD")</f>
        <v>sexta-feira</v>
      </c>
      <c r="K1425" s="15" t="str">
        <f>IFERROR(VLOOKUP(B1425, HolidayDimension!A$2:B$50, 2, FALSE), "No Key")</f>
        <v>No Key</v>
      </c>
      <c r="L1425" s="7" t="str">
        <f t="shared" si="22"/>
        <v>Non-Holiday</v>
      </c>
      <c r="M1425" s="7" t="str">
        <f>IF($I1425 &gt;= 6, "Weekend", "Non-Weekend")</f>
        <v>Non-Weekend</v>
      </c>
    </row>
    <row r="1426" spans="1:13" x14ac:dyDescent="0.25">
      <c r="A1426" s="7">
        <v>1425</v>
      </c>
      <c r="B1426" s="8">
        <v>42364</v>
      </c>
      <c r="C1426" s="7">
        <f>YEAR($B1426)</f>
        <v>2015</v>
      </c>
      <c r="D1426" s="7" t="str">
        <f>VLOOKUP(_xlfn.DAYS(DATE(YEAR($B1426), MONTH($B1427), DAY($B1427)), DATE(YEAR($B1427), 1, 1)), SeasonAux, 2, TRUE)</f>
        <v>Winter</v>
      </c>
      <c r="E1426" s="7">
        <f>IF($F1426 &lt;= 6, 1, 2)</f>
        <v>2</v>
      </c>
      <c r="F1426" s="7">
        <f>MONTH($B1426)</f>
        <v>12</v>
      </c>
      <c r="G1426" s="7">
        <f>WEEKNUM($B1426)</f>
        <v>52</v>
      </c>
      <c r="H1426" s="7">
        <f>DAY($B1426)</f>
        <v>26</v>
      </c>
      <c r="I1426" s="7">
        <f>WEEKDAY($B1426,2)</f>
        <v>6</v>
      </c>
      <c r="J1426" s="7" t="str">
        <f>TEXT($B1426, "DDDD")</f>
        <v>sábado</v>
      </c>
      <c r="K1426" s="15" t="str">
        <f>IFERROR(VLOOKUP(B1426, HolidayDimension!A$2:B$50, 2, FALSE), "No Key")</f>
        <v>No Key</v>
      </c>
      <c r="L1426" s="7" t="str">
        <f t="shared" si="22"/>
        <v>Non-Holiday</v>
      </c>
      <c r="M1426" s="7" t="str">
        <f>IF($I1426 &gt;= 6, "Weekend", "Non-Weekend")</f>
        <v>Weekend</v>
      </c>
    </row>
    <row r="1427" spans="1:13" x14ac:dyDescent="0.25">
      <c r="A1427" s="7">
        <v>1426</v>
      </c>
      <c r="B1427" s="8">
        <v>42365</v>
      </c>
      <c r="C1427" s="7">
        <f>YEAR($B1427)</f>
        <v>2015</v>
      </c>
      <c r="D1427" s="7" t="str">
        <f>VLOOKUP(_xlfn.DAYS(DATE(YEAR($B1427), MONTH($B1428), DAY($B1428)), DATE(YEAR($B1428), 1, 1)), SeasonAux, 2, TRUE)</f>
        <v>Winter</v>
      </c>
      <c r="E1427" s="7">
        <f>IF($F1427 &lt;= 6, 1, 2)</f>
        <v>2</v>
      </c>
      <c r="F1427" s="7">
        <f>MONTH($B1427)</f>
        <v>12</v>
      </c>
      <c r="G1427" s="7">
        <f>WEEKNUM($B1427)</f>
        <v>53</v>
      </c>
      <c r="H1427" s="7">
        <f>DAY($B1427)</f>
        <v>27</v>
      </c>
      <c r="I1427" s="7">
        <f>WEEKDAY($B1427,2)</f>
        <v>7</v>
      </c>
      <c r="J1427" s="7" t="str">
        <f>TEXT($B1427, "DDDD")</f>
        <v>domingo</v>
      </c>
      <c r="K1427" s="15" t="str">
        <f>IFERROR(VLOOKUP(B1427, HolidayDimension!A$2:B$50, 2, FALSE), "No Key")</f>
        <v>No Key</v>
      </c>
      <c r="L1427" s="7" t="str">
        <f t="shared" si="22"/>
        <v>Non-Holiday</v>
      </c>
      <c r="M1427" s="7" t="str">
        <f>IF($I1427 &gt;= 6, "Weekend", "Non-Weekend")</f>
        <v>Weekend</v>
      </c>
    </row>
    <row r="1428" spans="1:13" x14ac:dyDescent="0.25">
      <c r="A1428" s="7">
        <v>1427</v>
      </c>
      <c r="B1428" s="9">
        <v>42366</v>
      </c>
      <c r="C1428" s="7">
        <f>YEAR($B1428)</f>
        <v>2015</v>
      </c>
      <c r="D1428" s="7" t="str">
        <f>VLOOKUP(_xlfn.DAYS(DATE(YEAR($B1428), MONTH($B1429), DAY($B1429)), DATE(YEAR($B1429), 1, 1)), SeasonAux, 2, TRUE)</f>
        <v>Winter</v>
      </c>
      <c r="E1428" s="7">
        <f>IF($F1428 &lt;= 6, 1, 2)</f>
        <v>2</v>
      </c>
      <c r="F1428" s="7">
        <f>MONTH($B1428)</f>
        <v>12</v>
      </c>
      <c r="G1428" s="7">
        <f>WEEKNUM($B1428)</f>
        <v>53</v>
      </c>
      <c r="H1428" s="7">
        <f>DAY($B1428)</f>
        <v>28</v>
      </c>
      <c r="I1428" s="7">
        <f>WEEKDAY($B1428,2)</f>
        <v>1</v>
      </c>
      <c r="J1428" s="7" t="str">
        <f>TEXT($B1428, "DDDD")</f>
        <v>segunda-feira</v>
      </c>
      <c r="K1428" s="15" t="str">
        <f>IFERROR(VLOOKUP(B1428, HolidayDimension!A$2:B$50, 2, FALSE), "No Key")</f>
        <v>No Key</v>
      </c>
      <c r="L1428" s="7" t="str">
        <f t="shared" si="22"/>
        <v>Non-Holiday</v>
      </c>
      <c r="M1428" s="7" t="str">
        <f>IF($I1428 &gt;= 6, "Weekend", "Non-Weekend")</f>
        <v>Non-Weekend</v>
      </c>
    </row>
    <row r="1429" spans="1:13" x14ac:dyDescent="0.25">
      <c r="A1429" s="7">
        <v>1428</v>
      </c>
      <c r="B1429" s="9">
        <v>42367</v>
      </c>
      <c r="C1429" s="7">
        <f>YEAR($B1429)</f>
        <v>2015</v>
      </c>
      <c r="D1429" s="7" t="str">
        <f>VLOOKUP(_xlfn.DAYS(DATE(YEAR($B1429), MONTH($B1430), DAY($B1430)), DATE(YEAR($B1430), 1, 1)), SeasonAux, 2, TRUE)</f>
        <v>Winter</v>
      </c>
      <c r="E1429" s="7">
        <f>IF($F1429 &lt;= 6, 1, 2)</f>
        <v>2</v>
      </c>
      <c r="F1429" s="7">
        <f>MONTH($B1429)</f>
        <v>12</v>
      </c>
      <c r="G1429" s="7">
        <f>WEEKNUM($B1429)</f>
        <v>53</v>
      </c>
      <c r="H1429" s="7">
        <f>DAY($B1429)</f>
        <v>29</v>
      </c>
      <c r="I1429" s="7">
        <f>WEEKDAY($B1429,2)</f>
        <v>2</v>
      </c>
      <c r="J1429" s="7" t="str">
        <f>TEXT($B1429, "DDDD")</f>
        <v>terça-feira</v>
      </c>
      <c r="K1429" s="15" t="str">
        <f>IFERROR(VLOOKUP(B1429, HolidayDimension!A$2:B$50, 2, FALSE), "No Key")</f>
        <v>No Key</v>
      </c>
      <c r="L1429" s="7" t="str">
        <f t="shared" si="22"/>
        <v>Non-Holiday</v>
      </c>
      <c r="M1429" s="7" t="str">
        <f>IF($I1429 &gt;= 6, "Weekend", "Non-Weekend")</f>
        <v>Non-Weekend</v>
      </c>
    </row>
    <row r="1430" spans="1:13" x14ac:dyDescent="0.25">
      <c r="A1430" s="7">
        <v>1429</v>
      </c>
      <c r="B1430" s="9">
        <v>42368</v>
      </c>
      <c r="C1430" s="7">
        <f>YEAR($B1430)</f>
        <v>2015</v>
      </c>
      <c r="D1430" s="7" t="str">
        <f>VLOOKUP(_xlfn.DAYS(DATE(YEAR($B1430), MONTH($B1431), DAY($B1431)), DATE(YEAR($B1431), 1, 1)), SeasonAux, 2, TRUE)</f>
        <v>Winter</v>
      </c>
      <c r="E1430" s="7">
        <f>IF($F1430 &lt;= 6, 1, 2)</f>
        <v>2</v>
      </c>
      <c r="F1430" s="7">
        <f>MONTH($B1430)</f>
        <v>12</v>
      </c>
      <c r="G1430" s="7">
        <f>WEEKNUM($B1430)</f>
        <v>53</v>
      </c>
      <c r="H1430" s="7">
        <f>DAY($B1430)</f>
        <v>30</v>
      </c>
      <c r="I1430" s="7">
        <f>WEEKDAY($B1430,2)</f>
        <v>3</v>
      </c>
      <c r="J1430" s="7" t="str">
        <f>TEXT($B1430, "DDDD")</f>
        <v>quarta-feira</v>
      </c>
      <c r="K1430" s="15" t="str">
        <f>IFERROR(VLOOKUP(B1430, HolidayDimension!A$2:B$50, 2, FALSE), "No Key")</f>
        <v>No Key</v>
      </c>
      <c r="L1430" s="7" t="str">
        <f t="shared" si="22"/>
        <v>Non-Holiday</v>
      </c>
      <c r="M1430" s="7" t="str">
        <f>IF($I1430 &gt;= 6, "Weekend", "Non-Weekend")</f>
        <v>Non-Weekend</v>
      </c>
    </row>
    <row r="1431" spans="1:13" x14ac:dyDescent="0.25">
      <c r="A1431" s="7">
        <v>1430</v>
      </c>
      <c r="B1431" s="8">
        <v>42369</v>
      </c>
      <c r="C1431" s="7">
        <f>YEAR($B1431)</f>
        <v>2015</v>
      </c>
      <c r="D1431" s="7" t="str">
        <f>VLOOKUP(_xlfn.DAYS(DATE(YEAR($B1431), MONTH($B1432), DAY($B1432)), DATE(YEAR($B1432), 1, 1)), SeasonAux, 2, TRUE)</f>
        <v>Winter</v>
      </c>
      <c r="E1431" s="7">
        <f>IF($F1431 &lt;= 6, 1, 2)</f>
        <v>2</v>
      </c>
      <c r="F1431" s="7">
        <f>MONTH($B1431)</f>
        <v>12</v>
      </c>
      <c r="G1431" s="7">
        <f>WEEKNUM($B1431)</f>
        <v>53</v>
      </c>
      <c r="H1431" s="7">
        <f>DAY($B1431)</f>
        <v>31</v>
      </c>
      <c r="I1431" s="7">
        <f>WEEKDAY($B1431,2)</f>
        <v>4</v>
      </c>
      <c r="J1431" s="7" t="str">
        <f>TEXT($B1431, "DDDD")</f>
        <v>quinta-feira</v>
      </c>
      <c r="K1431" s="15" t="str">
        <f>IFERROR(VLOOKUP(B1431, HolidayDimension!A$2:B$50, 2, FALSE), "No Key")</f>
        <v>No Key</v>
      </c>
      <c r="L1431" s="7" t="str">
        <f t="shared" si="22"/>
        <v>Non-Holiday</v>
      </c>
      <c r="M1431" s="7" t="str">
        <f>IF($I1431 &gt;= 6, "Weekend", "Non-Weekend")</f>
        <v>Non-Weekend</v>
      </c>
    </row>
  </sheetData>
  <sortState xmlns:xlrd2="http://schemas.microsoft.com/office/spreadsheetml/2017/richdata2" ref="A2:M1431">
    <sortCondition ref="A1:A14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02B3-9BA3-4A51-A2CE-3BD3A682EE13}">
  <dimension ref="A1:G77"/>
  <sheetViews>
    <sheetView workbookViewId="0">
      <selection activeCell="O25" sqref="O25"/>
    </sheetView>
  </sheetViews>
  <sheetFormatPr defaultRowHeight="15" x14ac:dyDescent="0.25"/>
  <cols>
    <col min="1" max="2" width="15.28515625" bestFit="1" customWidth="1"/>
    <col min="3" max="3" width="24.42578125" bestFit="1" customWidth="1"/>
    <col min="4" max="4" width="11.5703125" bestFit="1" customWidth="1"/>
    <col min="5" max="5" width="13.7109375" bestFit="1" customWidth="1"/>
    <col min="6" max="6" width="17" bestFit="1" customWidth="1"/>
    <col min="7" max="7" width="16.28515625" bestFit="1" customWidth="1"/>
    <col min="12" max="12" width="18.140625" bestFit="1" customWidth="1"/>
    <col min="15" max="15" width="17.7109375" bestFit="1" customWidth="1"/>
  </cols>
  <sheetData>
    <row r="1" spans="1:7" x14ac:dyDescent="0.25">
      <c r="A1" s="5" t="s">
        <v>21</v>
      </c>
      <c r="B1" s="5" t="s">
        <v>20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</row>
    <row r="2" spans="1:7" x14ac:dyDescent="0.25">
      <c r="A2" s="10">
        <v>41094</v>
      </c>
      <c r="B2" s="4">
        <v>1</v>
      </c>
      <c r="C2" s="11" t="s">
        <v>41</v>
      </c>
      <c r="D2" s="4">
        <f>YEAR($A2)</f>
        <v>2012</v>
      </c>
      <c r="E2" s="11">
        <v>7</v>
      </c>
      <c r="F2" s="11">
        <v>4</v>
      </c>
      <c r="G2" s="11" t="s">
        <v>36</v>
      </c>
    </row>
    <row r="3" spans="1:7" x14ac:dyDescent="0.25">
      <c r="A3" s="10">
        <v>41268</v>
      </c>
      <c r="B3" s="4">
        <v>2</v>
      </c>
      <c r="C3" s="11" t="s">
        <v>42</v>
      </c>
      <c r="D3" s="4">
        <f>YEAR($A3)</f>
        <v>2012</v>
      </c>
      <c r="E3" s="11">
        <v>12</v>
      </c>
      <c r="F3" s="11">
        <v>25</v>
      </c>
      <c r="G3" s="11" t="s">
        <v>35</v>
      </c>
    </row>
    <row r="4" spans="1:7" x14ac:dyDescent="0.25">
      <c r="A4" s="10">
        <v>41267</v>
      </c>
      <c r="B4" s="4">
        <v>3</v>
      </c>
      <c r="C4" s="11" t="s">
        <v>43</v>
      </c>
      <c r="D4" s="4">
        <f>YEAR($A4)</f>
        <v>2012</v>
      </c>
      <c r="E4" s="11">
        <v>12</v>
      </c>
      <c r="F4" s="11">
        <v>24</v>
      </c>
      <c r="G4" s="11" t="s">
        <v>39</v>
      </c>
    </row>
    <row r="5" spans="1:7" x14ac:dyDescent="0.25">
      <c r="A5" s="10">
        <v>41190</v>
      </c>
      <c r="B5" s="4">
        <v>4</v>
      </c>
      <c r="C5" s="11" t="s">
        <v>44</v>
      </c>
      <c r="D5" s="4">
        <f>YEAR($A5)</f>
        <v>2012</v>
      </c>
      <c r="E5" s="11">
        <v>10</v>
      </c>
      <c r="F5" s="11">
        <v>8</v>
      </c>
      <c r="G5" s="11" t="s">
        <v>39</v>
      </c>
    </row>
    <row r="6" spans="1:7" x14ac:dyDescent="0.25">
      <c r="A6" s="12">
        <v>41014</v>
      </c>
      <c r="B6" s="4">
        <v>5</v>
      </c>
      <c r="C6" s="4" t="s">
        <v>45</v>
      </c>
      <c r="D6" s="4">
        <f>YEAR($A6)</f>
        <v>2012</v>
      </c>
      <c r="E6" s="4">
        <v>4</v>
      </c>
      <c r="F6" s="4">
        <v>15</v>
      </c>
      <c r="G6" s="4" t="s">
        <v>34</v>
      </c>
    </row>
    <row r="7" spans="1:7" x14ac:dyDescent="0.25">
      <c r="A7" s="10">
        <v>41079</v>
      </c>
      <c r="B7" s="4">
        <v>6</v>
      </c>
      <c r="C7" s="11" t="s">
        <v>46</v>
      </c>
      <c r="D7" s="4">
        <f>YEAR($A7)</f>
        <v>2012</v>
      </c>
      <c r="E7" s="11">
        <v>6</v>
      </c>
      <c r="F7" s="11">
        <v>19</v>
      </c>
      <c r="G7" s="11" t="s">
        <v>35</v>
      </c>
    </row>
    <row r="8" spans="1:7" x14ac:dyDescent="0.25">
      <c r="A8" s="10">
        <v>41155</v>
      </c>
      <c r="B8" s="4">
        <v>7</v>
      </c>
      <c r="C8" s="11" t="s">
        <v>47</v>
      </c>
      <c r="D8" s="4">
        <f>YEAR($A8)</f>
        <v>2012</v>
      </c>
      <c r="E8" s="11">
        <v>9</v>
      </c>
      <c r="F8" s="11">
        <v>3</v>
      </c>
      <c r="G8" s="11" t="s">
        <v>39</v>
      </c>
    </row>
    <row r="9" spans="1:7" x14ac:dyDescent="0.25">
      <c r="A9" s="10">
        <v>41153</v>
      </c>
      <c r="B9" s="4">
        <v>8</v>
      </c>
      <c r="C9" s="11" t="s">
        <v>48</v>
      </c>
      <c r="D9" s="4">
        <f>YEAR($A9)</f>
        <v>2012</v>
      </c>
      <c r="E9" s="11">
        <v>9</v>
      </c>
      <c r="F9" s="11">
        <v>1</v>
      </c>
      <c r="G9" s="11" t="s">
        <v>40</v>
      </c>
    </row>
    <row r="10" spans="1:7" x14ac:dyDescent="0.25">
      <c r="A10" s="12">
        <v>41154</v>
      </c>
      <c r="B10" s="4">
        <v>9</v>
      </c>
      <c r="C10" s="4" t="s">
        <v>48</v>
      </c>
      <c r="D10" s="4">
        <f>YEAR($A10)</f>
        <v>2012</v>
      </c>
      <c r="E10" s="4">
        <v>9</v>
      </c>
      <c r="F10" s="4">
        <v>2</v>
      </c>
      <c r="G10" s="4" t="s">
        <v>34</v>
      </c>
    </row>
    <row r="11" spans="1:7" x14ac:dyDescent="0.25">
      <c r="A11" s="10">
        <v>40924</v>
      </c>
      <c r="B11" s="4">
        <v>10</v>
      </c>
      <c r="C11" s="11" t="s">
        <v>49</v>
      </c>
      <c r="D11" s="4">
        <f>YEAR($A11)</f>
        <v>2012</v>
      </c>
      <c r="E11" s="11">
        <v>1</v>
      </c>
      <c r="F11" s="11">
        <v>16</v>
      </c>
      <c r="G11" s="11" t="s">
        <v>39</v>
      </c>
    </row>
    <row r="12" spans="1:7" x14ac:dyDescent="0.25">
      <c r="A12" s="12">
        <v>41057</v>
      </c>
      <c r="B12" s="4">
        <v>11</v>
      </c>
      <c r="C12" s="4" t="s">
        <v>27</v>
      </c>
      <c r="D12" s="4">
        <f>YEAR($A12)</f>
        <v>2012</v>
      </c>
      <c r="E12" s="4">
        <v>5</v>
      </c>
      <c r="F12" s="4">
        <v>28</v>
      </c>
      <c r="G12" s="4" t="s">
        <v>39</v>
      </c>
    </row>
    <row r="13" spans="1:7" x14ac:dyDescent="0.25">
      <c r="A13" s="10">
        <v>40909</v>
      </c>
      <c r="B13" s="4">
        <v>12</v>
      </c>
      <c r="C13" s="11" t="s">
        <v>28</v>
      </c>
      <c r="D13" s="4">
        <f>YEAR($A13)</f>
        <v>2012</v>
      </c>
      <c r="E13" s="11">
        <v>1</v>
      </c>
      <c r="F13" s="11">
        <v>1</v>
      </c>
      <c r="G13" s="11" t="s">
        <v>34</v>
      </c>
    </row>
    <row r="14" spans="1:7" x14ac:dyDescent="0.25">
      <c r="A14" s="10">
        <v>41274</v>
      </c>
      <c r="B14" s="4">
        <v>13</v>
      </c>
      <c r="C14" s="11" t="s">
        <v>50</v>
      </c>
      <c r="D14" s="4">
        <f>YEAR($A14)</f>
        <v>2012</v>
      </c>
      <c r="E14" s="11">
        <v>12</v>
      </c>
      <c r="F14" s="11">
        <v>31</v>
      </c>
      <c r="G14" s="11" t="s">
        <v>39</v>
      </c>
    </row>
    <row r="15" spans="1:7" x14ac:dyDescent="0.25">
      <c r="A15" s="10">
        <v>41235</v>
      </c>
      <c r="B15" s="4">
        <v>14</v>
      </c>
      <c r="C15" s="11" t="s">
        <v>29</v>
      </c>
      <c r="D15" s="4">
        <f>YEAR($A15)</f>
        <v>2012</v>
      </c>
      <c r="E15" s="11">
        <v>11</v>
      </c>
      <c r="F15" s="11">
        <v>22</v>
      </c>
      <c r="G15" s="11" t="s">
        <v>37</v>
      </c>
    </row>
    <row r="16" spans="1:7" x14ac:dyDescent="0.25">
      <c r="A16" s="10">
        <v>41234</v>
      </c>
      <c r="B16" s="4">
        <v>15</v>
      </c>
      <c r="C16" s="11" t="s">
        <v>30</v>
      </c>
      <c r="D16" s="4">
        <f>YEAR($A16)</f>
        <v>2012</v>
      </c>
      <c r="E16" s="11">
        <v>11</v>
      </c>
      <c r="F16" s="11">
        <v>21</v>
      </c>
      <c r="G16" s="11" t="s">
        <v>36</v>
      </c>
    </row>
    <row r="17" spans="1:7" x14ac:dyDescent="0.25">
      <c r="A17" s="10">
        <v>40953</v>
      </c>
      <c r="B17" s="4">
        <v>16</v>
      </c>
      <c r="C17" s="11" t="s">
        <v>51</v>
      </c>
      <c r="D17" s="4">
        <f>YEAR($A17)</f>
        <v>2012</v>
      </c>
      <c r="E17" s="11">
        <v>2</v>
      </c>
      <c r="F17" s="11">
        <v>14</v>
      </c>
      <c r="G17" s="11" t="s">
        <v>35</v>
      </c>
    </row>
    <row r="18" spans="1:7" x14ac:dyDescent="0.25">
      <c r="A18" s="10">
        <v>41224</v>
      </c>
      <c r="B18" s="4">
        <v>17</v>
      </c>
      <c r="C18" s="11" t="s">
        <v>31</v>
      </c>
      <c r="D18" s="4">
        <f>YEAR($A18)</f>
        <v>2012</v>
      </c>
      <c r="E18" s="11">
        <v>11</v>
      </c>
      <c r="F18" s="11">
        <v>11</v>
      </c>
      <c r="G18" s="11" t="s">
        <v>34</v>
      </c>
    </row>
    <row r="19" spans="1:7" x14ac:dyDescent="0.25">
      <c r="A19" s="12">
        <v>40959</v>
      </c>
      <c r="B19" s="4">
        <v>18</v>
      </c>
      <c r="C19" s="4" t="s">
        <v>32</v>
      </c>
      <c r="D19" s="4">
        <f>YEAR($A19)</f>
        <v>2012</v>
      </c>
      <c r="E19" s="4">
        <v>2</v>
      </c>
      <c r="F19" s="4">
        <v>20</v>
      </c>
      <c r="G19" s="4" t="s">
        <v>39</v>
      </c>
    </row>
    <row r="20" spans="1:7" x14ac:dyDescent="0.25">
      <c r="A20" s="10">
        <v>41007</v>
      </c>
      <c r="B20" s="4">
        <v>19</v>
      </c>
      <c r="C20" s="11" t="s">
        <v>33</v>
      </c>
      <c r="D20" s="4">
        <f>YEAR($A20)</f>
        <v>2012</v>
      </c>
      <c r="E20" s="11">
        <v>4</v>
      </c>
      <c r="F20" s="11">
        <v>8</v>
      </c>
      <c r="G20" s="11" t="s">
        <v>34</v>
      </c>
    </row>
    <row r="21" spans="1:7" x14ac:dyDescent="0.25">
      <c r="A21" s="12">
        <v>41459</v>
      </c>
      <c r="B21" s="4">
        <v>20</v>
      </c>
      <c r="C21" s="4" t="s">
        <v>41</v>
      </c>
      <c r="D21" s="4">
        <f>YEAR($A21)</f>
        <v>2013</v>
      </c>
      <c r="E21" s="4">
        <v>7</v>
      </c>
      <c r="F21" s="4">
        <v>4</v>
      </c>
      <c r="G21" s="4" t="s">
        <v>37</v>
      </c>
    </row>
    <row r="22" spans="1:7" x14ac:dyDescent="0.25">
      <c r="A22" s="12">
        <v>41633</v>
      </c>
      <c r="B22" s="4">
        <v>21</v>
      </c>
      <c r="C22" s="4" t="s">
        <v>42</v>
      </c>
      <c r="D22" s="4">
        <f>YEAR($A22)</f>
        <v>2013</v>
      </c>
      <c r="E22" s="4">
        <v>12</v>
      </c>
      <c r="F22" s="4">
        <v>25</v>
      </c>
      <c r="G22" s="4" t="s">
        <v>36</v>
      </c>
    </row>
    <row r="23" spans="1:7" x14ac:dyDescent="0.25">
      <c r="A23" s="12">
        <v>41632</v>
      </c>
      <c r="B23" s="4">
        <v>22</v>
      </c>
      <c r="C23" s="4" t="s">
        <v>43</v>
      </c>
      <c r="D23" s="4">
        <f>YEAR($A23)</f>
        <v>2013</v>
      </c>
      <c r="E23" s="4">
        <v>12</v>
      </c>
      <c r="F23" s="4">
        <v>24</v>
      </c>
      <c r="G23" s="4" t="s">
        <v>35</v>
      </c>
    </row>
    <row r="24" spans="1:7" x14ac:dyDescent="0.25">
      <c r="A24" s="12">
        <v>41561</v>
      </c>
      <c r="B24" s="4">
        <v>23</v>
      </c>
      <c r="C24" s="4" t="s">
        <v>44</v>
      </c>
      <c r="D24" s="4">
        <f>YEAR($A24)</f>
        <v>2013</v>
      </c>
      <c r="E24" s="4">
        <v>10</v>
      </c>
      <c r="F24" s="4">
        <v>14</v>
      </c>
      <c r="G24" s="4" t="s">
        <v>39</v>
      </c>
    </row>
    <row r="25" spans="1:7" x14ac:dyDescent="0.25">
      <c r="A25" s="12">
        <v>41399</v>
      </c>
      <c r="B25" s="4">
        <v>24</v>
      </c>
      <c r="C25" s="4" t="s">
        <v>45</v>
      </c>
      <c r="D25" s="4">
        <f>YEAR($A25)</f>
        <v>2013</v>
      </c>
      <c r="E25" s="4">
        <v>5</v>
      </c>
      <c r="F25" s="4">
        <v>5</v>
      </c>
      <c r="G25" s="4" t="s">
        <v>34</v>
      </c>
    </row>
    <row r="26" spans="1:7" x14ac:dyDescent="0.25">
      <c r="A26" s="12">
        <v>41444</v>
      </c>
      <c r="B26" s="4">
        <v>25</v>
      </c>
      <c r="C26" s="4" t="s">
        <v>46</v>
      </c>
      <c r="D26" s="4">
        <f>YEAR($A26)</f>
        <v>2013</v>
      </c>
      <c r="E26" s="4">
        <v>6</v>
      </c>
      <c r="F26" s="4">
        <v>19</v>
      </c>
      <c r="G26" s="4" t="s">
        <v>36</v>
      </c>
    </row>
    <row r="27" spans="1:7" x14ac:dyDescent="0.25">
      <c r="A27" s="12">
        <v>41519</v>
      </c>
      <c r="B27" s="4">
        <v>26</v>
      </c>
      <c r="C27" s="4" t="s">
        <v>47</v>
      </c>
      <c r="D27" s="4">
        <f>YEAR($A27)</f>
        <v>2013</v>
      </c>
      <c r="E27" s="4">
        <v>9</v>
      </c>
      <c r="F27" s="4">
        <v>2</v>
      </c>
      <c r="G27" s="4" t="s">
        <v>39</v>
      </c>
    </row>
    <row r="28" spans="1:7" x14ac:dyDescent="0.25">
      <c r="A28" s="10">
        <v>41517</v>
      </c>
      <c r="B28" s="4">
        <v>27</v>
      </c>
      <c r="C28" s="11" t="s">
        <v>48</v>
      </c>
      <c r="D28" s="4">
        <f>YEAR($A28)</f>
        <v>2013</v>
      </c>
      <c r="E28" s="11">
        <v>9</v>
      </c>
      <c r="F28" s="11">
        <v>31</v>
      </c>
      <c r="G28" s="11" t="s">
        <v>40</v>
      </c>
    </row>
    <row r="29" spans="1:7" x14ac:dyDescent="0.25">
      <c r="A29" s="12">
        <v>41518</v>
      </c>
      <c r="B29" s="4">
        <v>28</v>
      </c>
      <c r="C29" s="4" t="s">
        <v>48</v>
      </c>
      <c r="D29" s="4">
        <f>YEAR($A29)</f>
        <v>2013</v>
      </c>
      <c r="E29" s="4">
        <v>9</v>
      </c>
      <c r="F29" s="4">
        <v>1</v>
      </c>
      <c r="G29" s="4" t="s">
        <v>34</v>
      </c>
    </row>
    <row r="30" spans="1:7" x14ac:dyDescent="0.25">
      <c r="A30" s="12">
        <v>41295</v>
      </c>
      <c r="B30" s="4">
        <v>29</v>
      </c>
      <c r="C30" s="4" t="s">
        <v>49</v>
      </c>
      <c r="D30" s="4">
        <f>YEAR($A30)</f>
        <v>2013</v>
      </c>
      <c r="E30" s="4">
        <v>1</v>
      </c>
      <c r="F30" s="4">
        <v>21</v>
      </c>
      <c r="G30" s="4" t="s">
        <v>39</v>
      </c>
    </row>
    <row r="31" spans="1:7" x14ac:dyDescent="0.25">
      <c r="A31" s="10">
        <v>41421</v>
      </c>
      <c r="B31" s="4">
        <v>30</v>
      </c>
      <c r="C31" s="11" t="s">
        <v>27</v>
      </c>
      <c r="D31" s="4">
        <f>YEAR($A31)</f>
        <v>2013</v>
      </c>
      <c r="E31" s="11">
        <v>5</v>
      </c>
      <c r="F31" s="11">
        <v>27</v>
      </c>
      <c r="G31" s="11" t="s">
        <v>39</v>
      </c>
    </row>
    <row r="32" spans="1:7" x14ac:dyDescent="0.25">
      <c r="A32" s="12">
        <v>41275</v>
      </c>
      <c r="B32" s="4">
        <v>31</v>
      </c>
      <c r="C32" s="4" t="s">
        <v>28</v>
      </c>
      <c r="D32" s="4">
        <f>YEAR($A32)</f>
        <v>2013</v>
      </c>
      <c r="E32" s="4">
        <v>1</v>
      </c>
      <c r="F32" s="4">
        <v>1</v>
      </c>
      <c r="G32" s="4" t="s">
        <v>35</v>
      </c>
    </row>
    <row r="33" spans="1:7" x14ac:dyDescent="0.25">
      <c r="A33" s="12">
        <v>41639</v>
      </c>
      <c r="B33" s="4">
        <v>32</v>
      </c>
      <c r="C33" s="4" t="s">
        <v>50</v>
      </c>
      <c r="D33" s="4">
        <f>YEAR($A33)</f>
        <v>2013</v>
      </c>
      <c r="E33" s="4">
        <v>12</v>
      </c>
      <c r="F33" s="4">
        <v>31</v>
      </c>
      <c r="G33" s="4" t="s">
        <v>35</v>
      </c>
    </row>
    <row r="34" spans="1:7" x14ac:dyDescent="0.25">
      <c r="A34" s="12">
        <v>41606</v>
      </c>
      <c r="B34" s="4">
        <v>33</v>
      </c>
      <c r="C34" s="4" t="s">
        <v>29</v>
      </c>
      <c r="D34" s="4">
        <f>YEAR($A34)</f>
        <v>2013</v>
      </c>
      <c r="E34" s="4">
        <v>11</v>
      </c>
      <c r="F34" s="4">
        <v>28</v>
      </c>
      <c r="G34" s="4" t="s">
        <v>37</v>
      </c>
    </row>
    <row r="35" spans="1:7" x14ac:dyDescent="0.25">
      <c r="A35" s="12">
        <v>41605</v>
      </c>
      <c r="B35" s="4">
        <v>34</v>
      </c>
      <c r="C35" s="4" t="s">
        <v>30</v>
      </c>
      <c r="D35" s="4">
        <f>YEAR($A35)</f>
        <v>2013</v>
      </c>
      <c r="E35" s="4">
        <v>11</v>
      </c>
      <c r="F35" s="4">
        <v>27</v>
      </c>
      <c r="G35" s="4" t="s">
        <v>36</v>
      </c>
    </row>
    <row r="36" spans="1:7" x14ac:dyDescent="0.25">
      <c r="A36" s="12">
        <v>41319</v>
      </c>
      <c r="B36" s="4">
        <v>35</v>
      </c>
      <c r="C36" s="4" t="s">
        <v>51</v>
      </c>
      <c r="D36" s="4">
        <f>YEAR($A36)</f>
        <v>2013</v>
      </c>
      <c r="E36" s="4">
        <v>2</v>
      </c>
      <c r="F36" s="4">
        <v>14</v>
      </c>
      <c r="G36" s="4" t="s">
        <v>37</v>
      </c>
    </row>
    <row r="37" spans="1:7" x14ac:dyDescent="0.25">
      <c r="A37" s="12">
        <v>41589</v>
      </c>
      <c r="B37" s="4">
        <v>36</v>
      </c>
      <c r="C37" s="4" t="s">
        <v>31</v>
      </c>
      <c r="D37" s="4">
        <f>YEAR($A37)</f>
        <v>2013</v>
      </c>
      <c r="E37" s="4">
        <v>11</v>
      </c>
      <c r="F37" s="4">
        <v>11</v>
      </c>
      <c r="G37" s="4" t="s">
        <v>39</v>
      </c>
    </row>
    <row r="38" spans="1:7" x14ac:dyDescent="0.25">
      <c r="A38" s="10">
        <v>41323</v>
      </c>
      <c r="B38" s="4">
        <v>37</v>
      </c>
      <c r="C38" s="11" t="s">
        <v>32</v>
      </c>
      <c r="D38" s="4">
        <f>YEAR($A38)</f>
        <v>2013</v>
      </c>
      <c r="E38" s="11">
        <v>2</v>
      </c>
      <c r="F38" s="11">
        <v>18</v>
      </c>
      <c r="G38" s="11" t="s">
        <v>39</v>
      </c>
    </row>
    <row r="39" spans="1:7" x14ac:dyDescent="0.25">
      <c r="A39" s="10">
        <v>41364</v>
      </c>
      <c r="B39" s="4">
        <v>38</v>
      </c>
      <c r="C39" s="11" t="s">
        <v>33</v>
      </c>
      <c r="D39" s="4">
        <f>YEAR($A39)</f>
        <v>2013</v>
      </c>
      <c r="E39" s="11">
        <v>3</v>
      </c>
      <c r="F39" s="11">
        <v>31</v>
      </c>
      <c r="G39" s="11" t="s">
        <v>34</v>
      </c>
    </row>
    <row r="40" spans="1:7" x14ac:dyDescent="0.25">
      <c r="A40" s="10">
        <v>41824</v>
      </c>
      <c r="B40" s="4">
        <v>39</v>
      </c>
      <c r="C40" s="11" t="s">
        <v>41</v>
      </c>
      <c r="D40" s="4">
        <f>YEAR($A40)</f>
        <v>2014</v>
      </c>
      <c r="E40" s="11">
        <v>7</v>
      </c>
      <c r="F40" s="11">
        <v>4</v>
      </c>
      <c r="G40" s="11" t="s">
        <v>38</v>
      </c>
    </row>
    <row r="41" spans="1:7" x14ac:dyDescent="0.25">
      <c r="A41" s="10">
        <v>41998</v>
      </c>
      <c r="B41" s="4">
        <v>40</v>
      </c>
      <c r="C41" s="11" t="s">
        <v>42</v>
      </c>
      <c r="D41" s="4">
        <f>YEAR($A41)</f>
        <v>2014</v>
      </c>
      <c r="E41" s="11">
        <v>12</v>
      </c>
      <c r="F41" s="11">
        <v>25</v>
      </c>
      <c r="G41" s="11" t="s">
        <v>37</v>
      </c>
    </row>
    <row r="42" spans="1:7" x14ac:dyDescent="0.25">
      <c r="A42" s="10">
        <v>41997</v>
      </c>
      <c r="B42" s="4">
        <v>41</v>
      </c>
      <c r="C42" s="11" t="s">
        <v>43</v>
      </c>
      <c r="D42" s="4">
        <f>YEAR($A42)</f>
        <v>2014</v>
      </c>
      <c r="E42" s="11">
        <v>12</v>
      </c>
      <c r="F42" s="11">
        <v>24</v>
      </c>
      <c r="G42" s="11" t="s">
        <v>36</v>
      </c>
    </row>
    <row r="43" spans="1:7" x14ac:dyDescent="0.25">
      <c r="A43" s="10">
        <v>41925</v>
      </c>
      <c r="B43" s="4">
        <v>42</v>
      </c>
      <c r="C43" s="11" t="s">
        <v>44</v>
      </c>
      <c r="D43" s="4">
        <f>YEAR($A43)</f>
        <v>2014</v>
      </c>
      <c r="E43" s="11">
        <v>10</v>
      </c>
      <c r="F43" s="11">
        <v>13</v>
      </c>
      <c r="G43" s="11" t="s">
        <v>39</v>
      </c>
    </row>
    <row r="44" spans="1:7" x14ac:dyDescent="0.25">
      <c r="A44" s="10">
        <v>41749</v>
      </c>
      <c r="B44" s="4">
        <v>43</v>
      </c>
      <c r="C44" s="11" t="s">
        <v>45</v>
      </c>
      <c r="D44" s="4">
        <f>YEAR($A44)</f>
        <v>2014</v>
      </c>
      <c r="E44" s="11">
        <v>4</v>
      </c>
      <c r="F44" s="11">
        <v>20</v>
      </c>
      <c r="G44" s="11" t="s">
        <v>34</v>
      </c>
    </row>
    <row r="45" spans="1:7" x14ac:dyDescent="0.25">
      <c r="A45" s="10">
        <v>41809</v>
      </c>
      <c r="B45" s="4">
        <v>44</v>
      </c>
      <c r="C45" s="11" t="s">
        <v>46</v>
      </c>
      <c r="D45" s="4">
        <f>YEAR($A45)</f>
        <v>2014</v>
      </c>
      <c r="E45" s="11">
        <v>6</v>
      </c>
      <c r="F45" s="11">
        <v>19</v>
      </c>
      <c r="G45" s="11" t="s">
        <v>37</v>
      </c>
    </row>
    <row r="46" spans="1:7" x14ac:dyDescent="0.25">
      <c r="A46" s="10">
        <v>41883</v>
      </c>
      <c r="B46" s="4">
        <v>45</v>
      </c>
      <c r="C46" s="11" t="s">
        <v>47</v>
      </c>
      <c r="D46" s="4">
        <f>YEAR($A46)</f>
        <v>2014</v>
      </c>
      <c r="E46" s="11">
        <v>9</v>
      </c>
      <c r="F46" s="11">
        <v>1</v>
      </c>
      <c r="G46" s="11" t="s">
        <v>39</v>
      </c>
    </row>
    <row r="47" spans="1:7" x14ac:dyDescent="0.25">
      <c r="A47" s="10">
        <v>41881</v>
      </c>
      <c r="B47" s="4">
        <v>46</v>
      </c>
      <c r="C47" s="11" t="s">
        <v>48</v>
      </c>
      <c r="D47" s="4">
        <f>YEAR($A47)</f>
        <v>2014</v>
      </c>
      <c r="E47" s="11">
        <v>9</v>
      </c>
      <c r="F47" s="11">
        <v>30</v>
      </c>
      <c r="G47" s="11" t="s">
        <v>40</v>
      </c>
    </row>
    <row r="48" spans="1:7" x14ac:dyDescent="0.25">
      <c r="A48" s="12">
        <v>41882</v>
      </c>
      <c r="B48" s="4">
        <v>47</v>
      </c>
      <c r="C48" s="4" t="s">
        <v>48</v>
      </c>
      <c r="D48" s="4">
        <f>YEAR($A48)</f>
        <v>2014</v>
      </c>
      <c r="E48" s="4">
        <v>9</v>
      </c>
      <c r="F48" s="4">
        <v>31</v>
      </c>
      <c r="G48" s="4" t="s">
        <v>34</v>
      </c>
    </row>
    <row r="49" spans="1:7" x14ac:dyDescent="0.25">
      <c r="A49" s="10">
        <v>41659</v>
      </c>
      <c r="B49" s="4">
        <v>48</v>
      </c>
      <c r="C49" s="11" t="s">
        <v>49</v>
      </c>
      <c r="D49" s="4">
        <f>YEAR($A49)</f>
        <v>2014</v>
      </c>
      <c r="E49" s="11">
        <v>1</v>
      </c>
      <c r="F49" s="11">
        <v>20</v>
      </c>
      <c r="G49" s="11" t="s">
        <v>39</v>
      </c>
    </row>
    <row r="50" spans="1:7" x14ac:dyDescent="0.25">
      <c r="A50" s="12">
        <v>41785</v>
      </c>
      <c r="B50" s="4">
        <v>49</v>
      </c>
      <c r="C50" s="4" t="s">
        <v>27</v>
      </c>
      <c r="D50" s="4">
        <f>YEAR($A50)</f>
        <v>2014</v>
      </c>
      <c r="E50" s="4">
        <v>5</v>
      </c>
      <c r="F50" s="4">
        <v>26</v>
      </c>
      <c r="G50" s="4" t="s">
        <v>39</v>
      </c>
    </row>
    <row r="51" spans="1:7" x14ac:dyDescent="0.25">
      <c r="A51" s="10">
        <v>41640</v>
      </c>
      <c r="B51" s="4">
        <v>50</v>
      </c>
      <c r="C51" s="11" t="s">
        <v>28</v>
      </c>
      <c r="D51" s="4">
        <f>YEAR($A51)</f>
        <v>2014</v>
      </c>
      <c r="E51" s="11">
        <v>1</v>
      </c>
      <c r="F51" s="11">
        <v>1</v>
      </c>
      <c r="G51" s="11" t="s">
        <v>36</v>
      </c>
    </row>
    <row r="52" spans="1:7" x14ac:dyDescent="0.25">
      <c r="A52" s="10">
        <v>42004</v>
      </c>
      <c r="B52" s="4">
        <v>51</v>
      </c>
      <c r="C52" s="11" t="s">
        <v>50</v>
      </c>
      <c r="D52" s="4">
        <f>YEAR($A52)</f>
        <v>2014</v>
      </c>
      <c r="E52" s="11">
        <v>12</v>
      </c>
      <c r="F52" s="11">
        <v>31</v>
      </c>
      <c r="G52" s="11" t="s">
        <v>36</v>
      </c>
    </row>
    <row r="53" spans="1:7" x14ac:dyDescent="0.25">
      <c r="A53" s="10">
        <v>41970</v>
      </c>
      <c r="B53" s="4">
        <v>52</v>
      </c>
      <c r="C53" s="11" t="s">
        <v>29</v>
      </c>
      <c r="D53" s="4">
        <f>YEAR($A53)</f>
        <v>2014</v>
      </c>
      <c r="E53" s="11">
        <v>11</v>
      </c>
      <c r="F53" s="11">
        <v>27</v>
      </c>
      <c r="G53" s="11" t="s">
        <v>37</v>
      </c>
    </row>
    <row r="54" spans="1:7" x14ac:dyDescent="0.25">
      <c r="A54" s="10">
        <v>41969</v>
      </c>
      <c r="B54" s="4">
        <v>53</v>
      </c>
      <c r="C54" s="11" t="s">
        <v>30</v>
      </c>
      <c r="D54" s="4">
        <f>YEAR($A54)</f>
        <v>2014</v>
      </c>
      <c r="E54" s="11">
        <v>11</v>
      </c>
      <c r="F54" s="11">
        <v>26</v>
      </c>
      <c r="G54" s="11" t="s">
        <v>36</v>
      </c>
    </row>
    <row r="55" spans="1:7" x14ac:dyDescent="0.25">
      <c r="A55" s="10">
        <v>41684</v>
      </c>
      <c r="B55" s="4">
        <v>54</v>
      </c>
      <c r="C55" s="11" t="s">
        <v>51</v>
      </c>
      <c r="D55" s="4">
        <f>YEAR($A55)</f>
        <v>2014</v>
      </c>
      <c r="E55" s="11">
        <v>2</v>
      </c>
      <c r="F55" s="11">
        <v>14</v>
      </c>
      <c r="G55" s="11" t="s">
        <v>38</v>
      </c>
    </row>
    <row r="56" spans="1:7" x14ac:dyDescent="0.25">
      <c r="A56" s="10">
        <v>41954</v>
      </c>
      <c r="B56" s="4">
        <v>55</v>
      </c>
      <c r="C56" s="11" t="s">
        <v>31</v>
      </c>
      <c r="D56" s="4">
        <f>YEAR($A56)</f>
        <v>2014</v>
      </c>
      <c r="E56" s="11">
        <v>11</v>
      </c>
      <c r="F56" s="11">
        <v>11</v>
      </c>
      <c r="G56" s="11" t="s">
        <v>35</v>
      </c>
    </row>
    <row r="57" spans="1:7" x14ac:dyDescent="0.25">
      <c r="A57" s="12">
        <v>41687</v>
      </c>
      <c r="B57" s="4">
        <v>56</v>
      </c>
      <c r="C57" s="4" t="s">
        <v>32</v>
      </c>
      <c r="D57" s="4">
        <f>YEAR($A57)</f>
        <v>2014</v>
      </c>
      <c r="E57" s="4">
        <v>2</v>
      </c>
      <c r="F57" s="4">
        <v>17</v>
      </c>
      <c r="G57" s="4" t="s">
        <v>39</v>
      </c>
    </row>
    <row r="58" spans="1:7" x14ac:dyDescent="0.25">
      <c r="A58" s="12">
        <v>41749</v>
      </c>
      <c r="B58" s="4">
        <v>57</v>
      </c>
      <c r="C58" s="4" t="s">
        <v>33</v>
      </c>
      <c r="D58" s="4">
        <f>YEAR($A58)</f>
        <v>2014</v>
      </c>
      <c r="E58" s="4">
        <v>4</v>
      </c>
      <c r="F58" s="4">
        <v>20</v>
      </c>
      <c r="G58" s="4" t="s">
        <v>34</v>
      </c>
    </row>
    <row r="59" spans="1:7" x14ac:dyDescent="0.25">
      <c r="A59" s="12">
        <v>42189</v>
      </c>
      <c r="B59" s="4">
        <v>58</v>
      </c>
      <c r="C59" s="4" t="s">
        <v>41</v>
      </c>
      <c r="D59" s="4">
        <f>YEAR($A59)</f>
        <v>2015</v>
      </c>
      <c r="E59" s="4">
        <v>7</v>
      </c>
      <c r="F59" s="4">
        <v>4</v>
      </c>
      <c r="G59" s="4" t="s">
        <v>40</v>
      </c>
    </row>
    <row r="60" spans="1:7" x14ac:dyDescent="0.25">
      <c r="A60" s="12">
        <v>42363</v>
      </c>
      <c r="B60" s="4">
        <v>59</v>
      </c>
      <c r="C60" s="4" t="s">
        <v>42</v>
      </c>
      <c r="D60" s="4">
        <f>YEAR($A60)</f>
        <v>2015</v>
      </c>
      <c r="E60" s="4">
        <v>12</v>
      </c>
      <c r="F60" s="4">
        <v>25</v>
      </c>
      <c r="G60" s="4" t="s">
        <v>38</v>
      </c>
    </row>
    <row r="61" spans="1:7" x14ac:dyDescent="0.25">
      <c r="A61" s="12">
        <v>42362</v>
      </c>
      <c r="B61" s="4">
        <v>60</v>
      </c>
      <c r="C61" s="4" t="s">
        <v>43</v>
      </c>
      <c r="D61" s="4">
        <f>YEAR($A61)</f>
        <v>2015</v>
      </c>
      <c r="E61" s="4">
        <v>12</v>
      </c>
      <c r="F61" s="4">
        <v>24</v>
      </c>
      <c r="G61" s="4" t="s">
        <v>37</v>
      </c>
    </row>
    <row r="62" spans="1:7" x14ac:dyDescent="0.25">
      <c r="A62" s="12">
        <v>42289</v>
      </c>
      <c r="B62" s="4">
        <v>61</v>
      </c>
      <c r="C62" s="4" t="s">
        <v>44</v>
      </c>
      <c r="D62" s="4">
        <f>YEAR($A62)</f>
        <v>2015</v>
      </c>
      <c r="E62" s="4">
        <v>10</v>
      </c>
      <c r="F62" s="4">
        <v>12</v>
      </c>
      <c r="G62" s="4" t="s">
        <v>39</v>
      </c>
    </row>
    <row r="63" spans="1:7" x14ac:dyDescent="0.25">
      <c r="A63" s="10">
        <v>42106</v>
      </c>
      <c r="B63" s="4">
        <v>62</v>
      </c>
      <c r="C63" s="11" t="s">
        <v>45</v>
      </c>
      <c r="D63" s="4">
        <f>YEAR($A63)</f>
        <v>2015</v>
      </c>
      <c r="E63" s="11">
        <v>4</v>
      </c>
      <c r="F63" s="11">
        <v>12</v>
      </c>
      <c r="G63" s="11" t="s">
        <v>34</v>
      </c>
    </row>
    <row r="64" spans="1:7" x14ac:dyDescent="0.25">
      <c r="A64" s="12">
        <v>42174</v>
      </c>
      <c r="B64" s="4">
        <v>63</v>
      </c>
      <c r="C64" s="4" t="s">
        <v>46</v>
      </c>
      <c r="D64" s="4">
        <f>YEAR($A64)</f>
        <v>2015</v>
      </c>
      <c r="E64" s="4">
        <v>6</v>
      </c>
      <c r="F64" s="4">
        <v>19</v>
      </c>
      <c r="G64" s="4" t="s">
        <v>38</v>
      </c>
    </row>
    <row r="65" spans="1:7" x14ac:dyDescent="0.25">
      <c r="A65" s="12">
        <v>42254</v>
      </c>
      <c r="B65" s="4">
        <v>64</v>
      </c>
      <c r="C65" s="4" t="s">
        <v>47</v>
      </c>
      <c r="D65" s="4">
        <f>YEAR($A65)</f>
        <v>2015</v>
      </c>
      <c r="E65" s="4">
        <v>9</v>
      </c>
      <c r="F65" s="4">
        <v>7</v>
      </c>
      <c r="G65" s="4" t="s">
        <v>39</v>
      </c>
    </row>
    <row r="66" spans="1:7" x14ac:dyDescent="0.25">
      <c r="A66" s="10">
        <v>42252</v>
      </c>
      <c r="B66" s="4">
        <v>65</v>
      </c>
      <c r="C66" s="11" t="s">
        <v>48</v>
      </c>
      <c r="D66" s="4">
        <f>YEAR($A66)</f>
        <v>2015</v>
      </c>
      <c r="E66" s="11">
        <v>9</v>
      </c>
      <c r="F66" s="11">
        <v>5</v>
      </c>
      <c r="G66" s="11" t="s">
        <v>40</v>
      </c>
    </row>
    <row r="67" spans="1:7" x14ac:dyDescent="0.25">
      <c r="A67" s="12">
        <v>42253</v>
      </c>
      <c r="B67" s="4">
        <v>66</v>
      </c>
      <c r="C67" s="4" t="s">
        <v>48</v>
      </c>
      <c r="D67" s="4">
        <f>YEAR($A67)</f>
        <v>2015</v>
      </c>
      <c r="E67" s="4">
        <v>9</v>
      </c>
      <c r="F67" s="4">
        <v>6</v>
      </c>
      <c r="G67" s="4" t="s">
        <v>34</v>
      </c>
    </row>
    <row r="68" spans="1:7" x14ac:dyDescent="0.25">
      <c r="A68" s="12">
        <v>42023</v>
      </c>
      <c r="B68" s="4">
        <v>67</v>
      </c>
      <c r="C68" s="4" t="s">
        <v>49</v>
      </c>
      <c r="D68" s="4">
        <f>YEAR($A68)</f>
        <v>2015</v>
      </c>
      <c r="E68" s="4">
        <v>1</v>
      </c>
      <c r="F68" s="4">
        <v>19</v>
      </c>
      <c r="G68" s="4" t="s">
        <v>39</v>
      </c>
    </row>
    <row r="69" spans="1:7" x14ac:dyDescent="0.25">
      <c r="A69" s="10">
        <v>42149</v>
      </c>
      <c r="B69" s="4">
        <v>68</v>
      </c>
      <c r="C69" s="11" t="s">
        <v>27</v>
      </c>
      <c r="D69" s="4">
        <f>YEAR($A69)</f>
        <v>2015</v>
      </c>
      <c r="E69" s="11">
        <v>5</v>
      </c>
      <c r="F69" s="11">
        <v>25</v>
      </c>
      <c r="G69" s="11" t="s">
        <v>39</v>
      </c>
    </row>
    <row r="70" spans="1:7" x14ac:dyDescent="0.25">
      <c r="A70" s="12">
        <v>42005</v>
      </c>
      <c r="B70" s="4">
        <v>69</v>
      </c>
      <c r="C70" s="4" t="s">
        <v>28</v>
      </c>
      <c r="D70" s="4">
        <f>YEAR($A70)</f>
        <v>2015</v>
      </c>
      <c r="E70" s="4">
        <v>1</v>
      </c>
      <c r="F70" s="4">
        <v>1</v>
      </c>
      <c r="G70" s="4" t="s">
        <v>37</v>
      </c>
    </row>
    <row r="71" spans="1:7" x14ac:dyDescent="0.25">
      <c r="A71" s="12">
        <v>42369</v>
      </c>
      <c r="B71" s="4">
        <v>70</v>
      </c>
      <c r="C71" s="4" t="s">
        <v>50</v>
      </c>
      <c r="D71" s="4">
        <f>YEAR($A71)</f>
        <v>2015</v>
      </c>
      <c r="E71" s="4">
        <v>12</v>
      </c>
      <c r="F71" s="4">
        <v>31</v>
      </c>
      <c r="G71" s="4" t="s">
        <v>37</v>
      </c>
    </row>
    <row r="72" spans="1:7" x14ac:dyDescent="0.25">
      <c r="A72" s="12">
        <v>42334</v>
      </c>
      <c r="B72" s="4">
        <v>71</v>
      </c>
      <c r="C72" s="4" t="s">
        <v>29</v>
      </c>
      <c r="D72" s="4">
        <f>YEAR($A72)</f>
        <v>2015</v>
      </c>
      <c r="E72" s="4">
        <v>11</v>
      </c>
      <c r="F72" s="4">
        <v>26</v>
      </c>
      <c r="G72" s="4" t="s">
        <v>37</v>
      </c>
    </row>
    <row r="73" spans="1:7" x14ac:dyDescent="0.25">
      <c r="A73" s="12">
        <v>42333</v>
      </c>
      <c r="B73" s="4">
        <v>72</v>
      </c>
      <c r="C73" s="4" t="s">
        <v>30</v>
      </c>
      <c r="D73" s="4">
        <f>YEAR($A73)</f>
        <v>2015</v>
      </c>
      <c r="E73" s="4">
        <v>11</v>
      </c>
      <c r="F73" s="4">
        <v>25</v>
      </c>
      <c r="G73" s="4" t="s">
        <v>36</v>
      </c>
    </row>
    <row r="74" spans="1:7" x14ac:dyDescent="0.25">
      <c r="A74" s="12">
        <v>42049</v>
      </c>
      <c r="B74" s="4">
        <v>73</v>
      </c>
      <c r="C74" s="4" t="s">
        <v>51</v>
      </c>
      <c r="D74" s="4">
        <f>YEAR($A74)</f>
        <v>2015</v>
      </c>
      <c r="E74" s="4">
        <v>2</v>
      </c>
      <c r="F74" s="4">
        <v>14</v>
      </c>
      <c r="G74" s="4" t="s">
        <v>40</v>
      </c>
    </row>
    <row r="75" spans="1:7" x14ac:dyDescent="0.25">
      <c r="A75" s="12">
        <v>42319</v>
      </c>
      <c r="B75" s="4">
        <v>74</v>
      </c>
      <c r="C75" s="4" t="s">
        <v>31</v>
      </c>
      <c r="D75" s="4">
        <f>YEAR($A75)</f>
        <v>2015</v>
      </c>
      <c r="E75" s="4">
        <v>11</v>
      </c>
      <c r="F75" s="4">
        <v>11</v>
      </c>
      <c r="G75" s="4" t="s">
        <v>36</v>
      </c>
    </row>
    <row r="76" spans="1:7" x14ac:dyDescent="0.25">
      <c r="A76" s="10">
        <v>42051</v>
      </c>
      <c r="B76" s="4">
        <v>75</v>
      </c>
      <c r="C76" s="11" t="s">
        <v>32</v>
      </c>
      <c r="D76" s="4">
        <f>YEAR($A76)</f>
        <v>2015</v>
      </c>
      <c r="E76" s="11">
        <v>2</v>
      </c>
      <c r="F76" s="11">
        <v>16</v>
      </c>
      <c r="G76" s="11" t="s">
        <v>39</v>
      </c>
    </row>
    <row r="77" spans="1:7" x14ac:dyDescent="0.25">
      <c r="A77" s="12">
        <v>42099</v>
      </c>
      <c r="B77" s="4">
        <v>76</v>
      </c>
      <c r="C77" s="4" t="s">
        <v>33</v>
      </c>
      <c r="D77" s="4">
        <f>YEAR($A77)</f>
        <v>2015</v>
      </c>
      <c r="E77" s="4">
        <v>4</v>
      </c>
      <c r="F77" s="4">
        <v>5</v>
      </c>
      <c r="G77" s="4" t="s">
        <v>34</v>
      </c>
    </row>
  </sheetData>
  <sortState xmlns:xlrd2="http://schemas.microsoft.com/office/spreadsheetml/2017/richdata2" ref="A2:G77">
    <sortCondition ref="D2:D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Seasons Aux</vt:lpstr>
      <vt:lpstr>OrderDateDimension</vt:lpstr>
      <vt:lpstr>HolidayDimension</vt:lpstr>
      <vt:lpstr>SeasonAux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Sobreira</dc:creator>
  <cp:lastModifiedBy>Alexandre Sobreira</cp:lastModifiedBy>
  <dcterms:created xsi:type="dcterms:W3CDTF">2023-04-10T20:43:39Z</dcterms:created>
  <dcterms:modified xsi:type="dcterms:W3CDTF">2023-04-10T22:05:21Z</dcterms:modified>
</cp:coreProperties>
</file>