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apsto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43" i="1"/>
  <c r="E51" i="1" s="1"/>
  <c r="E44" i="1"/>
  <c r="E45" i="1"/>
  <c r="E46" i="1"/>
  <c r="E47" i="1"/>
  <c r="E48" i="1"/>
  <c r="E49" i="1"/>
  <c r="E50" i="1"/>
  <c r="E42" i="1"/>
  <c r="D42" i="1"/>
  <c r="D38" i="1"/>
  <c r="E38" i="1" s="1"/>
  <c r="E37" i="1"/>
  <c r="E31" i="1"/>
  <c r="E22" i="1"/>
  <c r="D21" i="1"/>
  <c r="E21" i="1" s="1"/>
  <c r="D20" i="1"/>
  <c r="E2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3" i="1"/>
  <c r="E24" i="1"/>
  <c r="E25" i="1"/>
  <c r="E26" i="1"/>
  <c r="E27" i="1"/>
  <c r="E28" i="1"/>
  <c r="E29" i="1"/>
  <c r="E30" i="1"/>
  <c r="E32" i="1"/>
  <c r="E33" i="1"/>
  <c r="E34" i="1"/>
  <c r="E35" i="1"/>
  <c r="E36" i="1"/>
  <c r="E2" i="1"/>
  <c r="E39" i="1" l="1"/>
</calcChain>
</file>

<file path=xl/sharedStrings.xml><?xml version="1.0" encoding="utf-8"?>
<sst xmlns="http://schemas.openxmlformats.org/spreadsheetml/2006/main" count="269" uniqueCount="231">
  <si>
    <t>Item</t>
  </si>
  <si>
    <t>Schematic Ref</t>
  </si>
  <si>
    <t>Qty</t>
  </si>
  <si>
    <t>Description</t>
  </si>
  <si>
    <t>Total Price</t>
  </si>
  <si>
    <t>Digi-Key Part #</t>
  </si>
  <si>
    <t>Greg</t>
  </si>
  <si>
    <t>Gytatus</t>
  </si>
  <si>
    <t>Paolo</t>
  </si>
  <si>
    <t>Andrew</t>
  </si>
  <si>
    <t>Manufacuter</t>
  </si>
  <si>
    <t>Package/Case</t>
  </si>
  <si>
    <t>Link</t>
  </si>
  <si>
    <t>C1, C6, C8, C10, C13, C14, C17 - C21, C24, C26, C28, C31, C32, C35 - C39, C42, C43</t>
  </si>
  <si>
    <t>PCE3895CT-ND</t>
  </si>
  <si>
    <t>Unit Price</t>
  </si>
  <si>
    <t>C7, C9, C11, C12, C15, C16, C25, C27, C29, C30, C33, C34, C40, C41</t>
  </si>
  <si>
    <t>C4, C5, C22, C23, 44, C45</t>
  </si>
  <si>
    <t>399-1250-1-ND</t>
  </si>
  <si>
    <t>PCE4024CT-ND</t>
  </si>
  <si>
    <t>https://www.digikey.com/products/en?keywords=PCE4024CT-ND</t>
  </si>
  <si>
    <t xml:space="preserve">Panasonic Electronic Components </t>
  </si>
  <si>
    <t>KEMET</t>
  </si>
  <si>
    <t>C2, C3</t>
  </si>
  <si>
    <t>490-9071-1-ND</t>
  </si>
  <si>
    <t>Murata Electronics NA</t>
  </si>
  <si>
    <t>R1 - R10, R24, R25, R28, R31</t>
  </si>
  <si>
    <t>311-4.7KERCT-ND</t>
  </si>
  <si>
    <t>Yageo</t>
  </si>
  <si>
    <t>R11, R12, R34, R35</t>
  </si>
  <si>
    <t>P120FCT-ND</t>
  </si>
  <si>
    <t>R13</t>
  </si>
  <si>
    <t>P768FCT-ND</t>
  </si>
  <si>
    <t>R29, R30, R32, R33</t>
  </si>
  <si>
    <t>P1.78KFCT-ND</t>
  </si>
  <si>
    <t>CAP ALUM 10 UF 20%</t>
  </si>
  <si>
    <t>CAP ALUM 1 UF 20%</t>
  </si>
  <si>
    <t>CAP CER 0.1 UF 5%</t>
  </si>
  <si>
    <t>RES SMD 4.7 KOHM 5%</t>
  </si>
  <si>
    <t>RES SMD 120 OHM 1%</t>
  </si>
  <si>
    <t>RES SMD 768 OHM 1%</t>
  </si>
  <si>
    <t>RES SMD 1.78 KOHM 1%</t>
  </si>
  <si>
    <t>R15, R17, R18, R20</t>
  </si>
  <si>
    <t>RES SMD 10 KOHM 0.1%</t>
  </si>
  <si>
    <t>P10KBCCT-ND</t>
  </si>
  <si>
    <t>R14, R21, R22, R23</t>
  </si>
  <si>
    <t>RES SMD 1 KOHM 1%</t>
  </si>
  <si>
    <t>P1.00KFCT-ND</t>
  </si>
  <si>
    <t>https://www.digikey.com/products/en?keywords=P1.00KFCT-ND</t>
  </si>
  <si>
    <t>https://www.digikey.com/products/en?keywords=P10KBCCT-ND</t>
  </si>
  <si>
    <t>https://www.digikey.com/products/en?keywords=P1.78KFCT-ND</t>
  </si>
  <si>
    <t>https://www.digikey.com/products/en?keywords=P768FCT-ND</t>
  </si>
  <si>
    <t>https://www.digikey.com/products/en?keywords=P120FCT-ND</t>
  </si>
  <si>
    <t>https://www.digikey.com/product-detail/en/yageo/RC1206JR-074K7L/311-4.7KERCT-ND/732242</t>
  </si>
  <si>
    <t>https://www.digikey.com/product-detail/en/murata-electronics-north-america/RDE5C2A150J0S1H03A/490-9071-1-ND/4772233</t>
  </si>
  <si>
    <t>https://www.digikey.com/products/en?keywords=399-1250-1-ND</t>
  </si>
  <si>
    <t>https://www.digikey.com/products/en?keywords=PCE3895CT-ND</t>
  </si>
  <si>
    <t>CAP CER 15 PF 5%</t>
  </si>
  <si>
    <t>R16, R19</t>
  </si>
  <si>
    <t>https://www.digikey.com/products/en?keywords=P9.76KFCT-ND</t>
  </si>
  <si>
    <t>P9.76KFCT-ND</t>
  </si>
  <si>
    <t>RES SMD 9.76 KHOM 1%</t>
  </si>
  <si>
    <t>R26, R27</t>
  </si>
  <si>
    <t>RES 9.09 MOHM 1/2W 1%</t>
  </si>
  <si>
    <t>PPCHF9.09MCT-ND</t>
  </si>
  <si>
    <t>Vishay BC Components</t>
  </si>
  <si>
    <t>THRU-HOLE</t>
  </si>
  <si>
    <t>RADIAL SMD 4x5.3mm</t>
  </si>
  <si>
    <t>https://www.digikey.com/product-detail/en/vishay-bc-components/HVR3700009094FR500/PPCHF9.09MCT-ND/720088</t>
  </si>
  <si>
    <t>TH1</t>
  </si>
  <si>
    <t>NTC THERMISTOR 3 KOHM</t>
  </si>
  <si>
    <t>615-10008-ND</t>
  </si>
  <si>
    <t>US Sensor</t>
  </si>
  <si>
    <t>https://www.digikey.com/products/en/sensors-transducers/temperature-sensors-ntc-thermistors/508?k=615-1008-ND</t>
  </si>
  <si>
    <t>RV1, RV2, RV3</t>
  </si>
  <si>
    <t>TRIMMER 500 OHM SMD</t>
  </si>
  <si>
    <t>490-2671-1-ND</t>
  </si>
  <si>
    <t>Bourns Inc</t>
  </si>
  <si>
    <t>J LEAD SMD</t>
  </si>
  <si>
    <t>https://www.digikey.com/products/en?keywords=490-2671-1-ND</t>
  </si>
  <si>
    <t>RV4, RV5</t>
  </si>
  <si>
    <t>TRIMMER 1 KOHM SMD</t>
  </si>
  <si>
    <t>490-2660-1-ND</t>
  </si>
  <si>
    <t>https://www.digikey.com/products/en?keywords=490-2660-1-ND</t>
  </si>
  <si>
    <t>F1</t>
  </si>
  <si>
    <t>F2</t>
  </si>
  <si>
    <t>F3</t>
  </si>
  <si>
    <t>FUSE BRD MNT 1 A SMD</t>
  </si>
  <si>
    <t>F1223CT-ND</t>
  </si>
  <si>
    <t>Littelfuse Inc</t>
  </si>
  <si>
    <t>2-PAD SMD</t>
  </si>
  <si>
    <t>https://www.digikey.com/products/en/circuit-protection/fuses/139?k=F1223CT-ND</t>
  </si>
  <si>
    <t>FUSE BRD MNT 1.5 A SMD</t>
  </si>
  <si>
    <t>F1222CT-ND</t>
  </si>
  <si>
    <t>https://www.digikey.com/products/en/circuit-protection/fuses/139?k=F1222CT-ND</t>
  </si>
  <si>
    <t>FUSE BRD MNT 4 A SMD</t>
  </si>
  <si>
    <t>F1227CT-ND</t>
  </si>
  <si>
    <t>https://www.digikey.com/product-detail/en/littelfuse-inc/0154004.DR/F1227CT-ND/183376</t>
  </si>
  <si>
    <t>D1</t>
  </si>
  <si>
    <t>D2</t>
  </si>
  <si>
    <t>BLUE LED DIODE SMD</t>
  </si>
  <si>
    <t>Chanzon</t>
  </si>
  <si>
    <t>https://www.amazon.com/Chanzon-Colors-100pcs-Emitting-Yellow/dp/B01CUGA380</t>
  </si>
  <si>
    <t>Chassis USB A - B Mount</t>
  </si>
  <si>
    <t>Q1</t>
  </si>
  <si>
    <t>2N7000 MOSFET N-CH 0.2A</t>
  </si>
  <si>
    <t>2N7000TACT-ND</t>
  </si>
  <si>
    <t>Fairchild/ON Semiconductor</t>
  </si>
  <si>
    <t>TO-92</t>
  </si>
  <si>
    <t>https://www.digikey.com/product-detail/en/fairchild-on-semiconductor/2N7000TA/2N7000TACT-ND/3042479</t>
  </si>
  <si>
    <t>U1</t>
  </si>
  <si>
    <t>https://www.amazon.com/Elegoo-Board-ATmega2560-ATMEGA16U2-Arduino/dp/B0719HSWQ4/ref=sr_1_4?s=electronics&amp;ie=UTF8&amp;qid=1502930913&amp;sr=1-4&amp;keywords=ARDUINO+MEGA</t>
  </si>
  <si>
    <t>Elegoo</t>
  </si>
  <si>
    <t>ARDUINO MEGA 2560 REV3</t>
  </si>
  <si>
    <t>RB496EACT-ND</t>
  </si>
  <si>
    <t>DIODE ARRAY SCHOTTKY</t>
  </si>
  <si>
    <t>Rohm Semiconductor</t>
  </si>
  <si>
    <t>SOT-23-5</t>
  </si>
  <si>
    <t>https://www.digikey.com/products/en?keywords=RB496EACT-ND</t>
  </si>
  <si>
    <t>U2, U3, U6, U7</t>
  </si>
  <si>
    <t>U4, U5, U8</t>
  </si>
  <si>
    <t>296-13622-1-ND</t>
  </si>
  <si>
    <t>Texas Instruments</t>
  </si>
  <si>
    <t>SOIC-8</t>
  </si>
  <si>
    <t>https://www.digikey.com/products/en?keywords=296-13622-1-ND</t>
  </si>
  <si>
    <t>NE5532 LOW NOISE OPAMP</t>
  </si>
  <si>
    <t>U9</t>
  </si>
  <si>
    <t>8 NPN DARL TRANS ARRAY</t>
  </si>
  <si>
    <t>DIP-18</t>
  </si>
  <si>
    <t>STMircoelectronics</t>
  </si>
  <si>
    <t>https://www.digikey.com/product-detail/en/stmicroelectronics/ULN2803A/497-2356-5-ND/599591</t>
  </si>
  <si>
    <t>497-2356-5-ND</t>
  </si>
  <si>
    <t>Part Name</t>
  </si>
  <si>
    <t>ULN2803A</t>
  </si>
  <si>
    <t>NE5532</t>
  </si>
  <si>
    <t>2N7000</t>
  </si>
  <si>
    <t>U10, U11</t>
  </si>
  <si>
    <t>REED RELAY SPST 500 MA 5V</t>
  </si>
  <si>
    <t>HE721A0500</t>
  </si>
  <si>
    <t>HE100-ND</t>
  </si>
  <si>
    <t>DIP-14</t>
  </si>
  <si>
    <t>U12, U13, U16, U17</t>
  </si>
  <si>
    <t>https://www.digikey.com/product-detail/en/littelfuse-inc/HE721A0500/HE100-ND/133183</t>
  </si>
  <si>
    <t>AD5293</t>
  </si>
  <si>
    <t>AD5293BRUZ-20-RL7CT-ND</t>
  </si>
  <si>
    <t>DGTL POT 1024POS 20 KOHM</t>
  </si>
  <si>
    <t>Analog Devices Inc</t>
  </si>
  <si>
    <t>TSSOP-14</t>
  </si>
  <si>
    <t>https://www.digikey.com/product-detail/en/analog-devices-inc/AD5293BRUZ-20-RL7/AD5293BRUZ-20-RL7CT-ND/3790133</t>
  </si>
  <si>
    <t>U14, U15</t>
  </si>
  <si>
    <t>REG LIN NEG ADJ 1.5 A</t>
  </si>
  <si>
    <t>LT3015</t>
  </si>
  <si>
    <t>LT3015IT#PBF-ND</t>
  </si>
  <si>
    <t>Linear Technology</t>
  </si>
  <si>
    <t>TO-220-5</t>
  </si>
  <si>
    <t>https://www.digikey.com/products/en?keywords=LT3015IT%23PBF-ND</t>
  </si>
  <si>
    <t>U18, U19</t>
  </si>
  <si>
    <t>REG LIN POS ADJ 1.5 A</t>
  </si>
  <si>
    <t>LT1963</t>
  </si>
  <si>
    <t>LT1963ET#PBF-ND</t>
  </si>
  <si>
    <t>https://www.digikey.com/products/en?keywords=LT1963ET%23PBF-ND</t>
  </si>
  <si>
    <t>U20</t>
  </si>
  <si>
    <t>LM317</t>
  </si>
  <si>
    <t>LM317TFS-ND</t>
  </si>
  <si>
    <t>TO-220-3</t>
  </si>
  <si>
    <t>https://www.digikey.com/products/en?keywords=LM317TFS-ND</t>
  </si>
  <si>
    <t>U21</t>
  </si>
  <si>
    <t>LM337</t>
  </si>
  <si>
    <t>LM337TFS-ND</t>
  </si>
  <si>
    <t>https://www.digikey.com/products/en?keywords=LM337TFS-ND</t>
  </si>
  <si>
    <t>PSU1</t>
  </si>
  <si>
    <t>ULTRAFIT VERT TIN PLATED BLK</t>
  </si>
  <si>
    <t>WM11778-ND</t>
  </si>
  <si>
    <t>Molex, LLC</t>
  </si>
  <si>
    <t>https://www.digikey.com/products/en?keywords=WM11778-ND</t>
  </si>
  <si>
    <t>On-board Power Plug</t>
  </si>
  <si>
    <t>2 Indep Schottky</t>
  </si>
  <si>
    <t>C220-025-1AE-ND</t>
  </si>
  <si>
    <t>HEATSINK AND CLIP FOR TO-220</t>
  </si>
  <si>
    <t>HEATSINKS FOR U14, U15, U18, U19</t>
  </si>
  <si>
    <t>HEATSINKS FOR U20, U21</t>
  </si>
  <si>
    <t>HEATSINK FOR TO-220 2.5W</t>
  </si>
  <si>
    <t>LOW PROFILE HS</t>
  </si>
  <si>
    <t>LARGE HEATSINK</t>
  </si>
  <si>
    <t>HS115-ND</t>
  </si>
  <si>
    <t>Aavid Thermalloy</t>
  </si>
  <si>
    <t>https://www.digikey.com/product-detail/en/aavid-thermalloy/507302B00000G/HS115-ND/5849</t>
  </si>
  <si>
    <t>Ohmite</t>
  </si>
  <si>
    <t>https://www.digikey.com/products/en?keywords=C220-025-1AE-ND</t>
  </si>
  <si>
    <t>https://www.adafruit.com/product/1085</t>
  </si>
  <si>
    <t>J1</t>
  </si>
  <si>
    <t>16-BIT ADC 4 CH W/ PROG GAIN</t>
  </si>
  <si>
    <t>ADS1115</t>
  </si>
  <si>
    <t>Adafruit</t>
  </si>
  <si>
    <t>TOTAL</t>
  </si>
  <si>
    <t>J2-J5</t>
  </si>
  <si>
    <t>SEE PCB FOOTPRINT</t>
  </si>
  <si>
    <t>1X3 HEADER 2.54mm Pitch</t>
  </si>
  <si>
    <t>1X10 HEADER 2.54mm Pitch</t>
  </si>
  <si>
    <t>2X20 HEADER 2.54mm Pitch</t>
  </si>
  <si>
    <t>J6, J7, DB1</t>
  </si>
  <si>
    <t>https://www.amazon.com/gp/product/B01ITMN6K6</t>
  </si>
  <si>
    <t>2X20 PIN HEADER MALE-FEMALE</t>
  </si>
  <si>
    <t>CONN HEADER VERT 3POS</t>
  </si>
  <si>
    <t>A19470-ND</t>
  </si>
  <si>
    <t>TE Connectivity AMP Connectors</t>
  </si>
  <si>
    <t>Rubberfeet</t>
  </si>
  <si>
    <t>https://www.amazon.com/gp/product/B003B0YDRM</t>
  </si>
  <si>
    <t>Rubber feet for case</t>
  </si>
  <si>
    <t>https://www.amazon.com/gp/product/B00ZFPDAI4</t>
  </si>
  <si>
    <t>80mm DC FAN</t>
  </si>
  <si>
    <t>DC Fan for cooling</t>
  </si>
  <si>
    <t>4-Port USB HUB</t>
  </si>
  <si>
    <t>https://www.amazon.com/gp/product/B00XMD7KPU</t>
  </si>
  <si>
    <t>Case mount for PC-USB HUB</t>
  </si>
  <si>
    <t>https://www.amazon.com/gp/product/B003VSXQVI</t>
  </si>
  <si>
    <t>USB A - B Cable 90 Degree Down</t>
  </si>
  <si>
    <t>Cable for Arduino</t>
  </si>
  <si>
    <t>https://www.amazon.com/gp/product/B0716WBP9R</t>
  </si>
  <si>
    <t>Wiegmann Junction Box Enclosure</t>
  </si>
  <si>
    <t>Enclosure for entire system</t>
  </si>
  <si>
    <t>https://www.newegg.com/Product/Product.aspx?Item=9SIA5D52J56093</t>
  </si>
  <si>
    <t>Ultrafit 6-Circuit 300mm Cable</t>
  </si>
  <si>
    <t>Digi-Key #: WM13010-ND</t>
  </si>
  <si>
    <t>https://www.digikey.com/products/en?keywords=WM13010-ND</t>
  </si>
  <si>
    <t>Velleman Oscilliscope and Func Gen</t>
  </si>
  <si>
    <t>https://www.amazon.com/Velleman-PCSGU250-Usb-Pc-Scope-Generator/dp/B006DXCO3E</t>
  </si>
  <si>
    <t>Intronix LogicPort Logic Analyzer</t>
  </si>
  <si>
    <t>https://www.pctestinstruments.com/order.htm</t>
  </si>
  <si>
    <t>Provided by UW Bothell</t>
  </si>
  <si>
    <t>TOTAL W/O Velleman and LogicPort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</si>
</sst>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25" workbookViewId="0">
      <selection activeCell="A41" sqref="A41:F52"/>
    </sheetView>
  </sheetViews>
  <sheetFormatPr defaultRowHeight="15" x14ac:dyDescent="0.25"/>
  <cols>
    <col min="1" max="1" width="7.42578125" bestFit="1" customWidth="1"/>
    <col min="2" max="2" width="33.7109375" style="1" customWidth="1"/>
    <col min="3" max="3" width="6.42578125" bestFit="1" customWidth="1"/>
    <col min="4" max="4" width="11.85546875" bestFit="1" customWidth="1"/>
    <col min="5" max="5" width="12.5703125" bestFit="1" customWidth="1"/>
    <col min="6" max="6" width="29.42578125" bestFit="1" customWidth="1"/>
    <col min="7" max="7" width="20.140625" bestFit="1" customWidth="1"/>
    <col min="8" max="8" width="24.5703125" bestFit="1" customWidth="1"/>
    <col min="9" max="9" width="31.85546875" bestFit="1" customWidth="1"/>
    <col min="10" max="10" width="25.28515625" bestFit="1" customWidth="1"/>
    <col min="11" max="11" width="113" customWidth="1"/>
  </cols>
  <sheetData>
    <row r="1" spans="1:20" x14ac:dyDescent="0.25">
      <c r="A1" s="3" t="s">
        <v>0</v>
      </c>
      <c r="B1" s="6" t="s">
        <v>1</v>
      </c>
      <c r="C1" s="3" t="s">
        <v>2</v>
      </c>
      <c r="D1" s="3" t="s">
        <v>15</v>
      </c>
      <c r="E1" s="3" t="s">
        <v>4</v>
      </c>
      <c r="F1" s="3" t="s">
        <v>3</v>
      </c>
      <c r="G1" t="s">
        <v>132</v>
      </c>
      <c r="H1" t="s">
        <v>5</v>
      </c>
      <c r="I1" t="s">
        <v>10</v>
      </c>
      <c r="J1" t="s">
        <v>11</v>
      </c>
      <c r="K1" t="s">
        <v>12</v>
      </c>
    </row>
    <row r="2" spans="1:20" ht="45" x14ac:dyDescent="0.25">
      <c r="A2" s="3">
        <v>1</v>
      </c>
      <c r="B2" s="6" t="s">
        <v>13</v>
      </c>
      <c r="C2" s="3">
        <v>23</v>
      </c>
      <c r="D2" s="4">
        <v>0.21</v>
      </c>
      <c r="E2" s="4">
        <f>C2*D2</f>
        <v>4.83</v>
      </c>
      <c r="F2" s="3" t="s">
        <v>35</v>
      </c>
      <c r="H2" t="s">
        <v>14</v>
      </c>
      <c r="I2" t="s">
        <v>21</v>
      </c>
      <c r="J2" t="s">
        <v>67</v>
      </c>
      <c r="K2" t="s">
        <v>56</v>
      </c>
      <c r="Q2" t="s">
        <v>6</v>
      </c>
      <c r="R2" t="s">
        <v>7</v>
      </c>
      <c r="S2" t="s">
        <v>8</v>
      </c>
      <c r="T2" t="s">
        <v>9</v>
      </c>
    </row>
    <row r="3" spans="1:20" x14ac:dyDescent="0.25">
      <c r="A3" s="3">
        <v>2</v>
      </c>
      <c r="B3" s="6" t="s">
        <v>17</v>
      </c>
      <c r="C3" s="3">
        <v>6</v>
      </c>
      <c r="D3" s="4">
        <v>0.35</v>
      </c>
      <c r="E3" s="4">
        <f t="shared" ref="E3:E38" si="0">C3*D3</f>
        <v>2.0999999999999996</v>
      </c>
      <c r="F3" s="3" t="s">
        <v>36</v>
      </c>
      <c r="H3" t="s">
        <v>19</v>
      </c>
      <c r="I3" t="s">
        <v>21</v>
      </c>
      <c r="J3" t="s">
        <v>67</v>
      </c>
      <c r="K3" t="s">
        <v>20</v>
      </c>
      <c r="Q3">
        <v>110</v>
      </c>
      <c r="R3">
        <v>130</v>
      </c>
      <c r="S3">
        <v>120</v>
      </c>
      <c r="T3">
        <v>100</v>
      </c>
    </row>
    <row r="4" spans="1:20" ht="30" x14ac:dyDescent="0.25">
      <c r="A4" s="3">
        <v>3</v>
      </c>
      <c r="B4" s="6" t="s">
        <v>16</v>
      </c>
      <c r="C4" s="3">
        <v>14</v>
      </c>
      <c r="D4" s="4">
        <v>0.17499999999999999</v>
      </c>
      <c r="E4" s="4">
        <f t="shared" si="0"/>
        <v>2.4499999999999997</v>
      </c>
      <c r="F4" s="3" t="s">
        <v>37</v>
      </c>
      <c r="H4" t="s">
        <v>18</v>
      </c>
      <c r="I4" t="s">
        <v>22</v>
      </c>
      <c r="J4">
        <v>1206</v>
      </c>
      <c r="K4" t="s">
        <v>55</v>
      </c>
    </row>
    <row r="5" spans="1:20" x14ac:dyDescent="0.25">
      <c r="A5" s="3">
        <v>4</v>
      </c>
      <c r="B5" s="6" t="s">
        <v>23</v>
      </c>
      <c r="C5" s="3">
        <v>2</v>
      </c>
      <c r="D5" s="4">
        <v>0.39</v>
      </c>
      <c r="E5" s="4">
        <f t="shared" si="0"/>
        <v>0.78</v>
      </c>
      <c r="F5" s="3" t="s">
        <v>57</v>
      </c>
      <c r="H5" t="s">
        <v>24</v>
      </c>
      <c r="I5" t="s">
        <v>25</v>
      </c>
      <c r="J5" t="s">
        <v>66</v>
      </c>
      <c r="K5" t="s">
        <v>54</v>
      </c>
    </row>
    <row r="6" spans="1:20" x14ac:dyDescent="0.25">
      <c r="A6" s="3">
        <v>5</v>
      </c>
      <c r="B6" s="6" t="s">
        <v>26</v>
      </c>
      <c r="C6" s="3">
        <v>14</v>
      </c>
      <c r="D6" s="4">
        <v>0.1</v>
      </c>
      <c r="E6" s="4">
        <f t="shared" si="0"/>
        <v>1.4000000000000001</v>
      </c>
      <c r="F6" s="3" t="s">
        <v>38</v>
      </c>
      <c r="H6" t="s">
        <v>27</v>
      </c>
      <c r="I6" t="s">
        <v>28</v>
      </c>
      <c r="J6">
        <v>805</v>
      </c>
      <c r="K6" t="s">
        <v>53</v>
      </c>
    </row>
    <row r="7" spans="1:20" x14ac:dyDescent="0.25">
      <c r="A7" s="3">
        <v>6</v>
      </c>
      <c r="B7" s="6" t="s">
        <v>29</v>
      </c>
      <c r="C7" s="3">
        <v>4</v>
      </c>
      <c r="D7" s="4">
        <v>0.1</v>
      </c>
      <c r="E7" s="4">
        <f t="shared" si="0"/>
        <v>0.4</v>
      </c>
      <c r="F7" s="3" t="s">
        <v>39</v>
      </c>
      <c r="H7" t="s">
        <v>30</v>
      </c>
      <c r="I7" t="s">
        <v>21</v>
      </c>
      <c r="J7">
        <v>1206</v>
      </c>
      <c r="K7" t="s">
        <v>52</v>
      </c>
    </row>
    <row r="8" spans="1:20" x14ac:dyDescent="0.25">
      <c r="A8" s="3">
        <v>7</v>
      </c>
      <c r="B8" s="6" t="s">
        <v>31</v>
      </c>
      <c r="C8" s="3">
        <v>1</v>
      </c>
      <c r="D8" s="4">
        <v>0.1</v>
      </c>
      <c r="E8" s="4">
        <f t="shared" si="0"/>
        <v>0.1</v>
      </c>
      <c r="F8" s="3" t="s">
        <v>40</v>
      </c>
      <c r="H8" t="s">
        <v>32</v>
      </c>
      <c r="I8" t="s">
        <v>21</v>
      </c>
      <c r="J8">
        <v>1206</v>
      </c>
      <c r="K8" t="s">
        <v>51</v>
      </c>
    </row>
    <row r="9" spans="1:20" x14ac:dyDescent="0.25">
      <c r="A9" s="3">
        <v>8</v>
      </c>
      <c r="B9" s="6" t="s">
        <v>33</v>
      </c>
      <c r="C9" s="3">
        <v>4</v>
      </c>
      <c r="D9" s="4">
        <v>0.1</v>
      </c>
      <c r="E9" s="4">
        <f t="shared" si="0"/>
        <v>0.4</v>
      </c>
      <c r="F9" s="3" t="s">
        <v>41</v>
      </c>
      <c r="H9" t="s">
        <v>34</v>
      </c>
      <c r="I9" t="s">
        <v>21</v>
      </c>
      <c r="J9">
        <v>1206</v>
      </c>
      <c r="K9" t="s">
        <v>50</v>
      </c>
    </row>
    <row r="10" spans="1:20" x14ac:dyDescent="0.25">
      <c r="A10" s="3">
        <v>9</v>
      </c>
      <c r="B10" s="6" t="s">
        <v>42</v>
      </c>
      <c r="C10" s="3">
        <v>4</v>
      </c>
      <c r="D10" s="4">
        <v>0.66</v>
      </c>
      <c r="E10" s="4">
        <f t="shared" si="0"/>
        <v>2.64</v>
      </c>
      <c r="F10" s="3" t="s">
        <v>43</v>
      </c>
      <c r="H10" t="s">
        <v>44</v>
      </c>
      <c r="I10" t="s">
        <v>21</v>
      </c>
      <c r="J10">
        <v>1206</v>
      </c>
      <c r="K10" t="s">
        <v>49</v>
      </c>
    </row>
    <row r="11" spans="1:20" x14ac:dyDescent="0.25">
      <c r="A11" s="3">
        <v>10</v>
      </c>
      <c r="B11" s="6" t="s">
        <v>45</v>
      </c>
      <c r="C11" s="3">
        <v>4</v>
      </c>
      <c r="D11" s="4">
        <v>0.1</v>
      </c>
      <c r="E11" s="4">
        <f t="shared" si="0"/>
        <v>0.4</v>
      </c>
      <c r="F11" s="3" t="s">
        <v>46</v>
      </c>
      <c r="H11" t="s">
        <v>47</v>
      </c>
      <c r="I11" t="s">
        <v>21</v>
      </c>
      <c r="J11">
        <v>1206</v>
      </c>
      <c r="K11" t="s">
        <v>48</v>
      </c>
    </row>
    <row r="12" spans="1:20" x14ac:dyDescent="0.25">
      <c r="A12" s="3">
        <v>11</v>
      </c>
      <c r="B12" s="6" t="s">
        <v>58</v>
      </c>
      <c r="C12" s="3">
        <v>2</v>
      </c>
      <c r="D12" s="4">
        <v>0.1</v>
      </c>
      <c r="E12" s="4">
        <f t="shared" si="0"/>
        <v>0.2</v>
      </c>
      <c r="F12" s="3" t="s">
        <v>61</v>
      </c>
      <c r="H12" t="s">
        <v>60</v>
      </c>
      <c r="I12" t="s">
        <v>21</v>
      </c>
      <c r="J12">
        <v>1206</v>
      </c>
      <c r="K12" t="s">
        <v>59</v>
      </c>
    </row>
    <row r="13" spans="1:20" x14ac:dyDescent="0.25">
      <c r="A13" s="3">
        <v>12</v>
      </c>
      <c r="B13" s="6" t="s">
        <v>62</v>
      </c>
      <c r="C13" s="3">
        <v>2</v>
      </c>
      <c r="D13" s="4">
        <v>0.54</v>
      </c>
      <c r="E13" s="4">
        <f t="shared" si="0"/>
        <v>1.08</v>
      </c>
      <c r="F13" s="3" t="s">
        <v>63</v>
      </c>
      <c r="H13" t="s">
        <v>64</v>
      </c>
      <c r="I13" t="s">
        <v>65</v>
      </c>
      <c r="J13" t="s">
        <v>66</v>
      </c>
      <c r="K13" t="s">
        <v>68</v>
      </c>
    </row>
    <row r="14" spans="1:20" x14ac:dyDescent="0.25">
      <c r="A14" s="3">
        <v>13</v>
      </c>
      <c r="B14" s="6" t="s">
        <v>69</v>
      </c>
      <c r="C14" s="3">
        <v>1</v>
      </c>
      <c r="D14" s="4">
        <v>2.41</v>
      </c>
      <c r="E14" s="4">
        <f t="shared" si="0"/>
        <v>2.41</v>
      </c>
      <c r="F14" s="3" t="s">
        <v>70</v>
      </c>
      <c r="H14" t="s">
        <v>71</v>
      </c>
      <c r="I14" t="s">
        <v>72</v>
      </c>
      <c r="J14" t="s">
        <v>66</v>
      </c>
      <c r="K14" t="s">
        <v>73</v>
      </c>
    </row>
    <row r="15" spans="1:20" x14ac:dyDescent="0.25">
      <c r="A15" s="3">
        <v>14</v>
      </c>
      <c r="B15" s="6" t="s">
        <v>74</v>
      </c>
      <c r="C15" s="3">
        <v>3</v>
      </c>
      <c r="D15" s="4">
        <v>3.19</v>
      </c>
      <c r="E15" s="4">
        <f t="shared" si="0"/>
        <v>9.57</v>
      </c>
      <c r="F15" s="3" t="s">
        <v>75</v>
      </c>
      <c r="H15" t="s">
        <v>76</v>
      </c>
      <c r="I15" t="s">
        <v>77</v>
      </c>
      <c r="J15" t="s">
        <v>78</v>
      </c>
      <c r="K15" t="s">
        <v>79</v>
      </c>
    </row>
    <row r="16" spans="1:20" x14ac:dyDescent="0.25">
      <c r="A16" s="3">
        <v>15</v>
      </c>
      <c r="B16" s="6" t="s">
        <v>80</v>
      </c>
      <c r="C16" s="3">
        <v>2</v>
      </c>
      <c r="D16" s="4">
        <v>3.19</v>
      </c>
      <c r="E16" s="4">
        <f t="shared" si="0"/>
        <v>6.38</v>
      </c>
      <c r="F16" s="3" t="s">
        <v>81</v>
      </c>
      <c r="H16" t="s">
        <v>82</v>
      </c>
      <c r="I16" t="s">
        <v>77</v>
      </c>
      <c r="J16" t="s">
        <v>78</v>
      </c>
      <c r="K16" t="s">
        <v>83</v>
      </c>
    </row>
    <row r="17" spans="1:11" x14ac:dyDescent="0.25">
      <c r="A17" s="3">
        <v>16</v>
      </c>
      <c r="B17" s="6" t="s">
        <v>84</v>
      </c>
      <c r="C17" s="3">
        <v>1</v>
      </c>
      <c r="D17" s="4">
        <v>2.5499999999999998</v>
      </c>
      <c r="E17" s="4">
        <f>C17*D17</f>
        <v>2.5499999999999998</v>
      </c>
      <c r="F17" s="3" t="s">
        <v>87</v>
      </c>
      <c r="H17" t="s">
        <v>93</v>
      </c>
      <c r="I17" t="s">
        <v>89</v>
      </c>
      <c r="J17" t="s">
        <v>90</v>
      </c>
      <c r="K17" t="s">
        <v>94</v>
      </c>
    </row>
    <row r="18" spans="1:11" x14ac:dyDescent="0.25">
      <c r="A18" s="3">
        <v>17</v>
      </c>
      <c r="B18" s="6" t="s">
        <v>85</v>
      </c>
      <c r="C18" s="3">
        <v>1</v>
      </c>
      <c r="D18" s="4">
        <v>2.5499999999999998</v>
      </c>
      <c r="E18" s="4">
        <f>C18*D18</f>
        <v>2.5499999999999998</v>
      </c>
      <c r="F18" s="3" t="s">
        <v>92</v>
      </c>
      <c r="H18" t="s">
        <v>88</v>
      </c>
      <c r="I18" t="s">
        <v>89</v>
      </c>
      <c r="J18" t="s">
        <v>90</v>
      </c>
      <c r="K18" t="s">
        <v>91</v>
      </c>
    </row>
    <row r="19" spans="1:11" x14ac:dyDescent="0.25">
      <c r="A19" s="3">
        <v>18</v>
      </c>
      <c r="B19" s="6" t="s">
        <v>86</v>
      </c>
      <c r="C19" s="3">
        <v>1</v>
      </c>
      <c r="D19" s="4">
        <v>2.5499999999999998</v>
      </c>
      <c r="E19" s="4">
        <f t="shared" si="0"/>
        <v>2.5499999999999998</v>
      </c>
      <c r="F19" s="3" t="s">
        <v>95</v>
      </c>
      <c r="H19" t="s">
        <v>96</v>
      </c>
      <c r="I19" t="s">
        <v>89</v>
      </c>
      <c r="J19" t="s">
        <v>90</v>
      </c>
      <c r="K19" t="s">
        <v>97</v>
      </c>
    </row>
    <row r="20" spans="1:11" x14ac:dyDescent="0.25">
      <c r="A20" s="3">
        <v>19</v>
      </c>
      <c r="B20" s="6" t="s">
        <v>98</v>
      </c>
      <c r="C20" s="3">
        <v>1</v>
      </c>
      <c r="D20" s="4">
        <f>6.63/120</f>
        <v>5.525E-2</v>
      </c>
      <c r="E20" s="4">
        <f t="shared" si="0"/>
        <v>5.525E-2</v>
      </c>
      <c r="F20" s="3" t="s">
        <v>100</v>
      </c>
      <c r="I20" t="s">
        <v>101</v>
      </c>
      <c r="J20">
        <v>603</v>
      </c>
      <c r="K20" t="s">
        <v>102</v>
      </c>
    </row>
    <row r="21" spans="1:11" x14ac:dyDescent="0.25">
      <c r="A21" s="3">
        <v>20</v>
      </c>
      <c r="B21" s="6" t="s">
        <v>99</v>
      </c>
      <c r="C21" s="3">
        <v>1</v>
      </c>
      <c r="D21" s="4">
        <f>6.63/120</f>
        <v>5.525E-2</v>
      </c>
      <c r="E21" s="4">
        <f t="shared" si="0"/>
        <v>5.525E-2</v>
      </c>
      <c r="F21" s="3" t="s">
        <v>100</v>
      </c>
      <c r="I21" t="s">
        <v>101</v>
      </c>
      <c r="J21">
        <v>603</v>
      </c>
      <c r="K21" t="s">
        <v>102</v>
      </c>
    </row>
    <row r="22" spans="1:11" x14ac:dyDescent="0.25">
      <c r="A22" s="3">
        <v>21</v>
      </c>
      <c r="B22" s="6" t="s">
        <v>104</v>
      </c>
      <c r="C22" s="3">
        <v>1</v>
      </c>
      <c r="D22" s="4">
        <v>0.42</v>
      </c>
      <c r="E22" s="4">
        <f>C22*D22</f>
        <v>0.42</v>
      </c>
      <c r="F22" s="3" t="s">
        <v>105</v>
      </c>
      <c r="G22" t="s">
        <v>135</v>
      </c>
      <c r="H22" t="s">
        <v>106</v>
      </c>
      <c r="I22" t="s">
        <v>107</v>
      </c>
      <c r="J22" t="s">
        <v>108</v>
      </c>
      <c r="K22" t="s">
        <v>109</v>
      </c>
    </row>
    <row r="23" spans="1:11" x14ac:dyDescent="0.25">
      <c r="A23" s="3">
        <v>22</v>
      </c>
      <c r="B23" s="6" t="s">
        <v>110</v>
      </c>
      <c r="C23" s="3">
        <v>1</v>
      </c>
      <c r="D23" s="4">
        <v>12.21</v>
      </c>
      <c r="E23" s="4">
        <f t="shared" si="0"/>
        <v>12.21</v>
      </c>
      <c r="F23" s="3" t="s">
        <v>113</v>
      </c>
      <c r="I23" t="s">
        <v>112</v>
      </c>
      <c r="J23" t="s">
        <v>196</v>
      </c>
      <c r="K23" t="s">
        <v>111</v>
      </c>
    </row>
    <row r="24" spans="1:11" x14ac:dyDescent="0.25">
      <c r="A24" s="3">
        <v>23</v>
      </c>
      <c r="B24" s="6" t="s">
        <v>119</v>
      </c>
      <c r="C24" s="3">
        <v>4</v>
      </c>
      <c r="D24" s="4">
        <v>0.65</v>
      </c>
      <c r="E24" s="4">
        <f t="shared" si="0"/>
        <v>2.6</v>
      </c>
      <c r="F24" s="3" t="s">
        <v>115</v>
      </c>
      <c r="G24" t="s">
        <v>176</v>
      </c>
      <c r="H24" t="s">
        <v>114</v>
      </c>
      <c r="I24" t="s">
        <v>116</v>
      </c>
      <c r="J24" t="s">
        <v>117</v>
      </c>
      <c r="K24" t="s">
        <v>118</v>
      </c>
    </row>
    <row r="25" spans="1:11" x14ac:dyDescent="0.25">
      <c r="A25" s="3">
        <v>24</v>
      </c>
      <c r="B25" s="6" t="s">
        <v>120</v>
      </c>
      <c r="C25" s="3">
        <v>3</v>
      </c>
      <c r="D25" s="4">
        <v>0.88</v>
      </c>
      <c r="E25" s="4">
        <f t="shared" si="0"/>
        <v>2.64</v>
      </c>
      <c r="F25" s="3" t="s">
        <v>125</v>
      </c>
      <c r="G25" t="s">
        <v>134</v>
      </c>
      <c r="H25" t="s">
        <v>121</v>
      </c>
      <c r="I25" t="s">
        <v>122</v>
      </c>
      <c r="J25" t="s">
        <v>123</v>
      </c>
      <c r="K25" t="s">
        <v>124</v>
      </c>
    </row>
    <row r="26" spans="1:11" x14ac:dyDescent="0.25">
      <c r="A26" s="3">
        <v>25</v>
      </c>
      <c r="B26" s="6" t="s">
        <v>126</v>
      </c>
      <c r="C26" s="3">
        <v>1</v>
      </c>
      <c r="D26" s="4">
        <v>0.99</v>
      </c>
      <c r="E26" s="4">
        <f t="shared" si="0"/>
        <v>0.99</v>
      </c>
      <c r="F26" s="3" t="s">
        <v>127</v>
      </c>
      <c r="G26" t="s">
        <v>133</v>
      </c>
      <c r="H26" t="s">
        <v>131</v>
      </c>
      <c r="I26" t="s">
        <v>129</v>
      </c>
      <c r="J26" t="s">
        <v>128</v>
      </c>
      <c r="K26" t="s">
        <v>130</v>
      </c>
    </row>
    <row r="27" spans="1:11" x14ac:dyDescent="0.25">
      <c r="A27" s="3">
        <v>26</v>
      </c>
      <c r="B27" s="6" t="s">
        <v>136</v>
      </c>
      <c r="C27" s="3">
        <v>2</v>
      </c>
      <c r="D27" s="4">
        <v>0.98</v>
      </c>
      <c r="E27" s="4">
        <f t="shared" si="0"/>
        <v>1.96</v>
      </c>
      <c r="F27" s="3" t="s">
        <v>137</v>
      </c>
      <c r="G27" t="s">
        <v>138</v>
      </c>
      <c r="H27" t="s">
        <v>139</v>
      </c>
      <c r="I27" t="s">
        <v>89</v>
      </c>
      <c r="J27" t="s">
        <v>140</v>
      </c>
      <c r="K27" t="s">
        <v>142</v>
      </c>
    </row>
    <row r="28" spans="1:11" x14ac:dyDescent="0.25">
      <c r="A28" s="3">
        <v>27</v>
      </c>
      <c r="B28" s="6" t="s">
        <v>141</v>
      </c>
      <c r="C28" s="3">
        <v>4</v>
      </c>
      <c r="D28" s="4">
        <v>6.88</v>
      </c>
      <c r="E28" s="4">
        <f t="shared" si="0"/>
        <v>27.52</v>
      </c>
      <c r="F28" s="3" t="s">
        <v>145</v>
      </c>
      <c r="G28" t="s">
        <v>143</v>
      </c>
      <c r="H28" t="s">
        <v>144</v>
      </c>
      <c r="I28" t="s">
        <v>146</v>
      </c>
      <c r="J28" t="s">
        <v>147</v>
      </c>
      <c r="K28" t="s">
        <v>148</v>
      </c>
    </row>
    <row r="29" spans="1:11" x14ac:dyDescent="0.25">
      <c r="A29" s="3">
        <v>28</v>
      </c>
      <c r="B29" s="6" t="s">
        <v>149</v>
      </c>
      <c r="C29" s="3">
        <v>2</v>
      </c>
      <c r="D29" s="4">
        <v>7.36</v>
      </c>
      <c r="E29" s="4">
        <f t="shared" si="0"/>
        <v>14.72</v>
      </c>
      <c r="F29" s="3" t="s">
        <v>150</v>
      </c>
      <c r="G29" t="s">
        <v>151</v>
      </c>
      <c r="H29" t="s">
        <v>152</v>
      </c>
      <c r="I29" t="s">
        <v>153</v>
      </c>
      <c r="J29" t="s">
        <v>154</v>
      </c>
      <c r="K29" t="s">
        <v>155</v>
      </c>
    </row>
    <row r="30" spans="1:11" x14ac:dyDescent="0.25">
      <c r="A30" s="3">
        <v>29</v>
      </c>
      <c r="B30" s="6" t="s">
        <v>156</v>
      </c>
      <c r="C30" s="3">
        <v>2</v>
      </c>
      <c r="D30" s="4">
        <v>5.28</v>
      </c>
      <c r="E30" s="4">
        <f t="shared" si="0"/>
        <v>10.56</v>
      </c>
      <c r="F30" s="3" t="s">
        <v>157</v>
      </c>
      <c r="G30" t="s">
        <v>158</v>
      </c>
      <c r="H30" t="s">
        <v>159</v>
      </c>
      <c r="I30" t="s">
        <v>153</v>
      </c>
      <c r="J30" t="s">
        <v>154</v>
      </c>
      <c r="K30" t="s">
        <v>160</v>
      </c>
    </row>
    <row r="31" spans="1:11" x14ac:dyDescent="0.25">
      <c r="A31" s="3">
        <v>30</v>
      </c>
      <c r="B31" s="6" t="s">
        <v>161</v>
      </c>
      <c r="C31" s="3">
        <v>1</v>
      </c>
      <c r="D31" s="4">
        <v>0.82</v>
      </c>
      <c r="E31" s="4">
        <f>C31*D31</f>
        <v>0.82</v>
      </c>
      <c r="F31" s="3" t="s">
        <v>157</v>
      </c>
      <c r="G31" t="s">
        <v>162</v>
      </c>
      <c r="H31" t="s">
        <v>163</v>
      </c>
      <c r="I31" t="s">
        <v>107</v>
      </c>
      <c r="J31" t="s">
        <v>164</v>
      </c>
      <c r="K31" t="s">
        <v>165</v>
      </c>
    </row>
    <row r="32" spans="1:11" x14ac:dyDescent="0.25">
      <c r="A32" s="3">
        <v>31</v>
      </c>
      <c r="B32" s="6" t="s">
        <v>166</v>
      </c>
      <c r="C32" s="3">
        <v>1</v>
      </c>
      <c r="D32" s="4">
        <v>0.73</v>
      </c>
      <c r="E32" s="4">
        <f t="shared" si="0"/>
        <v>0.73</v>
      </c>
      <c r="F32" s="3" t="s">
        <v>150</v>
      </c>
      <c r="G32" t="s">
        <v>167</v>
      </c>
      <c r="H32" t="s">
        <v>168</v>
      </c>
      <c r="I32" t="s">
        <v>107</v>
      </c>
      <c r="J32" t="s">
        <v>164</v>
      </c>
      <c r="K32" t="s">
        <v>169</v>
      </c>
    </row>
    <row r="33" spans="1:11" x14ac:dyDescent="0.25">
      <c r="A33" s="3">
        <v>32</v>
      </c>
      <c r="B33" s="6" t="s">
        <v>170</v>
      </c>
      <c r="C33" s="3">
        <v>1</v>
      </c>
      <c r="D33" s="4">
        <v>1.1299999999999999</v>
      </c>
      <c r="E33" s="4">
        <f t="shared" si="0"/>
        <v>1.1299999999999999</v>
      </c>
      <c r="F33" s="3" t="s">
        <v>171</v>
      </c>
      <c r="G33" t="s">
        <v>175</v>
      </c>
      <c r="H33" t="s">
        <v>172</v>
      </c>
      <c r="I33" t="s">
        <v>173</v>
      </c>
      <c r="J33" t="s">
        <v>196</v>
      </c>
      <c r="K33" t="s">
        <v>174</v>
      </c>
    </row>
    <row r="34" spans="1:11" x14ac:dyDescent="0.25">
      <c r="A34" s="3">
        <v>33</v>
      </c>
      <c r="B34" s="6" t="s">
        <v>179</v>
      </c>
      <c r="C34" s="3">
        <v>4</v>
      </c>
      <c r="D34" s="4">
        <v>3.63</v>
      </c>
      <c r="E34" s="4">
        <f t="shared" si="0"/>
        <v>14.52</v>
      </c>
      <c r="F34" s="3" t="s">
        <v>178</v>
      </c>
      <c r="G34" t="s">
        <v>183</v>
      </c>
      <c r="H34" t="s">
        <v>177</v>
      </c>
      <c r="I34" t="s">
        <v>187</v>
      </c>
      <c r="J34" t="s">
        <v>196</v>
      </c>
      <c r="K34" t="s">
        <v>188</v>
      </c>
    </row>
    <row r="35" spans="1:11" x14ac:dyDescent="0.25">
      <c r="A35" s="3">
        <v>34</v>
      </c>
      <c r="B35" s="6" t="s">
        <v>180</v>
      </c>
      <c r="C35" s="3">
        <v>2</v>
      </c>
      <c r="D35" s="4">
        <v>0.21</v>
      </c>
      <c r="E35" s="4">
        <f t="shared" si="0"/>
        <v>0.42</v>
      </c>
      <c r="F35" s="3" t="s">
        <v>181</v>
      </c>
      <c r="G35" t="s">
        <v>182</v>
      </c>
      <c r="H35" t="s">
        <v>184</v>
      </c>
      <c r="I35" t="s">
        <v>185</v>
      </c>
      <c r="K35" t="s">
        <v>186</v>
      </c>
    </row>
    <row r="36" spans="1:11" x14ac:dyDescent="0.25">
      <c r="A36" s="3">
        <v>35</v>
      </c>
      <c r="B36" s="6" t="s">
        <v>190</v>
      </c>
      <c r="C36" s="3">
        <v>1</v>
      </c>
      <c r="D36" s="4">
        <v>14.95</v>
      </c>
      <c r="E36" s="4">
        <f t="shared" si="0"/>
        <v>14.95</v>
      </c>
      <c r="F36" s="3" t="s">
        <v>191</v>
      </c>
      <c r="G36" t="s">
        <v>192</v>
      </c>
      <c r="I36" t="s">
        <v>193</v>
      </c>
      <c r="J36" t="s">
        <v>198</v>
      </c>
      <c r="K36" t="s">
        <v>189</v>
      </c>
    </row>
    <row r="37" spans="1:11" x14ac:dyDescent="0.25">
      <c r="A37" s="3">
        <v>36</v>
      </c>
      <c r="B37" s="6" t="s">
        <v>195</v>
      </c>
      <c r="C37" s="3">
        <v>4</v>
      </c>
      <c r="D37" s="4">
        <v>0.16</v>
      </c>
      <c r="E37" s="4">
        <f t="shared" si="0"/>
        <v>0.64</v>
      </c>
      <c r="F37" s="3" t="s">
        <v>203</v>
      </c>
      <c r="H37" t="s">
        <v>204</v>
      </c>
      <c r="I37" t="s">
        <v>205</v>
      </c>
      <c r="J37" t="s">
        <v>197</v>
      </c>
    </row>
    <row r="38" spans="1:11" x14ac:dyDescent="0.25">
      <c r="A38" s="3">
        <v>37</v>
      </c>
      <c r="B38" s="6" t="s">
        <v>200</v>
      </c>
      <c r="C38" s="3">
        <v>6</v>
      </c>
      <c r="D38" s="4">
        <f>12.88*2/6</f>
        <v>4.2933333333333339</v>
      </c>
      <c r="E38" s="4">
        <f t="shared" si="0"/>
        <v>25.760000000000005</v>
      </c>
      <c r="F38" s="3" t="s">
        <v>202</v>
      </c>
      <c r="J38" t="s">
        <v>199</v>
      </c>
      <c r="K38" t="s">
        <v>201</v>
      </c>
    </row>
    <row r="39" spans="1:11" x14ac:dyDescent="0.25">
      <c r="A39" s="7"/>
      <c r="B39" s="8"/>
      <c r="C39" s="7"/>
      <c r="D39" s="3" t="s">
        <v>194</v>
      </c>
      <c r="E39" s="4">
        <f>SUM(E2:E38)</f>
        <v>175.49049999999994</v>
      </c>
      <c r="F39" s="3"/>
    </row>
    <row r="40" spans="1:11" x14ac:dyDescent="0.25">
      <c r="E40" s="2"/>
    </row>
    <row r="41" spans="1:11" x14ac:dyDescent="0.25">
      <c r="A41" s="3" t="s">
        <v>0</v>
      </c>
      <c r="B41" s="6" t="s">
        <v>132</v>
      </c>
      <c r="C41" s="3" t="s">
        <v>2</v>
      </c>
      <c r="D41" s="3" t="s">
        <v>15</v>
      </c>
      <c r="E41" s="3" t="s">
        <v>4</v>
      </c>
      <c r="F41" s="3" t="s">
        <v>3</v>
      </c>
      <c r="G41" s="5" t="s">
        <v>12</v>
      </c>
      <c r="H41" s="5"/>
      <c r="I41" s="5"/>
    </row>
    <row r="42" spans="1:11" x14ac:dyDescent="0.25">
      <c r="A42" s="3">
        <v>1</v>
      </c>
      <c r="B42" s="6" t="s">
        <v>206</v>
      </c>
      <c r="C42" s="3">
        <v>4</v>
      </c>
      <c r="D42" s="4">
        <f>4.87/4</f>
        <v>1.2175</v>
      </c>
      <c r="E42" s="4">
        <f>D42*C42</f>
        <v>4.87</v>
      </c>
      <c r="F42" s="3" t="s">
        <v>208</v>
      </c>
      <c r="G42" s="5" t="s">
        <v>207</v>
      </c>
      <c r="H42" s="5"/>
      <c r="I42" s="5"/>
    </row>
    <row r="43" spans="1:11" x14ac:dyDescent="0.25">
      <c r="A43" s="3">
        <v>2</v>
      </c>
      <c r="B43" s="6" t="s">
        <v>210</v>
      </c>
      <c r="C43" s="3">
        <v>1</v>
      </c>
      <c r="D43" s="4">
        <v>8.99</v>
      </c>
      <c r="E43" s="4">
        <f t="shared" ref="E43:E50" si="1">D43*C43</f>
        <v>8.99</v>
      </c>
      <c r="F43" s="3" t="s">
        <v>211</v>
      </c>
      <c r="G43" s="5" t="s">
        <v>209</v>
      </c>
      <c r="H43" s="5"/>
      <c r="I43" s="5"/>
    </row>
    <row r="44" spans="1:11" x14ac:dyDescent="0.25">
      <c r="A44" s="3">
        <v>3</v>
      </c>
      <c r="B44" s="6" t="s">
        <v>212</v>
      </c>
      <c r="C44" s="3">
        <v>1</v>
      </c>
      <c r="D44" s="4">
        <v>9.99</v>
      </c>
      <c r="E44" s="4">
        <f t="shared" si="1"/>
        <v>9.99</v>
      </c>
      <c r="F44" s="3"/>
      <c r="G44" s="5" t="s">
        <v>213</v>
      </c>
      <c r="H44" s="5"/>
      <c r="I44" s="5"/>
    </row>
    <row r="45" spans="1:11" x14ac:dyDescent="0.25">
      <c r="A45" s="3">
        <v>4</v>
      </c>
      <c r="B45" s="6" t="s">
        <v>103</v>
      </c>
      <c r="C45" s="3">
        <v>1</v>
      </c>
      <c r="D45" s="4">
        <v>11.73</v>
      </c>
      <c r="E45" s="4">
        <f t="shared" si="1"/>
        <v>11.73</v>
      </c>
      <c r="F45" s="3" t="s">
        <v>214</v>
      </c>
      <c r="G45" s="5" t="s">
        <v>215</v>
      </c>
      <c r="H45" s="5"/>
      <c r="I45" s="5"/>
    </row>
    <row r="46" spans="1:11" x14ac:dyDescent="0.25">
      <c r="A46" s="3">
        <v>5</v>
      </c>
      <c r="B46" s="6" t="s">
        <v>216</v>
      </c>
      <c r="C46" s="3">
        <v>1</v>
      </c>
      <c r="D46" s="4">
        <v>7.99</v>
      </c>
      <c r="E46" s="4">
        <f t="shared" si="1"/>
        <v>7.99</v>
      </c>
      <c r="F46" s="3" t="s">
        <v>217</v>
      </c>
      <c r="G46" s="5" t="s">
        <v>218</v>
      </c>
      <c r="H46" s="5"/>
      <c r="I46" s="5"/>
    </row>
    <row r="47" spans="1:11" x14ac:dyDescent="0.25">
      <c r="A47" s="3">
        <v>6</v>
      </c>
      <c r="B47" s="6" t="s">
        <v>219</v>
      </c>
      <c r="C47" s="3">
        <v>1</v>
      </c>
      <c r="D47" s="4">
        <v>25.88</v>
      </c>
      <c r="E47" s="4">
        <f t="shared" si="1"/>
        <v>25.88</v>
      </c>
      <c r="F47" s="3" t="s">
        <v>220</v>
      </c>
      <c r="G47" s="5" t="s">
        <v>221</v>
      </c>
      <c r="H47" s="5"/>
      <c r="I47" s="5"/>
    </row>
    <row r="48" spans="1:11" x14ac:dyDescent="0.25">
      <c r="A48" s="3">
        <v>7</v>
      </c>
      <c r="B48" s="6" t="s">
        <v>222</v>
      </c>
      <c r="C48" s="3">
        <v>1</v>
      </c>
      <c r="D48" s="4">
        <v>8.7799999999999994</v>
      </c>
      <c r="E48" s="4">
        <f t="shared" si="1"/>
        <v>8.7799999999999994</v>
      </c>
      <c r="F48" s="3" t="s">
        <v>223</v>
      </c>
      <c r="G48" s="5" t="s">
        <v>224</v>
      </c>
      <c r="H48" s="5"/>
      <c r="I48" s="5"/>
    </row>
    <row r="49" spans="1:7" x14ac:dyDescent="0.25">
      <c r="A49" s="3">
        <v>8</v>
      </c>
      <c r="B49" s="6" t="s">
        <v>225</v>
      </c>
      <c r="C49" s="3">
        <v>1</v>
      </c>
      <c r="D49" s="4">
        <v>172</v>
      </c>
      <c r="E49" s="4">
        <f t="shared" si="1"/>
        <v>172</v>
      </c>
      <c r="F49" s="3" t="s">
        <v>229</v>
      </c>
      <c r="G49" t="s">
        <v>226</v>
      </c>
    </row>
    <row r="50" spans="1:7" x14ac:dyDescent="0.25">
      <c r="A50" s="3">
        <v>9</v>
      </c>
      <c r="B50" s="6" t="s">
        <v>227</v>
      </c>
      <c r="C50" s="3">
        <v>2</v>
      </c>
      <c r="D50" s="4">
        <v>389</v>
      </c>
      <c r="E50" s="4">
        <f t="shared" si="1"/>
        <v>778</v>
      </c>
      <c r="F50" s="3" t="s">
        <v>229</v>
      </c>
      <c r="G50" t="s">
        <v>228</v>
      </c>
    </row>
    <row r="51" spans="1:7" x14ac:dyDescent="0.25">
      <c r="A51" s="7"/>
      <c r="B51" s="6"/>
      <c r="C51" s="3"/>
      <c r="D51" s="3" t="s">
        <v>194</v>
      </c>
      <c r="E51" s="4">
        <f>SUM(E42:E50)</f>
        <v>1028.23</v>
      </c>
      <c r="F51" s="3"/>
    </row>
    <row r="52" spans="1:7" x14ac:dyDescent="0.25">
      <c r="A52" s="7"/>
      <c r="B52" s="10" t="s">
        <v>230</v>
      </c>
      <c r="C52" s="9"/>
      <c r="D52" s="9"/>
      <c r="E52" s="4">
        <f>E51-E50-E49</f>
        <v>78.230000000000018</v>
      </c>
      <c r="F52" s="3"/>
    </row>
    <row r="53" spans="1:7" x14ac:dyDescent="0.25">
      <c r="E53" s="2"/>
    </row>
    <row r="54" spans="1:7" x14ac:dyDescent="0.25">
      <c r="E54" s="2"/>
    </row>
    <row r="55" spans="1:7" x14ac:dyDescent="0.25">
      <c r="E55" s="2"/>
    </row>
    <row r="56" spans="1:7" x14ac:dyDescent="0.25">
      <c r="E56" s="2"/>
    </row>
    <row r="57" spans="1:7" x14ac:dyDescent="0.25">
      <c r="E57" s="2"/>
    </row>
    <row r="58" spans="1:7" x14ac:dyDescent="0.25">
      <c r="E58" s="2"/>
    </row>
  </sheetData>
  <mergeCells count="9">
    <mergeCell ref="G41:I41"/>
    <mergeCell ref="G47:I47"/>
    <mergeCell ref="G48:I48"/>
    <mergeCell ref="G42:I42"/>
    <mergeCell ref="B52:D52"/>
    <mergeCell ref="G43:I43"/>
    <mergeCell ref="G44:I44"/>
    <mergeCell ref="G45:I45"/>
    <mergeCell ref="G46:I4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Soshea</dc:creator>
  <cp:lastModifiedBy>Andrew Soshea</cp:lastModifiedBy>
  <dcterms:created xsi:type="dcterms:W3CDTF">2017-08-16T22:12:58Z</dcterms:created>
  <dcterms:modified xsi:type="dcterms:W3CDTF">2017-08-17T02:17:51Z</dcterms:modified>
</cp:coreProperties>
</file>