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riolrae/Dynamic-Strength-and-Fragmentation/Fragment Size/"/>
    </mc:Choice>
  </mc:AlternateContent>
  <xr:revisionPtr revIDLastSave="0" documentId="13_ncr:1_{9889B3E1-DE8A-4C44-BB18-39B1901CABFA}" xr6:coauthVersionLast="47" xr6:coauthVersionMax="47" xr10:uidLastSave="{00000000-0000-0000-0000-000000000000}"/>
  <bookViews>
    <workbookView xWindow="-38400" yWindow="-1780" windowWidth="38400" windowHeight="21140" xr2:uid="{82852CF0-6098-E24F-8D6F-2C3D11CAE9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" l="1"/>
  <c r="G21" i="1"/>
  <c r="G22" i="1"/>
  <c r="G23" i="1"/>
  <c r="G24" i="1"/>
  <c r="G25" i="1"/>
  <c r="G26" i="1"/>
  <c r="G27" i="1"/>
  <c r="G28" i="1"/>
  <c r="G29" i="1"/>
  <c r="G30" i="1"/>
  <c r="G31" i="1"/>
  <c r="G32" i="1"/>
  <c r="G37" i="1"/>
  <c r="G38" i="1"/>
  <c r="G39" i="1"/>
  <c r="G40" i="1"/>
  <c r="G41" i="1"/>
  <c r="G42" i="1"/>
  <c r="G43" i="1"/>
  <c r="G44" i="1"/>
  <c r="G45" i="1"/>
  <c r="G46" i="1"/>
  <c r="G47" i="1"/>
  <c r="G52" i="1"/>
  <c r="G53" i="1"/>
  <c r="G54" i="1"/>
  <c r="G55" i="1"/>
  <c r="G56" i="1"/>
  <c r="G57" i="1"/>
  <c r="G58" i="1"/>
  <c r="G59" i="1"/>
  <c r="G60" i="1"/>
  <c r="G61" i="1"/>
  <c r="G51" i="1"/>
  <c r="G36" i="1"/>
  <c r="G19" i="1"/>
  <c r="G4" i="1"/>
  <c r="G5" i="1"/>
  <c r="G6" i="1"/>
  <c r="G7" i="1"/>
  <c r="G8" i="1"/>
  <c r="G9" i="1"/>
  <c r="G10" i="1"/>
  <c r="G11" i="1"/>
  <c r="G12" i="1"/>
  <c r="G13" i="1"/>
  <c r="G14" i="1"/>
  <c r="G15" i="1"/>
  <c r="G3" i="1"/>
  <c r="E4" i="1" l="1"/>
  <c r="E5" i="1"/>
  <c r="E6" i="1"/>
  <c r="E7" i="1"/>
  <c r="E8" i="1"/>
  <c r="E9" i="1"/>
  <c r="E10" i="1"/>
  <c r="E11" i="1"/>
  <c r="E12" i="1"/>
  <c r="E13" i="1"/>
  <c r="E14" i="1"/>
  <c r="E15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7" i="1"/>
  <c r="E38" i="1"/>
  <c r="E39" i="1"/>
  <c r="E40" i="1"/>
  <c r="E41" i="1"/>
  <c r="E42" i="1"/>
  <c r="E43" i="1"/>
  <c r="E44" i="1"/>
  <c r="E45" i="1"/>
  <c r="E46" i="1"/>
  <c r="E47" i="1"/>
  <c r="E52" i="1"/>
  <c r="E53" i="1"/>
  <c r="E54" i="1"/>
  <c r="E55" i="1"/>
  <c r="E56" i="1"/>
  <c r="E57" i="1"/>
  <c r="E58" i="1"/>
  <c r="E59" i="1"/>
  <c r="E60" i="1"/>
  <c r="E61" i="1"/>
  <c r="E51" i="1"/>
  <c r="E36" i="1"/>
  <c r="E19" i="1"/>
  <c r="E3" i="1"/>
  <c r="E113" i="1" l="1"/>
  <c r="G113" i="1" s="1"/>
  <c r="E112" i="1"/>
  <c r="G112" i="1" s="1"/>
  <c r="E111" i="1"/>
  <c r="G111" i="1" s="1"/>
  <c r="E110" i="1"/>
  <c r="G110" i="1" s="1"/>
  <c r="E109" i="1"/>
  <c r="G109" i="1" s="1"/>
  <c r="E108" i="1"/>
  <c r="G108" i="1" s="1"/>
  <c r="E107" i="1"/>
  <c r="G107" i="1" s="1"/>
  <c r="E106" i="1"/>
  <c r="G106" i="1" s="1"/>
  <c r="E105" i="1"/>
  <c r="G105" i="1" s="1"/>
  <c r="E104" i="1"/>
  <c r="G104" i="1" s="1"/>
  <c r="E103" i="1"/>
  <c r="G103" i="1" s="1"/>
  <c r="E102" i="1"/>
  <c r="G102" i="1" s="1"/>
  <c r="E101" i="1"/>
  <c r="G101" i="1" s="1"/>
  <c r="E100" i="1"/>
  <c r="G100" i="1" s="1"/>
  <c r="E99" i="1"/>
  <c r="G99" i="1" s="1"/>
  <c r="E98" i="1"/>
  <c r="G98" i="1" s="1"/>
  <c r="E97" i="1"/>
  <c r="G97" i="1" s="1"/>
  <c r="E96" i="1"/>
  <c r="G96" i="1" s="1"/>
  <c r="E95" i="1"/>
  <c r="G95" i="1" s="1"/>
  <c r="E94" i="1"/>
  <c r="G94" i="1" s="1"/>
  <c r="E93" i="1"/>
  <c r="G93" i="1" s="1"/>
  <c r="E92" i="1"/>
  <c r="G92" i="1" s="1"/>
  <c r="E91" i="1"/>
  <c r="G91" i="1" s="1"/>
  <c r="E90" i="1"/>
  <c r="G90" i="1" s="1"/>
  <c r="E89" i="1"/>
  <c r="G89" i="1" s="1"/>
  <c r="E88" i="1"/>
  <c r="G88" i="1" s="1"/>
  <c r="E87" i="1"/>
  <c r="G87" i="1" s="1"/>
  <c r="E86" i="1"/>
  <c r="G86" i="1" s="1"/>
  <c r="E85" i="1"/>
  <c r="G85" i="1" s="1"/>
  <c r="E84" i="1"/>
  <c r="G84" i="1" s="1"/>
  <c r="E83" i="1"/>
  <c r="G83" i="1" s="1"/>
  <c r="E82" i="1"/>
  <c r="G82" i="1" s="1"/>
  <c r="E81" i="1"/>
  <c r="G81" i="1" s="1"/>
  <c r="E80" i="1"/>
  <c r="G80" i="1" s="1"/>
  <c r="E79" i="1"/>
  <c r="G79" i="1" s="1"/>
  <c r="E78" i="1"/>
  <c r="G78" i="1" s="1"/>
  <c r="E77" i="1"/>
  <c r="G77" i="1" s="1"/>
  <c r="E76" i="1"/>
  <c r="G76" i="1" s="1"/>
  <c r="E75" i="1"/>
  <c r="G75" i="1" s="1"/>
  <c r="E74" i="1"/>
  <c r="G74" i="1" s="1"/>
  <c r="E73" i="1"/>
  <c r="G73" i="1" s="1"/>
  <c r="E72" i="1"/>
  <c r="G72" i="1" s="1"/>
  <c r="E71" i="1"/>
  <c r="G71" i="1" s="1"/>
  <c r="E70" i="1"/>
  <c r="G70" i="1" s="1"/>
  <c r="E69" i="1"/>
  <c r="G69" i="1" s="1"/>
  <c r="E68" i="1"/>
  <c r="G68" i="1" s="1"/>
  <c r="E67" i="1"/>
  <c r="G67" i="1" s="1"/>
  <c r="E66" i="1"/>
  <c r="G66" i="1" s="1"/>
  <c r="E65" i="1"/>
  <c r="G65" i="1" s="1"/>
</calcChain>
</file>

<file path=xl/sharedStrings.xml><?xml version="1.0" encoding="utf-8"?>
<sst xmlns="http://schemas.openxmlformats.org/spreadsheetml/2006/main" count="266" uniqueCount="104">
  <si>
    <t>Name</t>
  </si>
  <si>
    <t>Sample Length (mm)</t>
  </si>
  <si>
    <t>Sample Diameter (mm)</t>
  </si>
  <si>
    <t>Residue</t>
  </si>
  <si>
    <t>%</t>
  </si>
  <si>
    <t>SeeSst_SHPB_001_Ti25_30b_Al12b_0_001</t>
  </si>
  <si>
    <t>SeeSst_SHPB_002_Ti25_25b_Al12b_0_001</t>
  </si>
  <si>
    <t>SeeSst_SHPB_003_Ti25_20b_Al12b_0_001</t>
  </si>
  <si>
    <t>SeeSst_SHPB_006_Ti25_17b_Al12b_0_001</t>
  </si>
  <si>
    <t>SeeSst_SHPB_014_Ti10_30b_Al12b_0_001</t>
  </si>
  <si>
    <t>SeeSst_SHPB_022_Ti25_25b_Al12b_0_001</t>
  </si>
  <si>
    <t>SeeSst_SHPB_023_Ti25_30b_Al12b_0_001</t>
  </si>
  <si>
    <t>SeeSst_SHPB_024_Ti25_35b_Al12b_0_001</t>
  </si>
  <si>
    <t>SeeSst_SHPB_025_Ti25_40b_Al12b_0_001</t>
  </si>
  <si>
    <t>SeeSst_SHPB_026_Ti25_45b_Al12b_0_001</t>
  </si>
  <si>
    <t>SeeSst_SHPB_027_Ti25_50b_Al12b_0_001</t>
  </si>
  <si>
    <t>SeeSst_SHPB_028_Ti25_55b_Al12b_0_001</t>
  </si>
  <si>
    <t>SeeSst_SHPB_029_Ti25_60b_Al12b_0_001</t>
  </si>
  <si>
    <t>TaQu_001_Ti25_60b_Al12b_0_001</t>
  </si>
  <si>
    <t>TaQu_003_Ti25_40b_Al12b_0_001</t>
  </si>
  <si>
    <t>TaQu_004_Ti25_45b_Al12b_0_001</t>
  </si>
  <si>
    <t>TaQu_005_Ti25_55b_Al12b_0_001</t>
  </si>
  <si>
    <t>TaQu_006_Ti25_70b_Al12b_0_001</t>
  </si>
  <si>
    <t>TaQu_007_Ti25_65b_Al12b_0_001</t>
  </si>
  <si>
    <t>TaQu_008_Ti25_45b_Al12b_0_001</t>
  </si>
  <si>
    <t>TaQu_014_Ti25_65b_Al12b_0_001</t>
  </si>
  <si>
    <t>TaQu_016_Ti25_35b_Al12b_0_001</t>
  </si>
  <si>
    <t>TaQu_018_Ti25_40b_Al12b_0_001</t>
  </si>
  <si>
    <t>TaQu_019_Ti25_40b_Al12b_0_001</t>
  </si>
  <si>
    <t>TaQu_020_Ti25_35b_Al12b_0_001</t>
  </si>
  <si>
    <t>TaQu_021_Ti25_40b_Al12b_0_001</t>
  </si>
  <si>
    <t>TaQu_022_Ti25_35b_Al12b_0_001</t>
  </si>
  <si>
    <t>SaLi_SHPB_002_Ti25_20b_Al20b_0_001</t>
  </si>
  <si>
    <t>SaLi_SHPB_003_Ti25_20b_Al16b_0_001</t>
  </si>
  <si>
    <t>SaLi_SHPB_004_Ti25_25b_Al16b_0_001</t>
  </si>
  <si>
    <t>SaLi_SHPB_005_Ti25_30b_Al16b_0_001</t>
  </si>
  <si>
    <t>SaLi_SHPB_006_Ti25_35b_Al12b_0_001</t>
  </si>
  <si>
    <t>SaLi_SHPB_007_Ti25_35b_Al16b_0_001</t>
  </si>
  <si>
    <t>SaLi_SHPB_008_Ti25_40b_Al12b_0_001</t>
  </si>
  <si>
    <t>SaLi_SHPB_009_Ti25_45b_Al12b_0_001</t>
  </si>
  <si>
    <t>SaLi_SHPB_010_Ti25_50b_Al12b_0_001</t>
  </si>
  <si>
    <t>SaLi_SHPB_011_Ti25_55b_Al12b_0_001</t>
  </si>
  <si>
    <t>SaLi_SHPB_012_Ti25_60b_Al12b_0_001</t>
  </si>
  <si>
    <t>SaLi_SHPB_014_Ti25_60b_Al12b_0_001</t>
  </si>
  <si>
    <t>CaMa_SHPB_004_Ti25_50b_Al12b_0_001</t>
  </si>
  <si>
    <t>CaMa_SHPB_005_Ti25_60b_Al12b_0_001</t>
  </si>
  <si>
    <t>CaMa_SHPB_006_Ti25_70b_Al12b_0_001</t>
  </si>
  <si>
    <t>CaMa_SHPB_007_Ti25_65b_Al12b_0_001</t>
  </si>
  <si>
    <t>CaMa_SHPB_008_Ti25_55b_Al12b_0_001</t>
  </si>
  <si>
    <t>CaMa_SHPB_009_Ti25_45b_Al12b_0_001</t>
  </si>
  <si>
    <t>CaMa_SHPB_013_Ti25_45b_Al12b_0_001</t>
  </si>
  <si>
    <t>CaMa_SHPB_014_Ti25_55b_Al12b_0_001</t>
  </si>
  <si>
    <t>CaMa_SHPB_015_Ti25_65b_Al12b_0_001</t>
  </si>
  <si>
    <t>CaMa_SHPB_016_Ti25_40b_Al12b_0_001</t>
  </si>
  <si>
    <t>CaMa_SHPB_019_Ti25_73b_Al12b_0_001</t>
  </si>
  <si>
    <t>Lithology</t>
  </si>
  <si>
    <t>Experiment ID</t>
  </si>
  <si>
    <t>Calculated Sample Mass (g)</t>
  </si>
  <si>
    <t>Mass Recovered (g)</t>
  </si>
  <si>
    <t>Recovery Efficiency</t>
  </si>
  <si>
    <t>s &gt;16 (mm)</t>
  </si>
  <si>
    <t>6.3 &lt; s &lt; 16 (mm)</t>
  </si>
  <si>
    <t>2 &lt; s &lt; 6.3 (mm)</t>
  </si>
  <si>
    <t>1 &lt; s &lt; 2 (mm)</t>
  </si>
  <si>
    <t>0.63 &lt; s &lt; 1 (mm)</t>
  </si>
  <si>
    <t>0.4 &lt; s &lt; 0.63 (mm)</t>
  </si>
  <si>
    <t>0.2 &lt; s &lt; 0.4 (mm)</t>
  </si>
  <si>
    <t>s (mm)</t>
  </si>
  <si>
    <t>001</t>
  </si>
  <si>
    <t>002</t>
  </si>
  <si>
    <t>003</t>
  </si>
  <si>
    <t>004</t>
  </si>
  <si>
    <t>009</t>
  </si>
  <si>
    <t>010</t>
  </si>
  <si>
    <t>011</t>
  </si>
  <si>
    <t>015</t>
  </si>
  <si>
    <t>017</t>
  </si>
  <si>
    <t>019</t>
  </si>
  <si>
    <t>022</t>
  </si>
  <si>
    <t>023</t>
  </si>
  <si>
    <t>024</t>
  </si>
  <si>
    <t>025</t>
  </si>
  <si>
    <t>026</t>
  </si>
  <si>
    <t>027</t>
  </si>
  <si>
    <t>Maggia Gneiss (Parallel)</t>
  </si>
  <si>
    <t>005</t>
  </si>
  <si>
    <t>006</t>
  </si>
  <si>
    <t>007</t>
  </si>
  <si>
    <t>008</t>
  </si>
  <si>
    <t>014</t>
  </si>
  <si>
    <t>016</t>
  </si>
  <si>
    <t>018</t>
  </si>
  <si>
    <t>Maggia Gneiss (Perpendicular)</t>
  </si>
  <si>
    <t>013</t>
  </si>
  <si>
    <t>020</t>
  </si>
  <si>
    <t>021</t>
  </si>
  <si>
    <t>Malsburg Granite</t>
  </si>
  <si>
    <t>s &gt;6.3 (mm)</t>
  </si>
  <si>
    <t>0.125 &lt; s &lt; 0.2 (mm)</t>
  </si>
  <si>
    <t>4 &lt; s &lt; 6.3 (mm)</t>
  </si>
  <si>
    <t>2 &lt; s &lt; 4 (mm)</t>
  </si>
  <si>
    <t>0.5 &lt; s &lt; 1 (mm)</t>
  </si>
  <si>
    <t>0.2 &lt; s &lt; 0.5 (mm)</t>
  </si>
  <si>
    <t>4 &lt; s &lt; 16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</si>
</sst>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165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</cellXfs>
  <cellStyles count="2">
    <cellStyle name="Normal" xfId="0" builtinId="0"/>
    <cellStyle name="Standard 2" xfId="1" xr:uid="{6F378584-4297-4144-A90B-0618E16A90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5B88F-5F4C-0944-864A-CF8D297690A4}">
  <dimension ref="A1:Q113"/>
  <sheetViews>
    <sheetView tabSelected="1" workbookViewId="0">
      <pane xSplit="1" topLeftCell="B1" activePane="topRight" state="frozen"/>
      <selection activeCell="A14" sqref="A14"/>
      <selection pane="topRight" activeCell="F47" sqref="F47"/>
    </sheetView>
  </sheetViews>
  <sheetFormatPr baseColWidth="10" defaultRowHeight="16" x14ac:dyDescent="0.2"/>
  <cols>
    <col min="1" max="1" width="37.5" style="11" bestFit="1" customWidth="1"/>
    <col min="2" max="2" width="13" style="11" bestFit="1" customWidth="1"/>
    <col min="3" max="3" width="18.6640625" style="12" bestFit="1" customWidth="1"/>
    <col min="4" max="4" width="21" style="12" bestFit="1" customWidth="1"/>
    <col min="5" max="5" width="24.33203125" style="4" bestFit="1" customWidth="1"/>
    <col min="6" max="6" width="17.6640625" style="4" bestFit="1" customWidth="1"/>
    <col min="7" max="7" width="17.5" style="4" bestFit="1" customWidth="1"/>
    <col min="8" max="8" width="11.1640625" style="12" bestFit="1" customWidth="1"/>
    <col min="9" max="9" width="15.6640625" style="12" bestFit="1" customWidth="1"/>
    <col min="10" max="10" width="14.6640625" style="12" bestFit="1" customWidth="1"/>
    <col min="11" max="11" width="13.1640625" style="12" bestFit="1" customWidth="1"/>
    <col min="12" max="12" width="15.6640625" style="12" bestFit="1" customWidth="1"/>
    <col min="13" max="13" width="17.33203125" style="12" bestFit="1" customWidth="1"/>
    <col min="14" max="15" width="18.33203125" style="12" bestFit="1" customWidth="1"/>
    <col min="16" max="16" width="10.83203125" style="12"/>
  </cols>
  <sheetData>
    <row r="1" spans="1:17" x14ac:dyDescent="0.2">
      <c r="A1" s="8" t="s">
        <v>0</v>
      </c>
      <c r="B1" s="8"/>
      <c r="C1" s="14" t="s">
        <v>1</v>
      </c>
      <c r="D1" s="14" t="s">
        <v>2</v>
      </c>
      <c r="E1" s="7" t="s">
        <v>57</v>
      </c>
      <c r="F1" s="7" t="s">
        <v>58</v>
      </c>
      <c r="G1" s="7" t="s">
        <v>59</v>
      </c>
      <c r="H1" s="7" t="s">
        <v>60</v>
      </c>
      <c r="I1" s="7" t="s">
        <v>61</v>
      </c>
      <c r="J1" s="7" t="s">
        <v>62</v>
      </c>
      <c r="K1" s="7" t="s">
        <v>63</v>
      </c>
      <c r="L1" s="7" t="s">
        <v>64</v>
      </c>
      <c r="M1" s="7" t="s">
        <v>65</v>
      </c>
      <c r="N1" s="7" t="s">
        <v>66</v>
      </c>
      <c r="O1" s="7" t="s">
        <v>98</v>
      </c>
      <c r="P1" s="14" t="s">
        <v>3</v>
      </c>
    </row>
    <row r="2" spans="1:17" x14ac:dyDescent="0.2">
      <c r="A2" s="9"/>
      <c r="B2" s="9"/>
      <c r="E2" s="1"/>
      <c r="F2" s="7"/>
      <c r="G2" s="7" t="s">
        <v>4</v>
      </c>
      <c r="H2" s="2" t="s">
        <v>4</v>
      </c>
      <c r="I2" s="2" t="s">
        <v>4</v>
      </c>
      <c r="J2" s="2" t="s">
        <v>4</v>
      </c>
      <c r="K2" s="2" t="s">
        <v>4</v>
      </c>
      <c r="L2" s="2" t="s">
        <v>4</v>
      </c>
      <c r="M2" s="2" t="s">
        <v>4</v>
      </c>
      <c r="N2" s="2" t="s">
        <v>4</v>
      </c>
      <c r="O2" s="2" t="s">
        <v>4</v>
      </c>
      <c r="P2" s="2" t="s">
        <v>4</v>
      </c>
    </row>
    <row r="3" spans="1:17" x14ac:dyDescent="0.2">
      <c r="A3" s="9" t="s">
        <v>5</v>
      </c>
      <c r="B3" s="9"/>
      <c r="C3" s="2">
        <v>42</v>
      </c>
      <c r="D3" s="2">
        <v>41</v>
      </c>
      <c r="E3" s="2">
        <f>(((PI()*(D3/2)^2)*C3)/1000) * 2.13</f>
        <v>118.10995081155754</v>
      </c>
      <c r="F3" s="1">
        <v>88.21</v>
      </c>
      <c r="G3" s="3">
        <f>F3/E3 * 100</f>
        <v>74.684647139289368</v>
      </c>
      <c r="H3" s="12">
        <v>1.2138131999999999E-2</v>
      </c>
      <c r="I3" s="12">
        <v>3.9570310129999999</v>
      </c>
      <c r="J3" s="12">
        <v>12.453723370000001</v>
      </c>
      <c r="K3" s="12">
        <v>7.9383382899999999</v>
      </c>
      <c r="L3" s="12">
        <v>6.7366632280000003</v>
      </c>
      <c r="M3" s="12">
        <v>7.1008071859999999</v>
      </c>
      <c r="N3" s="12">
        <v>12.47799964</v>
      </c>
      <c r="O3" s="12">
        <v>10.770164469999999</v>
      </c>
      <c r="P3" s="12">
        <v>38.553134674999995</v>
      </c>
      <c r="Q3" s="6"/>
    </row>
    <row r="4" spans="1:17" x14ac:dyDescent="0.2">
      <c r="A4" s="9" t="s">
        <v>6</v>
      </c>
      <c r="B4" s="9"/>
      <c r="C4" s="2">
        <v>42</v>
      </c>
      <c r="D4" s="2">
        <v>41</v>
      </c>
      <c r="E4" s="2">
        <f t="shared" ref="E4:E15" si="0">(((PI()*(D4/2)^2)*C4)/1000) * 2.13</f>
        <v>118.10995081155754</v>
      </c>
      <c r="F4" s="1">
        <v>93.77</v>
      </c>
      <c r="G4" s="3">
        <f t="shared" ref="G4:G15" si="1">F4/E4 * 100</f>
        <v>79.392125181398526</v>
      </c>
      <c r="H4" s="12">
        <v>12.77852349</v>
      </c>
      <c r="I4" s="12">
        <v>29.755704699999999</v>
      </c>
      <c r="J4" s="12">
        <v>12.32751678</v>
      </c>
      <c r="K4" s="12">
        <v>4.7892617450000001</v>
      </c>
      <c r="L4" s="12">
        <v>4.3382550340000003</v>
      </c>
      <c r="M4" s="12">
        <v>3.951677852</v>
      </c>
      <c r="N4" s="12">
        <v>6.9583892619999999</v>
      </c>
      <c r="O4" s="12">
        <v>5.9951677849999996</v>
      </c>
      <c r="P4" s="12">
        <v>19.105503350999999</v>
      </c>
      <c r="Q4" s="6"/>
    </row>
    <row r="5" spans="1:17" x14ac:dyDescent="0.2">
      <c r="A5" s="9" t="s">
        <v>7</v>
      </c>
      <c r="B5" s="9"/>
      <c r="C5" s="2">
        <v>39.5</v>
      </c>
      <c r="D5" s="2">
        <v>41</v>
      </c>
      <c r="E5" s="2">
        <f t="shared" si="0"/>
        <v>111.07959659658388</v>
      </c>
      <c r="F5" s="1">
        <v>97.91</v>
      </c>
      <c r="G5" s="3">
        <f t="shared" si="1"/>
        <v>88.144000338412383</v>
      </c>
      <c r="H5" s="12">
        <v>0</v>
      </c>
      <c r="I5" s="12">
        <v>29.8423716</v>
      </c>
      <c r="J5" s="12">
        <v>15.84596681</v>
      </c>
      <c r="K5" s="12">
        <v>8.3126383270000002</v>
      </c>
      <c r="L5" s="12">
        <v>4.2290547490000003</v>
      </c>
      <c r="M5" s="12">
        <v>5.8396284249999999</v>
      </c>
      <c r="N5" s="12">
        <v>8.6659254560000001</v>
      </c>
      <c r="O5" s="12">
        <v>7.0553517799999996</v>
      </c>
      <c r="P5" s="12">
        <v>20.209062848999999</v>
      </c>
      <c r="Q5" s="6"/>
    </row>
    <row r="6" spans="1:17" x14ac:dyDescent="0.2">
      <c r="A6" s="10" t="s">
        <v>8</v>
      </c>
      <c r="B6" s="10"/>
      <c r="C6" s="2">
        <v>41</v>
      </c>
      <c r="D6" s="2">
        <v>41</v>
      </c>
      <c r="E6" s="2">
        <f t="shared" si="0"/>
        <v>115.29780912556808</v>
      </c>
      <c r="F6" s="5">
        <v>112.57</v>
      </c>
      <c r="G6" s="3">
        <f t="shared" si="1"/>
        <v>97.63411885598164</v>
      </c>
      <c r="H6" s="12">
        <v>86.119997859999998</v>
      </c>
      <c r="I6" s="12">
        <v>6.8095297669999999</v>
      </c>
      <c r="J6" s="12">
        <v>2.7434719670000001</v>
      </c>
      <c r="K6" s="12">
        <v>0.67022930800000002</v>
      </c>
      <c r="L6" s="12">
        <v>0.31277367700000003</v>
      </c>
      <c r="M6" s="12">
        <v>0.28596450499999998</v>
      </c>
      <c r="N6" s="12">
        <v>0.47362871099999998</v>
      </c>
      <c r="O6" s="12">
        <v>0.61035549</v>
      </c>
      <c r="P6" s="12">
        <v>1.974048721</v>
      </c>
      <c r="Q6" s="6"/>
    </row>
    <row r="7" spans="1:17" x14ac:dyDescent="0.2">
      <c r="A7" s="10" t="s">
        <v>9</v>
      </c>
      <c r="B7" s="10"/>
      <c r="C7" s="20">
        <v>41</v>
      </c>
      <c r="D7" s="20">
        <v>41</v>
      </c>
      <c r="E7" s="2">
        <f t="shared" si="0"/>
        <v>115.29780912556808</v>
      </c>
      <c r="F7" s="5">
        <v>106.69</v>
      </c>
      <c r="G7" s="3">
        <f t="shared" si="1"/>
        <v>92.534282142175385</v>
      </c>
      <c r="H7" s="12">
        <v>7.1504511370000001</v>
      </c>
      <c r="I7" s="12">
        <v>9.7377854300000006</v>
      </c>
      <c r="J7" s="12">
        <v>13.57644867</v>
      </c>
      <c r="K7" s="12">
        <v>10.593957870000001</v>
      </c>
      <c r="L7" s="12">
        <v>7.4891567170000002</v>
      </c>
      <c r="M7" s="12">
        <v>6.5388993949999996</v>
      </c>
      <c r="N7" s="12">
        <v>10.434013569999999</v>
      </c>
      <c r="O7" s="12">
        <v>8.339684063</v>
      </c>
      <c r="P7" s="12">
        <v>26.139603151999999</v>
      </c>
      <c r="Q7" s="6"/>
    </row>
    <row r="8" spans="1:17" x14ac:dyDescent="0.2">
      <c r="A8" s="10" t="s">
        <v>10</v>
      </c>
      <c r="B8" s="10"/>
      <c r="C8" s="20">
        <v>39.619999999999997</v>
      </c>
      <c r="D8" s="20">
        <v>41.11</v>
      </c>
      <c r="E8" s="2">
        <f t="shared" si="0"/>
        <v>112.01570319426882</v>
      </c>
      <c r="F8" s="5">
        <v>89.91</v>
      </c>
      <c r="G8" s="3">
        <f t="shared" si="1"/>
        <v>80.265531917492936</v>
      </c>
      <c r="H8" s="12">
        <v>0</v>
      </c>
      <c r="I8" s="12">
        <v>16.20763659</v>
      </c>
      <c r="J8" s="12">
        <v>17.29187159</v>
      </c>
      <c r="K8" s="12">
        <v>10.52937494</v>
      </c>
      <c r="L8" s="12">
        <v>7.332558347</v>
      </c>
      <c r="M8" s="12">
        <v>6.0471251009999998</v>
      </c>
      <c r="N8" s="12">
        <v>9.5345613880000002</v>
      </c>
      <c r="O8" s="12">
        <v>6.2337923630000001</v>
      </c>
      <c r="P8" s="12">
        <v>26.823079678999999</v>
      </c>
      <c r="Q8" s="6"/>
    </row>
    <row r="9" spans="1:17" x14ac:dyDescent="0.2">
      <c r="A9" s="10" t="s">
        <v>11</v>
      </c>
      <c r="B9" s="10"/>
      <c r="C9" s="20">
        <v>39.76</v>
      </c>
      <c r="D9" s="20">
        <v>41.1</v>
      </c>
      <c r="E9" s="2">
        <f t="shared" si="0"/>
        <v>112.35683688865969</v>
      </c>
      <c r="F9" s="5">
        <v>99.64</v>
      </c>
      <c r="G9" s="3">
        <f t="shared" si="1"/>
        <v>88.681741814019318</v>
      </c>
      <c r="H9" s="12">
        <v>0</v>
      </c>
      <c r="I9" s="12">
        <v>10.65447468</v>
      </c>
      <c r="J9" s="12">
        <v>8.2924455619999993</v>
      </c>
      <c r="K9" s="12">
        <v>5.0890069340000004</v>
      </c>
      <c r="L9" s="12">
        <v>5.0281821500000001</v>
      </c>
      <c r="M9" s="12">
        <v>5.8695916629999996</v>
      </c>
      <c r="N9" s="12">
        <v>9.569766027</v>
      </c>
      <c r="O9" s="12">
        <v>8.7476176960000007</v>
      </c>
      <c r="P9" s="12">
        <v>46.748915289000003</v>
      </c>
      <c r="Q9" s="6"/>
    </row>
    <row r="10" spans="1:17" x14ac:dyDescent="0.2">
      <c r="A10" s="10" t="s">
        <v>12</v>
      </c>
      <c r="B10" s="10"/>
      <c r="C10" s="20">
        <v>40.840000000000003</v>
      </c>
      <c r="D10" s="20">
        <v>41.18</v>
      </c>
      <c r="E10" s="2">
        <f t="shared" si="0"/>
        <v>115.85850035215773</v>
      </c>
      <c r="F10" s="5">
        <v>92.28</v>
      </c>
      <c r="G10" s="3">
        <f t="shared" si="1"/>
        <v>79.648881799358961</v>
      </c>
      <c r="H10" s="12">
        <v>0</v>
      </c>
      <c r="I10" s="12">
        <v>0.80734024999999998</v>
      </c>
      <c r="J10" s="12">
        <v>9.4698829359999994</v>
      </c>
      <c r="K10" s="12">
        <v>6.7969321069999999</v>
      </c>
      <c r="L10" s="12">
        <v>7.0478621849999996</v>
      </c>
      <c r="M10" s="12">
        <v>7.6588223739999997</v>
      </c>
      <c r="N10" s="12">
        <v>11.270033489999999</v>
      </c>
      <c r="O10" s="12">
        <v>10.92855039</v>
      </c>
      <c r="P10" s="12">
        <v>46.020576267999999</v>
      </c>
      <c r="Q10" s="6"/>
    </row>
    <row r="11" spans="1:17" x14ac:dyDescent="0.2">
      <c r="A11" s="10" t="s">
        <v>13</v>
      </c>
      <c r="B11" s="10"/>
      <c r="C11" s="20">
        <v>40.619999999999997</v>
      </c>
      <c r="D11" s="20">
        <v>40.97</v>
      </c>
      <c r="E11" s="2">
        <f t="shared" si="0"/>
        <v>114.06209176667372</v>
      </c>
      <c r="F11" s="5">
        <v>98.42</v>
      </c>
      <c r="G11" s="3">
        <f t="shared" si="1"/>
        <v>86.286336218810277</v>
      </c>
      <c r="H11" s="12">
        <v>0</v>
      </c>
      <c r="I11" s="12">
        <v>0</v>
      </c>
      <c r="J11" s="12">
        <v>4.0439407430000003</v>
      </c>
      <c r="K11" s="12">
        <v>4.3920267820000003</v>
      </c>
      <c r="L11" s="12">
        <v>4.4432159049999997</v>
      </c>
      <c r="M11" s="12">
        <v>4.9551071389999999</v>
      </c>
      <c r="N11" s="12">
        <v>10.19687337</v>
      </c>
      <c r="O11" s="12">
        <v>11.24215527</v>
      </c>
      <c r="P11" s="12">
        <v>60.726680799999997</v>
      </c>
      <c r="Q11" s="6"/>
    </row>
    <row r="12" spans="1:17" x14ac:dyDescent="0.2">
      <c r="A12" s="10" t="s">
        <v>14</v>
      </c>
      <c r="B12" s="10"/>
      <c r="C12" s="20">
        <v>39.33</v>
      </c>
      <c r="D12" s="20">
        <v>41.29</v>
      </c>
      <c r="E12" s="2">
        <f t="shared" si="0"/>
        <v>112.17167292160816</v>
      </c>
      <c r="F12" s="5">
        <v>84.44</v>
      </c>
      <c r="G12" s="3">
        <f t="shared" si="1"/>
        <v>75.27747228929303</v>
      </c>
      <c r="H12" s="12">
        <v>0</v>
      </c>
      <c r="I12" s="12">
        <v>1.1977626E-2</v>
      </c>
      <c r="J12" s="12">
        <v>8.0130316570000009</v>
      </c>
      <c r="K12" s="12">
        <v>5.6414617490000003</v>
      </c>
      <c r="L12" s="12">
        <v>4.5994083049999999</v>
      </c>
      <c r="M12" s="12">
        <v>5.2102672209999996</v>
      </c>
      <c r="N12" s="12">
        <v>8.959264095</v>
      </c>
      <c r="O12" s="12">
        <v>9.8192576270000007</v>
      </c>
      <c r="P12" s="12">
        <v>57.745331720000003</v>
      </c>
      <c r="Q12" s="6"/>
    </row>
    <row r="13" spans="1:17" x14ac:dyDescent="0.2">
      <c r="A13" s="10" t="s">
        <v>15</v>
      </c>
      <c r="B13" s="10"/>
      <c r="C13" s="20">
        <v>40.909999999999997</v>
      </c>
      <c r="D13" s="20">
        <v>41.13</v>
      </c>
      <c r="E13" s="2">
        <f t="shared" si="0"/>
        <v>115.77542484036782</v>
      </c>
      <c r="F13" s="5">
        <v>93.46</v>
      </c>
      <c r="G13" s="3">
        <f t="shared" si="1"/>
        <v>80.725249014515356</v>
      </c>
      <c r="H13" s="12">
        <v>0</v>
      </c>
      <c r="I13" s="12">
        <v>0.70078595799999999</v>
      </c>
      <c r="J13" s="12">
        <v>1.6387610100000001</v>
      </c>
      <c r="K13" s="12">
        <v>1.606417043</v>
      </c>
      <c r="L13" s="12">
        <v>2.0592325850000002</v>
      </c>
      <c r="M13" s="12">
        <v>3.0942395390000001</v>
      </c>
      <c r="N13" s="12">
        <v>7.0833288410000002</v>
      </c>
      <c r="O13" s="12">
        <v>10.34467888</v>
      </c>
      <c r="P13" s="12">
        <v>73.472556150000003</v>
      </c>
      <c r="Q13" s="6"/>
    </row>
    <row r="14" spans="1:17" x14ac:dyDescent="0.2">
      <c r="A14" s="10" t="s">
        <v>16</v>
      </c>
      <c r="B14" s="10"/>
      <c r="C14" s="20">
        <v>40.47</v>
      </c>
      <c r="D14" s="20">
        <v>41.18</v>
      </c>
      <c r="E14" s="2">
        <f t="shared" si="0"/>
        <v>114.80885184260097</v>
      </c>
      <c r="F14" s="5">
        <v>96.31</v>
      </c>
      <c r="G14" s="3">
        <f t="shared" si="1"/>
        <v>83.887259958001962</v>
      </c>
      <c r="H14" s="12">
        <v>0</v>
      </c>
      <c r="I14" s="12">
        <v>0</v>
      </c>
      <c r="J14" s="12">
        <v>4.274940655</v>
      </c>
      <c r="K14" s="12">
        <v>2.9514946540000002</v>
      </c>
      <c r="L14" s="12">
        <v>2.9619981929999999</v>
      </c>
      <c r="M14" s="12">
        <v>4.1068840199999999</v>
      </c>
      <c r="N14" s="12">
        <v>7.8776547700000004</v>
      </c>
      <c r="O14" s="12">
        <v>10.209440580000001</v>
      </c>
      <c r="P14" s="12">
        <v>67.617587130000004</v>
      </c>
      <c r="Q14" s="6"/>
    </row>
    <row r="15" spans="1:17" x14ac:dyDescent="0.2">
      <c r="A15" s="9" t="s">
        <v>17</v>
      </c>
      <c r="B15" s="9"/>
      <c r="C15" s="20">
        <v>41.56</v>
      </c>
      <c r="D15" s="20">
        <v>41.17</v>
      </c>
      <c r="E15" s="2">
        <f t="shared" si="0"/>
        <v>117.84380524572023</v>
      </c>
      <c r="F15" s="1">
        <v>91.88</v>
      </c>
      <c r="G15" s="3">
        <f t="shared" si="1"/>
        <v>77.967611287176112</v>
      </c>
      <c r="H15" s="12">
        <v>0</v>
      </c>
      <c r="I15" s="12">
        <v>0</v>
      </c>
      <c r="J15" s="12">
        <v>4.1291002729999997</v>
      </c>
      <c r="K15" s="12">
        <v>3.1078068550000002</v>
      </c>
      <c r="L15" s="12">
        <v>3.8875039810000001</v>
      </c>
      <c r="M15" s="12">
        <v>4.5683662600000003</v>
      </c>
      <c r="N15" s="12">
        <v>8.4229252920000004</v>
      </c>
      <c r="O15" s="12">
        <v>10.29419839</v>
      </c>
      <c r="P15" s="12">
        <v>65.590098940000004</v>
      </c>
      <c r="Q15" s="6"/>
    </row>
    <row r="17" spans="1:16" s="1" customFormat="1" x14ac:dyDescent="0.2">
      <c r="A17" s="8"/>
      <c r="B17" s="8"/>
      <c r="C17" s="14" t="s">
        <v>1</v>
      </c>
      <c r="D17" s="14" t="s">
        <v>2</v>
      </c>
      <c r="E17" s="7" t="s">
        <v>57</v>
      </c>
      <c r="F17" s="7" t="s">
        <v>58</v>
      </c>
      <c r="G17" s="7" t="s">
        <v>59</v>
      </c>
      <c r="H17" s="7" t="s">
        <v>60</v>
      </c>
      <c r="I17" s="7" t="s">
        <v>61</v>
      </c>
      <c r="J17" s="7" t="s">
        <v>99</v>
      </c>
      <c r="K17" s="7" t="s">
        <v>100</v>
      </c>
      <c r="L17" s="7" t="s">
        <v>63</v>
      </c>
      <c r="M17" s="7" t="s">
        <v>64</v>
      </c>
      <c r="N17" s="7" t="s">
        <v>65</v>
      </c>
      <c r="O17" s="7" t="s">
        <v>66</v>
      </c>
      <c r="P17" s="14" t="s">
        <v>3</v>
      </c>
    </row>
    <row r="18" spans="1:16" s="1" customFormat="1" x14ac:dyDescent="0.2">
      <c r="A18" s="9"/>
      <c r="B18" s="9"/>
      <c r="C18" s="2"/>
      <c r="D18" s="2"/>
      <c r="F18" s="7"/>
      <c r="G18" s="7" t="s">
        <v>4</v>
      </c>
      <c r="H18" s="2" t="s">
        <v>4</v>
      </c>
      <c r="I18" s="2" t="s">
        <v>4</v>
      </c>
      <c r="J18" s="2" t="s">
        <v>4</v>
      </c>
      <c r="K18" s="2" t="s">
        <v>4</v>
      </c>
      <c r="L18" s="2" t="s">
        <v>4</v>
      </c>
      <c r="M18" s="2" t="s">
        <v>4</v>
      </c>
      <c r="N18" s="2" t="s">
        <v>4</v>
      </c>
      <c r="O18" s="2" t="s">
        <v>4</v>
      </c>
      <c r="P18" s="2" t="s">
        <v>4</v>
      </c>
    </row>
    <row r="19" spans="1:16" s="1" customFormat="1" x14ac:dyDescent="0.2">
      <c r="A19" s="9" t="s">
        <v>18</v>
      </c>
      <c r="B19" s="9"/>
      <c r="C19" s="2">
        <v>41.18</v>
      </c>
      <c r="D19" s="2">
        <v>33.4</v>
      </c>
      <c r="E19" s="2">
        <f>(((PI()*(D19/2)^2)*C19)/1000) * 2.645</f>
        <v>95.432177565042537</v>
      </c>
      <c r="F19" s="1">
        <v>86.07</v>
      </c>
      <c r="G19" s="3">
        <f>F19/E19 * 100</f>
        <v>90.189705606726122</v>
      </c>
      <c r="H19" s="12">
        <v>0</v>
      </c>
      <c r="I19" s="12">
        <v>29.022888346694568</v>
      </c>
      <c r="J19" s="12">
        <v>19.914023469269182</v>
      </c>
      <c r="K19" s="12">
        <v>21.250145230626256</v>
      </c>
      <c r="L19" s="12">
        <v>12.129661903102189</v>
      </c>
      <c r="M19" s="12">
        <v>4.8913674915765997</v>
      </c>
      <c r="N19" s="12">
        <v>3.3693505286394525</v>
      </c>
      <c r="O19" s="12">
        <v>4.1826420355524832</v>
      </c>
      <c r="P19" s="12">
        <v>5.216684094341792</v>
      </c>
    </row>
    <row r="20" spans="1:16" s="1" customFormat="1" x14ac:dyDescent="0.2">
      <c r="A20" s="9" t="s">
        <v>19</v>
      </c>
      <c r="B20" s="9"/>
      <c r="C20" s="2">
        <v>37.25</v>
      </c>
      <c r="D20" s="2">
        <v>35.770000000000003</v>
      </c>
      <c r="E20" s="2">
        <f t="shared" ref="E20:E32" si="2">(((PI()*(D20/2)^2)*C20)/1000) * 2.645</f>
        <v>99.010149236958071</v>
      </c>
      <c r="F20" s="1">
        <v>97.6</v>
      </c>
      <c r="G20" s="3">
        <f t="shared" ref="G20:G32" si="3">F20/E20 * 100</f>
        <v>98.575752841677669</v>
      </c>
      <c r="H20" s="12">
        <v>82.756147540983648</v>
      </c>
      <c r="I20" s="12">
        <v>14.620901639344302</v>
      </c>
      <c r="J20" s="12">
        <v>0.7786885245901547</v>
      </c>
      <c r="K20" s="12">
        <v>0.97336065573769337</v>
      </c>
      <c r="L20" s="12">
        <v>0.48155737704915003</v>
      </c>
      <c r="M20" s="12">
        <v>0.12295081967213582</v>
      </c>
      <c r="N20" s="12">
        <v>0.10245901639340767</v>
      </c>
      <c r="O20" s="12">
        <v>8.1967213114766915E-2</v>
      </c>
      <c r="P20" s="12">
        <v>4.0983606557427138E-2</v>
      </c>
    </row>
    <row r="21" spans="1:16" s="1" customFormat="1" x14ac:dyDescent="0.2">
      <c r="A21" s="9" t="s">
        <v>20</v>
      </c>
      <c r="B21" s="9"/>
      <c r="C21" s="2">
        <v>33.54</v>
      </c>
      <c r="D21" s="2">
        <v>35.869999999999997</v>
      </c>
      <c r="E21" s="2">
        <f t="shared" si="2"/>
        <v>89.648157755351647</v>
      </c>
      <c r="F21" s="1">
        <v>87.54</v>
      </c>
      <c r="G21" s="3">
        <f t="shared" si="3"/>
        <v>97.648409283429146</v>
      </c>
      <c r="H21" s="12">
        <v>59.607036783184839</v>
      </c>
      <c r="I21" s="12">
        <v>21.704363719442544</v>
      </c>
      <c r="J21" s="12">
        <v>6.1343385880740291</v>
      </c>
      <c r="K21" s="12">
        <v>5.0491204021019147</v>
      </c>
      <c r="L21" s="12">
        <v>3.152844413982169</v>
      </c>
      <c r="M21" s="12">
        <v>1.2794151245145131</v>
      </c>
      <c r="N21" s="12">
        <v>0.89102124742971522</v>
      </c>
      <c r="O21" s="12">
        <v>1.0052547406899652</v>
      </c>
      <c r="P21" s="12">
        <v>1.2222983778844205</v>
      </c>
    </row>
    <row r="22" spans="1:16" s="1" customFormat="1" x14ac:dyDescent="0.2">
      <c r="A22" s="9" t="s">
        <v>21</v>
      </c>
      <c r="B22" s="9"/>
      <c r="C22" s="2">
        <v>34.19</v>
      </c>
      <c r="D22" s="2">
        <v>35.799999999999997</v>
      </c>
      <c r="E22" s="2">
        <f t="shared" si="2"/>
        <v>91.029197028362717</v>
      </c>
      <c r="F22" s="1">
        <v>90.05</v>
      </c>
      <c r="G22" s="3">
        <f t="shared" si="3"/>
        <v>98.924304442609085</v>
      </c>
      <c r="H22" s="12">
        <v>70.938367573570233</v>
      </c>
      <c r="I22" s="12">
        <v>7.0294280955024808</v>
      </c>
      <c r="J22" s="12">
        <v>8.0955024986119053</v>
      </c>
      <c r="K22" s="12">
        <v>6.6407551360354935</v>
      </c>
      <c r="L22" s="12">
        <v>2.9650194336479911</v>
      </c>
      <c r="M22" s="12">
        <v>1.354802887284809</v>
      </c>
      <c r="N22" s="12">
        <v>0.95502498611877495</v>
      </c>
      <c r="O22" s="12">
        <v>1.099389228206562</v>
      </c>
      <c r="P22" s="12">
        <v>1.2215435868961939</v>
      </c>
    </row>
    <row r="23" spans="1:16" s="1" customFormat="1" x14ac:dyDescent="0.2">
      <c r="A23" s="9" t="s">
        <v>22</v>
      </c>
      <c r="B23" s="9"/>
      <c r="C23" s="2">
        <v>35.119999999999997</v>
      </c>
      <c r="D23" s="2">
        <v>35.770000000000003</v>
      </c>
      <c r="E23" s="2">
        <f t="shared" si="2"/>
        <v>93.34862929401254</v>
      </c>
      <c r="F23" s="1">
        <v>82.83</v>
      </c>
      <c r="G23" s="3">
        <f t="shared" si="3"/>
        <v>88.731886720175751</v>
      </c>
      <c r="H23" s="12">
        <v>0</v>
      </c>
      <c r="I23" s="12">
        <v>35.651334057708524</v>
      </c>
      <c r="J23" s="12">
        <v>13.678618857901709</v>
      </c>
      <c r="K23" s="12">
        <v>17.590245080284912</v>
      </c>
      <c r="L23" s="12">
        <v>11.143305565616345</v>
      </c>
      <c r="M23" s="12">
        <v>5.1913557889653648</v>
      </c>
      <c r="N23" s="12">
        <v>4.0323554267777073</v>
      </c>
      <c r="O23" s="12">
        <v>5.4207412773149937</v>
      </c>
      <c r="P23" s="12">
        <v>7.2558251841120267</v>
      </c>
    </row>
    <row r="24" spans="1:16" s="1" customFormat="1" x14ac:dyDescent="0.2">
      <c r="A24" s="9" t="s">
        <v>23</v>
      </c>
      <c r="B24" s="9"/>
      <c r="C24" s="2">
        <v>32.67</v>
      </c>
      <c r="D24" s="2">
        <v>37.58</v>
      </c>
      <c r="E24" s="2">
        <f t="shared" si="2"/>
        <v>95.84693813499473</v>
      </c>
      <c r="F24" s="1">
        <v>90.67</v>
      </c>
      <c r="G24" s="3">
        <f t="shared" si="3"/>
        <v>94.598744377516454</v>
      </c>
      <c r="H24" s="12">
        <v>0</v>
      </c>
      <c r="I24" s="12">
        <v>35.778096393514943</v>
      </c>
      <c r="J24" s="12">
        <v>18.517701555089907</v>
      </c>
      <c r="K24" s="12">
        <v>17.690526083599828</v>
      </c>
      <c r="L24" s="12">
        <v>10.874600198522128</v>
      </c>
      <c r="M24" s="12">
        <v>4.8417337597882275</v>
      </c>
      <c r="N24" s="12">
        <v>3.5513400242637814</v>
      </c>
      <c r="O24" s="12">
        <v>4.2241094077423451</v>
      </c>
      <c r="P24" s="12">
        <v>4.6873276717768038</v>
      </c>
    </row>
    <row r="25" spans="1:16" s="1" customFormat="1" x14ac:dyDescent="0.2">
      <c r="A25" s="9" t="s">
        <v>24</v>
      </c>
      <c r="B25" s="9"/>
      <c r="C25" s="2">
        <v>39.96</v>
      </c>
      <c r="D25" s="2">
        <v>33.380000000000003</v>
      </c>
      <c r="E25" s="2">
        <f t="shared" si="2"/>
        <v>92.494029945461577</v>
      </c>
      <c r="F25" s="1">
        <v>89.81</v>
      </c>
      <c r="G25" s="3">
        <f t="shared" si="3"/>
        <v>97.098158716790479</v>
      </c>
      <c r="H25" s="12">
        <v>0</v>
      </c>
      <c r="I25" s="12">
        <v>52.110010021155787</v>
      </c>
      <c r="J25" s="12">
        <v>15.120810600155869</v>
      </c>
      <c r="K25" s="12">
        <v>13.517425676427999</v>
      </c>
      <c r="L25" s="12">
        <v>7.3933860371896074</v>
      </c>
      <c r="M25" s="12">
        <v>3.474000668077057</v>
      </c>
      <c r="N25" s="12">
        <v>2.2937312103329277</v>
      </c>
      <c r="O25" s="12">
        <v>2.805923616523784</v>
      </c>
      <c r="P25" s="12">
        <v>3.2067698474557349</v>
      </c>
    </row>
    <row r="26" spans="1:16" s="1" customFormat="1" x14ac:dyDescent="0.2">
      <c r="A26" s="9" t="s">
        <v>25</v>
      </c>
      <c r="B26" s="9"/>
      <c r="C26" s="2">
        <v>28.37</v>
      </c>
      <c r="D26" s="2">
        <v>35.83</v>
      </c>
      <c r="E26" s="2">
        <f t="shared" si="2"/>
        <v>75.660378551172528</v>
      </c>
      <c r="F26" s="1">
        <v>67.98</v>
      </c>
      <c r="G26" s="3">
        <f t="shared" si="3"/>
        <v>89.84887638914212</v>
      </c>
      <c r="H26" s="12">
        <v>0</v>
      </c>
      <c r="I26" s="12">
        <v>27.919976463665812</v>
      </c>
      <c r="J26" s="12">
        <v>17.034421888790799</v>
      </c>
      <c r="K26" s="12">
        <v>22.094733745219241</v>
      </c>
      <c r="L26" s="12">
        <v>12.797881729920549</v>
      </c>
      <c r="M26" s="12">
        <v>5.634010002942019</v>
      </c>
      <c r="N26" s="12">
        <v>4.0747278611356021</v>
      </c>
      <c r="O26" s="12">
        <v>4.972050603118559</v>
      </c>
      <c r="P26" s="12">
        <v>5.6634304207119248</v>
      </c>
    </row>
    <row r="27" spans="1:16" s="1" customFormat="1" x14ac:dyDescent="0.2">
      <c r="A27" s="9" t="s">
        <v>26</v>
      </c>
      <c r="B27" s="9"/>
      <c r="C27" s="2">
        <v>34.4</v>
      </c>
      <c r="D27" s="2">
        <v>33.69</v>
      </c>
      <c r="E27" s="2">
        <f t="shared" si="2"/>
        <v>81.110302718630223</v>
      </c>
      <c r="F27" s="1">
        <v>79.5</v>
      </c>
      <c r="G27" s="3">
        <f t="shared" si="3"/>
        <v>98.014675491698839</v>
      </c>
      <c r="H27" s="12">
        <v>98.918238993710602</v>
      </c>
      <c r="I27" s="12">
        <v>0.47798742138371353</v>
      </c>
      <c r="J27" s="12">
        <v>0.31446540880503149</v>
      </c>
      <c r="K27" s="12">
        <v>0.20125786163525161</v>
      </c>
      <c r="L27" s="12">
        <v>8.8050314465400223E-2</v>
      </c>
      <c r="M27" s="12">
        <v>8.8050314465400223E-2</v>
      </c>
      <c r="N27" s="12">
        <v>2.515723270437964E-2</v>
      </c>
      <c r="O27" s="12">
        <v>3.7735849056605202E-2</v>
      </c>
      <c r="P27" s="12">
        <v>5.0314465408795021E-2</v>
      </c>
    </row>
    <row r="28" spans="1:16" s="1" customFormat="1" x14ac:dyDescent="0.2">
      <c r="A28" s="9" t="s">
        <v>27</v>
      </c>
      <c r="B28" s="9"/>
      <c r="C28" s="2">
        <v>31.08</v>
      </c>
      <c r="D28" s="2">
        <v>35.74</v>
      </c>
      <c r="E28" s="2">
        <f t="shared" si="2"/>
        <v>82.471836229373181</v>
      </c>
      <c r="F28" s="1">
        <v>73.180000000000007</v>
      </c>
      <c r="G28" s="3">
        <f t="shared" si="3"/>
        <v>88.733321999124115</v>
      </c>
      <c r="H28" s="12">
        <v>66.315933315113384</v>
      </c>
      <c r="I28" s="12">
        <v>10.522000546597495</v>
      </c>
      <c r="J28" s="12">
        <v>9.7840940147580877</v>
      </c>
      <c r="K28" s="12">
        <v>6.1902159059852826</v>
      </c>
      <c r="L28" s="12">
        <v>3.2249248428531803</v>
      </c>
      <c r="M28" s="12">
        <v>1.2298442197321364</v>
      </c>
      <c r="N28" s="12">
        <v>0.81989614648806486</v>
      </c>
      <c r="O28" s="12">
        <v>0.84722601803772157</v>
      </c>
      <c r="P28" s="12">
        <v>0.69691172451492123</v>
      </c>
    </row>
    <row r="29" spans="1:16" s="1" customFormat="1" x14ac:dyDescent="0.2">
      <c r="A29" s="9" t="s">
        <v>28</v>
      </c>
      <c r="B29" s="9"/>
      <c r="C29" s="2">
        <v>42.57</v>
      </c>
      <c r="D29" s="2">
        <v>33.44</v>
      </c>
      <c r="E29" s="2">
        <f t="shared" si="2"/>
        <v>98.889856218870193</v>
      </c>
      <c r="F29" s="1">
        <v>94.32</v>
      </c>
      <c r="G29" s="3">
        <f t="shared" si="3"/>
        <v>95.378842286153329</v>
      </c>
      <c r="H29" s="12">
        <v>21.914758269720121</v>
      </c>
      <c r="I29" s="12">
        <v>47.211620016963565</v>
      </c>
      <c r="J29" s="12">
        <v>11.036895674300222</v>
      </c>
      <c r="K29" s="12">
        <v>8.4711620016963618</v>
      </c>
      <c r="L29" s="12">
        <v>5.1420695504664611</v>
      </c>
      <c r="M29" s="12">
        <v>2.0568278201865962</v>
      </c>
      <c r="N29" s="12">
        <v>1.3994910941475756</v>
      </c>
      <c r="O29" s="12">
        <v>1.6115351993214697</v>
      </c>
      <c r="P29" s="12">
        <v>1.8553859202714467</v>
      </c>
    </row>
    <row r="30" spans="1:16" s="1" customFormat="1" x14ac:dyDescent="0.2">
      <c r="A30" s="9" t="s">
        <v>29</v>
      </c>
      <c r="B30" s="9"/>
      <c r="C30" s="2">
        <v>45.08</v>
      </c>
      <c r="D30" s="2">
        <v>33.35</v>
      </c>
      <c r="E30" s="2">
        <f t="shared" si="2"/>
        <v>104.15764252050845</v>
      </c>
      <c r="F30" s="1">
        <v>103.64</v>
      </c>
      <c r="G30" s="3">
        <f t="shared" si="3"/>
        <v>99.503020126049307</v>
      </c>
      <c r="H30" s="12">
        <v>99.382477807796164</v>
      </c>
      <c r="I30" s="12">
        <v>0.41489772288692284</v>
      </c>
      <c r="J30" s="12">
        <v>0</v>
      </c>
      <c r="K30" s="12">
        <v>0.1447317637977944</v>
      </c>
      <c r="L30" s="12">
        <v>3.8595137012701293E-2</v>
      </c>
      <c r="M30" s="12">
        <v>9.6487842531753232E-3</v>
      </c>
      <c r="N30" s="12">
        <v>1.9297568506350646E-2</v>
      </c>
      <c r="O30" s="12">
        <v>0</v>
      </c>
      <c r="P30" s="12">
        <v>0</v>
      </c>
    </row>
    <row r="31" spans="1:16" s="1" customFormat="1" x14ac:dyDescent="0.2">
      <c r="A31" s="9" t="s">
        <v>30</v>
      </c>
      <c r="B31" s="9"/>
      <c r="C31" s="2">
        <v>64.33</v>
      </c>
      <c r="D31" s="2">
        <v>33.44</v>
      </c>
      <c r="E31" s="2">
        <f t="shared" si="2"/>
        <v>149.43820649659193</v>
      </c>
      <c r="F31" s="1">
        <v>148.13</v>
      </c>
      <c r="G31" s="3">
        <f t="shared" si="3"/>
        <v>99.124583647474537</v>
      </c>
      <c r="H31" s="12">
        <v>99.567947073516464</v>
      </c>
      <c r="I31" s="12">
        <v>0.14851819347871953</v>
      </c>
      <c r="J31" s="12">
        <v>0.10801323162085205</v>
      </c>
      <c r="K31" s="12">
        <v>5.4006615810464405E-2</v>
      </c>
      <c r="L31" s="12">
        <v>2.0252480928895367E-2</v>
      </c>
      <c r="M31" s="12">
        <v>2.0252480928895367E-2</v>
      </c>
      <c r="N31" s="12">
        <v>0</v>
      </c>
      <c r="O31" s="12">
        <v>0</v>
      </c>
      <c r="P31" s="12">
        <v>1.3501653952635286E-2</v>
      </c>
    </row>
    <row r="32" spans="1:16" s="1" customFormat="1" x14ac:dyDescent="0.2">
      <c r="A32" s="9" t="s">
        <v>31</v>
      </c>
      <c r="B32" s="9"/>
      <c r="C32" s="2">
        <v>64</v>
      </c>
      <c r="D32" s="2">
        <v>33.43</v>
      </c>
      <c r="E32" s="2">
        <f t="shared" si="2"/>
        <v>148.58271332701204</v>
      </c>
      <c r="F32" s="1">
        <v>148.58000000000001</v>
      </c>
      <c r="G32" s="3">
        <f t="shared" si="3"/>
        <v>99.998173860907997</v>
      </c>
      <c r="H32" s="12">
        <v>57.267859474990189</v>
      </c>
      <c r="I32" s="12">
        <v>34.994123024683319</v>
      </c>
      <c r="J32" s="12">
        <v>2.8470680423141936</v>
      </c>
      <c r="K32" s="12">
        <v>2.1548909494580193</v>
      </c>
      <c r="L32" s="12">
        <v>1.070915502154882</v>
      </c>
      <c r="M32" s="12">
        <v>0.50280788820685762</v>
      </c>
      <c r="N32" s="12">
        <v>0.31343868355750376</v>
      </c>
      <c r="O32" s="12">
        <v>0.35914849157634277</v>
      </c>
      <c r="P32" s="12">
        <v>0.4570980801880743</v>
      </c>
    </row>
    <row r="34" spans="1:15" x14ac:dyDescent="0.2">
      <c r="A34" s="8"/>
      <c r="B34" s="8"/>
      <c r="C34" s="14" t="s">
        <v>1</v>
      </c>
      <c r="D34" s="14" t="s">
        <v>2</v>
      </c>
      <c r="E34" s="7" t="s">
        <v>57</v>
      </c>
      <c r="F34" s="7" t="s">
        <v>58</v>
      </c>
      <c r="G34" s="7" t="s">
        <v>59</v>
      </c>
      <c r="H34" s="7" t="s">
        <v>97</v>
      </c>
      <c r="I34" s="7" t="s">
        <v>99</v>
      </c>
      <c r="J34" s="7" t="s">
        <v>100</v>
      </c>
      <c r="K34" s="7" t="s">
        <v>63</v>
      </c>
      <c r="L34" s="7" t="s">
        <v>101</v>
      </c>
      <c r="M34" s="7" t="s">
        <v>102</v>
      </c>
      <c r="N34" s="7" t="s">
        <v>98</v>
      </c>
      <c r="O34" s="14" t="s">
        <v>3</v>
      </c>
    </row>
    <row r="35" spans="1:15" x14ac:dyDescent="0.2">
      <c r="A35" s="9"/>
      <c r="B35" s="9"/>
      <c r="C35" s="2"/>
      <c r="D35" s="2"/>
      <c r="E35" s="1"/>
      <c r="F35" s="7"/>
      <c r="G35" s="7" t="s">
        <v>4</v>
      </c>
      <c r="H35" s="2" t="s">
        <v>4</v>
      </c>
      <c r="I35" s="2" t="s">
        <v>4</v>
      </c>
      <c r="J35" s="2" t="s">
        <v>4</v>
      </c>
      <c r="K35" s="2" t="s">
        <v>4</v>
      </c>
      <c r="L35" s="2" t="s">
        <v>4</v>
      </c>
      <c r="M35" s="2" t="s">
        <v>4</v>
      </c>
      <c r="N35" s="2" t="s">
        <v>4</v>
      </c>
      <c r="O35" s="2" t="s">
        <v>4</v>
      </c>
    </row>
    <row r="36" spans="1:15" x14ac:dyDescent="0.2">
      <c r="A36" s="9" t="s">
        <v>32</v>
      </c>
      <c r="B36" s="9"/>
      <c r="C36" s="2">
        <v>39.619999999999997</v>
      </c>
      <c r="D36" s="2">
        <v>39.72</v>
      </c>
      <c r="E36" s="2">
        <f>(((PI()*(D36/2)^2)*C36)/1000) * 1.881</f>
        <v>92.344626221693645</v>
      </c>
      <c r="F36" s="1">
        <v>78.265000000000001</v>
      </c>
      <c r="G36" s="3">
        <f>F36/E36 * 100</f>
        <v>84.753172114322723</v>
      </c>
      <c r="H36" s="12">
        <v>28.149236568070016</v>
      </c>
      <c r="I36" s="12">
        <v>13.427457995272473</v>
      </c>
      <c r="J36" s="12">
        <v>14.609340062607805</v>
      </c>
      <c r="K36" s="12">
        <v>12.328627100236375</v>
      </c>
      <c r="L36" s="12">
        <v>10.525777806171341</v>
      </c>
      <c r="M36" s="12">
        <v>10.210183351434228</v>
      </c>
      <c r="N36" s="12">
        <v>5.5631508337059996</v>
      </c>
      <c r="O36" s="12">
        <v>5.1862262825017567</v>
      </c>
    </row>
    <row r="37" spans="1:15" x14ac:dyDescent="0.2">
      <c r="A37" s="9" t="s">
        <v>33</v>
      </c>
      <c r="B37" s="9"/>
      <c r="C37" s="2">
        <v>40.26</v>
      </c>
      <c r="D37" s="2">
        <v>39.159999999999997</v>
      </c>
      <c r="E37" s="2">
        <f t="shared" ref="E37:E47" si="4">(((PI()*(D37/2)^2)*C37)/1000) * 1.881</f>
        <v>91.20902509895852</v>
      </c>
      <c r="F37" s="1">
        <v>72.981999999999999</v>
      </c>
      <c r="G37" s="3">
        <f t="shared" ref="G37:G47" si="5">F37/E37 * 100</f>
        <v>80.016204449962217</v>
      </c>
      <c r="H37" s="12">
        <v>30.659614699514947</v>
      </c>
      <c r="I37" s="12">
        <v>14.910525883094463</v>
      </c>
      <c r="J37" s="12">
        <v>16.39993423035817</v>
      </c>
      <c r="K37" s="12">
        <v>10.916390342824258</v>
      </c>
      <c r="L37" s="12">
        <v>8.8460168260667018</v>
      </c>
      <c r="M37" s="12">
        <v>8.4664711846756724</v>
      </c>
      <c r="N37" s="12">
        <v>4.4695952426625745</v>
      </c>
      <c r="O37" s="12">
        <v>5.3314515908032121</v>
      </c>
    </row>
    <row r="38" spans="1:15" x14ac:dyDescent="0.2">
      <c r="A38" s="9" t="s">
        <v>34</v>
      </c>
      <c r="B38" s="9"/>
      <c r="C38" s="2">
        <v>40.119999999999997</v>
      </c>
      <c r="D38" s="2">
        <v>39.01</v>
      </c>
      <c r="E38" s="2">
        <f t="shared" si="4"/>
        <v>90.196877251451895</v>
      </c>
      <c r="F38" s="1">
        <v>78.424000000000007</v>
      </c>
      <c r="G38" s="3">
        <f t="shared" si="5"/>
        <v>86.947577776300037</v>
      </c>
      <c r="H38" s="12">
        <v>32.854738345404463</v>
      </c>
      <c r="I38" s="12">
        <v>14.215036213404058</v>
      </c>
      <c r="J38" s="12">
        <v>13.884780169335915</v>
      </c>
      <c r="K38" s="12">
        <v>10.839793940630416</v>
      </c>
      <c r="L38" s="12">
        <v>8.6045088238294394</v>
      </c>
      <c r="M38" s="12">
        <v>9.1910639600122419</v>
      </c>
      <c r="N38" s="12">
        <v>4.6388860552891966</v>
      </c>
      <c r="O38" s="12">
        <v>5.771192492094257</v>
      </c>
    </row>
    <row r="39" spans="1:15" x14ac:dyDescent="0.2">
      <c r="A39" s="9" t="s">
        <v>35</v>
      </c>
      <c r="B39" s="9"/>
      <c r="C39" s="2">
        <v>41.03</v>
      </c>
      <c r="D39" s="2">
        <v>38.72</v>
      </c>
      <c r="E39" s="2">
        <f t="shared" si="4"/>
        <v>90.876353273632759</v>
      </c>
      <c r="F39" s="1">
        <v>78.853999999999999</v>
      </c>
      <c r="G39" s="3">
        <f t="shared" si="5"/>
        <v>86.770647324026172</v>
      </c>
      <c r="H39" s="12">
        <v>37.938468562152842</v>
      </c>
      <c r="I39" s="12">
        <v>10.452228168513964</v>
      </c>
      <c r="J39" s="12">
        <v>12.720978009993152</v>
      </c>
      <c r="K39" s="12">
        <v>10.520709158698352</v>
      </c>
      <c r="L39" s="12">
        <v>8.4586704542572342</v>
      </c>
      <c r="M39" s="12">
        <v>9.0217363735511196</v>
      </c>
      <c r="N39" s="12">
        <v>5.3592715651710758</v>
      </c>
      <c r="O39" s="12">
        <v>5.5279377076622627</v>
      </c>
    </row>
    <row r="40" spans="1:15" x14ac:dyDescent="0.2">
      <c r="A40" s="9" t="s">
        <v>36</v>
      </c>
      <c r="B40" s="9"/>
      <c r="C40" s="2">
        <v>39.76</v>
      </c>
      <c r="D40" s="2">
        <v>39.78</v>
      </c>
      <c r="E40" s="2">
        <f t="shared" si="4"/>
        <v>92.9511163862892</v>
      </c>
      <c r="F40" s="1">
        <v>76.706000000000003</v>
      </c>
      <c r="G40" s="3">
        <f t="shared" si="5"/>
        <v>82.522946449855183</v>
      </c>
      <c r="H40" s="12">
        <v>31.923187234375405</v>
      </c>
      <c r="I40" s="12">
        <v>12.014705498917944</v>
      </c>
      <c r="J40" s="12">
        <v>12.96378379787761</v>
      </c>
      <c r="K40" s="12">
        <v>10.575443902693401</v>
      </c>
      <c r="L40" s="12">
        <v>8.8637133992125783</v>
      </c>
      <c r="M40" s="12">
        <v>9.7619482178708328</v>
      </c>
      <c r="N40" s="12">
        <v>7.1089614893228701</v>
      </c>
      <c r="O40" s="12">
        <v>6.7882564597293555</v>
      </c>
    </row>
    <row r="41" spans="1:15" x14ac:dyDescent="0.2">
      <c r="A41" s="9" t="s">
        <v>37</v>
      </c>
      <c r="B41" s="9"/>
      <c r="C41" s="2">
        <v>42.85</v>
      </c>
      <c r="D41" s="2">
        <v>38.729999999999997</v>
      </c>
      <c r="E41" s="2">
        <f t="shared" si="4"/>
        <v>94.956455955908126</v>
      </c>
      <c r="F41" s="1">
        <v>84.242000000000004</v>
      </c>
      <c r="G41" s="3">
        <f t="shared" si="5"/>
        <v>88.716453401669455</v>
      </c>
      <c r="H41" s="12">
        <v>34.288122314285033</v>
      </c>
      <c r="I41" s="12">
        <v>12.955532869589989</v>
      </c>
      <c r="J41" s="12">
        <v>12.823769616105983</v>
      </c>
      <c r="K41" s="12">
        <v>9.7896536169606616</v>
      </c>
      <c r="L41" s="12">
        <v>8.4933880961990447</v>
      </c>
      <c r="M41" s="12">
        <v>10.689442320932553</v>
      </c>
      <c r="N41" s="12">
        <v>5.8842382659481016</v>
      </c>
      <c r="O41" s="12">
        <v>5.0758528999786323</v>
      </c>
    </row>
    <row r="42" spans="1:15" x14ac:dyDescent="0.2">
      <c r="A42" s="9" t="s">
        <v>38</v>
      </c>
      <c r="B42" s="9"/>
      <c r="C42" s="2">
        <v>40.76</v>
      </c>
      <c r="D42" s="2">
        <v>39.29</v>
      </c>
      <c r="E42" s="2">
        <f t="shared" si="4"/>
        <v>92.955889256341138</v>
      </c>
      <c r="F42" s="1">
        <v>78.430999999999997</v>
      </c>
      <c r="G42" s="3">
        <f t="shared" si="5"/>
        <v>84.374428158837389</v>
      </c>
      <c r="H42" s="12">
        <v>22.739733013731815</v>
      </c>
      <c r="I42" s="12">
        <v>12.005457025920874</v>
      </c>
      <c r="J42" s="12">
        <v>14.806645331565324</v>
      </c>
      <c r="K42" s="12">
        <v>13.956216292027387</v>
      </c>
      <c r="L42" s="12">
        <v>11.239178386097334</v>
      </c>
      <c r="M42" s="12">
        <v>12.348433655059862</v>
      </c>
      <c r="N42" s="12">
        <v>6.6364065229309839</v>
      </c>
      <c r="O42" s="12">
        <v>6.2679297726664203</v>
      </c>
    </row>
    <row r="43" spans="1:15" x14ac:dyDescent="0.2">
      <c r="A43" s="9" t="s">
        <v>39</v>
      </c>
      <c r="B43" s="9"/>
      <c r="C43" s="2">
        <v>38.96</v>
      </c>
      <c r="D43" s="2">
        <v>39.299999999999997</v>
      </c>
      <c r="E43" s="2">
        <f t="shared" si="4"/>
        <v>88.896103604717212</v>
      </c>
      <c r="F43" s="1">
        <v>76.343999999999994</v>
      </c>
      <c r="G43" s="3">
        <f t="shared" si="5"/>
        <v>85.88002949990809</v>
      </c>
      <c r="H43" s="12">
        <v>11.644661008068743</v>
      </c>
      <c r="I43" s="12">
        <v>10.612490830975586</v>
      </c>
      <c r="J43" s="12">
        <v>16.235722519123968</v>
      </c>
      <c r="K43" s="12">
        <v>15.00445352614482</v>
      </c>
      <c r="L43" s="12">
        <v>14.204128680708372</v>
      </c>
      <c r="M43" s="12">
        <v>15.161636801844285</v>
      </c>
      <c r="N43" s="12">
        <v>9.0380383527192709</v>
      </c>
      <c r="O43" s="12">
        <v>8.0988682804149636</v>
      </c>
    </row>
    <row r="44" spans="1:15" x14ac:dyDescent="0.2">
      <c r="A44" s="9" t="s">
        <v>40</v>
      </c>
      <c r="B44" s="9"/>
      <c r="C44" s="2">
        <v>42.51</v>
      </c>
      <c r="D44" s="2">
        <v>39.020000000000003</v>
      </c>
      <c r="E44" s="2">
        <f t="shared" si="4"/>
        <v>95.619025219207657</v>
      </c>
      <c r="F44" s="1">
        <v>80.563999999999993</v>
      </c>
      <c r="G44" s="3">
        <f t="shared" si="5"/>
        <v>84.255199020598823</v>
      </c>
      <c r="H44" s="12">
        <v>20.712725286728567</v>
      </c>
      <c r="I44" s="12">
        <v>13.055459013951644</v>
      </c>
      <c r="J44" s="12">
        <v>13.836204756466911</v>
      </c>
      <c r="K44" s="12">
        <v>12.93133409463284</v>
      </c>
      <c r="L44" s="12">
        <v>11.410803832977509</v>
      </c>
      <c r="M44" s="12">
        <v>13.054217764758455</v>
      </c>
      <c r="N44" s="12">
        <v>6.6084107045330427</v>
      </c>
      <c r="O44" s="12">
        <v>8.3908445459510457</v>
      </c>
    </row>
    <row r="45" spans="1:15" x14ac:dyDescent="0.2">
      <c r="A45" s="9" t="s">
        <v>41</v>
      </c>
      <c r="B45" s="9"/>
      <c r="C45" s="2">
        <v>41.49</v>
      </c>
      <c r="D45" s="2">
        <v>38.9</v>
      </c>
      <c r="E45" s="2">
        <f t="shared" si="4"/>
        <v>92.751579561930797</v>
      </c>
      <c r="F45" s="1">
        <v>80.088999999999999</v>
      </c>
      <c r="G45" s="3">
        <f t="shared" si="5"/>
        <v>86.347855614172147</v>
      </c>
      <c r="H45" s="12">
        <v>4.747218719174918</v>
      </c>
      <c r="I45" s="12">
        <v>11.612081559265318</v>
      </c>
      <c r="J45" s="12">
        <v>14.848481064815394</v>
      </c>
      <c r="K45" s="12">
        <v>15.851115633857335</v>
      </c>
      <c r="L45" s="12">
        <v>15.858607299379443</v>
      </c>
      <c r="M45" s="12">
        <v>17.340708461836208</v>
      </c>
      <c r="N45" s="12">
        <v>10.00387069385309</v>
      </c>
      <c r="O45" s="12">
        <v>9.7379165678183028</v>
      </c>
    </row>
    <row r="46" spans="1:15" x14ac:dyDescent="0.2">
      <c r="A46" s="9" t="s">
        <v>42</v>
      </c>
      <c r="B46" s="9"/>
      <c r="C46" s="2">
        <v>38.81</v>
      </c>
      <c r="D46" s="2">
        <v>39.81</v>
      </c>
      <c r="E46" s="2">
        <f t="shared" si="4"/>
        <v>90.867101453549367</v>
      </c>
      <c r="F46" s="1">
        <v>76.56</v>
      </c>
      <c r="G46" s="3">
        <f t="shared" si="5"/>
        <v>84.254915998544249</v>
      </c>
      <c r="H46" s="12">
        <v>5.6034482758620685</v>
      </c>
      <c r="I46" s="12">
        <v>6.6105015673981189</v>
      </c>
      <c r="J46" s="12">
        <v>16.308777429467085</v>
      </c>
      <c r="K46" s="12">
        <v>16.230407523510969</v>
      </c>
      <c r="L46" s="12">
        <v>15.792842215256007</v>
      </c>
      <c r="M46" s="12">
        <v>17.196969696969699</v>
      </c>
      <c r="N46" s="12">
        <v>10.498955067920585</v>
      </c>
      <c r="O46" s="12">
        <v>11.758098223615464</v>
      </c>
    </row>
    <row r="47" spans="1:15" x14ac:dyDescent="0.2">
      <c r="A47" s="9" t="s">
        <v>43</v>
      </c>
      <c r="B47" s="9"/>
      <c r="C47" s="2">
        <v>34.92</v>
      </c>
      <c r="D47" s="2">
        <v>38.79</v>
      </c>
      <c r="E47" s="2">
        <f t="shared" si="4"/>
        <v>77.623365986711917</v>
      </c>
      <c r="F47" s="1">
        <v>60.976999999999997</v>
      </c>
      <c r="G47" s="3">
        <f t="shared" si="5"/>
        <v>78.554954716133338</v>
      </c>
      <c r="H47" s="12">
        <v>7.0665988815455014</v>
      </c>
      <c r="I47" s="12">
        <v>12.240680912475197</v>
      </c>
      <c r="J47" s="12">
        <v>13.259097692572611</v>
      </c>
      <c r="K47" s="12">
        <v>13.59037013956082</v>
      </c>
      <c r="L47" s="12">
        <v>14.464470210079211</v>
      </c>
      <c r="M47" s="12">
        <v>17.285205897305541</v>
      </c>
      <c r="N47" s="12">
        <v>9.3887859356806675</v>
      </c>
      <c r="O47" s="12">
        <v>12.704790330780458</v>
      </c>
    </row>
    <row r="49" spans="1:16" x14ac:dyDescent="0.2">
      <c r="A49" s="13"/>
      <c r="B49" s="7"/>
      <c r="C49" s="14" t="s">
        <v>1</v>
      </c>
      <c r="D49" s="14" t="s">
        <v>2</v>
      </c>
      <c r="E49" s="7" t="s">
        <v>57</v>
      </c>
      <c r="F49" s="7" t="s">
        <v>58</v>
      </c>
      <c r="G49" s="7" t="s">
        <v>59</v>
      </c>
      <c r="H49" s="7" t="s">
        <v>60</v>
      </c>
      <c r="I49" s="7" t="s">
        <v>103</v>
      </c>
      <c r="J49" s="7" t="s">
        <v>100</v>
      </c>
      <c r="K49" s="7" t="s">
        <v>63</v>
      </c>
      <c r="L49" s="7" t="s">
        <v>101</v>
      </c>
      <c r="M49" s="7" t="s">
        <v>102</v>
      </c>
      <c r="N49" s="7" t="s">
        <v>98</v>
      </c>
      <c r="O49" s="15" t="s">
        <v>3</v>
      </c>
    </row>
    <row r="50" spans="1:16" x14ac:dyDescent="0.2">
      <c r="B50" s="1"/>
      <c r="C50" s="2"/>
      <c r="D50" s="2"/>
      <c r="E50" s="1"/>
      <c r="F50" s="7"/>
      <c r="G50" s="7" t="s">
        <v>4</v>
      </c>
      <c r="H50" s="12" t="s">
        <v>4</v>
      </c>
      <c r="I50" s="12" t="s">
        <v>4</v>
      </c>
      <c r="J50" s="12" t="s">
        <v>4</v>
      </c>
      <c r="K50" s="12" t="s">
        <v>4</v>
      </c>
      <c r="L50" s="12" t="s">
        <v>4</v>
      </c>
      <c r="M50" s="12" t="s">
        <v>4</v>
      </c>
      <c r="N50" s="12" t="s">
        <v>4</v>
      </c>
      <c r="O50" s="12" t="s">
        <v>4</v>
      </c>
    </row>
    <row r="51" spans="1:16" x14ac:dyDescent="0.2">
      <c r="A51" s="11" t="s">
        <v>44</v>
      </c>
      <c r="C51" s="2">
        <v>42.25</v>
      </c>
      <c r="D51" s="2">
        <v>38.94</v>
      </c>
      <c r="E51" s="2">
        <f>(((PI()*(D51/2)^2)*C51)/1000) * 2.711</f>
        <v>136.40742371006527</v>
      </c>
      <c r="F51" s="4">
        <v>124.795</v>
      </c>
      <c r="G51" s="3">
        <f>F51/E51 * 100</f>
        <v>91.486956212333752</v>
      </c>
      <c r="H51" s="12">
        <v>0</v>
      </c>
      <c r="I51" s="12">
        <v>7.2542970471573387</v>
      </c>
      <c r="J51" s="12">
        <v>2.6860050482791777</v>
      </c>
      <c r="K51" s="12">
        <v>4.4432869906646904</v>
      </c>
      <c r="L51" s="12">
        <v>13.385151648703875</v>
      </c>
      <c r="M51" s="12">
        <v>45.490604591530108</v>
      </c>
      <c r="N51" s="12">
        <v>16.189751191954805</v>
      </c>
      <c r="O51" s="12">
        <v>10.550903481710005</v>
      </c>
    </row>
    <row r="52" spans="1:16" x14ac:dyDescent="0.2">
      <c r="A52" s="11" t="s">
        <v>45</v>
      </c>
      <c r="C52" s="2">
        <v>39.119999999999997</v>
      </c>
      <c r="D52" s="2">
        <v>38.909999999999997</v>
      </c>
      <c r="E52" s="2">
        <f t="shared" ref="E52:E61" si="6">(((PI()*(D52/2)^2)*C52)/1000) * 2.711</f>
        <v>126.10743916769403</v>
      </c>
      <c r="F52" s="4">
        <v>114.179</v>
      </c>
      <c r="G52" s="3">
        <f t="shared" ref="G52:G61" si="7">F52/E52 * 100</f>
        <v>90.541050356409244</v>
      </c>
      <c r="H52" s="12">
        <v>0</v>
      </c>
      <c r="I52" s="12">
        <v>0.65861498173919897</v>
      </c>
      <c r="J52" s="12">
        <v>1.1587069426076597</v>
      </c>
      <c r="K52" s="12">
        <v>1.1070336927105686</v>
      </c>
      <c r="L52" s="12">
        <v>3.7432452552570958</v>
      </c>
      <c r="M52" s="12">
        <v>48.270697764037166</v>
      </c>
      <c r="N52" s="12">
        <v>25.797213147776738</v>
      </c>
      <c r="O52" s="12">
        <v>19.26448821587157</v>
      </c>
    </row>
    <row r="53" spans="1:16" x14ac:dyDescent="0.2">
      <c r="A53" s="11" t="s">
        <v>46</v>
      </c>
      <c r="C53" s="2">
        <v>41.37</v>
      </c>
      <c r="D53" s="2">
        <v>38.81</v>
      </c>
      <c r="E53" s="2">
        <f t="shared" si="6"/>
        <v>132.67594979518526</v>
      </c>
      <c r="F53" s="4">
        <v>101.92</v>
      </c>
      <c r="G53" s="3">
        <f t="shared" si="7"/>
        <v>76.818745339555591</v>
      </c>
      <c r="H53" s="12">
        <v>0</v>
      </c>
      <c r="I53" s="12">
        <v>0</v>
      </c>
      <c r="J53" s="12">
        <v>1.9142464678178963</v>
      </c>
      <c r="K53" s="12">
        <v>1.1970172684458398</v>
      </c>
      <c r="L53" s="12">
        <v>3.4321036106750391</v>
      </c>
      <c r="M53" s="12">
        <v>45.367935635792776</v>
      </c>
      <c r="N53" s="12">
        <v>27.343995290423862</v>
      </c>
      <c r="O53" s="12">
        <v>20.744701726844582</v>
      </c>
    </row>
    <row r="54" spans="1:16" x14ac:dyDescent="0.2">
      <c r="A54" s="11" t="s">
        <v>47</v>
      </c>
      <c r="C54" s="2">
        <v>39.659999999999997</v>
      </c>
      <c r="D54" s="2">
        <v>38.96</v>
      </c>
      <c r="E54" s="2">
        <f t="shared" si="6"/>
        <v>128.17697124853441</v>
      </c>
      <c r="F54" s="4">
        <v>118.66</v>
      </c>
      <c r="G54" s="3">
        <f t="shared" si="7"/>
        <v>92.575131744936414</v>
      </c>
      <c r="H54" s="12">
        <v>0</v>
      </c>
      <c r="I54" s="12">
        <v>20.741614697454914</v>
      </c>
      <c r="J54" s="12">
        <v>4.5078375189617397</v>
      </c>
      <c r="K54" s="12">
        <v>2.6967807180178665</v>
      </c>
      <c r="L54" s="12">
        <v>5.5039608966795894</v>
      </c>
      <c r="M54" s="12">
        <v>36.170571380414628</v>
      </c>
      <c r="N54" s="12">
        <v>18.384459801112424</v>
      </c>
      <c r="O54" s="12">
        <v>11.99477498735884</v>
      </c>
    </row>
    <row r="55" spans="1:16" x14ac:dyDescent="0.2">
      <c r="A55" s="11" t="s">
        <v>48</v>
      </c>
      <c r="C55" s="2">
        <v>37</v>
      </c>
      <c r="D55" s="2">
        <v>39</v>
      </c>
      <c r="E55" s="2">
        <f t="shared" si="6"/>
        <v>119.82579996895582</v>
      </c>
      <c r="F55" s="4">
        <v>105.917</v>
      </c>
      <c r="G55" s="3">
        <f t="shared" si="7"/>
        <v>88.392483110849852</v>
      </c>
      <c r="H55" s="12">
        <v>0</v>
      </c>
      <c r="I55" s="12">
        <v>1.7778071508822948</v>
      </c>
      <c r="J55" s="12">
        <v>2.1375227772689933</v>
      </c>
      <c r="K55" s="12">
        <v>2.3471208587856531</v>
      </c>
      <c r="L55" s="12">
        <v>5.433499815893577</v>
      </c>
      <c r="M55" s="12">
        <v>43.639831188572181</v>
      </c>
      <c r="N55" s="12">
        <v>25.473719988292721</v>
      </c>
      <c r="O55" s="12">
        <v>19.190498220304576</v>
      </c>
    </row>
    <row r="56" spans="1:16" x14ac:dyDescent="0.2">
      <c r="A56" s="11" t="s">
        <v>49</v>
      </c>
      <c r="C56" s="2">
        <v>41.64</v>
      </c>
      <c r="D56" s="2">
        <v>39.03</v>
      </c>
      <c r="E56" s="2">
        <f t="shared" si="6"/>
        <v>135.06014832959414</v>
      </c>
      <c r="F56" s="4">
        <v>118.37</v>
      </c>
      <c r="G56" s="3">
        <f t="shared" si="7"/>
        <v>87.642432992991885</v>
      </c>
      <c r="H56" s="12">
        <v>0</v>
      </c>
      <c r="I56" s="12">
        <v>16.572611303539748</v>
      </c>
      <c r="J56" s="12">
        <v>5.4025513221255386</v>
      </c>
      <c r="K56" s="12">
        <v>5.2961054321196244</v>
      </c>
      <c r="L56" s="12">
        <v>10.816929965362846</v>
      </c>
      <c r="M56" s="12">
        <v>36.109656162879105</v>
      </c>
      <c r="N56" s="12">
        <v>15.193883585367914</v>
      </c>
      <c r="O56" s="12">
        <v>10.608262228605222</v>
      </c>
    </row>
    <row r="57" spans="1:16" x14ac:dyDescent="0.2">
      <c r="A57" s="11" t="s">
        <v>50</v>
      </c>
      <c r="C57" s="2">
        <v>37.6</v>
      </c>
      <c r="D57" s="2">
        <v>39.799999999999997</v>
      </c>
      <c r="E57" s="2">
        <f t="shared" si="6"/>
        <v>126.81580650841748</v>
      </c>
      <c r="F57" s="4">
        <v>113.121</v>
      </c>
      <c r="G57" s="3">
        <f t="shared" si="7"/>
        <v>89.20102557758959</v>
      </c>
      <c r="H57" s="12">
        <v>0</v>
      </c>
      <c r="I57" s="12">
        <v>34.85029304903599</v>
      </c>
      <c r="J57" s="12">
        <v>8.5024000848648793</v>
      </c>
      <c r="K57" s="12">
        <v>4.5128667532995648</v>
      </c>
      <c r="L57" s="12">
        <v>5.2289141715508176</v>
      </c>
      <c r="M57" s="12">
        <v>25.554052739986385</v>
      </c>
      <c r="N57" s="12">
        <v>12.53436585603027</v>
      </c>
      <c r="O57" s="12">
        <v>8.8171073452320972</v>
      </c>
    </row>
    <row r="58" spans="1:16" x14ac:dyDescent="0.2">
      <c r="A58" s="11" t="s">
        <v>51</v>
      </c>
      <c r="C58" s="2">
        <v>33.369999999999997</v>
      </c>
      <c r="D58" s="2">
        <v>38.86</v>
      </c>
      <c r="E58" s="2">
        <f t="shared" si="6"/>
        <v>107.295423461724</v>
      </c>
      <c r="F58" s="4">
        <v>97.29</v>
      </c>
      <c r="G58" s="3">
        <f t="shared" si="7"/>
        <v>90.67488329053171</v>
      </c>
      <c r="H58" s="12">
        <v>0</v>
      </c>
      <c r="I58" s="12">
        <v>3.3682803988076881</v>
      </c>
      <c r="J58" s="12">
        <v>4.626374755884469</v>
      </c>
      <c r="K58" s="12">
        <v>2.7032582999280499</v>
      </c>
      <c r="L58" s="12">
        <v>4.0404974817555761</v>
      </c>
      <c r="M58" s="12">
        <v>41.406105457909341</v>
      </c>
      <c r="N58" s="12">
        <v>24.456778702847156</v>
      </c>
      <c r="O58" s="12">
        <v>19.398704902867713</v>
      </c>
    </row>
    <row r="59" spans="1:16" x14ac:dyDescent="0.2">
      <c r="A59" s="11" t="s">
        <v>52</v>
      </c>
      <c r="C59" s="2">
        <v>29.68</v>
      </c>
      <c r="D59" s="2">
        <v>38.89</v>
      </c>
      <c r="E59" s="2">
        <f t="shared" si="6"/>
        <v>95.578273625581318</v>
      </c>
      <c r="F59" s="4">
        <v>87.549000000000007</v>
      </c>
      <c r="G59" s="3">
        <f t="shared" si="7"/>
        <v>91.599269037820022</v>
      </c>
      <c r="H59" s="12">
        <v>0</v>
      </c>
      <c r="I59" s="12">
        <v>0</v>
      </c>
      <c r="J59" s="12">
        <v>0.80412112074381192</v>
      </c>
      <c r="K59" s="12">
        <v>0.86922751830403533</v>
      </c>
      <c r="L59" s="12">
        <v>1.8126991741767464</v>
      </c>
      <c r="M59" s="12">
        <v>40.548721287507561</v>
      </c>
      <c r="N59" s="12">
        <v>30.031182537778843</v>
      </c>
      <c r="O59" s="12">
        <v>25.934048361488991</v>
      </c>
    </row>
    <row r="60" spans="1:16" x14ac:dyDescent="0.2">
      <c r="A60" s="11" t="s">
        <v>53</v>
      </c>
      <c r="C60" s="2">
        <v>42.99</v>
      </c>
      <c r="D60" s="2">
        <v>38.94</v>
      </c>
      <c r="E60" s="2">
        <f t="shared" si="6"/>
        <v>138.79657148628891</v>
      </c>
      <c r="F60" s="4">
        <v>130.09299999999999</v>
      </c>
      <c r="G60" s="3">
        <f t="shared" si="7"/>
        <v>93.729260461488622</v>
      </c>
      <c r="H60" s="12">
        <v>15.656491894260261</v>
      </c>
      <c r="I60" s="12">
        <v>26.523333307710644</v>
      </c>
      <c r="J60" s="12">
        <v>4.1508766805285457</v>
      </c>
      <c r="K60" s="12">
        <v>5.2670012990706656</v>
      </c>
      <c r="L60" s="12">
        <v>9.4839845341409603</v>
      </c>
      <c r="M60" s="12">
        <v>24.40100543457373</v>
      </c>
      <c r="N60" s="12">
        <v>9.1134803563604496</v>
      </c>
      <c r="O60" s="12">
        <v>5.4038264933547548</v>
      </c>
    </row>
    <row r="61" spans="1:16" x14ac:dyDescent="0.2">
      <c r="A61" s="11" t="s">
        <v>54</v>
      </c>
      <c r="C61" s="2">
        <v>28.84</v>
      </c>
      <c r="D61" s="2">
        <v>38.979999999999997</v>
      </c>
      <c r="E61" s="2">
        <f t="shared" si="6"/>
        <v>93.303583627231944</v>
      </c>
      <c r="F61" s="4">
        <v>76.316999999999993</v>
      </c>
      <c r="G61" s="3">
        <f t="shared" si="7"/>
        <v>81.794285956799868</v>
      </c>
      <c r="H61" s="12">
        <v>0</v>
      </c>
      <c r="I61" s="12">
        <v>0</v>
      </c>
      <c r="J61" s="12">
        <v>0.54378447790138507</v>
      </c>
      <c r="K61" s="12">
        <v>0.81633187887364544</v>
      </c>
      <c r="L61" s="12">
        <v>0.73509178819922183</v>
      </c>
      <c r="M61" s="12">
        <v>40.202051967451553</v>
      </c>
      <c r="N61" s="12">
        <v>31.543430690409743</v>
      </c>
      <c r="O61" s="12">
        <v>26.159309197164461</v>
      </c>
    </row>
    <row r="63" spans="1:16" s="4" customFormat="1" x14ac:dyDescent="0.2">
      <c r="A63" s="8" t="s">
        <v>55</v>
      </c>
      <c r="B63" s="7" t="s">
        <v>56</v>
      </c>
      <c r="C63" s="14" t="s">
        <v>1</v>
      </c>
      <c r="D63" s="14" t="s">
        <v>2</v>
      </c>
      <c r="E63" s="7" t="s">
        <v>57</v>
      </c>
      <c r="F63" s="7" t="s">
        <v>58</v>
      </c>
      <c r="G63" s="7" t="s">
        <v>59</v>
      </c>
      <c r="H63" s="7" t="s">
        <v>60</v>
      </c>
      <c r="I63" s="7" t="s">
        <v>61</v>
      </c>
      <c r="J63" s="7" t="s">
        <v>62</v>
      </c>
      <c r="K63" s="7" t="s">
        <v>63</v>
      </c>
      <c r="L63" s="7" t="s">
        <v>64</v>
      </c>
      <c r="M63" s="7" t="s">
        <v>65</v>
      </c>
      <c r="N63" s="7" t="s">
        <v>66</v>
      </c>
      <c r="O63" s="7" t="s">
        <v>3</v>
      </c>
      <c r="P63" s="18" t="s">
        <v>67</v>
      </c>
    </row>
    <row r="64" spans="1:16" s="4" customFormat="1" x14ac:dyDescent="0.2">
      <c r="C64" s="2"/>
      <c r="D64" s="2"/>
      <c r="E64" s="1"/>
      <c r="F64" s="7"/>
      <c r="G64" s="7" t="s">
        <v>4</v>
      </c>
      <c r="H64" s="2" t="s">
        <v>4</v>
      </c>
      <c r="I64" s="2" t="s">
        <v>4</v>
      </c>
      <c r="J64" s="2" t="s">
        <v>4</v>
      </c>
      <c r="K64" s="2" t="s">
        <v>4</v>
      </c>
      <c r="L64" s="2" t="s">
        <v>4</v>
      </c>
      <c r="M64" s="2" t="s">
        <v>4</v>
      </c>
      <c r="N64" s="2" t="s">
        <v>4</v>
      </c>
      <c r="O64" s="2" t="s">
        <v>4</v>
      </c>
      <c r="P64" s="19"/>
    </row>
    <row r="65" spans="1:16" s="4" customFormat="1" x14ac:dyDescent="0.2">
      <c r="A65" s="11" t="s">
        <v>96</v>
      </c>
      <c r="B65" s="16" t="s">
        <v>68</v>
      </c>
      <c r="C65" s="2">
        <v>41.39</v>
      </c>
      <c r="D65" s="2">
        <v>41.17</v>
      </c>
      <c r="E65" s="2">
        <f>(((PI()*(D65/2)^2)*C65)/1000) * 2.623</f>
        <v>144.52578347039073</v>
      </c>
      <c r="F65" s="2">
        <v>133.19</v>
      </c>
      <c r="G65" s="3">
        <f>F65/E65 * 100</f>
        <v>92.156566670532442</v>
      </c>
      <c r="H65" s="2">
        <v>54.373451460319856</v>
      </c>
      <c r="I65" s="2">
        <v>22.546737743073784</v>
      </c>
      <c r="J65" s="2">
        <v>13.409415121255361</v>
      </c>
      <c r="K65" s="2">
        <v>3.6789548764922548</v>
      </c>
      <c r="L65" s="2">
        <v>1.8845258653051964</v>
      </c>
      <c r="M65" s="2">
        <v>1.4040093100082622</v>
      </c>
      <c r="N65" s="2">
        <v>1.5316465200090037</v>
      </c>
      <c r="O65" s="2">
        <v>1.1862752458893191</v>
      </c>
      <c r="P65" s="19">
        <v>15.15</v>
      </c>
    </row>
    <row r="66" spans="1:16" s="4" customFormat="1" x14ac:dyDescent="0.2">
      <c r="A66" s="11" t="s">
        <v>96</v>
      </c>
      <c r="B66" s="16" t="s">
        <v>69</v>
      </c>
      <c r="C66" s="2">
        <v>40.85</v>
      </c>
      <c r="D66" s="2">
        <v>40.76</v>
      </c>
      <c r="E66" s="2">
        <f>(((PI()*(D66/2)^2)*C66)/1000) * 2.623</f>
        <v>139.81333124326403</v>
      </c>
      <c r="F66" s="2">
        <v>136.77000000000001</v>
      </c>
      <c r="G66" s="3">
        <f>F66/E66 * 100</f>
        <v>97.823289656142393</v>
      </c>
      <c r="H66" s="2">
        <v>82.130584192439898</v>
      </c>
      <c r="I66" s="2">
        <v>16.195072018717582</v>
      </c>
      <c r="J66" s="2">
        <v>1.1625356437815544</v>
      </c>
      <c r="K66" s="2">
        <v>0.29977334210720558</v>
      </c>
      <c r="L66" s="2">
        <v>0.13891935365942659</v>
      </c>
      <c r="M66" s="2">
        <v>7.3115449294785043E-3</v>
      </c>
      <c r="N66" s="2">
        <v>2.924617971776855E-2</v>
      </c>
      <c r="O66" s="2">
        <v>7.3115449294369429E-3</v>
      </c>
      <c r="P66" s="19">
        <v>22.73</v>
      </c>
    </row>
    <row r="67" spans="1:16" s="4" customFormat="1" x14ac:dyDescent="0.2">
      <c r="A67" s="11" t="s">
        <v>96</v>
      </c>
      <c r="B67" s="16" t="s">
        <v>70</v>
      </c>
      <c r="C67" s="2">
        <v>40.71</v>
      </c>
      <c r="D67" s="2">
        <v>40.799999999999997</v>
      </c>
      <c r="E67" s="2">
        <f>(((PI()*(D67/2)^2)*C67)/1000) * 2.623</f>
        <v>139.6077733732134</v>
      </c>
      <c r="F67" s="2">
        <v>135.13</v>
      </c>
      <c r="G67" s="3">
        <f>F67/E67 * 100</f>
        <v>96.792604548427988</v>
      </c>
      <c r="H67" s="2">
        <v>93.317546066750552</v>
      </c>
      <c r="I67" s="2">
        <v>3.7371420113964415</v>
      </c>
      <c r="J67" s="2">
        <v>2.0054762080958928</v>
      </c>
      <c r="K67" s="2">
        <v>0.49581884111597424</v>
      </c>
      <c r="L67" s="2">
        <v>9.620365573891472E-2</v>
      </c>
      <c r="M67" s="2">
        <v>0.11100421816027327</v>
      </c>
      <c r="N67" s="2">
        <v>5.9202249685476271E-2</v>
      </c>
      <c r="O67" s="2">
        <v>4.4401687264117716E-2</v>
      </c>
      <c r="P67" s="19">
        <v>25.98</v>
      </c>
    </row>
    <row r="68" spans="1:16" s="4" customFormat="1" x14ac:dyDescent="0.2">
      <c r="A68" s="11" t="s">
        <v>96</v>
      </c>
      <c r="B68" s="16" t="s">
        <v>71</v>
      </c>
      <c r="C68" s="2">
        <v>40.96</v>
      </c>
      <c r="D68" s="2">
        <v>40.81</v>
      </c>
      <c r="E68" s="2">
        <f>(((PI()*(D68/2)^2)*C68)/1000) * 2.623</f>
        <v>140.53396821373991</v>
      </c>
      <c r="F68" s="2">
        <v>133.97</v>
      </c>
      <c r="G68" s="3">
        <f>F68/E68 * 100</f>
        <v>95.329265730434159</v>
      </c>
      <c r="H68" s="2">
        <v>99.365529596178249</v>
      </c>
      <c r="I68" s="2">
        <v>0.39561095767707155</v>
      </c>
      <c r="J68" s="2">
        <v>0.11942972307230587</v>
      </c>
      <c r="K68" s="2">
        <v>6.7179219228209172E-2</v>
      </c>
      <c r="L68" s="2">
        <v>2.9857430768055249E-2</v>
      </c>
      <c r="M68" s="2">
        <v>2.239307307604144E-2</v>
      </c>
      <c r="N68" s="2">
        <v>7.4643576920350278E-3</v>
      </c>
      <c r="O68" s="2">
        <v>7.4643576920138122E-3</v>
      </c>
      <c r="P68" s="19">
        <v>28.64</v>
      </c>
    </row>
    <row r="69" spans="1:16" s="4" customFormat="1" x14ac:dyDescent="0.2">
      <c r="A69" s="11" t="s">
        <v>96</v>
      </c>
      <c r="B69" s="17" t="s">
        <v>72</v>
      </c>
      <c r="C69" s="2">
        <v>40.229999999999997</v>
      </c>
      <c r="D69" s="2">
        <v>41.11</v>
      </c>
      <c r="E69" s="2">
        <f>(((PI()*(D69/2)^2)*C69)/1000) * 2.623</f>
        <v>140.06613927052018</v>
      </c>
      <c r="F69" s="2">
        <v>132.02000000000001</v>
      </c>
      <c r="G69" s="3">
        <f>F69/E69 * 100</f>
        <v>94.255471513368363</v>
      </c>
      <c r="H69" s="2">
        <v>75.102257233752439</v>
      </c>
      <c r="I69" s="2">
        <v>11.88456294500833</v>
      </c>
      <c r="J69" s="2">
        <v>9.0213603999393772</v>
      </c>
      <c r="K69" s="2">
        <v>1.6664141796697383</v>
      </c>
      <c r="L69" s="2">
        <v>0.78018482048172444</v>
      </c>
      <c r="M69" s="2">
        <v>0.60596879260718928</v>
      </c>
      <c r="N69" s="2">
        <v>0.59839418269958489</v>
      </c>
      <c r="O69" s="2">
        <v>0.25753673685805434</v>
      </c>
      <c r="P69" s="19">
        <v>21.55</v>
      </c>
    </row>
    <row r="70" spans="1:16" s="4" customFormat="1" x14ac:dyDescent="0.2">
      <c r="A70" s="11" t="s">
        <v>96</v>
      </c>
      <c r="B70" s="17" t="s">
        <v>73</v>
      </c>
      <c r="C70" s="2">
        <v>40.6</v>
      </c>
      <c r="D70" s="2">
        <v>40.770000000000003</v>
      </c>
      <c r="E70" s="2">
        <f>(((PI()*(D70/2)^2)*C70)/1000) * 2.623</f>
        <v>139.0258722217423</v>
      </c>
      <c r="F70" s="2">
        <v>133.26</v>
      </c>
      <c r="G70" s="3">
        <f>F70/E70 * 100</f>
        <v>95.852662436423401</v>
      </c>
      <c r="H70" s="2">
        <v>78.673270298664278</v>
      </c>
      <c r="I70" s="2">
        <v>12.569413177247485</v>
      </c>
      <c r="J70" s="2">
        <v>5.9132522887588124</v>
      </c>
      <c r="K70" s="2">
        <v>1.1781479813898017</v>
      </c>
      <c r="L70" s="2">
        <v>0.58532192705990504</v>
      </c>
      <c r="M70" s="2">
        <v>0.47276001800990192</v>
      </c>
      <c r="N70" s="2">
        <v>0.32267747260994056</v>
      </c>
      <c r="O70" s="2">
        <v>0.21011556355995881</v>
      </c>
      <c r="P70" s="19">
        <v>22.42</v>
      </c>
    </row>
    <row r="71" spans="1:16" s="4" customFormat="1" x14ac:dyDescent="0.2">
      <c r="A71" s="11" t="s">
        <v>96</v>
      </c>
      <c r="B71" s="17" t="s">
        <v>74</v>
      </c>
      <c r="C71" s="2">
        <v>40.5</v>
      </c>
      <c r="D71" s="2">
        <v>41.09</v>
      </c>
      <c r="E71" s="2">
        <f>(((PI()*(D71/2)^2)*C71)/1000) * 2.623</f>
        <v>140.86901493658635</v>
      </c>
      <c r="F71" s="2">
        <v>136.47</v>
      </c>
      <c r="G71" s="3">
        <f>F71/E71 * 100</f>
        <v>96.877230284767293</v>
      </c>
      <c r="H71" s="2">
        <v>87.096065069245995</v>
      </c>
      <c r="I71" s="2">
        <v>10.661683886568484</v>
      </c>
      <c r="J71" s="2">
        <v>1.6047482963288617</v>
      </c>
      <c r="K71" s="2">
        <v>0.33707041840696089</v>
      </c>
      <c r="L71" s="2">
        <v>0.11724188466331428</v>
      </c>
      <c r="M71" s="2">
        <v>0.10258664908037397</v>
      </c>
      <c r="N71" s="2">
        <v>2.9310471165818159E-2</v>
      </c>
      <c r="O71" s="2">
        <v>1.4655235582919493E-2</v>
      </c>
      <c r="P71" s="19">
        <v>23.94</v>
      </c>
    </row>
    <row r="72" spans="1:16" s="4" customFormat="1" x14ac:dyDescent="0.2">
      <c r="A72" s="11" t="s">
        <v>96</v>
      </c>
      <c r="B72" s="17" t="s">
        <v>75</v>
      </c>
      <c r="C72" s="2">
        <v>37.54</v>
      </c>
      <c r="D72" s="2">
        <v>41.12</v>
      </c>
      <c r="E72" s="2">
        <f>(((PI()*(D72/2)^2)*C72)/1000) * 2.623</f>
        <v>130.76413708017463</v>
      </c>
      <c r="F72" s="2">
        <v>125.15</v>
      </c>
      <c r="G72" s="3">
        <f>F72/E72 * 100</f>
        <v>95.706669117747126</v>
      </c>
      <c r="H72" s="2">
        <v>0</v>
      </c>
      <c r="I72" s="2">
        <v>33.208150219736318</v>
      </c>
      <c r="J72" s="2">
        <v>38.793447862564925</v>
      </c>
      <c r="K72" s="2">
        <v>10.42748701558131</v>
      </c>
      <c r="L72" s="2">
        <v>5.3375948861366416</v>
      </c>
      <c r="M72" s="2">
        <v>3.8673591689972286</v>
      </c>
      <c r="N72" s="2">
        <v>3.9552536955653346</v>
      </c>
      <c r="O72" s="2">
        <v>2.7007590890930846</v>
      </c>
      <c r="P72" s="19">
        <v>4.09</v>
      </c>
    </row>
    <row r="73" spans="1:16" s="4" customFormat="1" x14ac:dyDescent="0.2">
      <c r="A73" s="11" t="s">
        <v>96</v>
      </c>
      <c r="B73" s="17" t="s">
        <v>76</v>
      </c>
      <c r="C73" s="2">
        <v>21.35</v>
      </c>
      <c r="D73" s="2">
        <v>41.18</v>
      </c>
      <c r="E73" s="2">
        <f>(((PI()*(D73/2)^2)*C73)/1000) * 2.623</f>
        <v>74.586243707795958</v>
      </c>
      <c r="F73" s="2">
        <v>66.98</v>
      </c>
      <c r="G73" s="3">
        <f>F73/E73 * 100</f>
        <v>89.802082355032269</v>
      </c>
      <c r="H73" s="2">
        <v>0</v>
      </c>
      <c r="I73" s="2">
        <v>7.6291430277695031</v>
      </c>
      <c r="J73" s="2">
        <v>40.400119438638399</v>
      </c>
      <c r="K73" s="2">
        <v>18.707076739325128</v>
      </c>
      <c r="L73" s="2">
        <v>10.406091370558416</v>
      </c>
      <c r="M73" s="2">
        <v>8.5697223051656479</v>
      </c>
      <c r="N73" s="2">
        <v>9.0026873693639899</v>
      </c>
      <c r="O73" s="2">
        <v>5.8524932815766135</v>
      </c>
      <c r="P73" s="19">
        <v>1.75</v>
      </c>
    </row>
    <row r="74" spans="1:16" s="4" customFormat="1" x14ac:dyDescent="0.2">
      <c r="A74" s="11" t="s">
        <v>96</v>
      </c>
      <c r="B74" s="17" t="s">
        <v>77</v>
      </c>
      <c r="C74" s="2">
        <v>16.14</v>
      </c>
      <c r="D74" s="2">
        <v>40.71</v>
      </c>
      <c r="E74" s="2">
        <f>(((PI()*(D74/2)^2)*C74)/1000) * 2.623</f>
        <v>55.105368012266666</v>
      </c>
      <c r="F74" s="2">
        <v>46.35</v>
      </c>
      <c r="G74" s="3">
        <f>F74/E74 * 100</f>
        <v>84.111587803355775</v>
      </c>
      <c r="H74" s="2">
        <v>0</v>
      </c>
      <c r="I74" s="2">
        <v>0</v>
      </c>
      <c r="J74" s="2">
        <v>29.924487594390513</v>
      </c>
      <c r="K74" s="2">
        <v>21.423948220064741</v>
      </c>
      <c r="L74" s="2">
        <v>13.031283710895284</v>
      </c>
      <c r="M74" s="2">
        <v>11.585760517799363</v>
      </c>
      <c r="N74" s="2">
        <v>14.088457389428266</v>
      </c>
      <c r="O74" s="2">
        <v>10.053937432578262</v>
      </c>
      <c r="P74" s="19">
        <v>1.06</v>
      </c>
    </row>
    <row r="75" spans="1:16" s="4" customFormat="1" x14ac:dyDescent="0.2">
      <c r="A75" s="11" t="s">
        <v>96</v>
      </c>
      <c r="B75" s="17" t="s">
        <v>78</v>
      </c>
      <c r="C75" s="2">
        <v>40.04</v>
      </c>
      <c r="D75" s="2">
        <v>40.61</v>
      </c>
      <c r="E75" s="2">
        <f>(((PI()*(D75/2)^2)*C75)/1000) * 2.623</f>
        <v>136.03423533688544</v>
      </c>
      <c r="F75" s="2">
        <v>127.39</v>
      </c>
      <c r="G75" s="3">
        <f>F75/E75 * 100</f>
        <v>93.645544215043955</v>
      </c>
      <c r="H75" s="2">
        <v>84.198131721485154</v>
      </c>
      <c r="I75" s="2">
        <v>13.391945992621087</v>
      </c>
      <c r="J75" s="2">
        <v>1.5935316743857679</v>
      </c>
      <c r="K75" s="2">
        <v>0.3689457571238145</v>
      </c>
      <c r="L75" s="2">
        <v>0.21194756260306041</v>
      </c>
      <c r="M75" s="2">
        <v>0.10989873616452341</v>
      </c>
      <c r="N75" s="2">
        <v>0.10989873616454571</v>
      </c>
      <c r="O75" s="2">
        <v>6.2799277808315013E-2</v>
      </c>
      <c r="P75" s="19">
        <v>23.1</v>
      </c>
    </row>
    <row r="76" spans="1:16" s="4" customFormat="1" x14ac:dyDescent="0.2">
      <c r="A76" s="11" t="s">
        <v>96</v>
      </c>
      <c r="B76" s="17" t="s">
        <v>79</v>
      </c>
      <c r="C76" s="2">
        <v>40.17</v>
      </c>
      <c r="D76" s="2">
        <v>40.56</v>
      </c>
      <c r="E76" s="2">
        <f>(((PI()*(D76/2)^2)*C76)/1000) * 2.623</f>
        <v>136.14004704309664</v>
      </c>
      <c r="F76" s="2">
        <v>128.53</v>
      </c>
      <c r="G76" s="3">
        <f>F76/E76 * 100</f>
        <v>94.410133382216628</v>
      </c>
      <c r="H76" s="2">
        <v>96.094297051272122</v>
      </c>
      <c r="I76" s="2">
        <v>2.4041079903524274</v>
      </c>
      <c r="J76" s="2">
        <v>1.0192173033533045</v>
      </c>
      <c r="K76" s="2">
        <v>0.18672683420213887</v>
      </c>
      <c r="L76" s="2">
        <v>0.10892398661789961</v>
      </c>
      <c r="M76" s="2">
        <v>7.7802847584195048E-2</v>
      </c>
      <c r="N76" s="2">
        <v>7.0022562825802076E-2</v>
      </c>
      <c r="O76" s="2">
        <v>7.7802847584150826E-3</v>
      </c>
      <c r="P76" s="19">
        <v>26.58</v>
      </c>
    </row>
    <row r="77" spans="1:16" s="4" customFormat="1" x14ac:dyDescent="0.2">
      <c r="A77" s="11" t="s">
        <v>96</v>
      </c>
      <c r="B77" s="17" t="s">
        <v>80</v>
      </c>
      <c r="C77" s="2">
        <v>37.549999999999997</v>
      </c>
      <c r="D77" s="2">
        <v>39.549999999999997</v>
      </c>
      <c r="E77" s="2">
        <f>(((PI()*(D77/2)^2)*C77)/1000) * 2.623</f>
        <v>121.00159329890333</v>
      </c>
      <c r="F77" s="2">
        <v>116.2</v>
      </c>
      <c r="G77" s="3">
        <f>F77/E77 * 100</f>
        <v>96.031793327677732</v>
      </c>
      <c r="H77" s="2">
        <v>0</v>
      </c>
      <c r="I77" s="2">
        <v>49.122203098106695</v>
      </c>
      <c r="J77" s="2">
        <v>30.774526678141129</v>
      </c>
      <c r="K77" s="2">
        <v>6.7641996557659319</v>
      </c>
      <c r="L77" s="2">
        <v>5.0000000000000018</v>
      </c>
      <c r="M77" s="2">
        <v>2.9087779690189288</v>
      </c>
      <c r="N77" s="2">
        <v>2.9948364888124077</v>
      </c>
      <c r="O77" s="2">
        <v>2.3838209982788383</v>
      </c>
      <c r="P77" s="19">
        <v>5.34</v>
      </c>
    </row>
    <row r="78" spans="1:16" s="4" customFormat="1" x14ac:dyDescent="0.2">
      <c r="A78" s="11" t="s">
        <v>96</v>
      </c>
      <c r="B78" s="17" t="s">
        <v>81</v>
      </c>
      <c r="C78" s="2">
        <v>37.28</v>
      </c>
      <c r="D78" s="2">
        <v>39.590000000000003</v>
      </c>
      <c r="E78" s="2">
        <f>(((PI()*(D78/2)^2)*C78)/1000) * 2.623</f>
        <v>120.37466157426313</v>
      </c>
      <c r="F78" s="2">
        <v>111.5</v>
      </c>
      <c r="G78" s="3">
        <f>F78/E78 * 100</f>
        <v>92.627467061423005</v>
      </c>
      <c r="H78" s="2">
        <v>9.2335275661138603</v>
      </c>
      <c r="I78" s="2">
        <v>33.823397579560755</v>
      </c>
      <c r="J78" s="2">
        <v>30.578216046615879</v>
      </c>
      <c r="K78" s="2">
        <v>8.9108023307933646</v>
      </c>
      <c r="L78" s="2">
        <v>6.2483191393993973</v>
      </c>
      <c r="M78" s="2">
        <v>3.8816674137158085</v>
      </c>
      <c r="N78" s="2">
        <v>4.1147467503361757</v>
      </c>
      <c r="O78" s="2">
        <v>3.2720753025548879</v>
      </c>
      <c r="P78" s="19">
        <v>4.7</v>
      </c>
    </row>
    <row r="79" spans="1:16" s="4" customFormat="1" x14ac:dyDescent="0.2">
      <c r="A79" s="11" t="s">
        <v>96</v>
      </c>
      <c r="B79" s="17" t="s">
        <v>82</v>
      </c>
      <c r="C79" s="2">
        <v>37.15</v>
      </c>
      <c r="D79" s="2">
        <v>39.479999999999997</v>
      </c>
      <c r="E79" s="2">
        <f>(((PI()*(D79/2)^2)*C79)/1000) * 2.623</f>
        <v>119.28924175134085</v>
      </c>
      <c r="F79" s="2">
        <v>112.06</v>
      </c>
      <c r="G79" s="3">
        <f>F79/E79 * 100</f>
        <v>93.939737024726639</v>
      </c>
      <c r="H79" s="2">
        <v>0</v>
      </c>
      <c r="I79" s="2">
        <v>21.238622166696423</v>
      </c>
      <c r="J79" s="2">
        <v>42.700339104051373</v>
      </c>
      <c r="K79" s="2">
        <v>11.681242191683056</v>
      </c>
      <c r="L79" s="2">
        <v>8.557915402462994</v>
      </c>
      <c r="M79" s="2">
        <v>5.2471890058896982</v>
      </c>
      <c r="N79" s="2">
        <v>5.5416741031590036</v>
      </c>
      <c r="O79" s="2">
        <v>5.0776369801891823</v>
      </c>
      <c r="P79" s="19">
        <v>2.8</v>
      </c>
    </row>
    <row r="80" spans="1:16" s="4" customFormat="1" x14ac:dyDescent="0.2">
      <c r="A80" s="11" t="s">
        <v>96</v>
      </c>
      <c r="B80" s="17" t="s">
        <v>83</v>
      </c>
      <c r="C80" s="2">
        <v>36.92</v>
      </c>
      <c r="D80" s="2">
        <v>39.520000000000003</v>
      </c>
      <c r="E80" s="2">
        <f>(((PI()*(D80/2)^2)*C80)/1000) * 2.623</f>
        <v>118.79105411442775</v>
      </c>
      <c r="F80" s="2">
        <v>107.59</v>
      </c>
      <c r="G80" s="3">
        <f>F80/E80 * 100</f>
        <v>90.570793231922906</v>
      </c>
      <c r="H80" s="2">
        <v>0</v>
      </c>
      <c r="I80" s="2">
        <v>23.849800167301815</v>
      </c>
      <c r="J80" s="2">
        <v>37.856678129937741</v>
      </c>
      <c r="K80" s="2">
        <v>11.962078260061348</v>
      </c>
      <c r="L80" s="2">
        <v>9.5176131610744577</v>
      </c>
      <c r="M80" s="2">
        <v>5.8648573287480268</v>
      </c>
      <c r="N80" s="2">
        <v>6.1343991077237607</v>
      </c>
      <c r="O80" s="2">
        <v>4.7681011246398324</v>
      </c>
      <c r="P80" s="19">
        <v>2.78</v>
      </c>
    </row>
    <row r="81" spans="1:16" s="4" customFormat="1" x14ac:dyDescent="0.2">
      <c r="A81" s="9" t="s">
        <v>84</v>
      </c>
      <c r="B81" s="17" t="s">
        <v>68</v>
      </c>
      <c r="C81" s="2">
        <v>42.11</v>
      </c>
      <c r="D81" s="2">
        <v>41.04</v>
      </c>
      <c r="E81" s="2">
        <f>(((PI()*(D81/2)^2)*C81)/1000) * 2.745</f>
        <v>152.90869286785772</v>
      </c>
      <c r="F81" s="2">
        <v>142.33000000000001</v>
      </c>
      <c r="G81" s="3">
        <f>F81/E81 * 100</f>
        <v>93.081692957116758</v>
      </c>
      <c r="H81" s="2">
        <v>58.905360781282923</v>
      </c>
      <c r="I81" s="2">
        <v>25.630576828497169</v>
      </c>
      <c r="J81" s="2">
        <v>10.398369985245527</v>
      </c>
      <c r="K81" s="2">
        <v>2.1499332537061777</v>
      </c>
      <c r="L81" s="2">
        <v>0.87121478254760709</v>
      </c>
      <c r="M81" s="2">
        <v>0.76582589756202624</v>
      </c>
      <c r="N81" s="2">
        <v>0.61125553291646495</v>
      </c>
      <c r="O81" s="2">
        <v>0.96255181620178798</v>
      </c>
      <c r="P81" s="19">
        <v>17.440000000000001</v>
      </c>
    </row>
    <row r="82" spans="1:16" s="4" customFormat="1" x14ac:dyDescent="0.2">
      <c r="A82" s="9" t="s">
        <v>84</v>
      </c>
      <c r="B82" s="16" t="s">
        <v>69</v>
      </c>
      <c r="C82" s="2">
        <v>40.76</v>
      </c>
      <c r="D82" s="2">
        <v>41.44</v>
      </c>
      <c r="E82" s="2">
        <f>(((PI()*(D82/2)^2)*C82)/1000) * 2.745</f>
        <v>150.90578851309982</v>
      </c>
      <c r="F82" s="2">
        <v>144.07</v>
      </c>
      <c r="G82" s="3">
        <f>F82/E82 * 100</f>
        <v>95.470161495821998</v>
      </c>
      <c r="H82" s="2">
        <v>99.972235718747854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6.9410703130359588E-3</v>
      </c>
      <c r="P82" s="19">
        <v>33.15</v>
      </c>
    </row>
    <row r="83" spans="1:16" s="4" customFormat="1" x14ac:dyDescent="0.2">
      <c r="A83" s="9" t="s">
        <v>84</v>
      </c>
      <c r="B83" s="16" t="s">
        <v>71</v>
      </c>
      <c r="C83" s="2">
        <v>42.54</v>
      </c>
      <c r="D83" s="2">
        <v>41.52</v>
      </c>
      <c r="E83" s="2">
        <f>(((PI()*(D83/2)^2)*C83)/1000) * 2.745</f>
        <v>158.10456346122365</v>
      </c>
      <c r="F83" s="2">
        <v>155.25</v>
      </c>
      <c r="G83" s="3">
        <f>F83/E83 * 100</f>
        <v>98.194509128179746</v>
      </c>
      <c r="H83" s="2">
        <v>99.999999999999972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6.4412238325223222E-3</v>
      </c>
      <c r="P83" s="19">
        <v>32.15</v>
      </c>
    </row>
    <row r="84" spans="1:16" s="4" customFormat="1" x14ac:dyDescent="0.2">
      <c r="A84" s="9" t="s">
        <v>84</v>
      </c>
      <c r="B84" s="16" t="s">
        <v>85</v>
      </c>
      <c r="C84" s="2">
        <v>40.200000000000003</v>
      </c>
      <c r="D84" s="2">
        <v>41.03</v>
      </c>
      <c r="E84" s="2">
        <f>(((PI()*(D84/2)^2)*C84)/1000) * 2.745</f>
        <v>145.90202418881069</v>
      </c>
      <c r="F84" s="2">
        <v>140.18</v>
      </c>
      <c r="G84" s="3">
        <f>F84/E84 * 100</f>
        <v>96.078173541029258</v>
      </c>
      <c r="H84" s="2">
        <v>90.012840633471214</v>
      </c>
      <c r="I84" s="2">
        <v>7.6045084890854389</v>
      </c>
      <c r="J84" s="2">
        <v>1.5765444428591662</v>
      </c>
      <c r="K84" s="2">
        <v>0.39235268939935181</v>
      </c>
      <c r="L84" s="2">
        <v>0.12840633471251733</v>
      </c>
      <c r="M84" s="2">
        <v>2.853474104723959E-2</v>
      </c>
      <c r="N84" s="2">
        <v>1.4267370523640072E-2</v>
      </c>
      <c r="O84" s="2">
        <v>0.24254529890141491</v>
      </c>
      <c r="P84" s="19">
        <v>24.59</v>
      </c>
    </row>
    <row r="85" spans="1:16" s="4" customFormat="1" x14ac:dyDescent="0.2">
      <c r="A85" s="9" t="s">
        <v>84</v>
      </c>
      <c r="B85" s="16" t="s">
        <v>86</v>
      </c>
      <c r="C85" s="2">
        <v>40.200000000000003</v>
      </c>
      <c r="D85" s="2">
        <v>41.23</v>
      </c>
      <c r="E85" s="2">
        <f>(((PI()*(D85/2)^2)*C85)/1000) * 2.745</f>
        <v>147.32788451140817</v>
      </c>
      <c r="F85" s="2">
        <v>142.72</v>
      </c>
      <c r="G85" s="3">
        <f>F85/E85 * 100</f>
        <v>96.87236090663383</v>
      </c>
      <c r="H85" s="2">
        <v>60.341928251121082</v>
      </c>
      <c r="I85" s="2">
        <v>29.239069506726427</v>
      </c>
      <c r="J85" s="2">
        <v>5.8506165919282669</v>
      </c>
      <c r="K85" s="2">
        <v>1.5554932735426199</v>
      </c>
      <c r="L85" s="2">
        <v>0.72869955156952104</v>
      </c>
      <c r="M85" s="2">
        <v>0.51149103139014729</v>
      </c>
      <c r="N85" s="2">
        <v>0.60958520179372522</v>
      </c>
      <c r="O85" s="2">
        <v>0.80577354260090095</v>
      </c>
      <c r="P85" s="19">
        <v>18.29</v>
      </c>
    </row>
    <row r="86" spans="1:16" s="4" customFormat="1" x14ac:dyDescent="0.2">
      <c r="A86" s="9" t="s">
        <v>84</v>
      </c>
      <c r="B86" s="16" t="s">
        <v>87</v>
      </c>
      <c r="C86" s="2">
        <v>41.08</v>
      </c>
      <c r="D86" s="2">
        <v>41.49</v>
      </c>
      <c r="E86" s="2">
        <f>(((PI()*(D86/2)^2)*C86)/1000) * 2.745</f>
        <v>152.45776005868285</v>
      </c>
      <c r="F86" s="2">
        <v>122.93</v>
      </c>
      <c r="G86" s="3">
        <f>F86/E86 * 100</f>
        <v>80.632169823748384</v>
      </c>
      <c r="H86" s="2">
        <v>10.05450256243387</v>
      </c>
      <c r="I86" s="2">
        <v>53.924997966322309</v>
      </c>
      <c r="J86" s="2">
        <v>22.614496054665217</v>
      </c>
      <c r="K86" s="2">
        <v>4.6855934271536572</v>
      </c>
      <c r="L86" s="2">
        <v>2.3509314243878516</v>
      </c>
      <c r="M86" s="2">
        <v>1.7408281135605517</v>
      </c>
      <c r="N86" s="2">
        <v>1.9604653054584111</v>
      </c>
      <c r="O86" s="2">
        <v>2.4810867973643629</v>
      </c>
      <c r="P86" s="19">
        <v>7.62</v>
      </c>
    </row>
    <row r="87" spans="1:16" s="4" customFormat="1" x14ac:dyDescent="0.2">
      <c r="A87" s="9" t="s">
        <v>84</v>
      </c>
      <c r="B87" s="16" t="s">
        <v>88</v>
      </c>
      <c r="C87" s="2">
        <v>40.93</v>
      </c>
      <c r="D87" s="2">
        <v>41.16</v>
      </c>
      <c r="E87" s="2">
        <f>(((PI()*(D87/2)^2)*C87)/1000) * 2.745</f>
        <v>149.49432513467184</v>
      </c>
      <c r="F87" s="2">
        <v>133.30000000000001</v>
      </c>
      <c r="G87" s="3">
        <f>F87/E87 * 100</f>
        <v>89.167264295762934</v>
      </c>
      <c r="H87" s="2">
        <v>5.0112528132032628</v>
      </c>
      <c r="I87" s="2">
        <v>49.527381845461349</v>
      </c>
      <c r="J87" s="2">
        <v>28.634658664666173</v>
      </c>
      <c r="K87" s="2">
        <v>6.9992498124531011</v>
      </c>
      <c r="L87" s="2">
        <v>2.7831957989497216</v>
      </c>
      <c r="M87" s="2">
        <v>2.0780195048762051</v>
      </c>
      <c r="N87" s="2">
        <v>1.9129782445611487</v>
      </c>
      <c r="O87" s="2">
        <v>2.8207051762940667</v>
      </c>
      <c r="P87" s="19">
        <v>6.26</v>
      </c>
    </row>
    <row r="88" spans="1:16" s="4" customFormat="1" x14ac:dyDescent="0.2">
      <c r="A88" s="9" t="s">
        <v>84</v>
      </c>
      <c r="B88" s="16" t="s">
        <v>72</v>
      </c>
      <c r="C88" s="2">
        <v>41.97</v>
      </c>
      <c r="D88" s="2">
        <v>41.6</v>
      </c>
      <c r="E88" s="2">
        <f>(((PI()*(D88/2)^2)*C88)/1000) * 2.745</f>
        <v>156.58777769541419</v>
      </c>
      <c r="F88" s="2">
        <v>147.86000000000001</v>
      </c>
      <c r="G88" s="3">
        <f>F88/E88 * 100</f>
        <v>94.426271434549022</v>
      </c>
      <c r="H88" s="2">
        <v>35.526849722710658</v>
      </c>
      <c r="I88" s="2">
        <v>42.79724063303123</v>
      </c>
      <c r="J88" s="2">
        <v>13.140808873258495</v>
      </c>
      <c r="K88" s="2">
        <v>3.1583930745299722</v>
      </c>
      <c r="L88" s="2">
        <v>1.3729203300419517</v>
      </c>
      <c r="M88" s="2">
        <v>0.98065737860137203</v>
      </c>
      <c r="N88" s="2">
        <v>1.1903151629920135</v>
      </c>
      <c r="O88" s="2">
        <v>1.5284728797511293</v>
      </c>
      <c r="P88" s="19">
        <v>12.2</v>
      </c>
    </row>
    <row r="89" spans="1:16" s="4" customFormat="1" x14ac:dyDescent="0.2">
      <c r="A89" s="9" t="s">
        <v>84</v>
      </c>
      <c r="B89" s="16" t="s">
        <v>73</v>
      </c>
      <c r="C89" s="2">
        <v>41.41</v>
      </c>
      <c r="D89" s="2">
        <v>41.58</v>
      </c>
      <c r="E89" s="2">
        <f>(((PI()*(D89/2)^2)*C89)/1000) * 2.745</f>
        <v>154.34992779167692</v>
      </c>
      <c r="F89" s="2">
        <v>150.30000000000001</v>
      </c>
      <c r="G89" s="3">
        <f>F89/E89 * 100</f>
        <v>97.37613884915902</v>
      </c>
      <c r="H89" s="2">
        <v>98.263473053892227</v>
      </c>
      <c r="I89" s="2">
        <v>1.1044577511643168</v>
      </c>
      <c r="J89" s="2">
        <v>0.37924151696606334</v>
      </c>
      <c r="K89" s="2">
        <v>0.14637391882898898</v>
      </c>
      <c r="L89" s="2">
        <v>3.9920159680640235E-2</v>
      </c>
      <c r="M89" s="2">
        <v>3.9920159680640235E-2</v>
      </c>
      <c r="N89" s="2">
        <v>9.3147039254814629E-2</v>
      </c>
      <c r="O89" s="2">
        <v>1.3306719893553049E-2</v>
      </c>
      <c r="P89" s="19">
        <v>27.62</v>
      </c>
    </row>
    <row r="90" spans="1:16" s="4" customFormat="1" x14ac:dyDescent="0.2">
      <c r="A90" s="9" t="s">
        <v>84</v>
      </c>
      <c r="B90" s="16" t="s">
        <v>74</v>
      </c>
      <c r="C90" s="2">
        <v>25.07</v>
      </c>
      <c r="D90" s="2">
        <v>41.43</v>
      </c>
      <c r="E90" s="2">
        <f>(((PI()*(D90/2)^2)*C90)/1000) * 2.745</f>
        <v>92.771895625190041</v>
      </c>
      <c r="F90" s="2">
        <v>80.760000000000005</v>
      </c>
      <c r="G90" s="3">
        <f>F90/E90 * 100</f>
        <v>87.052225736855064</v>
      </c>
      <c r="H90" s="2">
        <v>7.1817731550272548</v>
      </c>
      <c r="I90" s="2">
        <v>38.088162456661699</v>
      </c>
      <c r="J90" s="2">
        <v>32.899950470529951</v>
      </c>
      <c r="K90" s="2">
        <v>8.7667161961366808</v>
      </c>
      <c r="L90" s="2">
        <v>3.6404160475482881</v>
      </c>
      <c r="M90" s="2">
        <v>2.6250619118375491</v>
      </c>
      <c r="N90" s="2">
        <v>3.1203566121842972</v>
      </c>
      <c r="O90" s="2">
        <v>4.135710747894966</v>
      </c>
      <c r="P90" s="19">
        <v>5.0199999999999996</v>
      </c>
    </row>
    <row r="91" spans="1:16" s="4" customFormat="1" x14ac:dyDescent="0.2">
      <c r="A91" s="9" t="s">
        <v>84</v>
      </c>
      <c r="B91" s="16" t="s">
        <v>89</v>
      </c>
      <c r="C91" s="2">
        <v>41.03</v>
      </c>
      <c r="D91" s="2">
        <v>41.33</v>
      </c>
      <c r="E91" s="2">
        <f>(((PI()*(D91/2)^2)*C91)/1000) * 2.745</f>
        <v>151.10003247616058</v>
      </c>
      <c r="F91" s="2">
        <v>144.63</v>
      </c>
      <c r="G91" s="3">
        <f>F91/E91 * 100</f>
        <v>95.718046932133277</v>
      </c>
      <c r="H91" s="2">
        <v>99.626633478531446</v>
      </c>
      <c r="I91" s="2">
        <v>0</v>
      </c>
      <c r="J91" s="2">
        <v>0.22816842978634036</v>
      </c>
      <c r="K91" s="2">
        <v>8.9884532946135284E-2</v>
      </c>
      <c r="L91" s="2">
        <v>2.074258452605238E-2</v>
      </c>
      <c r="M91" s="2">
        <v>4.8399363894069819E-2</v>
      </c>
      <c r="N91" s="2">
        <v>3.4570974210061105E-2</v>
      </c>
      <c r="O91" s="2">
        <v>6.9141948420043597E-3</v>
      </c>
      <c r="P91" s="19">
        <v>28.89</v>
      </c>
    </row>
    <row r="92" spans="1:16" s="4" customFormat="1" x14ac:dyDescent="0.2">
      <c r="A92" s="9" t="s">
        <v>84</v>
      </c>
      <c r="B92" s="16" t="s">
        <v>75</v>
      </c>
      <c r="C92" s="21">
        <v>41.43</v>
      </c>
      <c r="D92" s="21">
        <v>41.35</v>
      </c>
      <c r="E92" s="2">
        <f>(((PI()*(D92/2)^2)*C92)/1000) * 2.745</f>
        <v>152.72080030378038</v>
      </c>
      <c r="F92" s="2">
        <v>146.11000000000001</v>
      </c>
      <c r="G92" s="3">
        <f>F92/E92 * 100</f>
        <v>95.671316355970717</v>
      </c>
      <c r="H92" s="2">
        <v>89.632468687974793</v>
      </c>
      <c r="I92" s="2">
        <v>9.8213674628704162</v>
      </c>
      <c r="J92" s="2">
        <v>0.2997741427691773</v>
      </c>
      <c r="K92" s="2">
        <v>4.3802614468565718E-2</v>
      </c>
      <c r="L92" s="2">
        <v>5.4753268085561257E-3</v>
      </c>
      <c r="M92" s="2">
        <v>1.3688317021487576E-3</v>
      </c>
      <c r="N92" s="2">
        <v>6.8441585105492647E-4</v>
      </c>
      <c r="O92" s="2">
        <v>6.8441585107437879E-4</v>
      </c>
      <c r="P92" s="19">
        <v>24.82</v>
      </c>
    </row>
    <row r="93" spans="1:16" s="4" customFormat="1" x14ac:dyDescent="0.2">
      <c r="A93" s="9" t="s">
        <v>84</v>
      </c>
      <c r="B93" s="16" t="s">
        <v>90</v>
      </c>
      <c r="C93" s="21">
        <v>40.71</v>
      </c>
      <c r="D93" s="21">
        <v>41.06</v>
      </c>
      <c r="E93" s="2">
        <f>(((PI()*(D93/2)^2)*C93)/1000) * 2.745</f>
        <v>147.9691648435313</v>
      </c>
      <c r="F93" s="2">
        <v>139.26</v>
      </c>
      <c r="G93" s="3">
        <f>F93/E93 * 100</f>
        <v>94.114202879538624</v>
      </c>
      <c r="H93" s="2">
        <v>8.843171046962512</v>
      </c>
      <c r="I93" s="2">
        <v>51.162573603331865</v>
      </c>
      <c r="J93" s="2">
        <v>25.257073100674994</v>
      </c>
      <c r="K93" s="2">
        <v>5.3410886112307825</v>
      </c>
      <c r="L93" s="2">
        <v>2.6008904207956438</v>
      </c>
      <c r="M93" s="2">
        <v>2.0192445784862927</v>
      </c>
      <c r="N93" s="2">
        <v>2.1161855522045112</v>
      </c>
      <c r="O93" s="2">
        <v>2.4127531236536068</v>
      </c>
      <c r="P93" s="19">
        <v>7.06</v>
      </c>
    </row>
    <row r="94" spans="1:16" s="4" customFormat="1" x14ac:dyDescent="0.2">
      <c r="A94" s="9" t="s">
        <v>84</v>
      </c>
      <c r="B94" s="16" t="s">
        <v>76</v>
      </c>
      <c r="C94" s="21">
        <v>31.05</v>
      </c>
      <c r="D94" s="21">
        <v>41.43</v>
      </c>
      <c r="E94" s="2">
        <f>(((PI()*(D94/2)^2)*C94)/1000) * 2.745</f>
        <v>114.90097164587756</v>
      </c>
      <c r="F94" s="2">
        <v>109.61</v>
      </c>
      <c r="G94" s="3">
        <f>F94/E94 * 100</f>
        <v>95.395189814247843</v>
      </c>
      <c r="H94" s="2">
        <v>6.9972813691681859</v>
      </c>
      <c r="I94" s="2">
        <v>50.887660335358596</v>
      </c>
      <c r="J94" s="2">
        <v>26.260331709453194</v>
      </c>
      <c r="K94" s="2">
        <v>5.8204243983432731</v>
      </c>
      <c r="L94" s="2">
        <v>2.7678946120021606</v>
      </c>
      <c r="M94" s="2">
        <v>2.1867644643932782</v>
      </c>
      <c r="N94" s="2">
        <v>2.4376448263908128</v>
      </c>
      <c r="O94" s="2">
        <v>2.3555385261007005</v>
      </c>
      <c r="P94" s="19">
        <v>6.69</v>
      </c>
    </row>
    <row r="95" spans="1:16" s="4" customFormat="1" x14ac:dyDescent="0.2">
      <c r="A95" s="9" t="s">
        <v>84</v>
      </c>
      <c r="B95" s="16" t="s">
        <v>91</v>
      </c>
      <c r="C95" s="21">
        <v>35.35</v>
      </c>
      <c r="D95" s="21">
        <v>41.74</v>
      </c>
      <c r="E95" s="2">
        <f>(((PI()*(D95/2)^2)*C95)/1000) * 2.745</f>
        <v>132.77812689352544</v>
      </c>
      <c r="F95" s="2">
        <v>117.19</v>
      </c>
      <c r="G95" s="3">
        <f>F95/E95 * 100</f>
        <v>88.260018981872264</v>
      </c>
      <c r="H95" s="2">
        <v>17.801708322311409</v>
      </c>
      <c r="I95" s="2">
        <v>40.487750765843778</v>
      </c>
      <c r="J95" s="2">
        <v>23.359302335503578</v>
      </c>
      <c r="K95" s="2">
        <v>7.0150438173579914</v>
      </c>
      <c r="L95" s="2">
        <v>3.2929149849391486</v>
      </c>
      <c r="M95" s="2">
        <v>2.5496838494423626</v>
      </c>
      <c r="N95" s="2">
        <v>2.6691469481444701</v>
      </c>
      <c r="O95" s="2">
        <v>2.6998660306678732</v>
      </c>
      <c r="P95" s="19">
        <v>7.06</v>
      </c>
    </row>
    <row r="96" spans="1:16" s="4" customFormat="1" x14ac:dyDescent="0.2">
      <c r="A96" s="9" t="s">
        <v>84</v>
      </c>
      <c r="B96" s="16" t="s">
        <v>77</v>
      </c>
      <c r="C96" s="21">
        <v>20.93</v>
      </c>
      <c r="D96" s="21">
        <v>41.3</v>
      </c>
      <c r="E96" s="2">
        <f>(((PI()*(D96/2)^2)*C96)/1000) * 2.745</f>
        <v>76.966468817054832</v>
      </c>
      <c r="F96" s="2">
        <v>63.28</v>
      </c>
      <c r="G96" s="3">
        <f>F96/E96 * 100</f>
        <v>82.217621481912033</v>
      </c>
      <c r="H96" s="2">
        <v>0</v>
      </c>
      <c r="I96" s="2">
        <v>22.738479044187336</v>
      </c>
      <c r="J96" s="2">
        <v>43.874454769580886</v>
      </c>
      <c r="K96" s="2">
        <v>12.409128263480676</v>
      </c>
      <c r="L96" s="2">
        <v>5.6135027498577994</v>
      </c>
      <c r="M96" s="2">
        <v>4.4045135596434317</v>
      </c>
      <c r="N96" s="2">
        <v>5.0572096845565282</v>
      </c>
      <c r="O96" s="2">
        <v>5.1567735002212611</v>
      </c>
      <c r="P96" s="19">
        <v>3.11</v>
      </c>
    </row>
    <row r="97" spans="1:16" s="4" customFormat="1" x14ac:dyDescent="0.2">
      <c r="A97" s="9" t="s">
        <v>92</v>
      </c>
      <c r="B97" s="16" t="s">
        <v>88</v>
      </c>
      <c r="C97" s="2">
        <v>40.729999999999997</v>
      </c>
      <c r="D97" s="2">
        <v>41.21</v>
      </c>
      <c r="E97" s="2">
        <f>(((PI()*(D97/2)^2)*C97)/1000) * 2.745</f>
        <v>149.12548505260176</v>
      </c>
      <c r="F97" s="2">
        <v>147.34</v>
      </c>
      <c r="G97" s="3">
        <f>F97/E97 * 100</f>
        <v>98.802696231316901</v>
      </c>
      <c r="H97" s="2">
        <v>76.123252341523042</v>
      </c>
      <c r="I97" s="2">
        <v>17.388353468168869</v>
      </c>
      <c r="J97" s="2">
        <v>4.3776299714944953</v>
      </c>
      <c r="K97" s="2">
        <v>0.78729469254782714</v>
      </c>
      <c r="L97" s="2">
        <v>0.44794353196689635</v>
      </c>
      <c r="M97" s="2">
        <v>0.27148092846475996</v>
      </c>
      <c r="N97" s="2">
        <v>0.31220306773449708</v>
      </c>
      <c r="O97" s="2">
        <v>0.285054974888025</v>
      </c>
      <c r="P97" s="19">
        <v>21.79</v>
      </c>
    </row>
    <row r="98" spans="1:16" s="4" customFormat="1" x14ac:dyDescent="0.2">
      <c r="A98" s="9" t="s">
        <v>92</v>
      </c>
      <c r="B98" s="16" t="s">
        <v>72</v>
      </c>
      <c r="C98" s="2">
        <v>40.67</v>
      </c>
      <c r="D98" s="2">
        <v>41.33</v>
      </c>
      <c r="E98" s="2">
        <f>(((PI()*(D98/2)^2)*C98)/1000) * 2.745</f>
        <v>149.77427055338654</v>
      </c>
      <c r="F98" s="2">
        <v>145.85</v>
      </c>
      <c r="G98" s="3">
        <f>F98/E98 * 100</f>
        <v>97.379876704531995</v>
      </c>
      <c r="H98" s="2">
        <v>30.682207747685979</v>
      </c>
      <c r="I98" s="2">
        <v>43.188207062050061</v>
      </c>
      <c r="J98" s="2">
        <v>16.756942063764139</v>
      </c>
      <c r="K98" s="2">
        <v>3.7709976002742547</v>
      </c>
      <c r="L98" s="2">
        <v>1.5015426808365133</v>
      </c>
      <c r="M98" s="2">
        <v>1.1244429208090412</v>
      </c>
      <c r="N98" s="2">
        <v>1.3027082619129282</v>
      </c>
      <c r="O98" s="2">
        <v>1.5701062735687297</v>
      </c>
      <c r="P98" s="19">
        <v>10.85</v>
      </c>
    </row>
    <row r="99" spans="1:16" s="4" customFormat="1" x14ac:dyDescent="0.2">
      <c r="A99" s="9" t="s">
        <v>92</v>
      </c>
      <c r="B99" s="16" t="s">
        <v>73</v>
      </c>
      <c r="C99" s="2">
        <v>41.08</v>
      </c>
      <c r="D99" s="2">
        <v>41.21</v>
      </c>
      <c r="E99" s="2">
        <f>(((PI()*(D99/2)^2)*C99)/1000) * 2.745</f>
        <v>150.40694637763028</v>
      </c>
      <c r="F99" s="2">
        <v>145.22999999999999</v>
      </c>
      <c r="G99" s="3">
        <f>F99/E99 * 100</f>
        <v>96.55804036827368</v>
      </c>
      <c r="H99" s="2">
        <v>0</v>
      </c>
      <c r="I99" s="2">
        <v>62.156579219169629</v>
      </c>
      <c r="J99" s="2">
        <v>24.092818288232468</v>
      </c>
      <c r="K99" s="2">
        <v>5.0402809336914212</v>
      </c>
      <c r="L99" s="2">
        <v>2.3686566136473166</v>
      </c>
      <c r="M99" s="2">
        <v>1.7420643117813328</v>
      </c>
      <c r="N99" s="2">
        <v>2.1620877229222519</v>
      </c>
      <c r="O99" s="2">
        <v>2.4237416511740073</v>
      </c>
      <c r="P99" s="19">
        <v>7.09</v>
      </c>
    </row>
    <row r="100" spans="1:16" s="4" customFormat="1" x14ac:dyDescent="0.2">
      <c r="A100" s="9" t="s">
        <v>92</v>
      </c>
      <c r="B100" s="16" t="s">
        <v>74</v>
      </c>
      <c r="C100" s="2">
        <v>24.6</v>
      </c>
      <c r="D100" s="2">
        <v>41.18</v>
      </c>
      <c r="E100" s="2">
        <f>(((PI()*(D100/2)^2)*C100)/1000) * 2.745</f>
        <v>89.937336511660703</v>
      </c>
      <c r="F100" s="2">
        <v>84.4</v>
      </c>
      <c r="G100" s="3">
        <f>F100/E100 * 100</f>
        <v>93.843117078586431</v>
      </c>
      <c r="H100" s="2">
        <v>1.1848341232216711E-2</v>
      </c>
      <c r="I100" s="2">
        <v>18.76777251184831</v>
      </c>
      <c r="J100" s="2">
        <v>41.635071090047376</v>
      </c>
      <c r="K100" s="2">
        <v>13.661137440758328</v>
      </c>
      <c r="L100" s="2">
        <v>6.2559241706160815</v>
      </c>
      <c r="M100" s="2">
        <v>5.2369668246445684</v>
      </c>
      <c r="N100" s="2">
        <v>6.3507109004739162</v>
      </c>
      <c r="O100" s="2">
        <v>7.9265402843601871</v>
      </c>
      <c r="P100" s="19">
        <v>2.5099999999999998</v>
      </c>
    </row>
    <row r="101" spans="1:16" s="4" customFormat="1" x14ac:dyDescent="0.2">
      <c r="A101" s="9" t="s">
        <v>92</v>
      </c>
      <c r="B101" s="16" t="s">
        <v>93</v>
      </c>
      <c r="C101" s="2">
        <v>34.89</v>
      </c>
      <c r="D101" s="2">
        <v>41.19</v>
      </c>
      <c r="E101" s="2">
        <f>(((PI()*(D101/2)^2)*C101)/1000) * 2.745</f>
        <v>127.61942499194318</v>
      </c>
      <c r="F101" s="2">
        <v>118.01</v>
      </c>
      <c r="G101" s="3">
        <f>F101/E101 * 100</f>
        <v>92.470248951090454</v>
      </c>
      <c r="H101" s="2">
        <v>35.802050673671729</v>
      </c>
      <c r="I101" s="2">
        <v>30.107617998474733</v>
      </c>
      <c r="J101" s="2">
        <v>20.998220489788981</v>
      </c>
      <c r="K101" s="2">
        <v>4.7877298534022827</v>
      </c>
      <c r="L101" s="2">
        <v>2.1015168206083903</v>
      </c>
      <c r="M101" s="2">
        <v>1.4998728921277704</v>
      </c>
      <c r="N101" s="2">
        <v>1.8557749343276215</v>
      </c>
      <c r="O101" s="2">
        <v>2.6692653164986067</v>
      </c>
      <c r="P101" s="19">
        <v>9.98</v>
      </c>
    </row>
    <row r="102" spans="1:16" s="4" customFormat="1" x14ac:dyDescent="0.2">
      <c r="A102" s="9" t="s">
        <v>92</v>
      </c>
      <c r="B102" s="16" t="s">
        <v>89</v>
      </c>
      <c r="C102" s="2">
        <v>18.64</v>
      </c>
      <c r="D102" s="2">
        <v>41.21</v>
      </c>
      <c r="E102" s="2">
        <f>(((PI()*(D102/2)^2)*C102)/1000) * 2.745</f>
        <v>68.246968852946168</v>
      </c>
      <c r="F102" s="2">
        <v>60.34</v>
      </c>
      <c r="G102" s="3">
        <f>F102/E102 * 100</f>
        <v>88.414183097298363</v>
      </c>
      <c r="H102" s="2">
        <v>0</v>
      </c>
      <c r="I102" s="2">
        <v>12.131256214782885</v>
      </c>
      <c r="J102" s="2">
        <v>37.587006960556948</v>
      </c>
      <c r="K102" s="2">
        <v>16.705336426914219</v>
      </c>
      <c r="L102" s="2">
        <v>8.1869406695392737</v>
      </c>
      <c r="M102" s="2">
        <v>6.2313556513092321</v>
      </c>
      <c r="N102" s="2">
        <v>8.1537951607557435</v>
      </c>
      <c r="O102" s="2">
        <v>10.755717600265131</v>
      </c>
      <c r="P102" s="19">
        <v>1.84</v>
      </c>
    </row>
    <row r="103" spans="1:16" s="4" customFormat="1" x14ac:dyDescent="0.2">
      <c r="A103" s="9" t="s">
        <v>92</v>
      </c>
      <c r="B103" s="16" t="s">
        <v>75</v>
      </c>
      <c r="C103" s="2">
        <v>43.74</v>
      </c>
      <c r="D103" s="2">
        <v>35.61</v>
      </c>
      <c r="E103" s="2">
        <f>(((PI()*(D103/2)^2)*C103)/1000) * 2.745</f>
        <v>119.57901072880907</v>
      </c>
      <c r="F103" s="2">
        <v>115.16</v>
      </c>
      <c r="G103" s="3">
        <f>F103/E103 * 100</f>
        <v>96.304526436641254</v>
      </c>
      <c r="H103" s="2">
        <v>56.061132337617238</v>
      </c>
      <c r="I103" s="2">
        <v>22.898575894407784</v>
      </c>
      <c r="J103" s="2">
        <v>11.583883292810032</v>
      </c>
      <c r="K103" s="2">
        <v>3.4300104202848605</v>
      </c>
      <c r="L103" s="2">
        <v>1.5109412990621824</v>
      </c>
      <c r="M103" s="2">
        <v>1.1809656130601021</v>
      </c>
      <c r="N103" s="2">
        <v>1.4675234456408457</v>
      </c>
      <c r="O103" s="2">
        <v>1.7627648489058714</v>
      </c>
      <c r="P103" s="19">
        <v>16.059999999999999</v>
      </c>
    </row>
    <row r="104" spans="1:16" s="4" customFormat="1" x14ac:dyDescent="0.2">
      <c r="A104" s="9" t="s">
        <v>92</v>
      </c>
      <c r="B104" s="16" t="s">
        <v>90</v>
      </c>
      <c r="C104" s="2">
        <v>40.9</v>
      </c>
      <c r="D104" s="2">
        <v>35.630000000000003</v>
      </c>
      <c r="E104" s="2">
        <f>(((PI()*(D104/2)^2)*C104)/1000) * 2.745</f>
        <v>111.94048464862598</v>
      </c>
      <c r="F104" s="2">
        <v>105.32</v>
      </c>
      <c r="G104" s="3">
        <f>F104/E104 * 100</f>
        <v>94.085710215202951</v>
      </c>
      <c r="H104" s="2">
        <v>21.287504747436397</v>
      </c>
      <c r="I104" s="2">
        <v>46.91416635017093</v>
      </c>
      <c r="J104" s="2">
        <v>19.825294341055823</v>
      </c>
      <c r="K104" s="2">
        <v>4.7379415115837524</v>
      </c>
      <c r="L104" s="2">
        <v>2.1363463729586023</v>
      </c>
      <c r="M104" s="2">
        <v>1.4527155336118776</v>
      </c>
      <c r="N104" s="2">
        <v>1.7280668439043121</v>
      </c>
      <c r="O104" s="2">
        <v>1.8515001898974444</v>
      </c>
      <c r="P104" s="19">
        <v>8.9600000000000009</v>
      </c>
    </row>
    <row r="105" spans="1:16" s="4" customFormat="1" x14ac:dyDescent="0.2">
      <c r="A105" s="9" t="s">
        <v>92</v>
      </c>
      <c r="B105" s="16" t="s">
        <v>76</v>
      </c>
      <c r="C105" s="2">
        <v>40.19</v>
      </c>
      <c r="D105" s="2">
        <v>35.590000000000003</v>
      </c>
      <c r="E105" s="2">
        <f>(((PI()*(D105/2)^2)*C105)/1000) * 2.745</f>
        <v>109.7504254202386</v>
      </c>
      <c r="F105" s="2">
        <v>101.49</v>
      </c>
      <c r="G105" s="3">
        <f>F105/E105 * 100</f>
        <v>92.473445648516517</v>
      </c>
      <c r="H105" s="2">
        <v>0</v>
      </c>
      <c r="I105" s="2">
        <v>39.99408808749628</v>
      </c>
      <c r="J105" s="2">
        <v>34.643807271652342</v>
      </c>
      <c r="K105" s="2">
        <v>9.2225835057641277</v>
      </c>
      <c r="L105" s="2">
        <v>4.1087791900680024</v>
      </c>
      <c r="M105" s="2">
        <v>3.2416986895260256</v>
      </c>
      <c r="N105" s="2">
        <v>4.1284855650803287</v>
      </c>
      <c r="O105" s="2">
        <v>5.0940979406838265</v>
      </c>
      <c r="P105" s="19">
        <v>4.21</v>
      </c>
    </row>
    <row r="106" spans="1:16" s="4" customFormat="1" x14ac:dyDescent="0.2">
      <c r="A106" s="9" t="s">
        <v>92</v>
      </c>
      <c r="B106" s="16" t="s">
        <v>77</v>
      </c>
      <c r="C106" s="2">
        <v>37.54</v>
      </c>
      <c r="D106" s="2">
        <v>35.58</v>
      </c>
      <c r="E106" s="2">
        <f>(((PI()*(D106/2)^2)*C106)/1000) * 2.745</f>
        <v>102.45623341745501</v>
      </c>
      <c r="F106" s="2">
        <v>91.48</v>
      </c>
      <c r="G106" s="3">
        <f>F106/E106 * 100</f>
        <v>89.286905197136562</v>
      </c>
      <c r="H106" s="2">
        <v>0</v>
      </c>
      <c r="I106" s="2">
        <v>26.956711849584643</v>
      </c>
      <c r="J106" s="2">
        <v>35.800174901617844</v>
      </c>
      <c r="K106" s="2">
        <v>12.800612155662419</v>
      </c>
      <c r="L106" s="2">
        <v>6.2199387844338165</v>
      </c>
      <c r="M106" s="2">
        <v>4.8863139484039912</v>
      </c>
      <c r="N106" s="2">
        <v>6.5041539134236883</v>
      </c>
      <c r="O106" s="2">
        <v>6.6353301268036669</v>
      </c>
      <c r="P106" s="19">
        <v>2.92</v>
      </c>
    </row>
    <row r="107" spans="1:16" s="4" customFormat="1" x14ac:dyDescent="0.2">
      <c r="A107" s="9" t="s">
        <v>92</v>
      </c>
      <c r="B107" s="16" t="s">
        <v>94</v>
      </c>
      <c r="C107" s="2">
        <v>74.86</v>
      </c>
      <c r="D107" s="2">
        <v>39.44</v>
      </c>
      <c r="E107" s="2">
        <f>(((PI()*(D107/2)^2)*C107)/1000) * 2.745</f>
        <v>251.04747951416061</v>
      </c>
      <c r="F107" s="2">
        <v>246.21</v>
      </c>
      <c r="G107" s="3">
        <f>F107/E107 * 100</f>
        <v>98.073081823596738</v>
      </c>
      <c r="H107" s="2">
        <v>54.286990780228273</v>
      </c>
      <c r="I107" s="2">
        <v>32.468218187725931</v>
      </c>
      <c r="J107" s="2">
        <v>7.8956987937126604</v>
      </c>
      <c r="K107" s="2">
        <v>2.0064172860566174</v>
      </c>
      <c r="L107" s="2">
        <v>0.88948458632874294</v>
      </c>
      <c r="M107" s="2">
        <v>0.58486657731204983</v>
      </c>
      <c r="N107" s="2">
        <v>0.79606839689696129</v>
      </c>
      <c r="O107" s="2">
        <v>1.0194549368425292</v>
      </c>
      <c r="P107" s="19">
        <v>17.7</v>
      </c>
    </row>
    <row r="108" spans="1:16" s="4" customFormat="1" x14ac:dyDescent="0.2">
      <c r="A108" s="9" t="s">
        <v>92</v>
      </c>
      <c r="B108" s="16" t="s">
        <v>95</v>
      </c>
      <c r="C108" s="2">
        <v>36.11</v>
      </c>
      <c r="D108" s="2">
        <v>41.22</v>
      </c>
      <c r="E108" s="2">
        <f>(((PI()*(D108/2)^2)*C108)/1000) * 2.745</f>
        <v>132.27436748001037</v>
      </c>
      <c r="F108" s="2">
        <v>129.96</v>
      </c>
      <c r="G108" s="3">
        <f>F108/E108 * 100</f>
        <v>98.250328068769548</v>
      </c>
      <c r="H108" s="2">
        <v>88.211757463835056</v>
      </c>
      <c r="I108" s="2">
        <v>8.7411511234226005</v>
      </c>
      <c r="J108" s="2">
        <v>2.0467836257309693</v>
      </c>
      <c r="K108" s="2">
        <v>1.9775315481686619</v>
      </c>
      <c r="L108" s="2">
        <v>0.20006155740231435</v>
      </c>
      <c r="M108" s="2">
        <v>6.9252077562307626E-2</v>
      </c>
      <c r="N108" s="2">
        <v>0.14619883040935497</v>
      </c>
      <c r="O108" s="2">
        <v>0.14619883040935497</v>
      </c>
      <c r="P108" s="19">
        <v>22.17</v>
      </c>
    </row>
    <row r="109" spans="1:16" s="4" customFormat="1" x14ac:dyDescent="0.2">
      <c r="A109" s="9" t="s">
        <v>92</v>
      </c>
      <c r="B109" s="16" t="s">
        <v>78</v>
      </c>
      <c r="C109" s="2">
        <v>37.17</v>
      </c>
      <c r="D109" s="2">
        <v>41.2</v>
      </c>
      <c r="E109" s="2">
        <f>(((PI()*(D109/2)^2)*C109)/1000) * 2.745</f>
        <v>136.02515307677206</v>
      </c>
      <c r="F109" s="2">
        <v>126.8</v>
      </c>
      <c r="G109" s="3">
        <f>F109/E109 * 100</f>
        <v>93.218053523111706</v>
      </c>
      <c r="H109" s="2">
        <v>0</v>
      </c>
      <c r="I109" s="2">
        <v>47.578864353312284</v>
      </c>
      <c r="J109" s="2">
        <v>30.985804416403756</v>
      </c>
      <c r="K109" s="2">
        <v>8.0283911671924333</v>
      </c>
      <c r="L109" s="2">
        <v>3.4227129337539677</v>
      </c>
      <c r="M109" s="2">
        <v>2.6261829652996718</v>
      </c>
      <c r="N109" s="2">
        <v>3.1940063091482513</v>
      </c>
      <c r="O109" s="2">
        <v>4.0536277602523549</v>
      </c>
      <c r="P109" s="19">
        <v>5.0999999999999996</v>
      </c>
    </row>
    <row r="110" spans="1:16" s="4" customFormat="1" x14ac:dyDescent="0.2">
      <c r="A110" s="9" t="s">
        <v>92</v>
      </c>
      <c r="B110" s="16" t="s">
        <v>79</v>
      </c>
      <c r="C110" s="2">
        <v>45.45</v>
      </c>
      <c r="D110" s="2">
        <v>39.21</v>
      </c>
      <c r="E110" s="2">
        <f>(((PI()*(D110/2)^2)*C110)/1000) * 2.745</f>
        <v>150.64676231990731</v>
      </c>
      <c r="F110" s="2">
        <v>143.05000000000001</v>
      </c>
      <c r="G110" s="3">
        <f>F110/E110 * 100</f>
        <v>94.957234922994814</v>
      </c>
      <c r="H110" s="2">
        <v>29.758825585459626</v>
      </c>
      <c r="I110" s="2">
        <v>28.388675288360719</v>
      </c>
      <c r="J110" s="2">
        <v>27.38902481649777</v>
      </c>
      <c r="K110" s="2">
        <v>6.0188745193988211</v>
      </c>
      <c r="L110" s="2">
        <v>2.5096120237678954</v>
      </c>
      <c r="M110" s="2">
        <v>1.7825934987766592</v>
      </c>
      <c r="N110" s="2">
        <v>2.0761971338692753</v>
      </c>
      <c r="O110" s="2">
        <v>2.16707444949318</v>
      </c>
      <c r="P110" s="19">
        <v>8.49</v>
      </c>
    </row>
    <row r="111" spans="1:16" s="4" customFormat="1" x14ac:dyDescent="0.2">
      <c r="A111" s="9" t="s">
        <v>92</v>
      </c>
      <c r="B111" s="16" t="s">
        <v>80</v>
      </c>
      <c r="C111" s="2">
        <v>73.45</v>
      </c>
      <c r="D111" s="2">
        <v>39.14</v>
      </c>
      <c r="E111" s="2">
        <f>(((PI()*(D111/2)^2)*C111)/1000) * 2.745</f>
        <v>242.5859661790083</v>
      </c>
      <c r="F111" s="2">
        <v>240.93</v>
      </c>
      <c r="G111" s="3">
        <f>F111/E111 * 100</f>
        <v>99.317369341231256</v>
      </c>
      <c r="H111" s="2">
        <v>94.517079649690771</v>
      </c>
      <c r="I111" s="2">
        <v>3.233304279251243</v>
      </c>
      <c r="J111" s="2">
        <v>1.4859087701822276</v>
      </c>
      <c r="K111" s="2">
        <v>0.29469140414227346</v>
      </c>
      <c r="L111" s="2">
        <v>0.13696924417882411</v>
      </c>
      <c r="M111" s="2">
        <v>9.5463412609455581E-2</v>
      </c>
      <c r="N111" s="2">
        <v>0.11621632839413985</v>
      </c>
      <c r="O111" s="2">
        <v>0.12036691155106961</v>
      </c>
      <c r="P111" s="19">
        <v>36.17</v>
      </c>
    </row>
    <row r="112" spans="1:16" s="4" customFormat="1" x14ac:dyDescent="0.2">
      <c r="A112" s="9" t="s">
        <v>92</v>
      </c>
      <c r="B112" s="16" t="s">
        <v>81</v>
      </c>
      <c r="C112" s="2">
        <v>63.55</v>
      </c>
      <c r="D112" s="2">
        <v>39.97</v>
      </c>
      <c r="E112" s="2">
        <f>(((PI()*(D112/2)^2)*C112)/1000) * 2.745</f>
        <v>218.88504072361647</v>
      </c>
      <c r="F112" s="2">
        <v>205.55</v>
      </c>
      <c r="G112" s="3">
        <f>F112/E112 * 100</f>
        <v>93.907742310972068</v>
      </c>
      <c r="H112" s="2">
        <v>89.613232790075386</v>
      </c>
      <c r="I112" s="2">
        <v>6.0812454390659205</v>
      </c>
      <c r="J112" s="2">
        <v>2.8071028946728203</v>
      </c>
      <c r="K112" s="2">
        <v>0.60325954755531608</v>
      </c>
      <c r="L112" s="2">
        <v>0.22378983215761591</v>
      </c>
      <c r="M112" s="2">
        <v>0.19459985405012606</v>
      </c>
      <c r="N112" s="2">
        <v>0.22378983215762976</v>
      </c>
      <c r="O112" s="2">
        <v>0.20919484310387096</v>
      </c>
      <c r="P112" s="19">
        <v>30.86</v>
      </c>
    </row>
    <row r="113" spans="1:16" s="4" customFormat="1" x14ac:dyDescent="0.2">
      <c r="A113" s="9" t="s">
        <v>92</v>
      </c>
      <c r="B113" s="16" t="s">
        <v>82</v>
      </c>
      <c r="C113" s="2">
        <v>24.61</v>
      </c>
      <c r="D113" s="2">
        <v>40.17</v>
      </c>
      <c r="E113" s="2">
        <f>(((PI()*(D113/2)^2)*C113)/1000) * 2.745</f>
        <v>85.614536003340149</v>
      </c>
      <c r="F113" s="2">
        <v>71.5</v>
      </c>
      <c r="G113" s="3">
        <f>F113/E113 * 100</f>
        <v>83.513855634527417</v>
      </c>
      <c r="H113" s="2">
        <v>4.1958041958003803E-2</v>
      </c>
      <c r="I113" s="2">
        <v>8.7132867132867382</v>
      </c>
      <c r="J113" s="2">
        <v>43.87412587412588</v>
      </c>
      <c r="K113" s="2">
        <v>15.888111888111908</v>
      </c>
      <c r="L113" s="2">
        <v>7.8741258741258671</v>
      </c>
      <c r="M113" s="2">
        <v>5.9440559440559442</v>
      </c>
      <c r="N113" s="2">
        <v>7.8321678321678636</v>
      </c>
      <c r="O113" s="2">
        <v>9.4965034965034842</v>
      </c>
      <c r="P113" s="19">
        <v>1.92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Rae, Auriol</dc:creator>
  <cp:lastModifiedBy>Microsoft Office User</cp:lastModifiedBy>
  <dcterms:created xsi:type="dcterms:W3CDTF">2019-08-26T13:43:39Z</dcterms:created>
  <dcterms:modified xsi:type="dcterms:W3CDTF">2021-07-23T15:19:34Z</dcterms:modified>
</cp:coreProperties>
</file>