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Ability\"/>
    </mc:Choice>
  </mc:AlternateContent>
  <xr:revisionPtr revIDLastSave="0" documentId="13_ncr:1_{4906522F-2215-4941-A900-565C61F33B22}" xr6:coauthVersionLast="47" xr6:coauthVersionMax="47" xr10:uidLastSave="{00000000-0000-0000-0000-000000000000}"/>
  <bookViews>
    <workbookView xWindow="-110" yWindow="-110" windowWidth="19420" windowHeight="10300" tabRatio="861" xr2:uid="{00000000-000D-0000-FFFF-FFFF00000000}"/>
  </bookViews>
  <sheets>
    <sheet name="แผนผลิต2564" sheetId="3" r:id="rId1"/>
    <sheet name="มิ.ย. 64" sheetId="9" r:id="rId2"/>
    <sheet name="ก.ค. 64 " sheetId="8" r:id="rId3"/>
    <sheet name="ส.ค. 64 " sheetId="10" r:id="rId4"/>
    <sheet name="ก.ย. 64" sheetId="11" r:id="rId5"/>
    <sheet name="ต.ค. 64" sheetId="12" r:id="rId6"/>
    <sheet name="พ.ย. 64 " sheetId="13" r:id="rId7"/>
    <sheet name="ธ.ค. 64" sheetId="14" r:id="rId8"/>
    <sheet name="ม.ค 65" sheetId="15" r:id="rId9"/>
    <sheet name="ก.พ. 65" sheetId="16" r:id="rId10"/>
    <sheet name="มี.ค 65" sheetId="17" r:id="rId11"/>
    <sheet name="เม.ย. 65" sheetId="18" r:id="rId12"/>
    <sheet name="พ.ค 65" sheetId="19" r:id="rId13"/>
    <sheet name="มิ.ย. 65" sheetId="20" r:id="rId14"/>
  </sheets>
  <externalReferences>
    <externalReference r:id="rId15"/>
  </externalReferences>
  <definedNames>
    <definedName name="_xlnm.Print_Area" localSheetId="11">'เม.ย. 65'!$A$1:$H$40</definedName>
    <definedName name="_xlnm.Print_Area" localSheetId="0">แผนผลิต2564!$A$1:$H$24</definedName>
    <definedName name="_xlnm.Print_Area" localSheetId="2">'ก.ค. 64 '!$A$1:$H$40</definedName>
    <definedName name="_xlnm.Print_Area" localSheetId="9">'ก.พ. 65'!$A$1:$H$37</definedName>
    <definedName name="_xlnm.Print_Area" localSheetId="4">'ก.ย. 64'!$A$1:$H$39</definedName>
    <definedName name="_xlnm.Print_Area" localSheetId="5">'ต.ค. 64'!$A$1:$H$40</definedName>
    <definedName name="_xlnm.Print_Area" localSheetId="7">'ธ.ค. 64'!$A$1:$H$40</definedName>
    <definedName name="_xlnm.Print_Area" localSheetId="12">'พ.ค 65'!$A$1:$H$40</definedName>
    <definedName name="_xlnm.Print_Area" localSheetId="6">'พ.ย. 64 '!$A$1:$H$39</definedName>
    <definedName name="_xlnm.Print_Area" localSheetId="8">'ม.ค 65'!$A$1:$H$40</definedName>
    <definedName name="_xlnm.Print_Area" localSheetId="1">'มิ.ย. 64'!$A$1:$H$39</definedName>
    <definedName name="_xlnm.Print_Area" localSheetId="13">'มิ.ย. 65'!$A$1:$H$40</definedName>
    <definedName name="_xlnm.Print_Area" localSheetId="10">'มี.ค 65'!$A$1:$H$40</definedName>
    <definedName name="_xlnm.Print_Area" localSheetId="3">'ส.ค. 64 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15" i="3"/>
  <c r="L16" i="3"/>
  <c r="L17" i="3"/>
  <c r="L18" i="3"/>
  <c r="L6" i="3"/>
  <c r="E34" i="19"/>
  <c r="H36" i="20"/>
  <c r="G36" i="20"/>
  <c r="F36" i="20"/>
  <c r="F18" i="3" s="1"/>
  <c r="D36" i="20"/>
  <c r="C36" i="20"/>
  <c r="C17" i="3" s="1"/>
  <c r="B36" i="20"/>
  <c r="B18" i="3" s="1"/>
  <c r="H35" i="20"/>
  <c r="H18" i="3" s="1"/>
  <c r="G35" i="20"/>
  <c r="G18" i="3" s="1"/>
  <c r="F35" i="20"/>
  <c r="D35" i="20"/>
  <c r="C35" i="20"/>
  <c r="B35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H36" i="19"/>
  <c r="G36" i="19"/>
  <c r="F36" i="19"/>
  <c r="F17" i="3" s="1"/>
  <c r="D36" i="19"/>
  <c r="C36" i="19"/>
  <c r="B36" i="19"/>
  <c r="B17" i="3" s="1"/>
  <c r="H35" i="19"/>
  <c r="H17" i="3" s="1"/>
  <c r="G35" i="19"/>
  <c r="G17" i="3" s="1"/>
  <c r="F35" i="19"/>
  <c r="D35" i="19"/>
  <c r="C35" i="19"/>
  <c r="B35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C18" i="3" l="1"/>
  <c r="E35" i="20"/>
  <c r="E36" i="19"/>
  <c r="E17" i="3" s="1"/>
  <c r="E35" i="19"/>
  <c r="E36" i="20"/>
  <c r="E18" i="3" s="1"/>
  <c r="E5" i="8" l="1"/>
  <c r="E4" i="8"/>
  <c r="E9" i="10" l="1"/>
  <c r="E10" i="10"/>
  <c r="E11" i="10"/>
  <c r="E12" i="10"/>
  <c r="E13" i="10"/>
  <c r="E14" i="10"/>
  <c r="E8" i="10"/>
  <c r="E30" i="9"/>
  <c r="E31" i="9"/>
  <c r="E32" i="9"/>
  <c r="E33" i="9"/>
  <c r="E29" i="9"/>
  <c r="H37" i="8" l="1"/>
  <c r="H37" i="10" s="1"/>
  <c r="H36" i="11" s="1"/>
  <c r="H37" i="12" s="1"/>
  <c r="H36" i="13" s="1"/>
  <c r="H37" i="14" s="1"/>
  <c r="H37" i="15" s="1"/>
  <c r="H34" i="16" s="1"/>
  <c r="H37" i="17" s="1"/>
  <c r="H37" i="20" s="1"/>
  <c r="H37" i="18" l="1"/>
  <c r="H37" i="19"/>
  <c r="H36" i="18"/>
  <c r="G36" i="18"/>
  <c r="F36" i="18"/>
  <c r="F16" i="3" s="1"/>
  <c r="D36" i="18"/>
  <c r="C36" i="18"/>
  <c r="C16" i="3" s="1"/>
  <c r="B36" i="18"/>
  <c r="B16" i="3" s="1"/>
  <c r="H35" i="18"/>
  <c r="H16" i="3" s="1"/>
  <c r="G35" i="18"/>
  <c r="G16" i="3" s="1"/>
  <c r="F35" i="18"/>
  <c r="D35" i="18"/>
  <c r="C35" i="18"/>
  <c r="B35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5" i="18" l="1"/>
  <c r="E36" i="18"/>
  <c r="E16" i="3" s="1"/>
  <c r="E6" i="16"/>
  <c r="E5" i="16"/>
  <c r="E4" i="16"/>
  <c r="E6" i="17"/>
  <c r="E5" i="17"/>
  <c r="E4" i="17"/>
  <c r="H36" i="17"/>
  <c r="G36" i="17"/>
  <c r="F36" i="17"/>
  <c r="D36" i="17"/>
  <c r="C36" i="17"/>
  <c r="B36" i="17"/>
  <c r="H35" i="17"/>
  <c r="H15" i="3" s="1"/>
  <c r="G35" i="17"/>
  <c r="G15" i="3" s="1"/>
  <c r="F35" i="17"/>
  <c r="D35" i="17"/>
  <c r="C35" i="17"/>
  <c r="B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H33" i="16"/>
  <c r="G33" i="16"/>
  <c r="F33" i="16"/>
  <c r="D33" i="16"/>
  <c r="C33" i="16"/>
  <c r="C14" i="3" s="1"/>
  <c r="B33" i="16"/>
  <c r="B14" i="3" s="1"/>
  <c r="H32" i="16"/>
  <c r="H14" i="3" s="1"/>
  <c r="G32" i="16"/>
  <c r="G14" i="3" s="1"/>
  <c r="F32" i="16"/>
  <c r="D32" i="16"/>
  <c r="C32" i="16"/>
  <c r="B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32" i="16" l="1"/>
  <c r="E35" i="17"/>
  <c r="E36" i="17"/>
  <c r="E33" i="16"/>
  <c r="C36" i="15"/>
  <c r="D36" i="15"/>
  <c r="F36" i="15"/>
  <c r="G36" i="15"/>
  <c r="H36" i="15"/>
  <c r="B36" i="15"/>
  <c r="C36" i="14"/>
  <c r="D36" i="14"/>
  <c r="F36" i="14"/>
  <c r="G36" i="14"/>
  <c r="H36" i="14"/>
  <c r="B36" i="14"/>
  <c r="C36" i="12"/>
  <c r="D36" i="12"/>
  <c r="F36" i="12"/>
  <c r="G36" i="12"/>
  <c r="H36" i="12"/>
  <c r="B36" i="12"/>
  <c r="C36" i="10"/>
  <c r="D36" i="10"/>
  <c r="F36" i="10"/>
  <c r="G36" i="10"/>
  <c r="H36" i="10"/>
  <c r="B36" i="10"/>
  <c r="C36" i="8"/>
  <c r="D36" i="8"/>
  <c r="F36" i="8"/>
  <c r="G36" i="8"/>
  <c r="H36" i="8"/>
  <c r="B36" i="8"/>
  <c r="E33" i="15" l="1"/>
  <c r="E34" i="15"/>
  <c r="E5" i="15"/>
  <c r="E6" i="15"/>
  <c r="E4" i="15"/>
  <c r="C13" i="3"/>
  <c r="B13" i="3"/>
  <c r="H35" i="15"/>
  <c r="H13" i="3" s="1"/>
  <c r="G35" i="15"/>
  <c r="G13" i="3" s="1"/>
  <c r="F35" i="15"/>
  <c r="D35" i="15"/>
  <c r="C35" i="15"/>
  <c r="B35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34" i="14"/>
  <c r="E33" i="14"/>
  <c r="E4" i="14"/>
  <c r="E5" i="14"/>
  <c r="E6" i="14"/>
  <c r="E7" i="14"/>
  <c r="E8" i="14"/>
  <c r="E9" i="14"/>
  <c r="E10" i="14"/>
  <c r="E11" i="14"/>
  <c r="E12" i="14"/>
  <c r="E13" i="14"/>
  <c r="E14" i="14"/>
  <c r="E4" i="13"/>
  <c r="E5" i="13"/>
  <c r="E6" i="13"/>
  <c r="E7" i="13"/>
  <c r="E8" i="13"/>
  <c r="E9" i="13"/>
  <c r="E10" i="13"/>
  <c r="E11" i="13"/>
  <c r="E12" i="13"/>
  <c r="E13" i="13"/>
  <c r="E14" i="13"/>
  <c r="E4" i="12"/>
  <c r="E5" i="12"/>
  <c r="E6" i="12"/>
  <c r="E7" i="12"/>
  <c r="E8" i="12"/>
  <c r="E9" i="12"/>
  <c r="E10" i="12"/>
  <c r="E11" i="12"/>
  <c r="E12" i="12"/>
  <c r="E13" i="12"/>
  <c r="E14" i="12"/>
  <c r="E4" i="11"/>
  <c r="E5" i="11"/>
  <c r="E6" i="11"/>
  <c r="E7" i="11"/>
  <c r="E8" i="11"/>
  <c r="E9" i="11"/>
  <c r="E10" i="11"/>
  <c r="E11" i="11"/>
  <c r="E12" i="11"/>
  <c r="E13" i="11"/>
  <c r="E14" i="11"/>
  <c r="C12" i="3"/>
  <c r="B12" i="3"/>
  <c r="H35" i="14"/>
  <c r="H12" i="3" s="1"/>
  <c r="G35" i="14"/>
  <c r="G12" i="3" s="1"/>
  <c r="F35" i="14"/>
  <c r="D35" i="14"/>
  <c r="C35" i="14"/>
  <c r="B35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H35" i="13"/>
  <c r="G35" i="13"/>
  <c r="F35" i="13"/>
  <c r="D35" i="13"/>
  <c r="C35" i="13"/>
  <c r="B35" i="13"/>
  <c r="H34" i="13"/>
  <c r="H11" i="3" s="1"/>
  <c r="G34" i="13"/>
  <c r="G11" i="3" s="1"/>
  <c r="F34" i="13"/>
  <c r="D34" i="13"/>
  <c r="C34" i="13"/>
  <c r="B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H35" i="12"/>
  <c r="H10" i="3" s="1"/>
  <c r="G35" i="12"/>
  <c r="G10" i="3" s="1"/>
  <c r="F35" i="12"/>
  <c r="D35" i="12"/>
  <c r="C35" i="12"/>
  <c r="B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H35" i="11"/>
  <c r="G35" i="11"/>
  <c r="F35" i="11"/>
  <c r="D35" i="11"/>
  <c r="C35" i="11"/>
  <c r="B35" i="11"/>
  <c r="H34" i="11"/>
  <c r="H9" i="3" s="1"/>
  <c r="G34" i="11"/>
  <c r="G9" i="3" s="1"/>
  <c r="F34" i="11"/>
  <c r="D34" i="11"/>
  <c r="C34" i="11"/>
  <c r="B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36" i="15" l="1"/>
  <c r="E36" i="14"/>
  <c r="E36" i="12"/>
  <c r="E35" i="14"/>
  <c r="E35" i="12"/>
  <c r="E35" i="15"/>
  <c r="E34" i="11"/>
  <c r="E34" i="13"/>
  <c r="E35" i="13"/>
  <c r="E35" i="11"/>
  <c r="E16" i="10" l="1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15" i="10"/>
  <c r="E4" i="10"/>
  <c r="E5" i="10"/>
  <c r="F8" i="3"/>
  <c r="C8" i="3"/>
  <c r="B8" i="3"/>
  <c r="H35" i="10"/>
  <c r="H8" i="3" s="1"/>
  <c r="G35" i="10"/>
  <c r="G8" i="3" s="1"/>
  <c r="F35" i="10"/>
  <c r="D35" i="10"/>
  <c r="C35" i="10"/>
  <c r="B35" i="10"/>
  <c r="E7" i="10"/>
  <c r="E6" i="10"/>
  <c r="H35" i="9"/>
  <c r="G35" i="9"/>
  <c r="F35" i="9"/>
  <c r="F6" i="3" s="1"/>
  <c r="D35" i="9"/>
  <c r="C35" i="9"/>
  <c r="C6" i="3" s="1"/>
  <c r="B35" i="9"/>
  <c r="B6" i="3" s="1"/>
  <c r="H34" i="9"/>
  <c r="H6" i="3" s="1"/>
  <c r="G34" i="9"/>
  <c r="G6" i="3" s="1"/>
  <c r="F34" i="9"/>
  <c r="D34" i="9"/>
  <c r="C34" i="9"/>
  <c r="B34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F7" i="3"/>
  <c r="C7" i="3"/>
  <c r="B7" i="3"/>
  <c r="H35" i="8"/>
  <c r="H7" i="3" s="1"/>
  <c r="G35" i="8"/>
  <c r="G7" i="3" s="1"/>
  <c r="F35" i="8"/>
  <c r="D35" i="8"/>
  <c r="C35" i="8"/>
  <c r="B35" i="8"/>
  <c r="E6" i="8"/>
  <c r="E36" i="10" l="1"/>
  <c r="E36" i="8"/>
  <c r="E34" i="9"/>
  <c r="E35" i="10"/>
  <c r="E35" i="9"/>
  <c r="E35" i="8"/>
  <c r="G22" i="3" l="1"/>
</calcChain>
</file>

<file path=xl/sharedStrings.xml><?xml version="1.0" encoding="utf-8"?>
<sst xmlns="http://schemas.openxmlformats.org/spreadsheetml/2006/main" count="365" uniqueCount="54">
  <si>
    <t xml:space="preserve">แผนการผลิตโรงแยกก๊าซขนอม </t>
  </si>
  <si>
    <t>เดือน</t>
  </si>
  <si>
    <t>FEED GAS</t>
  </si>
  <si>
    <t>SALES GAS (MMSCFD)</t>
  </si>
  <si>
    <t>GAS USED</t>
  </si>
  <si>
    <t>LPG</t>
  </si>
  <si>
    <t>NGL</t>
  </si>
  <si>
    <t>(MMSCFD)</t>
  </si>
  <si>
    <t xml:space="preserve">MP </t>
  </si>
  <si>
    <t xml:space="preserve">LP </t>
  </si>
  <si>
    <t>TOTAL</t>
  </si>
  <si>
    <t>(TONS)</t>
  </si>
  <si>
    <t>(M3)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</si>
  <si>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</si>
  <si>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</si>
  <si>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</si>
  <si>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</si>
  <si>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</si>
  <si>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</si>
  <si>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</si>
  <si>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</si>
  <si>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</si>
  <si>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จัดทำโดย</t>
  </si>
  <si>
    <t>รับรองโดย</t>
  </si>
  <si>
    <t>อนุมัติโดย</t>
  </si>
  <si>
    <t xml:space="preserve">                        วิศวกร</t>
  </si>
  <si>
    <t>ผจ.วบ.</t>
  </si>
  <si>
    <t>QSHEF-GSP-19-406-19-401-002-002</t>
  </si>
  <si>
    <t>ชื่อเอกสาร แบบฟอร์มแผนการผลิต 12 เดือน เริ่มใช้วันที่ 1/2/55</t>
  </si>
  <si>
    <t xml:space="preserve">วันที่ </t>
  </si>
  <si>
    <t>(TONS/D)</t>
  </si>
  <si>
    <r>
      <t>(M</t>
    </r>
    <r>
      <rPr>
        <vertAlign val="superscript"/>
        <sz val="14"/>
        <rFont val="CordiaUPC"/>
        <family val="2"/>
        <charset val="222"/>
      </rPr>
      <t>3</t>
    </r>
    <r>
      <rPr>
        <sz val="14"/>
        <rFont val="CordiaUPC"/>
        <family val="2"/>
        <charset val="222"/>
      </rPr>
      <t>/D)</t>
    </r>
  </si>
  <si>
    <t>AVERAGE</t>
  </si>
  <si>
    <t>ผจ.ยขก.</t>
  </si>
  <si>
    <t>QSHEF-GSP-19-406-19-401-002-001</t>
  </si>
  <si>
    <t>ชื่อเอกสาร แบบฟอร์มแผนผลิตการประจำเดือน  เริ่มใช้วันที่ 1/2/55</t>
  </si>
  <si>
    <t>มกราคม</t>
  </si>
  <si>
    <t>กุมภาพันธ์</t>
  </si>
  <si>
    <t>ธันวาคม</t>
  </si>
  <si>
    <t xml:space="preserve">หมายเหตุ  :  </t>
  </si>
  <si>
    <t>แผนการผลิตโรงแยกก๊าซขนอม ประจำเดือน กรกฎาคม 2564</t>
  </si>
  <si>
    <t>แผนการผลิตโรงแยกก๊าซขนอม ประจำเดือน มิถุนายน 2564</t>
  </si>
  <si>
    <t>แผนการผลิตโรงแยกก๊าซขนอม ประจำเดือน สิงหาคม 2564</t>
  </si>
  <si>
    <t>แผนการผลิตโรงแยกก๊าซขนอม ประจำเดือน กันยายน 2564</t>
  </si>
  <si>
    <t>แผนการผลิตโรงแยกก๊าซขนอม ประจำเดือน ตุลาคม 2564</t>
  </si>
  <si>
    <t>แผนการผลิตโรงแยกก๊าซขนอม ประจำเดือน พฤศจิกายน 2564</t>
  </si>
  <si>
    <t>แผนการผลิตโรงแยกก๊าซขนอม ประจำเดือน ธันวาคม 2564</t>
  </si>
  <si>
    <t>แผนการผลิตโรงแยกก๊าซขนอม ประจำเดือน มกราคม 2565</t>
  </si>
  <si>
    <t>แผนการผลิตโรงแยกก๊าซขนอม ประจำเดือน กุมภาพันธ์ 2565</t>
  </si>
  <si>
    <t>แผนการผลิตโรงแยกก๊าซขนอม ประจำเดือน มีนาคม 2565</t>
  </si>
  <si>
    <t>แผนการผลิตโรงแยกก๊าซขนอม ประจำเดือน เมษายน 2565</t>
  </si>
  <si>
    <t>มิถุนายน 2564 - มิถุนายน 2565</t>
  </si>
  <si>
    <t>จัดทำวันที่ 1 พฤษภาคม 2564</t>
  </si>
  <si>
    <t>วิธีหาจำนวนเรือ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</si>
</sst>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\(#,##0\)"/>
    <numFmt numFmtId="166" formatCode="&quot;$&quot;#,##0.0_);\(&quot;$&quot;#,##0.0\)"/>
    <numFmt numFmtId="167" formatCode="&quot;$&quot;#,##0.0"/>
    <numFmt numFmtId="168" formatCode="0.00_)"/>
    <numFmt numFmtId="169" formatCode="_-* #,##0_-;\-* #,##0_-;_-* &quot;-&quot;??_-;_-@_-"/>
  </numFmts>
  <fonts count="18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6"/>
      <name val="CordiaUPC"/>
      <family val="2"/>
      <charset val="222"/>
    </font>
    <font>
      <sz val="14"/>
      <name val="CordiaUPC"/>
      <family val="2"/>
      <charset val="222"/>
    </font>
    <font>
      <sz val="14"/>
      <name val="AngsanaUPC"/>
      <family val="1"/>
      <charset val="222"/>
    </font>
    <font>
      <sz val="12"/>
      <name val="CordiaUPC"/>
      <family val="2"/>
      <charset val="222"/>
    </font>
    <font>
      <b/>
      <sz val="14"/>
      <name val="AngsanaUPC"/>
      <family val="1"/>
      <charset val="222"/>
    </font>
    <font>
      <sz val="8"/>
      <name val="AngsanaUPC"/>
      <family val="1"/>
      <charset val="22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i/>
      <sz val="16"/>
      <name val="Helv"/>
    </font>
    <font>
      <sz val="11"/>
      <color theme="1"/>
      <name val="Calibri"/>
      <family val="2"/>
      <charset val="222"/>
      <scheme val="minor"/>
    </font>
    <font>
      <sz val="12"/>
      <color indexed="9"/>
      <name val="CordiaUPC"/>
      <family val="2"/>
      <charset val="222"/>
    </font>
    <font>
      <sz val="14"/>
      <color indexed="9"/>
      <name val="CordiaUPC"/>
      <family val="2"/>
      <charset val="222"/>
    </font>
    <font>
      <vertAlign val="superscript"/>
      <sz val="14"/>
      <name val="CordiaUPC"/>
      <family val="2"/>
      <charset val="222"/>
    </font>
    <font>
      <sz val="14"/>
      <name val="Cordia New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5">
    <xf numFmtId="0" fontId="0" fillId="0" borderId="0"/>
    <xf numFmtId="0" fontId="1" fillId="0" borderId="0"/>
    <xf numFmtId="166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0" fillId="0" borderId="0"/>
    <xf numFmtId="166" fontId="3" fillId="0" borderId="0"/>
    <xf numFmtId="167" fontId="3" fillId="0" borderId="0"/>
    <xf numFmtId="168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quotePrefix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"/>
    </xf>
    <xf numFmtId="17" fontId="2" fillId="0" borderId="0" xfId="1" quotePrefix="1" applyNumberFormat="1" applyFont="1" applyAlignment="1">
      <alignment horizontal="centerContinuous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Continuous"/>
    </xf>
    <xf numFmtId="0" fontId="3" fillId="2" borderId="4" xfId="1" applyFont="1" applyFill="1" applyBorder="1" applyAlignment="1">
      <alignment horizontal="centerContinuous"/>
    </xf>
    <xf numFmtId="0" fontId="3" fillId="2" borderId="5" xfId="1" applyFont="1" applyFill="1" applyBorder="1" applyAlignment="1">
      <alignment horizontal="centerContinuous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0" borderId="12" xfId="1" applyFont="1" applyBorder="1" applyAlignment="1">
      <alignment horizontal="center"/>
    </xf>
    <xf numFmtId="164" fontId="3" fillId="0" borderId="0" xfId="2" applyNumberFormat="1" applyFont="1" applyAlignment="1">
      <alignment horizontal="right"/>
    </xf>
    <xf numFmtId="3" fontId="3" fillId="0" borderId="2" xfId="1" applyNumberFormat="1" applyFont="1" applyFill="1" applyBorder="1" applyAlignment="1">
      <alignment horizontal="right"/>
    </xf>
    <xf numFmtId="0" fontId="3" fillId="0" borderId="8" xfId="1" applyFont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164" fontId="3" fillId="0" borderId="9" xfId="2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7" fillId="0" borderId="0" xfId="1" quotePrefix="1" applyFont="1" applyAlignment="1">
      <alignment horizontal="right"/>
    </xf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9" fontId="5" fillId="0" borderId="0" xfId="22" applyFont="1" applyAlignment="1">
      <alignment horizontal="center"/>
    </xf>
    <xf numFmtId="0" fontId="1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3" fillId="0" borderId="13" xfId="1" applyFont="1" applyFill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2" borderId="10" xfId="0" applyFont="1" applyFill="1" applyBorder="1" applyAlignment="1"/>
    <xf numFmtId="0" fontId="13" fillId="0" borderId="0" xfId="0" applyFont="1" applyAlignment="1"/>
    <xf numFmtId="0" fontId="5" fillId="0" borderId="0" xfId="0" applyFont="1" applyAlignment="1"/>
    <xf numFmtId="1" fontId="3" fillId="0" borderId="1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2" borderId="10" xfId="0" applyFont="1" applyFill="1" applyBorder="1" applyAlignment="1">
      <alignment horizontal="left"/>
    </xf>
    <xf numFmtId="169" fontId="3" fillId="0" borderId="10" xfId="2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169" fontId="3" fillId="0" borderId="10" xfId="23" applyNumberFormat="1" applyFon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/>
    </xf>
    <xf numFmtId="41" fontId="17" fillId="0" borderId="0" xfId="24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1" fontId="3" fillId="0" borderId="13" xfId="1" applyNumberFormat="1" applyFont="1" applyFill="1" applyBorder="1" applyAlignment="1">
      <alignment horizontal="center"/>
    </xf>
    <xf numFmtId="43" fontId="3" fillId="0" borderId="0" xfId="1" applyNumberFormat="1" applyFont="1" applyAlignment="1">
      <alignment horizontal="center"/>
    </xf>
    <xf numFmtId="0" fontId="3" fillId="3" borderId="0" xfId="1" applyFont="1" applyFill="1" applyAlignment="1">
      <alignment horizontal="center"/>
    </xf>
    <xf numFmtId="43" fontId="3" fillId="3" borderId="0" xfId="1" applyNumberFormat="1" applyFont="1" applyFill="1" applyAlignment="1">
      <alignment horizontal="center"/>
    </xf>
  </cellXfs>
  <cellStyles count="25">
    <cellStyle name="Comma" xfId="23" builtinId="3"/>
    <cellStyle name="Comma 2" xfId="3" xr:uid="{00000000-0005-0000-0000-000001000000}"/>
    <cellStyle name="Comma 3" xfId="2" xr:uid="{00000000-0005-0000-0000-000002000000}"/>
    <cellStyle name="Comma 4" xfId="4" xr:uid="{00000000-0005-0000-0000-000003000000}"/>
    <cellStyle name="Comma 7" xfId="24" xr:uid="{00000000-0005-0000-0000-000004000000}"/>
    <cellStyle name="comma zerodec" xfId="5" xr:uid="{00000000-0005-0000-0000-000005000000}"/>
    <cellStyle name="Currency1" xfId="6" xr:uid="{00000000-0005-0000-0000-000006000000}"/>
    <cellStyle name="Dollar (zero dec)" xfId="7" xr:uid="{00000000-0005-0000-0000-000007000000}"/>
    <cellStyle name="Normal" xfId="0" builtinId="0"/>
    <cellStyle name="Normal - Style1" xfId="8" xr:uid="{00000000-0005-0000-0000-000009000000}"/>
    <cellStyle name="Normal 10" xfId="9" xr:uid="{00000000-0005-0000-0000-00000A000000}"/>
    <cellStyle name="Normal 11" xfId="10" xr:uid="{00000000-0005-0000-0000-00000B000000}"/>
    <cellStyle name="Normal 12" xfId="11" xr:uid="{00000000-0005-0000-0000-00000C000000}"/>
    <cellStyle name="Normal 13" xfId="12" xr:uid="{00000000-0005-0000-0000-00000D000000}"/>
    <cellStyle name="Normal 2" xfId="13" xr:uid="{00000000-0005-0000-0000-00000E000000}"/>
    <cellStyle name="Normal 2 2" xfId="14" xr:uid="{00000000-0005-0000-0000-00000F000000}"/>
    <cellStyle name="Normal 3" xfId="1" xr:uid="{00000000-0005-0000-0000-000010000000}"/>
    <cellStyle name="Normal 4" xfId="15" xr:uid="{00000000-0005-0000-0000-000011000000}"/>
    <cellStyle name="Normal 5" xfId="16" xr:uid="{00000000-0005-0000-0000-000012000000}"/>
    <cellStyle name="Normal 6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  <cellStyle name="Percent" xfId="22" builtinId="5"/>
    <cellStyle name="ปกติ_C04AUG42" xfId="2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228600</xdr:rowOff>
    </xdr:from>
    <xdr:to>
      <xdr:col>2</xdr:col>
      <xdr:colOff>152400</xdr:colOff>
      <xdr:row>20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7150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20</xdr:row>
      <xdr:rowOff>228600</xdr:rowOff>
    </xdr:from>
    <xdr:to>
      <xdr:col>4</xdr:col>
      <xdr:colOff>533400</xdr:colOff>
      <xdr:row>20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241935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581025</xdr:colOff>
      <xdr:row>20</xdr:row>
      <xdr:rowOff>219075</xdr:rowOff>
    </xdr:from>
    <xdr:to>
      <xdr:col>7</xdr:col>
      <xdr:colOff>161925</xdr:colOff>
      <xdr:row>20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248150" y="9677400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2014\MP-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57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JAN-DEC 2014"/>
    </sheetNames>
    <sheetDataSet>
      <sheetData sheetId="0" refreshError="1"/>
      <sheetData sheetId="1" refreshError="1"/>
      <sheetData sheetId="2" refreshError="1">
        <row r="38">
          <cell r="H38" t="str">
            <v>จัดทำวันที่ 6 มกราคม 2557</v>
          </cell>
        </row>
        <row r="42">
          <cell r="G42" t="str">
            <v>ผจ.ยขก.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4"/>
  <sheetViews>
    <sheetView tabSelected="1" topLeftCell="A4" zoomScale="85" zoomScaleNormal="85" workbookViewId="0">
      <selection activeCell="G4" sqref="G1:G1048576"/>
    </sheetView>
  </sheetViews>
  <sheetFormatPr defaultRowHeight="21.5"/>
  <cols>
    <col min="1" max="8" width="9.54296875" style="3" customWidth="1"/>
    <col min="9" max="9" width="10.08984375" style="3" customWidth="1"/>
    <col min="10" max="10" width="9.54296875" style="3" customWidth="1"/>
    <col min="11" max="11" width="7.453125" style="3" bestFit="1" customWidth="1"/>
    <col min="12" max="12" width="12.90625" style="3" customWidth="1"/>
    <col min="13" max="13" width="9" style="3"/>
    <col min="14" max="14" width="7.453125" style="3" bestFit="1" customWidth="1"/>
    <col min="15" max="256" width="9" style="3"/>
    <col min="257" max="266" width="9.54296875" style="3" customWidth="1"/>
    <col min="267" max="268" width="7.453125" style="3" bestFit="1" customWidth="1"/>
    <col min="269" max="269" width="9" style="3"/>
    <col min="270" max="270" width="7.453125" style="3" bestFit="1" customWidth="1"/>
    <col min="271" max="512" width="9" style="3"/>
    <col min="513" max="522" width="9.54296875" style="3" customWidth="1"/>
    <col min="523" max="524" width="7.453125" style="3" bestFit="1" customWidth="1"/>
    <col min="525" max="525" width="9" style="3"/>
    <col min="526" max="526" width="7.453125" style="3" bestFit="1" customWidth="1"/>
    <col min="527" max="768" width="9" style="3"/>
    <col min="769" max="778" width="9.54296875" style="3" customWidth="1"/>
    <col min="779" max="780" width="7.453125" style="3" bestFit="1" customWidth="1"/>
    <col min="781" max="781" width="9" style="3"/>
    <col min="782" max="782" width="7.453125" style="3" bestFit="1" customWidth="1"/>
    <col min="783" max="1024" width="9" style="3"/>
    <col min="1025" max="1034" width="9.54296875" style="3" customWidth="1"/>
    <col min="1035" max="1036" width="7.453125" style="3" bestFit="1" customWidth="1"/>
    <col min="1037" max="1037" width="9" style="3"/>
    <col min="1038" max="1038" width="7.453125" style="3" bestFit="1" customWidth="1"/>
    <col min="1039" max="1280" width="9" style="3"/>
    <col min="1281" max="1290" width="9.54296875" style="3" customWidth="1"/>
    <col min="1291" max="1292" width="7.453125" style="3" bestFit="1" customWidth="1"/>
    <col min="1293" max="1293" width="9" style="3"/>
    <col min="1294" max="1294" width="7.453125" style="3" bestFit="1" customWidth="1"/>
    <col min="1295" max="1536" width="9" style="3"/>
    <col min="1537" max="1546" width="9.54296875" style="3" customWidth="1"/>
    <col min="1547" max="1548" width="7.453125" style="3" bestFit="1" customWidth="1"/>
    <col min="1549" max="1549" width="9" style="3"/>
    <col min="1550" max="1550" width="7.453125" style="3" bestFit="1" customWidth="1"/>
    <col min="1551" max="1792" width="9" style="3"/>
    <col min="1793" max="1802" width="9.54296875" style="3" customWidth="1"/>
    <col min="1803" max="1804" width="7.453125" style="3" bestFit="1" customWidth="1"/>
    <col min="1805" max="1805" width="9" style="3"/>
    <col min="1806" max="1806" width="7.453125" style="3" bestFit="1" customWidth="1"/>
    <col min="1807" max="2048" width="9" style="3"/>
    <col min="2049" max="2058" width="9.54296875" style="3" customWidth="1"/>
    <col min="2059" max="2060" width="7.453125" style="3" bestFit="1" customWidth="1"/>
    <col min="2061" max="2061" width="9" style="3"/>
    <col min="2062" max="2062" width="7.453125" style="3" bestFit="1" customWidth="1"/>
    <col min="2063" max="2304" width="9" style="3"/>
    <col min="2305" max="2314" width="9.54296875" style="3" customWidth="1"/>
    <col min="2315" max="2316" width="7.453125" style="3" bestFit="1" customWidth="1"/>
    <col min="2317" max="2317" width="9" style="3"/>
    <col min="2318" max="2318" width="7.453125" style="3" bestFit="1" customWidth="1"/>
    <col min="2319" max="2560" width="9" style="3"/>
    <col min="2561" max="2570" width="9.54296875" style="3" customWidth="1"/>
    <col min="2571" max="2572" width="7.453125" style="3" bestFit="1" customWidth="1"/>
    <col min="2573" max="2573" width="9" style="3"/>
    <col min="2574" max="2574" width="7.453125" style="3" bestFit="1" customWidth="1"/>
    <col min="2575" max="2816" width="9" style="3"/>
    <col min="2817" max="2826" width="9.54296875" style="3" customWidth="1"/>
    <col min="2827" max="2828" width="7.453125" style="3" bestFit="1" customWidth="1"/>
    <col min="2829" max="2829" width="9" style="3"/>
    <col min="2830" max="2830" width="7.453125" style="3" bestFit="1" customWidth="1"/>
    <col min="2831" max="3072" width="9" style="3"/>
    <col min="3073" max="3082" width="9.54296875" style="3" customWidth="1"/>
    <col min="3083" max="3084" width="7.453125" style="3" bestFit="1" customWidth="1"/>
    <col min="3085" max="3085" width="9" style="3"/>
    <col min="3086" max="3086" width="7.453125" style="3" bestFit="1" customWidth="1"/>
    <col min="3087" max="3328" width="9" style="3"/>
    <col min="3329" max="3338" width="9.54296875" style="3" customWidth="1"/>
    <col min="3339" max="3340" width="7.453125" style="3" bestFit="1" customWidth="1"/>
    <col min="3341" max="3341" width="9" style="3"/>
    <col min="3342" max="3342" width="7.453125" style="3" bestFit="1" customWidth="1"/>
    <col min="3343" max="3584" width="9" style="3"/>
    <col min="3585" max="3594" width="9.54296875" style="3" customWidth="1"/>
    <col min="3595" max="3596" width="7.453125" style="3" bestFit="1" customWidth="1"/>
    <col min="3597" max="3597" width="9" style="3"/>
    <col min="3598" max="3598" width="7.453125" style="3" bestFit="1" customWidth="1"/>
    <col min="3599" max="3840" width="9" style="3"/>
    <col min="3841" max="3850" width="9.54296875" style="3" customWidth="1"/>
    <col min="3851" max="3852" width="7.453125" style="3" bestFit="1" customWidth="1"/>
    <col min="3853" max="3853" width="9" style="3"/>
    <col min="3854" max="3854" width="7.453125" style="3" bestFit="1" customWidth="1"/>
    <col min="3855" max="4096" width="9" style="3"/>
    <col min="4097" max="4106" width="9.54296875" style="3" customWidth="1"/>
    <col min="4107" max="4108" width="7.453125" style="3" bestFit="1" customWidth="1"/>
    <col min="4109" max="4109" width="9" style="3"/>
    <col min="4110" max="4110" width="7.453125" style="3" bestFit="1" customWidth="1"/>
    <col min="4111" max="4352" width="9" style="3"/>
    <col min="4353" max="4362" width="9.54296875" style="3" customWidth="1"/>
    <col min="4363" max="4364" width="7.453125" style="3" bestFit="1" customWidth="1"/>
    <col min="4365" max="4365" width="9" style="3"/>
    <col min="4366" max="4366" width="7.453125" style="3" bestFit="1" customWidth="1"/>
    <col min="4367" max="4608" width="9" style="3"/>
    <col min="4609" max="4618" width="9.54296875" style="3" customWidth="1"/>
    <col min="4619" max="4620" width="7.453125" style="3" bestFit="1" customWidth="1"/>
    <col min="4621" max="4621" width="9" style="3"/>
    <col min="4622" max="4622" width="7.453125" style="3" bestFit="1" customWidth="1"/>
    <col min="4623" max="4864" width="9" style="3"/>
    <col min="4865" max="4874" width="9.54296875" style="3" customWidth="1"/>
    <col min="4875" max="4876" width="7.453125" style="3" bestFit="1" customWidth="1"/>
    <col min="4877" max="4877" width="9" style="3"/>
    <col min="4878" max="4878" width="7.453125" style="3" bestFit="1" customWidth="1"/>
    <col min="4879" max="5120" width="9" style="3"/>
    <col min="5121" max="5130" width="9.54296875" style="3" customWidth="1"/>
    <col min="5131" max="5132" width="7.453125" style="3" bestFit="1" customWidth="1"/>
    <col min="5133" max="5133" width="9" style="3"/>
    <col min="5134" max="5134" width="7.453125" style="3" bestFit="1" customWidth="1"/>
    <col min="5135" max="5376" width="9" style="3"/>
    <col min="5377" max="5386" width="9.54296875" style="3" customWidth="1"/>
    <col min="5387" max="5388" width="7.453125" style="3" bestFit="1" customWidth="1"/>
    <col min="5389" max="5389" width="9" style="3"/>
    <col min="5390" max="5390" width="7.453125" style="3" bestFit="1" customWidth="1"/>
    <col min="5391" max="5632" width="9" style="3"/>
    <col min="5633" max="5642" width="9.54296875" style="3" customWidth="1"/>
    <col min="5643" max="5644" width="7.453125" style="3" bestFit="1" customWidth="1"/>
    <col min="5645" max="5645" width="9" style="3"/>
    <col min="5646" max="5646" width="7.453125" style="3" bestFit="1" customWidth="1"/>
    <col min="5647" max="5888" width="9" style="3"/>
    <col min="5889" max="5898" width="9.54296875" style="3" customWidth="1"/>
    <col min="5899" max="5900" width="7.453125" style="3" bestFit="1" customWidth="1"/>
    <col min="5901" max="5901" width="9" style="3"/>
    <col min="5902" max="5902" width="7.453125" style="3" bestFit="1" customWidth="1"/>
    <col min="5903" max="6144" width="9" style="3"/>
    <col min="6145" max="6154" width="9.54296875" style="3" customWidth="1"/>
    <col min="6155" max="6156" width="7.453125" style="3" bestFit="1" customWidth="1"/>
    <col min="6157" max="6157" width="9" style="3"/>
    <col min="6158" max="6158" width="7.453125" style="3" bestFit="1" customWidth="1"/>
    <col min="6159" max="6400" width="9" style="3"/>
    <col min="6401" max="6410" width="9.54296875" style="3" customWidth="1"/>
    <col min="6411" max="6412" width="7.453125" style="3" bestFit="1" customWidth="1"/>
    <col min="6413" max="6413" width="9" style="3"/>
    <col min="6414" max="6414" width="7.453125" style="3" bestFit="1" customWidth="1"/>
    <col min="6415" max="6656" width="9" style="3"/>
    <col min="6657" max="6666" width="9.54296875" style="3" customWidth="1"/>
    <col min="6667" max="6668" width="7.453125" style="3" bestFit="1" customWidth="1"/>
    <col min="6669" max="6669" width="9" style="3"/>
    <col min="6670" max="6670" width="7.453125" style="3" bestFit="1" customWidth="1"/>
    <col min="6671" max="6912" width="9" style="3"/>
    <col min="6913" max="6922" width="9.54296875" style="3" customWidth="1"/>
    <col min="6923" max="6924" width="7.453125" style="3" bestFit="1" customWidth="1"/>
    <col min="6925" max="6925" width="9" style="3"/>
    <col min="6926" max="6926" width="7.453125" style="3" bestFit="1" customWidth="1"/>
    <col min="6927" max="7168" width="9" style="3"/>
    <col min="7169" max="7178" width="9.54296875" style="3" customWidth="1"/>
    <col min="7179" max="7180" width="7.453125" style="3" bestFit="1" customWidth="1"/>
    <col min="7181" max="7181" width="9" style="3"/>
    <col min="7182" max="7182" width="7.453125" style="3" bestFit="1" customWidth="1"/>
    <col min="7183" max="7424" width="9" style="3"/>
    <col min="7425" max="7434" width="9.54296875" style="3" customWidth="1"/>
    <col min="7435" max="7436" width="7.453125" style="3" bestFit="1" customWidth="1"/>
    <col min="7437" max="7437" width="9" style="3"/>
    <col min="7438" max="7438" width="7.453125" style="3" bestFit="1" customWidth="1"/>
    <col min="7439" max="7680" width="9" style="3"/>
    <col min="7681" max="7690" width="9.54296875" style="3" customWidth="1"/>
    <col min="7691" max="7692" width="7.453125" style="3" bestFit="1" customWidth="1"/>
    <col min="7693" max="7693" width="9" style="3"/>
    <col min="7694" max="7694" width="7.453125" style="3" bestFit="1" customWidth="1"/>
    <col min="7695" max="7936" width="9" style="3"/>
    <col min="7937" max="7946" width="9.54296875" style="3" customWidth="1"/>
    <col min="7947" max="7948" width="7.453125" style="3" bestFit="1" customWidth="1"/>
    <col min="7949" max="7949" width="9" style="3"/>
    <col min="7950" max="7950" width="7.453125" style="3" bestFit="1" customWidth="1"/>
    <col min="7951" max="8192" width="9" style="3"/>
    <col min="8193" max="8202" width="9.54296875" style="3" customWidth="1"/>
    <col min="8203" max="8204" width="7.453125" style="3" bestFit="1" customWidth="1"/>
    <col min="8205" max="8205" width="9" style="3"/>
    <col min="8206" max="8206" width="7.453125" style="3" bestFit="1" customWidth="1"/>
    <col min="8207" max="8448" width="9" style="3"/>
    <col min="8449" max="8458" width="9.54296875" style="3" customWidth="1"/>
    <col min="8459" max="8460" width="7.453125" style="3" bestFit="1" customWidth="1"/>
    <col min="8461" max="8461" width="9" style="3"/>
    <col min="8462" max="8462" width="7.453125" style="3" bestFit="1" customWidth="1"/>
    <col min="8463" max="8704" width="9" style="3"/>
    <col min="8705" max="8714" width="9.54296875" style="3" customWidth="1"/>
    <col min="8715" max="8716" width="7.453125" style="3" bestFit="1" customWidth="1"/>
    <col min="8717" max="8717" width="9" style="3"/>
    <col min="8718" max="8718" width="7.453125" style="3" bestFit="1" customWidth="1"/>
    <col min="8719" max="8960" width="9" style="3"/>
    <col min="8961" max="8970" width="9.54296875" style="3" customWidth="1"/>
    <col min="8971" max="8972" width="7.453125" style="3" bestFit="1" customWidth="1"/>
    <col min="8973" max="8973" width="9" style="3"/>
    <col min="8974" max="8974" width="7.453125" style="3" bestFit="1" customWidth="1"/>
    <col min="8975" max="9216" width="9" style="3"/>
    <col min="9217" max="9226" width="9.54296875" style="3" customWidth="1"/>
    <col min="9227" max="9228" width="7.453125" style="3" bestFit="1" customWidth="1"/>
    <col min="9229" max="9229" width="9" style="3"/>
    <col min="9230" max="9230" width="7.453125" style="3" bestFit="1" customWidth="1"/>
    <col min="9231" max="9472" width="9" style="3"/>
    <col min="9473" max="9482" width="9.54296875" style="3" customWidth="1"/>
    <col min="9483" max="9484" width="7.453125" style="3" bestFit="1" customWidth="1"/>
    <col min="9485" max="9485" width="9" style="3"/>
    <col min="9486" max="9486" width="7.453125" style="3" bestFit="1" customWidth="1"/>
    <col min="9487" max="9728" width="9" style="3"/>
    <col min="9729" max="9738" width="9.54296875" style="3" customWidth="1"/>
    <col min="9739" max="9740" width="7.453125" style="3" bestFit="1" customWidth="1"/>
    <col min="9741" max="9741" width="9" style="3"/>
    <col min="9742" max="9742" width="7.453125" style="3" bestFit="1" customWidth="1"/>
    <col min="9743" max="9984" width="9" style="3"/>
    <col min="9985" max="9994" width="9.54296875" style="3" customWidth="1"/>
    <col min="9995" max="9996" width="7.453125" style="3" bestFit="1" customWidth="1"/>
    <col min="9997" max="9997" width="9" style="3"/>
    <col min="9998" max="9998" width="7.453125" style="3" bestFit="1" customWidth="1"/>
    <col min="9999" max="10240" width="9" style="3"/>
    <col min="10241" max="10250" width="9.54296875" style="3" customWidth="1"/>
    <col min="10251" max="10252" width="7.453125" style="3" bestFit="1" customWidth="1"/>
    <col min="10253" max="10253" width="9" style="3"/>
    <col min="10254" max="10254" width="7.453125" style="3" bestFit="1" customWidth="1"/>
    <col min="10255" max="10496" width="9" style="3"/>
    <col min="10497" max="10506" width="9.54296875" style="3" customWidth="1"/>
    <col min="10507" max="10508" width="7.453125" style="3" bestFit="1" customWidth="1"/>
    <col min="10509" max="10509" width="9" style="3"/>
    <col min="10510" max="10510" width="7.453125" style="3" bestFit="1" customWidth="1"/>
    <col min="10511" max="10752" width="9" style="3"/>
    <col min="10753" max="10762" width="9.54296875" style="3" customWidth="1"/>
    <col min="10763" max="10764" width="7.453125" style="3" bestFit="1" customWidth="1"/>
    <col min="10765" max="10765" width="9" style="3"/>
    <col min="10766" max="10766" width="7.453125" style="3" bestFit="1" customWidth="1"/>
    <col min="10767" max="11008" width="9" style="3"/>
    <col min="11009" max="11018" width="9.54296875" style="3" customWidth="1"/>
    <col min="11019" max="11020" width="7.453125" style="3" bestFit="1" customWidth="1"/>
    <col min="11021" max="11021" width="9" style="3"/>
    <col min="11022" max="11022" width="7.453125" style="3" bestFit="1" customWidth="1"/>
    <col min="11023" max="11264" width="9" style="3"/>
    <col min="11265" max="11274" width="9.54296875" style="3" customWidth="1"/>
    <col min="11275" max="11276" width="7.453125" style="3" bestFit="1" customWidth="1"/>
    <col min="11277" max="11277" width="9" style="3"/>
    <col min="11278" max="11278" width="7.453125" style="3" bestFit="1" customWidth="1"/>
    <col min="11279" max="11520" width="9" style="3"/>
    <col min="11521" max="11530" width="9.54296875" style="3" customWidth="1"/>
    <col min="11531" max="11532" width="7.453125" style="3" bestFit="1" customWidth="1"/>
    <col min="11533" max="11533" width="9" style="3"/>
    <col min="11534" max="11534" width="7.453125" style="3" bestFit="1" customWidth="1"/>
    <col min="11535" max="11776" width="9" style="3"/>
    <col min="11777" max="11786" width="9.54296875" style="3" customWidth="1"/>
    <col min="11787" max="11788" width="7.453125" style="3" bestFit="1" customWidth="1"/>
    <col min="11789" max="11789" width="9" style="3"/>
    <col min="11790" max="11790" width="7.453125" style="3" bestFit="1" customWidth="1"/>
    <col min="11791" max="12032" width="9" style="3"/>
    <col min="12033" max="12042" width="9.54296875" style="3" customWidth="1"/>
    <col min="12043" max="12044" width="7.453125" style="3" bestFit="1" customWidth="1"/>
    <col min="12045" max="12045" width="9" style="3"/>
    <col min="12046" max="12046" width="7.453125" style="3" bestFit="1" customWidth="1"/>
    <col min="12047" max="12288" width="9" style="3"/>
    <col min="12289" max="12298" width="9.54296875" style="3" customWidth="1"/>
    <col min="12299" max="12300" width="7.453125" style="3" bestFit="1" customWidth="1"/>
    <col min="12301" max="12301" width="9" style="3"/>
    <col min="12302" max="12302" width="7.453125" style="3" bestFit="1" customWidth="1"/>
    <col min="12303" max="12544" width="9" style="3"/>
    <col min="12545" max="12554" width="9.54296875" style="3" customWidth="1"/>
    <col min="12555" max="12556" width="7.453125" style="3" bestFit="1" customWidth="1"/>
    <col min="12557" max="12557" width="9" style="3"/>
    <col min="12558" max="12558" width="7.453125" style="3" bestFit="1" customWidth="1"/>
    <col min="12559" max="12800" width="9" style="3"/>
    <col min="12801" max="12810" width="9.54296875" style="3" customWidth="1"/>
    <col min="12811" max="12812" width="7.453125" style="3" bestFit="1" customWidth="1"/>
    <col min="12813" max="12813" width="9" style="3"/>
    <col min="12814" max="12814" width="7.453125" style="3" bestFit="1" customWidth="1"/>
    <col min="12815" max="13056" width="9" style="3"/>
    <col min="13057" max="13066" width="9.54296875" style="3" customWidth="1"/>
    <col min="13067" max="13068" width="7.453125" style="3" bestFit="1" customWidth="1"/>
    <col min="13069" max="13069" width="9" style="3"/>
    <col min="13070" max="13070" width="7.453125" style="3" bestFit="1" customWidth="1"/>
    <col min="13071" max="13312" width="9" style="3"/>
    <col min="13313" max="13322" width="9.54296875" style="3" customWidth="1"/>
    <col min="13323" max="13324" width="7.453125" style="3" bestFit="1" customWidth="1"/>
    <col min="13325" max="13325" width="9" style="3"/>
    <col min="13326" max="13326" width="7.453125" style="3" bestFit="1" customWidth="1"/>
    <col min="13327" max="13568" width="9" style="3"/>
    <col min="13569" max="13578" width="9.54296875" style="3" customWidth="1"/>
    <col min="13579" max="13580" width="7.453125" style="3" bestFit="1" customWidth="1"/>
    <col min="13581" max="13581" width="9" style="3"/>
    <col min="13582" max="13582" width="7.453125" style="3" bestFit="1" customWidth="1"/>
    <col min="13583" max="13824" width="9" style="3"/>
    <col min="13825" max="13834" width="9.54296875" style="3" customWidth="1"/>
    <col min="13835" max="13836" width="7.453125" style="3" bestFit="1" customWidth="1"/>
    <col min="13837" max="13837" width="9" style="3"/>
    <col min="13838" max="13838" width="7.453125" style="3" bestFit="1" customWidth="1"/>
    <col min="13839" max="14080" width="9" style="3"/>
    <col min="14081" max="14090" width="9.54296875" style="3" customWidth="1"/>
    <col min="14091" max="14092" width="7.453125" style="3" bestFit="1" customWidth="1"/>
    <col min="14093" max="14093" width="9" style="3"/>
    <col min="14094" max="14094" width="7.453125" style="3" bestFit="1" customWidth="1"/>
    <col min="14095" max="14336" width="9" style="3"/>
    <col min="14337" max="14346" width="9.54296875" style="3" customWidth="1"/>
    <col min="14347" max="14348" width="7.453125" style="3" bestFit="1" customWidth="1"/>
    <col min="14349" max="14349" width="9" style="3"/>
    <col min="14350" max="14350" width="7.453125" style="3" bestFit="1" customWidth="1"/>
    <col min="14351" max="14592" width="9" style="3"/>
    <col min="14593" max="14602" width="9.54296875" style="3" customWidth="1"/>
    <col min="14603" max="14604" width="7.453125" style="3" bestFit="1" customWidth="1"/>
    <col min="14605" max="14605" width="9" style="3"/>
    <col min="14606" max="14606" width="7.453125" style="3" bestFit="1" customWidth="1"/>
    <col min="14607" max="14848" width="9" style="3"/>
    <col min="14849" max="14858" width="9.54296875" style="3" customWidth="1"/>
    <col min="14859" max="14860" width="7.453125" style="3" bestFit="1" customWidth="1"/>
    <col min="14861" max="14861" width="9" style="3"/>
    <col min="14862" max="14862" width="7.453125" style="3" bestFit="1" customWidth="1"/>
    <col min="14863" max="15104" width="9" style="3"/>
    <col min="15105" max="15114" width="9.54296875" style="3" customWidth="1"/>
    <col min="15115" max="15116" width="7.453125" style="3" bestFit="1" customWidth="1"/>
    <col min="15117" max="15117" width="9" style="3"/>
    <col min="15118" max="15118" width="7.453125" style="3" bestFit="1" customWidth="1"/>
    <col min="15119" max="15360" width="9" style="3"/>
    <col min="15361" max="15370" width="9.54296875" style="3" customWidth="1"/>
    <col min="15371" max="15372" width="7.453125" style="3" bestFit="1" customWidth="1"/>
    <col min="15373" max="15373" width="9" style="3"/>
    <col min="15374" max="15374" width="7.453125" style="3" bestFit="1" customWidth="1"/>
    <col min="15375" max="15616" width="9" style="3"/>
    <col min="15617" max="15626" width="9.54296875" style="3" customWidth="1"/>
    <col min="15627" max="15628" width="7.453125" style="3" bestFit="1" customWidth="1"/>
    <col min="15629" max="15629" width="9" style="3"/>
    <col min="15630" max="15630" width="7.453125" style="3" bestFit="1" customWidth="1"/>
    <col min="15631" max="15872" width="9" style="3"/>
    <col min="15873" max="15882" width="9.54296875" style="3" customWidth="1"/>
    <col min="15883" max="15884" width="7.453125" style="3" bestFit="1" customWidth="1"/>
    <col min="15885" max="15885" width="9" style="3"/>
    <col min="15886" max="15886" width="7.453125" style="3" bestFit="1" customWidth="1"/>
    <col min="15887" max="16128" width="9" style="3"/>
    <col min="16129" max="16138" width="9.54296875" style="3" customWidth="1"/>
    <col min="16139" max="16140" width="7.453125" style="3" bestFit="1" customWidth="1"/>
    <col min="16141" max="16141" width="9" style="3"/>
    <col min="16142" max="16142" width="7.453125" style="3" bestFit="1" customWidth="1"/>
    <col min="16143" max="16384" width="9" style="3"/>
  </cols>
  <sheetData>
    <row r="1" spans="1:25" ht="24.5">
      <c r="A1" s="1" t="s">
        <v>0</v>
      </c>
      <c r="B1" s="2"/>
      <c r="C1" s="2"/>
      <c r="D1" s="2"/>
      <c r="E1" s="2"/>
      <c r="F1" s="2"/>
      <c r="G1" s="2"/>
      <c r="H1" s="2"/>
    </row>
    <row r="2" spans="1:25" ht="24.5">
      <c r="A2" s="4" t="s">
        <v>51</v>
      </c>
      <c r="B2" s="2"/>
      <c r="C2" s="2"/>
      <c r="D2" s="2"/>
      <c r="E2" s="2"/>
      <c r="F2" s="2"/>
      <c r="G2" s="2"/>
      <c r="H2" s="2"/>
    </row>
    <row r="4" spans="1:25">
      <c r="A4" s="5" t="s">
        <v>1</v>
      </c>
      <c r="B4" s="6" t="s">
        <v>2</v>
      </c>
      <c r="C4" s="7" t="s">
        <v>3</v>
      </c>
      <c r="D4" s="8"/>
      <c r="E4" s="9"/>
      <c r="F4" s="6" t="s">
        <v>4</v>
      </c>
      <c r="G4" s="6" t="s">
        <v>5</v>
      </c>
      <c r="H4" s="10" t="s">
        <v>6</v>
      </c>
      <c r="I4" s="74" t="s">
        <v>5</v>
      </c>
      <c r="J4" s="74" t="s">
        <v>6</v>
      </c>
      <c r="L4" s="3" t="s">
        <v>53</v>
      </c>
    </row>
    <row r="5" spans="1:25">
      <c r="A5" s="11"/>
      <c r="B5" s="12" t="s">
        <v>7</v>
      </c>
      <c r="C5" s="13" t="s">
        <v>8</v>
      </c>
      <c r="D5" s="14" t="s">
        <v>9</v>
      </c>
      <c r="E5" s="13" t="s">
        <v>10</v>
      </c>
      <c r="F5" s="12" t="s">
        <v>7</v>
      </c>
      <c r="G5" s="12" t="s">
        <v>11</v>
      </c>
      <c r="H5" s="15" t="s">
        <v>12</v>
      </c>
      <c r="I5" s="74"/>
      <c r="J5" s="74"/>
    </row>
    <row r="6" spans="1:25">
      <c r="A6" s="16" t="s">
        <v>16</v>
      </c>
      <c r="B6" s="72">
        <f>'มิ.ย. 64'!B35</f>
        <v>134.66666666666666</v>
      </c>
      <c r="C6" s="72">
        <f>'มิ.ย. 64'!C35</f>
        <v>123.92342045078762</v>
      </c>
      <c r="D6" s="54">
        <v>0</v>
      </c>
      <c r="E6" s="54">
        <v>120</v>
      </c>
      <c r="F6" s="72">
        <f>'มิ.ย. 64'!F35</f>
        <v>10.743246215879136</v>
      </c>
      <c r="G6" s="17">
        <f>'มิ.ย. 64'!G34</f>
        <v>13950</v>
      </c>
      <c r="H6" s="18">
        <f>'มิ.ย. 64'!H34</f>
        <v>4300</v>
      </c>
      <c r="I6" s="75">
        <v>13.95</v>
      </c>
      <c r="J6" s="75">
        <v>4.3</v>
      </c>
      <c r="L6" s="23">
        <f>J6/1.9</f>
        <v>2.263157894736842</v>
      </c>
      <c r="M6" s="73">
        <v>13.95</v>
      </c>
      <c r="N6" s="73">
        <v>8.99</v>
      </c>
      <c r="O6" s="73">
        <v>14.66</v>
      </c>
      <c r="P6" s="73">
        <v>15</v>
      </c>
      <c r="Q6" s="73">
        <v>15.5</v>
      </c>
      <c r="R6" s="73">
        <v>15</v>
      </c>
      <c r="S6" s="73">
        <v>15.08</v>
      </c>
      <c r="T6" s="73">
        <v>14.87</v>
      </c>
      <c r="U6" s="73">
        <v>14</v>
      </c>
      <c r="V6" s="73">
        <v>15.5</v>
      </c>
      <c r="W6" s="73">
        <v>15</v>
      </c>
      <c r="X6" s="73">
        <v>15.5</v>
      </c>
      <c r="Y6" s="73">
        <v>15</v>
      </c>
    </row>
    <row r="7" spans="1:25">
      <c r="A7" s="16" t="s">
        <v>17</v>
      </c>
      <c r="B7" s="72">
        <f>'ก.ค. 64 '!B36</f>
        <v>83</v>
      </c>
      <c r="C7" s="72">
        <f>'ก.ค. 64 '!C36</f>
        <v>75.922580399839219</v>
      </c>
      <c r="D7" s="54">
        <v>0</v>
      </c>
      <c r="E7" s="54">
        <v>134</v>
      </c>
      <c r="F7" s="72">
        <f>'ก.ค. 64 '!F36</f>
        <v>7.0774196001608232</v>
      </c>
      <c r="G7" s="17">
        <f>'ก.ค. 64 '!G35</f>
        <v>8990</v>
      </c>
      <c r="H7" s="18">
        <f>'ก.ค. 64 '!H35</f>
        <v>2635</v>
      </c>
      <c r="I7" s="75">
        <v>8.99</v>
      </c>
      <c r="J7" s="75">
        <v>2.6349999999999998</v>
      </c>
      <c r="L7" s="23">
        <f t="shared" ref="L7:L18" si="0">J7/1.9</f>
        <v>1.3868421052631579</v>
      </c>
      <c r="M7" s="73">
        <v>4.3</v>
      </c>
      <c r="N7" s="73">
        <v>2.6349999999999998</v>
      </c>
      <c r="O7" s="73">
        <v>4.5250000000000004</v>
      </c>
      <c r="P7" s="73">
        <v>4.6500000000000004</v>
      </c>
      <c r="Q7" s="73">
        <v>4.8049999999999997</v>
      </c>
      <c r="R7" s="73">
        <v>4.6500000000000004</v>
      </c>
      <c r="S7" s="73">
        <v>4.665</v>
      </c>
      <c r="T7" s="73">
        <v>4.5949999999999998</v>
      </c>
      <c r="U7" s="73">
        <v>4.34</v>
      </c>
      <c r="V7" s="73">
        <v>4.8049999999999997</v>
      </c>
      <c r="W7" s="73">
        <v>4.6500000000000004</v>
      </c>
      <c r="X7" s="73">
        <v>4.8049999999999997</v>
      </c>
      <c r="Y7" s="73">
        <v>4.6500000000000004</v>
      </c>
    </row>
    <row r="8" spans="1:25">
      <c r="A8" s="16" t="s">
        <v>18</v>
      </c>
      <c r="B8" s="72">
        <f>'ส.ค. 64 '!B36</f>
        <v>137</v>
      </c>
      <c r="C8" s="72">
        <f>'ส.ค. 64 '!C36</f>
        <v>126.09120032405626</v>
      </c>
      <c r="D8" s="54">
        <v>0</v>
      </c>
      <c r="E8" s="54">
        <v>134</v>
      </c>
      <c r="F8" s="72">
        <f>'ส.ค. 64 '!F36</f>
        <v>10.908799675943834</v>
      </c>
      <c r="G8" s="17">
        <f>'ส.ค. 64 '!G35</f>
        <v>14660</v>
      </c>
      <c r="H8" s="18">
        <f>'ส.ค. 64 '!H35</f>
        <v>4525</v>
      </c>
      <c r="I8" s="75">
        <v>14.66</v>
      </c>
      <c r="J8" s="75">
        <v>4.5250000000000004</v>
      </c>
      <c r="L8" s="23">
        <f t="shared" si="0"/>
        <v>2.3815789473684212</v>
      </c>
      <c r="N8" s="55"/>
    </row>
    <row r="9" spans="1:25">
      <c r="A9" s="16" t="s">
        <v>19</v>
      </c>
      <c r="B9" s="54">
        <v>145</v>
      </c>
      <c r="C9" s="54">
        <v>134</v>
      </c>
      <c r="D9" s="54">
        <v>0</v>
      </c>
      <c r="E9" s="54">
        <v>134</v>
      </c>
      <c r="F9" s="54">
        <v>11</v>
      </c>
      <c r="G9" s="17">
        <f>'ก.ย. 64'!G34</f>
        <v>15000</v>
      </c>
      <c r="H9" s="18">
        <f>'ก.ย. 64'!H34</f>
        <v>4650</v>
      </c>
      <c r="I9" s="75">
        <v>15</v>
      </c>
      <c r="J9" s="75">
        <v>4.6500000000000004</v>
      </c>
      <c r="L9" s="23">
        <f t="shared" si="0"/>
        <v>2.4473684210526319</v>
      </c>
      <c r="N9" s="55"/>
    </row>
    <row r="10" spans="1:25">
      <c r="A10" s="16" t="s">
        <v>20</v>
      </c>
      <c r="B10" s="54">
        <v>145</v>
      </c>
      <c r="C10" s="54">
        <v>134</v>
      </c>
      <c r="D10" s="54">
        <v>0</v>
      </c>
      <c r="E10" s="54">
        <v>134</v>
      </c>
      <c r="F10" s="54">
        <v>11</v>
      </c>
      <c r="G10" s="17">
        <f>'ต.ค. 64'!G35</f>
        <v>15500</v>
      </c>
      <c r="H10" s="18">
        <f>'ต.ค. 64'!H35</f>
        <v>4805</v>
      </c>
      <c r="I10" s="75">
        <v>15.5</v>
      </c>
      <c r="J10" s="75">
        <v>4.8049999999999997</v>
      </c>
      <c r="L10" s="23">
        <f t="shared" si="0"/>
        <v>2.5289473684210524</v>
      </c>
      <c r="N10" s="55"/>
    </row>
    <row r="11" spans="1:25">
      <c r="A11" s="16" t="s">
        <v>21</v>
      </c>
      <c r="B11" s="54">
        <v>145</v>
      </c>
      <c r="C11" s="54">
        <v>134</v>
      </c>
      <c r="D11" s="54">
        <v>0</v>
      </c>
      <c r="E11" s="54">
        <v>134</v>
      </c>
      <c r="F11" s="54">
        <v>11</v>
      </c>
      <c r="G11" s="17">
        <f>'พ.ย. 64 '!G34</f>
        <v>15000</v>
      </c>
      <c r="H11" s="18">
        <f>'พ.ย. 64 '!H34</f>
        <v>4650</v>
      </c>
      <c r="I11" s="75">
        <v>15</v>
      </c>
      <c r="J11" s="75">
        <v>4.6500000000000004</v>
      </c>
      <c r="L11" s="23">
        <f t="shared" si="0"/>
        <v>2.4473684210526319</v>
      </c>
      <c r="N11" s="55"/>
    </row>
    <row r="12" spans="1:25">
      <c r="A12" s="16" t="s">
        <v>38</v>
      </c>
      <c r="B12" s="72">
        <f>'ธ.ค. 64'!B36</f>
        <v>141</v>
      </c>
      <c r="C12" s="72">
        <f>'ธ.ค. 64'!C36</f>
        <v>129.80739439251678</v>
      </c>
      <c r="D12" s="54">
        <v>0</v>
      </c>
      <c r="E12" s="54">
        <v>134</v>
      </c>
      <c r="F12" s="54">
        <v>11</v>
      </c>
      <c r="G12" s="17">
        <f>'ธ.ค. 64'!G35</f>
        <v>15080</v>
      </c>
      <c r="H12" s="18">
        <f>'ธ.ค. 64'!H35</f>
        <v>4665</v>
      </c>
      <c r="I12" s="75">
        <v>15.08</v>
      </c>
      <c r="J12" s="75">
        <v>4.665</v>
      </c>
      <c r="L12" s="23">
        <f t="shared" si="0"/>
        <v>2.4552631578947368</v>
      </c>
      <c r="N12" s="55"/>
    </row>
    <row r="13" spans="1:25">
      <c r="A13" s="16" t="s">
        <v>36</v>
      </c>
      <c r="B13" s="72">
        <f>'ม.ค 65'!B36</f>
        <v>139</v>
      </c>
      <c r="C13" s="72">
        <f>'ม.ค 65'!C36</f>
        <v>127.94929735828651</v>
      </c>
      <c r="D13" s="54">
        <v>0</v>
      </c>
      <c r="E13" s="54">
        <v>134</v>
      </c>
      <c r="F13" s="54">
        <v>11</v>
      </c>
      <c r="G13" s="17">
        <f>'ม.ค 65'!G35</f>
        <v>14870</v>
      </c>
      <c r="H13" s="18">
        <f>'ม.ค 65'!H35</f>
        <v>4595</v>
      </c>
      <c r="I13" s="75">
        <v>14.87</v>
      </c>
      <c r="J13" s="75">
        <v>4.5949999999999998</v>
      </c>
      <c r="L13" s="23">
        <f t="shared" si="0"/>
        <v>2.418421052631579</v>
      </c>
      <c r="N13" s="55"/>
    </row>
    <row r="14" spans="1:25">
      <c r="A14" s="16" t="s">
        <v>37</v>
      </c>
      <c r="B14" s="72">
        <f>'ก.พ. 65'!B33</f>
        <v>145</v>
      </c>
      <c r="C14" s="72">
        <f>'ก.พ. 65'!C33</f>
        <v>133.52358846097729</v>
      </c>
      <c r="D14" s="54">
        <v>0</v>
      </c>
      <c r="E14" s="54">
        <v>134</v>
      </c>
      <c r="F14" s="54">
        <v>11</v>
      </c>
      <c r="G14" s="17">
        <f>'ก.พ. 65'!G32</f>
        <v>14000</v>
      </c>
      <c r="H14" s="18">
        <f>'ก.พ. 65'!H32</f>
        <v>4340</v>
      </c>
      <c r="I14" s="75">
        <v>14</v>
      </c>
      <c r="J14" s="75">
        <v>4.34</v>
      </c>
      <c r="L14" s="23">
        <f t="shared" si="0"/>
        <v>2.2842105263157895</v>
      </c>
      <c r="N14" s="55"/>
    </row>
    <row r="15" spans="1:25">
      <c r="A15" s="16" t="s">
        <v>13</v>
      </c>
      <c r="B15" s="54">
        <v>145</v>
      </c>
      <c r="C15" s="54">
        <v>134</v>
      </c>
      <c r="D15" s="54">
        <v>0</v>
      </c>
      <c r="E15" s="54">
        <v>134</v>
      </c>
      <c r="F15" s="54">
        <v>11</v>
      </c>
      <c r="G15" s="17">
        <f>'มี.ค 65'!G35</f>
        <v>15500</v>
      </c>
      <c r="H15" s="18">
        <f>'มี.ค 65'!H35</f>
        <v>4805</v>
      </c>
      <c r="I15" s="75">
        <v>15.5</v>
      </c>
      <c r="J15" s="75">
        <v>4.8049999999999997</v>
      </c>
      <c r="L15" s="23">
        <f t="shared" si="0"/>
        <v>2.5289473684210524</v>
      </c>
      <c r="N15" s="55"/>
    </row>
    <row r="16" spans="1:25">
      <c r="A16" s="16" t="s">
        <v>14</v>
      </c>
      <c r="B16" s="72">
        <f>'เม.ย. 65'!B36</f>
        <v>145</v>
      </c>
      <c r="C16" s="72">
        <f>'เม.ย. 65'!C36</f>
        <v>133.52358846097729</v>
      </c>
      <c r="D16" s="54">
        <v>0</v>
      </c>
      <c r="E16" s="72">
        <f>'เม.ย. 65'!E36</f>
        <v>133.52358846097729</v>
      </c>
      <c r="F16" s="72">
        <f>'เม.ย. 65'!F36</f>
        <v>11.476411539022797</v>
      </c>
      <c r="G16" s="17">
        <f>'เม.ย. 65'!G35</f>
        <v>15000</v>
      </c>
      <c r="H16" s="18">
        <f>'เม.ย. 65'!H35</f>
        <v>4650</v>
      </c>
      <c r="I16" s="75">
        <v>15</v>
      </c>
      <c r="J16" s="75">
        <v>4.6500000000000004</v>
      </c>
      <c r="L16" s="23">
        <f t="shared" si="0"/>
        <v>2.4473684210526319</v>
      </c>
    </row>
    <row r="17" spans="1:12">
      <c r="A17" s="16" t="s">
        <v>15</v>
      </c>
      <c r="B17" s="72">
        <f>'พ.ค 65'!B36</f>
        <v>145</v>
      </c>
      <c r="C17" s="72">
        <f>'มิ.ย. 65'!C36</f>
        <v>133.52358846097729</v>
      </c>
      <c r="D17" s="54">
        <v>0</v>
      </c>
      <c r="E17" s="72">
        <f>'พ.ค 65'!E36</f>
        <v>133.52358846097729</v>
      </c>
      <c r="F17" s="72">
        <f>'พ.ค 65'!F36</f>
        <v>11.476411539022799</v>
      </c>
      <c r="G17" s="17">
        <f>'พ.ค 65'!G35</f>
        <v>15500</v>
      </c>
      <c r="H17" s="18">
        <f>'พ.ค 65'!H35</f>
        <v>4805</v>
      </c>
      <c r="I17" s="75">
        <v>15.5</v>
      </c>
      <c r="J17" s="75">
        <v>4.8049999999999997</v>
      </c>
      <c r="L17" s="23">
        <f t="shared" si="0"/>
        <v>2.5289473684210524</v>
      </c>
    </row>
    <row r="18" spans="1:12">
      <c r="A18" s="16" t="s">
        <v>16</v>
      </c>
      <c r="B18" s="72">
        <f>'มิ.ย. 65'!B36</f>
        <v>145</v>
      </c>
      <c r="C18" s="72">
        <f>'มิ.ย. 65'!C36</f>
        <v>133.52358846097729</v>
      </c>
      <c r="D18" s="54">
        <v>0</v>
      </c>
      <c r="E18" s="72">
        <f>'มิ.ย. 65'!E36</f>
        <v>133.52358846097729</v>
      </c>
      <c r="F18" s="72">
        <f>'มิ.ย. 65'!F36</f>
        <v>11.476411539022797</v>
      </c>
      <c r="G18" s="17">
        <f>'มิ.ย. 65'!G35</f>
        <v>15000</v>
      </c>
      <c r="H18" s="18">
        <f>'มิ.ย. 65'!H35</f>
        <v>4650</v>
      </c>
      <c r="I18" s="75">
        <v>15</v>
      </c>
      <c r="J18" s="75">
        <v>4.6500000000000004</v>
      </c>
      <c r="L18" s="23">
        <f t="shared" si="0"/>
        <v>2.4473684210526319</v>
      </c>
    </row>
    <row r="19" spans="1:12" hidden="1">
      <c r="A19" s="19">
        <v>2565</v>
      </c>
      <c r="B19" s="20"/>
      <c r="C19" s="20"/>
      <c r="D19" s="20"/>
      <c r="E19" s="20"/>
      <c r="F19" s="20"/>
      <c r="G19" s="21"/>
      <c r="H19" s="22"/>
    </row>
    <row r="20" spans="1:12">
      <c r="A20" s="24" t="s">
        <v>39</v>
      </c>
      <c r="B20" s="25"/>
      <c r="H20" s="49"/>
    </row>
    <row r="21" spans="1:12">
      <c r="A21" s="24" t="s">
        <v>22</v>
      </c>
      <c r="C21" s="26" t="s">
        <v>23</v>
      </c>
      <c r="D21" s="24"/>
      <c r="E21" s="26"/>
      <c r="F21" s="24" t="s">
        <v>24</v>
      </c>
    </row>
    <row r="22" spans="1:12">
      <c r="A22" s="2" t="s">
        <v>25</v>
      </c>
      <c r="B22" s="2"/>
      <c r="D22" s="2" t="s">
        <v>26</v>
      </c>
      <c r="E22" s="2"/>
      <c r="G22" s="3" t="str">
        <f>'[1]2'!G42</f>
        <v>ผจ.ยขก.</v>
      </c>
    </row>
    <row r="24" spans="1:12">
      <c r="A24" s="27" t="s">
        <v>27</v>
      </c>
      <c r="H24" s="28" t="s">
        <v>28</v>
      </c>
    </row>
  </sheetData>
  <printOptions horizontalCentered="1"/>
  <pageMargins left="0.55118110236220474" right="0.55118110236220474" top="0.6" bottom="0.19685039370078741" header="0.34" footer="0.27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7"/>
  <sheetViews>
    <sheetView topLeftCell="A25" zoomScale="85" zoomScaleNormal="85" workbookViewId="0">
      <selection activeCell="M24" sqref="M24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48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145</v>
      </c>
      <c r="C4" s="72">
        <v>133.52358846097721</v>
      </c>
      <c r="D4" s="54">
        <v>0</v>
      </c>
      <c r="E4" s="72">
        <f t="shared" ref="E4:E6" si="0">D4+C4</f>
        <v>133.52358846097721</v>
      </c>
      <c r="F4" s="72">
        <v>11.476411539022791</v>
      </c>
      <c r="G4" s="54">
        <v>500</v>
      </c>
      <c r="H4" s="54">
        <v>155</v>
      </c>
      <c r="I4" s="45"/>
      <c r="P4" s="67"/>
    </row>
    <row r="5" spans="1:16" ht="21.5">
      <c r="A5" s="44">
        <v>2</v>
      </c>
      <c r="B5" s="72">
        <v>145</v>
      </c>
      <c r="C5" s="72">
        <v>133.52358846097721</v>
      </c>
      <c r="D5" s="54">
        <v>0</v>
      </c>
      <c r="E5" s="72">
        <f t="shared" si="0"/>
        <v>133.52358846097721</v>
      </c>
      <c r="F5" s="72">
        <v>11.476411539022791</v>
      </c>
      <c r="G5" s="54">
        <v>500</v>
      </c>
      <c r="H5" s="54">
        <v>155</v>
      </c>
      <c r="I5" s="45"/>
      <c r="P5" s="67"/>
    </row>
    <row r="6" spans="1:16" ht="21.5">
      <c r="A6" s="44">
        <v>3</v>
      </c>
      <c r="B6" s="72">
        <v>145</v>
      </c>
      <c r="C6" s="72">
        <v>133.52358846097721</v>
      </c>
      <c r="D6" s="54">
        <v>0</v>
      </c>
      <c r="E6" s="72">
        <f t="shared" si="0"/>
        <v>133.52358846097721</v>
      </c>
      <c r="F6" s="72">
        <v>11.476411539022791</v>
      </c>
      <c r="G6" s="54">
        <v>500</v>
      </c>
      <c r="H6" s="54">
        <v>155</v>
      </c>
      <c r="I6" s="45"/>
      <c r="J6" s="46"/>
      <c r="P6" s="67"/>
    </row>
    <row r="7" spans="1:16" ht="21.5">
      <c r="A7" s="44">
        <v>4</v>
      </c>
      <c r="B7" s="72">
        <v>145</v>
      </c>
      <c r="C7" s="72">
        <v>133.52358846097721</v>
      </c>
      <c r="D7" s="54">
        <v>0</v>
      </c>
      <c r="E7" s="72">
        <f t="shared" ref="E7:E14" si="1">D7+C7</f>
        <v>133.52358846097721</v>
      </c>
      <c r="F7" s="72">
        <v>11.476411539022791</v>
      </c>
      <c r="G7" s="54">
        <v>500</v>
      </c>
      <c r="H7" s="54">
        <v>155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 t="shared" si="1"/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si="1"/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1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1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1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1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1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>D15+C15</f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ref="E16:E31" si="2">D16+C16</f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2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2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2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2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2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2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2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2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2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2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2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2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145</v>
      </c>
      <c r="C29" s="72">
        <v>133.52358846097721</v>
      </c>
      <c r="D29" s="54">
        <v>0</v>
      </c>
      <c r="E29" s="72">
        <f t="shared" si="2"/>
        <v>133.52358846097721</v>
      </c>
      <c r="F29" s="72">
        <v>11.476411539022791</v>
      </c>
      <c r="G29" s="54">
        <v>500</v>
      </c>
      <c r="H29" s="54">
        <v>155</v>
      </c>
      <c r="I29" s="45"/>
      <c r="P29" s="67"/>
    </row>
    <row r="30" spans="1:16" ht="21.5">
      <c r="A30" s="44">
        <v>27</v>
      </c>
      <c r="B30" s="72">
        <v>145</v>
      </c>
      <c r="C30" s="72">
        <v>133.52358846097721</v>
      </c>
      <c r="D30" s="54">
        <v>0</v>
      </c>
      <c r="E30" s="72">
        <f t="shared" si="2"/>
        <v>133.52358846097721</v>
      </c>
      <c r="F30" s="72">
        <v>11.476411539022791</v>
      </c>
      <c r="G30" s="54">
        <v>500</v>
      </c>
      <c r="H30" s="54">
        <v>155</v>
      </c>
      <c r="I30" s="45"/>
      <c r="P30" s="67"/>
    </row>
    <row r="31" spans="1:16" ht="21.5">
      <c r="A31" s="44">
        <v>28</v>
      </c>
      <c r="B31" s="72">
        <v>145</v>
      </c>
      <c r="C31" s="72">
        <v>133.52358846097721</v>
      </c>
      <c r="D31" s="54">
        <v>0</v>
      </c>
      <c r="E31" s="72">
        <f t="shared" si="2"/>
        <v>133.52358846097721</v>
      </c>
      <c r="F31" s="72">
        <v>11.476411539022791</v>
      </c>
      <c r="G31" s="54">
        <v>500</v>
      </c>
      <c r="H31" s="54">
        <v>155</v>
      </c>
      <c r="I31" s="45"/>
      <c r="P31" s="67"/>
    </row>
    <row r="32" spans="1:16" s="58" customFormat="1" ht="21.5">
      <c r="A32" s="56" t="s">
        <v>10</v>
      </c>
      <c r="B32" s="63">
        <f t="shared" ref="B32:H32" si="3">SUM(B4:B31)</f>
        <v>4060</v>
      </c>
      <c r="C32" s="63">
        <f t="shared" si="3"/>
        <v>3738.6604769073642</v>
      </c>
      <c r="D32" s="65">
        <f t="shared" si="3"/>
        <v>0</v>
      </c>
      <c r="E32" s="63">
        <f t="shared" si="3"/>
        <v>3738.6604769073642</v>
      </c>
      <c r="F32" s="63">
        <f t="shared" si="3"/>
        <v>321.33952309263827</v>
      </c>
      <c r="G32" s="63">
        <f t="shared" si="3"/>
        <v>14000</v>
      </c>
      <c r="H32" s="63">
        <f t="shared" si="3"/>
        <v>4340</v>
      </c>
      <c r="I32" s="57"/>
      <c r="P32" s="70"/>
    </row>
    <row r="33" spans="1:16" s="61" customFormat="1" ht="21.5">
      <c r="A33" s="62" t="s">
        <v>32</v>
      </c>
      <c r="B33" s="59">
        <f t="shared" ref="B33:H33" si="4">AVERAGE(B4:B31)</f>
        <v>145</v>
      </c>
      <c r="C33" s="59">
        <f t="shared" si="4"/>
        <v>133.52358846097729</v>
      </c>
      <c r="D33" s="59">
        <f t="shared" si="4"/>
        <v>0</v>
      </c>
      <c r="E33" s="59">
        <f t="shared" si="4"/>
        <v>133.52358846097729</v>
      </c>
      <c r="F33" s="59">
        <f t="shared" si="4"/>
        <v>11.476411539022795</v>
      </c>
      <c r="G33" s="59">
        <f t="shared" si="4"/>
        <v>500</v>
      </c>
      <c r="H33" s="59">
        <f t="shared" si="4"/>
        <v>155</v>
      </c>
      <c r="I33" s="60"/>
      <c r="P33" s="71"/>
    </row>
    <row r="34" spans="1:16" ht="21.5">
      <c r="A34" s="64" t="s">
        <v>39</v>
      </c>
      <c r="B34" s="47"/>
      <c r="G34" s="48"/>
      <c r="H34" s="49" t="str">
        <f>'ม.ค 65'!H37</f>
        <v>จัดทำวันที่ 1 พฤษภาคม 2564</v>
      </c>
    </row>
    <row r="35" spans="1:16" s="39" customFormat="1" ht="21.5">
      <c r="A35" s="64" t="s">
        <v>22</v>
      </c>
      <c r="C35" s="50" t="s">
        <v>23</v>
      </c>
      <c r="D35" s="64"/>
      <c r="E35" s="50"/>
      <c r="F35" s="64" t="s">
        <v>24</v>
      </c>
      <c r="I35" s="38"/>
      <c r="P35" s="69"/>
    </row>
    <row r="36" spans="1:16" s="39" customFormat="1" ht="21.5">
      <c r="A36" s="51" t="s">
        <v>25</v>
      </c>
      <c r="B36" s="51"/>
      <c r="D36" s="51" t="s">
        <v>26</v>
      </c>
      <c r="E36" s="51"/>
      <c r="G36" s="39" t="s">
        <v>33</v>
      </c>
      <c r="I36" s="38"/>
      <c r="P36" s="69"/>
    </row>
    <row r="37" spans="1:16" ht="20.5">
      <c r="A37" s="52" t="s">
        <v>34</v>
      </c>
      <c r="H37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0"/>
  <sheetViews>
    <sheetView topLeftCell="A22" zoomScale="85" zoomScaleNormal="85" workbookViewId="0">
      <selection activeCell="H37" sqref="H37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49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145</v>
      </c>
      <c r="C4" s="72">
        <v>133.52358846097721</v>
      </c>
      <c r="D4" s="54">
        <v>0</v>
      </c>
      <c r="E4" s="72">
        <f t="shared" ref="E4:E6" si="0">D4+C4</f>
        <v>133.52358846097721</v>
      </c>
      <c r="F4" s="72">
        <v>11.476411539022791</v>
      </c>
      <c r="G4" s="54">
        <v>500</v>
      </c>
      <c r="H4" s="54">
        <v>155</v>
      </c>
      <c r="I4" s="45"/>
      <c r="P4" s="67"/>
    </row>
    <row r="5" spans="1:16" ht="21.5">
      <c r="A5" s="44">
        <v>2</v>
      </c>
      <c r="B5" s="72">
        <v>145</v>
      </c>
      <c r="C5" s="72">
        <v>133.52358846097721</v>
      </c>
      <c r="D5" s="54">
        <v>0</v>
      </c>
      <c r="E5" s="72">
        <f t="shared" si="0"/>
        <v>133.52358846097721</v>
      </c>
      <c r="F5" s="72">
        <v>11.476411539022791</v>
      </c>
      <c r="G5" s="54">
        <v>500</v>
      </c>
      <c r="H5" s="54">
        <v>155</v>
      </c>
      <c r="I5" s="45"/>
      <c r="P5" s="67"/>
    </row>
    <row r="6" spans="1:16" ht="21.5">
      <c r="A6" s="44">
        <v>3</v>
      </c>
      <c r="B6" s="72">
        <v>145</v>
      </c>
      <c r="C6" s="72">
        <v>133.52358846097721</v>
      </c>
      <c r="D6" s="54">
        <v>0</v>
      </c>
      <c r="E6" s="72">
        <f t="shared" si="0"/>
        <v>133.52358846097721</v>
      </c>
      <c r="F6" s="72">
        <v>11.476411539022791</v>
      </c>
      <c r="G6" s="54">
        <v>500</v>
      </c>
      <c r="H6" s="54">
        <v>155</v>
      </c>
      <c r="I6" s="45"/>
      <c r="J6" s="46"/>
      <c r="P6" s="67"/>
    </row>
    <row r="7" spans="1:16" ht="21.5">
      <c r="A7" s="44">
        <v>4</v>
      </c>
      <c r="B7" s="72">
        <v>145</v>
      </c>
      <c r="C7" s="72">
        <v>133.52358846097721</v>
      </c>
      <c r="D7" s="54">
        <v>0</v>
      </c>
      <c r="E7" s="72">
        <f t="shared" ref="E7:E14" si="1">D7+C7</f>
        <v>133.52358846097721</v>
      </c>
      <c r="F7" s="72">
        <v>11.476411539022791</v>
      </c>
      <c r="G7" s="54">
        <v>500</v>
      </c>
      <c r="H7" s="54">
        <v>155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 t="shared" si="1"/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si="1"/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1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1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1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1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1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>D15+C15</f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ref="E16:E34" si="2">D16+C16</f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2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2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2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2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2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2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2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2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2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2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2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2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145</v>
      </c>
      <c r="C29" s="72">
        <v>133.52358846097721</v>
      </c>
      <c r="D29" s="54">
        <v>0</v>
      </c>
      <c r="E29" s="72">
        <f t="shared" si="2"/>
        <v>133.52358846097721</v>
      </c>
      <c r="F29" s="72">
        <v>11.476411539022791</v>
      </c>
      <c r="G29" s="54">
        <v>500</v>
      </c>
      <c r="H29" s="54">
        <v>155</v>
      </c>
      <c r="I29" s="45"/>
      <c r="P29" s="67"/>
    </row>
    <row r="30" spans="1:16" ht="21.5">
      <c r="A30" s="44">
        <v>27</v>
      </c>
      <c r="B30" s="72">
        <v>145</v>
      </c>
      <c r="C30" s="72">
        <v>133.52358846097721</v>
      </c>
      <c r="D30" s="54">
        <v>0</v>
      </c>
      <c r="E30" s="72">
        <f t="shared" si="2"/>
        <v>133.52358846097721</v>
      </c>
      <c r="F30" s="72">
        <v>11.476411539022791</v>
      </c>
      <c r="G30" s="54">
        <v>500</v>
      </c>
      <c r="H30" s="54">
        <v>155</v>
      </c>
      <c r="I30" s="45"/>
      <c r="P30" s="67"/>
    </row>
    <row r="31" spans="1:16" ht="21.5">
      <c r="A31" s="44">
        <v>28</v>
      </c>
      <c r="B31" s="72">
        <v>145</v>
      </c>
      <c r="C31" s="72">
        <v>133.52358846097721</v>
      </c>
      <c r="D31" s="54">
        <v>0</v>
      </c>
      <c r="E31" s="72">
        <f t="shared" si="2"/>
        <v>133.52358846097721</v>
      </c>
      <c r="F31" s="72">
        <v>11.476411539022791</v>
      </c>
      <c r="G31" s="54">
        <v>500</v>
      </c>
      <c r="H31" s="54">
        <v>155</v>
      </c>
      <c r="I31" s="45"/>
      <c r="P31" s="67"/>
    </row>
    <row r="32" spans="1:16" ht="21.5">
      <c r="A32" s="44">
        <v>29</v>
      </c>
      <c r="B32" s="72">
        <v>145</v>
      </c>
      <c r="C32" s="72">
        <v>133.52358846097721</v>
      </c>
      <c r="D32" s="54">
        <v>0</v>
      </c>
      <c r="E32" s="72">
        <f t="shared" si="2"/>
        <v>133.52358846097721</v>
      </c>
      <c r="F32" s="72">
        <v>11.476411539022791</v>
      </c>
      <c r="G32" s="54">
        <v>500</v>
      </c>
      <c r="H32" s="54">
        <v>155</v>
      </c>
      <c r="I32" s="45"/>
      <c r="P32" s="67"/>
    </row>
    <row r="33" spans="1:16" ht="21.5">
      <c r="A33" s="44">
        <v>30</v>
      </c>
      <c r="B33" s="72">
        <v>145</v>
      </c>
      <c r="C33" s="72">
        <v>133.52358846097721</v>
      </c>
      <c r="D33" s="54">
        <v>0</v>
      </c>
      <c r="E33" s="72">
        <f t="shared" si="2"/>
        <v>133.52358846097721</v>
      </c>
      <c r="F33" s="72">
        <v>11.476411539022791</v>
      </c>
      <c r="G33" s="54">
        <v>500</v>
      </c>
      <c r="H33" s="54">
        <v>155</v>
      </c>
      <c r="I33" s="45"/>
      <c r="P33" s="67"/>
    </row>
    <row r="34" spans="1:16" ht="21.5">
      <c r="A34" s="44">
        <v>31</v>
      </c>
      <c r="B34" s="72">
        <v>145</v>
      </c>
      <c r="C34" s="72">
        <v>133.52358846097721</v>
      </c>
      <c r="D34" s="54">
        <v>0</v>
      </c>
      <c r="E34" s="72">
        <f t="shared" si="2"/>
        <v>133.52358846097721</v>
      </c>
      <c r="F34" s="72">
        <v>11.476411539022791</v>
      </c>
      <c r="G34" s="54">
        <v>500</v>
      </c>
      <c r="H34" s="54">
        <v>155</v>
      </c>
      <c r="I34" s="45"/>
      <c r="P34" s="67"/>
    </row>
    <row r="35" spans="1:16" s="58" customFormat="1" ht="21.5">
      <c r="A35" s="56" t="s">
        <v>10</v>
      </c>
      <c r="B35" s="63">
        <f>SUM(B4:B34)</f>
        <v>4495</v>
      </c>
      <c r="C35" s="63">
        <f>SUM(C4:C34)</f>
        <v>4139.231242290296</v>
      </c>
      <c r="D35" s="65">
        <f t="shared" ref="D35" si="3">SUM(D4:D33)</f>
        <v>0</v>
      </c>
      <c r="E35" s="63">
        <f>SUM(E4:E34)</f>
        <v>4139.231242290296</v>
      </c>
      <c r="F35" s="63">
        <f>SUM(F4:F34)</f>
        <v>355.76875770970673</v>
      </c>
      <c r="G35" s="63">
        <f>SUM(G4:G34)</f>
        <v>15500</v>
      </c>
      <c r="H35" s="63">
        <f>SUM(H4:H34)</f>
        <v>4805</v>
      </c>
      <c r="I35" s="57"/>
      <c r="P35" s="70"/>
    </row>
    <row r="36" spans="1:16" s="61" customFormat="1" ht="21.5">
      <c r="A36" s="62" t="s">
        <v>32</v>
      </c>
      <c r="B36" s="59">
        <f>AVERAGE(B4:B34)</f>
        <v>145</v>
      </c>
      <c r="C36" s="59">
        <f t="shared" ref="C36:H36" si="4">AVERAGE(C4:C34)</f>
        <v>133.52358846097729</v>
      </c>
      <c r="D36" s="59">
        <f t="shared" si="4"/>
        <v>0</v>
      </c>
      <c r="E36" s="59">
        <f t="shared" si="4"/>
        <v>133.52358846097729</v>
      </c>
      <c r="F36" s="59">
        <f t="shared" si="4"/>
        <v>11.476411539022799</v>
      </c>
      <c r="G36" s="59">
        <f t="shared" si="4"/>
        <v>500</v>
      </c>
      <c r="H36" s="59">
        <f t="shared" si="4"/>
        <v>155</v>
      </c>
      <c r="I36" s="60"/>
      <c r="P36" s="71"/>
    </row>
    <row r="37" spans="1:16" ht="21.5">
      <c r="A37" s="64" t="s">
        <v>39</v>
      </c>
      <c r="B37" s="47"/>
      <c r="G37" s="48"/>
      <c r="H37" s="49" t="str">
        <f>'ก.พ. 65'!H34</f>
        <v>จัดทำวันที่ 1 พฤษภาคม 2564</v>
      </c>
    </row>
    <row r="38" spans="1:16" s="39" customFormat="1" ht="21.5">
      <c r="A38" s="64" t="s">
        <v>22</v>
      </c>
      <c r="C38" s="50" t="s">
        <v>23</v>
      </c>
      <c r="D38" s="64"/>
      <c r="E38" s="50"/>
      <c r="F38" s="64" t="s">
        <v>24</v>
      </c>
      <c r="I38" s="38"/>
      <c r="P38" s="69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69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0"/>
  <sheetViews>
    <sheetView topLeftCell="A22" zoomScale="85" zoomScaleNormal="85" workbookViewId="0">
      <selection activeCell="K33" sqref="K33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145</v>
      </c>
      <c r="C4" s="72">
        <v>133.52358846097721</v>
      </c>
      <c r="D4" s="54">
        <v>0</v>
      </c>
      <c r="E4" s="72">
        <f t="shared" ref="E4:E14" si="0">D4+C4</f>
        <v>133.52358846097721</v>
      </c>
      <c r="F4" s="72">
        <v>11.476411539022791</v>
      </c>
      <c r="G4" s="54">
        <v>500</v>
      </c>
      <c r="H4" s="54">
        <v>155</v>
      </c>
      <c r="I4" s="45"/>
      <c r="P4" s="67"/>
    </row>
    <row r="5" spans="1:16" ht="21.5">
      <c r="A5" s="44">
        <v>2</v>
      </c>
      <c r="B5" s="72">
        <v>145</v>
      </c>
      <c r="C5" s="72">
        <v>133.52358846097721</v>
      </c>
      <c r="D5" s="54">
        <v>0</v>
      </c>
      <c r="E5" s="72">
        <f t="shared" si="0"/>
        <v>133.52358846097721</v>
      </c>
      <c r="F5" s="72">
        <v>11.476411539022791</v>
      </c>
      <c r="G5" s="54">
        <v>500</v>
      </c>
      <c r="H5" s="54">
        <v>155</v>
      </c>
      <c r="I5" s="45"/>
      <c r="P5" s="67"/>
    </row>
    <row r="6" spans="1:16" ht="21.5">
      <c r="A6" s="44">
        <v>3</v>
      </c>
      <c r="B6" s="72">
        <v>145</v>
      </c>
      <c r="C6" s="72">
        <v>133.52358846097721</v>
      </c>
      <c r="D6" s="54">
        <v>0</v>
      </c>
      <c r="E6" s="72">
        <f t="shared" si="0"/>
        <v>133.52358846097721</v>
      </c>
      <c r="F6" s="72">
        <v>11.476411539022791</v>
      </c>
      <c r="G6" s="54">
        <v>500</v>
      </c>
      <c r="H6" s="54">
        <v>155</v>
      </c>
      <c r="I6" s="45"/>
      <c r="J6" s="46"/>
      <c r="P6" s="67"/>
    </row>
    <row r="7" spans="1:16" ht="21.5">
      <c r="A7" s="44">
        <v>4</v>
      </c>
      <c r="B7" s="72">
        <v>145</v>
      </c>
      <c r="C7" s="72">
        <v>133.52358846097721</v>
      </c>
      <c r="D7" s="54">
        <v>0</v>
      </c>
      <c r="E7" s="72">
        <f t="shared" si="0"/>
        <v>133.52358846097721</v>
      </c>
      <c r="F7" s="72">
        <v>11.476411539022791</v>
      </c>
      <c r="G7" s="54">
        <v>500</v>
      </c>
      <c r="H7" s="54">
        <v>155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 t="shared" si="0"/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si="0"/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0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0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0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0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0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>D15+C15</f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ref="E16:E33" si="1">D16+C16</f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1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1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1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1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1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1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1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1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1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1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1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1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145</v>
      </c>
      <c r="C29" s="72">
        <v>133.52358846097721</v>
      </c>
      <c r="D29" s="54">
        <v>0</v>
      </c>
      <c r="E29" s="72">
        <f t="shared" si="1"/>
        <v>133.52358846097721</v>
      </c>
      <c r="F29" s="72">
        <v>11.476411539022791</v>
      </c>
      <c r="G29" s="54">
        <v>500</v>
      </c>
      <c r="H29" s="54">
        <v>155</v>
      </c>
      <c r="I29" s="45"/>
      <c r="P29" s="67"/>
    </row>
    <row r="30" spans="1:16" ht="21.5">
      <c r="A30" s="44">
        <v>27</v>
      </c>
      <c r="B30" s="72">
        <v>145</v>
      </c>
      <c r="C30" s="72">
        <v>133.52358846097721</v>
      </c>
      <c r="D30" s="54">
        <v>0</v>
      </c>
      <c r="E30" s="72">
        <f t="shared" si="1"/>
        <v>133.52358846097721</v>
      </c>
      <c r="F30" s="72">
        <v>11.476411539022791</v>
      </c>
      <c r="G30" s="54">
        <v>500</v>
      </c>
      <c r="H30" s="54">
        <v>155</v>
      </c>
      <c r="I30" s="45"/>
      <c r="P30" s="67"/>
    </row>
    <row r="31" spans="1:16" ht="21.5">
      <c r="A31" s="44">
        <v>28</v>
      </c>
      <c r="B31" s="72">
        <v>145</v>
      </c>
      <c r="C31" s="72">
        <v>133.52358846097721</v>
      </c>
      <c r="D31" s="54">
        <v>0</v>
      </c>
      <c r="E31" s="72">
        <f t="shared" si="1"/>
        <v>133.52358846097721</v>
      </c>
      <c r="F31" s="72">
        <v>11.476411539022791</v>
      </c>
      <c r="G31" s="54">
        <v>500</v>
      </c>
      <c r="H31" s="54">
        <v>155</v>
      </c>
      <c r="I31" s="45"/>
      <c r="P31" s="67"/>
    </row>
    <row r="32" spans="1:16" ht="21.5">
      <c r="A32" s="44">
        <v>29</v>
      </c>
      <c r="B32" s="72">
        <v>145</v>
      </c>
      <c r="C32" s="72">
        <v>133.52358846097721</v>
      </c>
      <c r="D32" s="54">
        <v>0</v>
      </c>
      <c r="E32" s="72">
        <f t="shared" si="1"/>
        <v>133.52358846097721</v>
      </c>
      <c r="F32" s="72">
        <v>11.476411539022791</v>
      </c>
      <c r="G32" s="54">
        <v>500</v>
      </c>
      <c r="H32" s="54">
        <v>155</v>
      </c>
      <c r="I32" s="45"/>
      <c r="P32" s="67"/>
    </row>
    <row r="33" spans="1:16" ht="21.5">
      <c r="A33" s="44">
        <v>30</v>
      </c>
      <c r="B33" s="72">
        <v>145</v>
      </c>
      <c r="C33" s="72">
        <v>133.52358846097721</v>
      </c>
      <c r="D33" s="54">
        <v>0</v>
      </c>
      <c r="E33" s="72">
        <f t="shared" si="1"/>
        <v>133.52358846097721</v>
      </c>
      <c r="F33" s="72">
        <v>11.476411539022791</v>
      </c>
      <c r="G33" s="54">
        <v>500</v>
      </c>
      <c r="H33" s="54">
        <v>155</v>
      </c>
      <c r="I33" s="45"/>
      <c r="P33" s="67"/>
    </row>
    <row r="34" spans="1:16" ht="21.5">
      <c r="A34" s="44"/>
      <c r="B34" s="72"/>
      <c r="C34" s="72"/>
      <c r="D34" s="54"/>
      <c r="E34" s="72"/>
      <c r="F34" s="72"/>
      <c r="G34" s="54"/>
      <c r="H34" s="54"/>
      <c r="I34" s="45"/>
      <c r="P34" s="67"/>
    </row>
    <row r="35" spans="1:16" s="58" customFormat="1" ht="21.5">
      <c r="A35" s="56" t="s">
        <v>10</v>
      </c>
      <c r="B35" s="63">
        <f>SUM(B4:B34)</f>
        <v>4350</v>
      </c>
      <c r="C35" s="63">
        <f>SUM(C4:C34)</f>
        <v>4005.707653829319</v>
      </c>
      <c r="D35" s="65">
        <f t="shared" ref="D35" si="2">SUM(D4:D33)</f>
        <v>0</v>
      </c>
      <c r="E35" s="63">
        <f>SUM(E4:E34)</f>
        <v>4005.707653829319</v>
      </c>
      <c r="F35" s="63">
        <f>SUM(F4:F34)</f>
        <v>344.29234617068391</v>
      </c>
      <c r="G35" s="63">
        <f>SUM(G4:G34)</f>
        <v>15000</v>
      </c>
      <c r="H35" s="63">
        <f>SUM(H4:H34)</f>
        <v>4650</v>
      </c>
      <c r="I35" s="57"/>
      <c r="P35" s="70"/>
    </row>
    <row r="36" spans="1:16" s="61" customFormat="1" ht="21.5">
      <c r="A36" s="62" t="s">
        <v>32</v>
      </c>
      <c r="B36" s="59">
        <f>AVERAGE(B4:B34)</f>
        <v>145</v>
      </c>
      <c r="C36" s="59">
        <f t="shared" ref="C36:H36" si="3">AVERAGE(C4:C34)</f>
        <v>133.52358846097729</v>
      </c>
      <c r="D36" s="59">
        <f t="shared" si="3"/>
        <v>0</v>
      </c>
      <c r="E36" s="59">
        <f t="shared" si="3"/>
        <v>133.52358846097729</v>
      </c>
      <c r="F36" s="59">
        <f t="shared" si="3"/>
        <v>11.476411539022797</v>
      </c>
      <c r="G36" s="59">
        <f t="shared" si="3"/>
        <v>500</v>
      </c>
      <c r="H36" s="59">
        <f t="shared" si="3"/>
        <v>155</v>
      </c>
      <c r="I36" s="60"/>
      <c r="P36" s="71"/>
    </row>
    <row r="37" spans="1:16" ht="21.5">
      <c r="A37" s="64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.5">
      <c r="A38" s="64" t="s">
        <v>22</v>
      </c>
      <c r="C38" s="50" t="s">
        <v>23</v>
      </c>
      <c r="D38" s="64"/>
      <c r="E38" s="50"/>
      <c r="F38" s="64" t="s">
        <v>24</v>
      </c>
      <c r="I38" s="38"/>
      <c r="P38" s="69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69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0"/>
  <sheetViews>
    <sheetView topLeftCell="A28" zoomScale="85" zoomScaleNormal="85" workbookViewId="0">
      <selection activeCell="H37" sqref="H37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145</v>
      </c>
      <c r="C4" s="72">
        <v>133.52358846097721</v>
      </c>
      <c r="D4" s="54">
        <v>0</v>
      </c>
      <c r="E4" s="72">
        <f t="shared" ref="E4:E14" si="0">D4+C4</f>
        <v>133.52358846097721</v>
      </c>
      <c r="F4" s="72">
        <v>11.476411539022791</v>
      </c>
      <c r="G4" s="54">
        <v>500</v>
      </c>
      <c r="H4" s="54">
        <v>155</v>
      </c>
      <c r="I4" s="45"/>
      <c r="P4" s="67"/>
    </row>
    <row r="5" spans="1:16" ht="21.5">
      <c r="A5" s="44">
        <v>2</v>
      </c>
      <c r="B5" s="72">
        <v>145</v>
      </c>
      <c r="C5" s="72">
        <v>133.52358846097721</v>
      </c>
      <c r="D5" s="54">
        <v>0</v>
      </c>
      <c r="E5" s="72">
        <f t="shared" si="0"/>
        <v>133.52358846097721</v>
      </c>
      <c r="F5" s="72">
        <v>11.476411539022791</v>
      </c>
      <c r="G5" s="54">
        <v>500</v>
      </c>
      <c r="H5" s="54">
        <v>155</v>
      </c>
      <c r="I5" s="45"/>
      <c r="P5" s="67"/>
    </row>
    <row r="6" spans="1:16" ht="21.5">
      <c r="A6" s="44">
        <v>3</v>
      </c>
      <c r="B6" s="72">
        <v>145</v>
      </c>
      <c r="C6" s="72">
        <v>133.52358846097721</v>
      </c>
      <c r="D6" s="54">
        <v>0</v>
      </c>
      <c r="E6" s="72">
        <f t="shared" si="0"/>
        <v>133.52358846097721</v>
      </c>
      <c r="F6" s="72">
        <v>11.476411539022791</v>
      </c>
      <c r="G6" s="54">
        <v>500</v>
      </c>
      <c r="H6" s="54">
        <v>155</v>
      </c>
      <c r="I6" s="45"/>
      <c r="J6" s="46"/>
      <c r="P6" s="67"/>
    </row>
    <row r="7" spans="1:16" ht="21.5">
      <c r="A7" s="44">
        <v>4</v>
      </c>
      <c r="B7" s="72">
        <v>145</v>
      </c>
      <c r="C7" s="72">
        <v>133.52358846097721</v>
      </c>
      <c r="D7" s="54">
        <v>0</v>
      </c>
      <c r="E7" s="72">
        <f t="shared" si="0"/>
        <v>133.52358846097721</v>
      </c>
      <c r="F7" s="72">
        <v>11.476411539022791</v>
      </c>
      <c r="G7" s="54">
        <v>500</v>
      </c>
      <c r="H7" s="54">
        <v>155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 t="shared" si="0"/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si="0"/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0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0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0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0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0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>D15+C15</f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ref="E16:E33" si="1">D16+C16</f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1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1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1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1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1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1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1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1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1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1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1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1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145</v>
      </c>
      <c r="C29" s="72">
        <v>133.52358846097721</v>
      </c>
      <c r="D29" s="54">
        <v>0</v>
      </c>
      <c r="E29" s="72">
        <f t="shared" si="1"/>
        <v>133.52358846097721</v>
      </c>
      <c r="F29" s="72">
        <v>11.476411539022791</v>
      </c>
      <c r="G29" s="54">
        <v>500</v>
      </c>
      <c r="H29" s="54">
        <v>155</v>
      </c>
      <c r="I29" s="45"/>
      <c r="P29" s="67"/>
    </row>
    <row r="30" spans="1:16" ht="21.5">
      <c r="A30" s="44">
        <v>27</v>
      </c>
      <c r="B30" s="72">
        <v>145</v>
      </c>
      <c r="C30" s="72">
        <v>133.52358846097721</v>
      </c>
      <c r="D30" s="54">
        <v>0</v>
      </c>
      <c r="E30" s="72">
        <f t="shared" si="1"/>
        <v>133.52358846097721</v>
      </c>
      <c r="F30" s="72">
        <v>11.476411539022791</v>
      </c>
      <c r="G30" s="54">
        <v>500</v>
      </c>
      <c r="H30" s="54">
        <v>155</v>
      </c>
      <c r="I30" s="45"/>
      <c r="P30" s="67"/>
    </row>
    <row r="31" spans="1:16" ht="21.5">
      <c r="A31" s="44">
        <v>28</v>
      </c>
      <c r="B31" s="72">
        <v>145</v>
      </c>
      <c r="C31" s="72">
        <v>133.52358846097721</v>
      </c>
      <c r="D31" s="54">
        <v>0</v>
      </c>
      <c r="E31" s="72">
        <f t="shared" si="1"/>
        <v>133.52358846097721</v>
      </c>
      <c r="F31" s="72">
        <v>11.476411539022791</v>
      </c>
      <c r="G31" s="54">
        <v>500</v>
      </c>
      <c r="H31" s="54">
        <v>155</v>
      </c>
      <c r="I31" s="45"/>
      <c r="P31" s="67"/>
    </row>
    <row r="32" spans="1:16" ht="21.5">
      <c r="A32" s="44">
        <v>29</v>
      </c>
      <c r="B32" s="72">
        <v>145</v>
      </c>
      <c r="C32" s="72">
        <v>133.52358846097721</v>
      </c>
      <c r="D32" s="54">
        <v>0</v>
      </c>
      <c r="E32" s="72">
        <f t="shared" si="1"/>
        <v>133.52358846097721</v>
      </c>
      <c r="F32" s="72">
        <v>11.476411539022791</v>
      </c>
      <c r="G32" s="54">
        <v>500</v>
      </c>
      <c r="H32" s="54">
        <v>155</v>
      </c>
      <c r="I32" s="45"/>
      <c r="P32" s="67"/>
    </row>
    <row r="33" spans="1:16" ht="21.5">
      <c r="A33" s="44">
        <v>30</v>
      </c>
      <c r="B33" s="72">
        <v>145</v>
      </c>
      <c r="C33" s="72">
        <v>133.52358846097721</v>
      </c>
      <c r="D33" s="54">
        <v>0</v>
      </c>
      <c r="E33" s="72">
        <f t="shared" si="1"/>
        <v>133.52358846097721</v>
      </c>
      <c r="F33" s="72">
        <v>11.476411539022791</v>
      </c>
      <c r="G33" s="54">
        <v>500</v>
      </c>
      <c r="H33" s="54">
        <v>155</v>
      </c>
      <c r="I33" s="45"/>
      <c r="P33" s="67"/>
    </row>
    <row r="34" spans="1:16" ht="21.5">
      <c r="A34" s="44">
        <v>31</v>
      </c>
      <c r="B34" s="72">
        <v>145</v>
      </c>
      <c r="C34" s="72">
        <v>133.52358846097721</v>
      </c>
      <c r="D34" s="54">
        <v>0</v>
      </c>
      <c r="E34" s="72">
        <f t="shared" ref="E34" si="2">D34+C34</f>
        <v>133.52358846097721</v>
      </c>
      <c r="F34" s="72">
        <v>11.476411539022791</v>
      </c>
      <c r="G34" s="54">
        <v>500</v>
      </c>
      <c r="H34" s="54">
        <v>155</v>
      </c>
      <c r="I34" s="45"/>
      <c r="P34" s="67"/>
    </row>
    <row r="35" spans="1:16" s="58" customFormat="1" ht="21.5">
      <c r="A35" s="56" t="s">
        <v>10</v>
      </c>
      <c r="B35" s="63">
        <f>SUM(B4:B34)</f>
        <v>4495</v>
      </c>
      <c r="C35" s="63">
        <f>SUM(C4:C34)</f>
        <v>4139.231242290296</v>
      </c>
      <c r="D35" s="65">
        <f t="shared" ref="D35" si="3">SUM(D4:D33)</f>
        <v>0</v>
      </c>
      <c r="E35" s="63">
        <f>SUM(E4:E34)</f>
        <v>4139.231242290296</v>
      </c>
      <c r="F35" s="63">
        <f>SUM(F4:F34)</f>
        <v>355.76875770970673</v>
      </c>
      <c r="G35" s="63">
        <f>SUM(G4:G34)</f>
        <v>15500</v>
      </c>
      <c r="H35" s="63">
        <f>SUM(H4:H34)</f>
        <v>4805</v>
      </c>
      <c r="I35" s="57"/>
      <c r="P35" s="70"/>
    </row>
    <row r="36" spans="1:16" s="61" customFormat="1" ht="21.5">
      <c r="A36" s="62" t="s">
        <v>32</v>
      </c>
      <c r="B36" s="59">
        <f>AVERAGE(B4:B34)</f>
        <v>145</v>
      </c>
      <c r="C36" s="59">
        <f t="shared" ref="C36:H36" si="4">AVERAGE(C4:C34)</f>
        <v>133.52358846097729</v>
      </c>
      <c r="D36" s="59">
        <f t="shared" si="4"/>
        <v>0</v>
      </c>
      <c r="E36" s="59">
        <f t="shared" si="4"/>
        <v>133.52358846097729</v>
      </c>
      <c r="F36" s="59">
        <f t="shared" si="4"/>
        <v>11.476411539022799</v>
      </c>
      <c r="G36" s="59">
        <f t="shared" si="4"/>
        <v>500</v>
      </c>
      <c r="H36" s="59">
        <f t="shared" si="4"/>
        <v>155</v>
      </c>
      <c r="I36" s="60"/>
      <c r="P36" s="71"/>
    </row>
    <row r="37" spans="1:16" ht="21.5">
      <c r="A37" s="64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.5">
      <c r="A38" s="64" t="s">
        <v>22</v>
      </c>
      <c r="C38" s="50" t="s">
        <v>23</v>
      </c>
      <c r="D38" s="64"/>
      <c r="E38" s="50"/>
      <c r="F38" s="64" t="s">
        <v>24</v>
      </c>
      <c r="I38" s="38"/>
      <c r="P38" s="69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69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opLeftCell="A19" zoomScale="85" zoomScaleNormal="85" workbookViewId="0">
      <selection activeCell="P18" sqref="P18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145</v>
      </c>
      <c r="C4" s="72">
        <v>133.52358846097721</v>
      </c>
      <c r="D4" s="54">
        <v>0</v>
      </c>
      <c r="E4" s="72">
        <f t="shared" ref="E4:E14" si="0">D4+C4</f>
        <v>133.52358846097721</v>
      </c>
      <c r="F4" s="72">
        <v>11.476411539022791</v>
      </c>
      <c r="G4" s="54">
        <v>500</v>
      </c>
      <c r="H4" s="54">
        <v>155</v>
      </c>
      <c r="I4" s="45"/>
      <c r="P4" s="67"/>
    </row>
    <row r="5" spans="1:16" ht="21.5">
      <c r="A5" s="44">
        <v>2</v>
      </c>
      <c r="B5" s="72">
        <v>145</v>
      </c>
      <c r="C5" s="72">
        <v>133.52358846097721</v>
      </c>
      <c r="D5" s="54">
        <v>0</v>
      </c>
      <c r="E5" s="72">
        <f t="shared" si="0"/>
        <v>133.52358846097721</v>
      </c>
      <c r="F5" s="72">
        <v>11.476411539022791</v>
      </c>
      <c r="G5" s="54">
        <v>500</v>
      </c>
      <c r="H5" s="54">
        <v>155</v>
      </c>
      <c r="I5" s="45"/>
      <c r="P5" s="67"/>
    </row>
    <row r="6" spans="1:16" ht="21.5">
      <c r="A6" s="44">
        <v>3</v>
      </c>
      <c r="B6" s="72">
        <v>145</v>
      </c>
      <c r="C6" s="72">
        <v>133.52358846097721</v>
      </c>
      <c r="D6" s="54">
        <v>0</v>
      </c>
      <c r="E6" s="72">
        <f t="shared" si="0"/>
        <v>133.52358846097721</v>
      </c>
      <c r="F6" s="72">
        <v>11.476411539022791</v>
      </c>
      <c r="G6" s="54">
        <v>500</v>
      </c>
      <c r="H6" s="54">
        <v>155</v>
      </c>
      <c r="I6" s="45"/>
      <c r="J6" s="46"/>
      <c r="P6" s="67"/>
    </row>
    <row r="7" spans="1:16" ht="21.5">
      <c r="A7" s="44">
        <v>4</v>
      </c>
      <c r="B7" s="72">
        <v>145</v>
      </c>
      <c r="C7" s="72">
        <v>133.52358846097721</v>
      </c>
      <c r="D7" s="54">
        <v>0</v>
      </c>
      <c r="E7" s="72">
        <f t="shared" si="0"/>
        <v>133.52358846097721</v>
      </c>
      <c r="F7" s="72">
        <v>11.476411539022791</v>
      </c>
      <c r="G7" s="54">
        <v>500</v>
      </c>
      <c r="H7" s="54">
        <v>155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 t="shared" si="0"/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si="0"/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0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0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0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0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0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>D15+C15</f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ref="E16:E33" si="1">D16+C16</f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1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1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1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1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1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1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1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1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1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1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1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1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145</v>
      </c>
      <c r="C29" s="72">
        <v>133.52358846097721</v>
      </c>
      <c r="D29" s="54">
        <v>0</v>
      </c>
      <c r="E29" s="72">
        <f t="shared" si="1"/>
        <v>133.52358846097721</v>
      </c>
      <c r="F29" s="72">
        <v>11.476411539022791</v>
      </c>
      <c r="G29" s="54">
        <v>500</v>
      </c>
      <c r="H29" s="54">
        <v>155</v>
      </c>
      <c r="I29" s="45"/>
      <c r="P29" s="67"/>
    </row>
    <row r="30" spans="1:16" ht="21.5">
      <c r="A30" s="44">
        <v>27</v>
      </c>
      <c r="B30" s="72">
        <v>145</v>
      </c>
      <c r="C30" s="72">
        <v>133.52358846097721</v>
      </c>
      <c r="D30" s="54">
        <v>0</v>
      </c>
      <c r="E30" s="72">
        <f t="shared" si="1"/>
        <v>133.52358846097721</v>
      </c>
      <c r="F30" s="72">
        <v>11.476411539022791</v>
      </c>
      <c r="G30" s="54">
        <v>500</v>
      </c>
      <c r="H30" s="54">
        <v>155</v>
      </c>
      <c r="I30" s="45"/>
      <c r="P30" s="67"/>
    </row>
    <row r="31" spans="1:16" ht="21.5">
      <c r="A31" s="44">
        <v>28</v>
      </c>
      <c r="B31" s="72">
        <v>145</v>
      </c>
      <c r="C31" s="72">
        <v>133.52358846097721</v>
      </c>
      <c r="D31" s="54">
        <v>0</v>
      </c>
      <c r="E31" s="72">
        <f t="shared" si="1"/>
        <v>133.52358846097721</v>
      </c>
      <c r="F31" s="72">
        <v>11.476411539022791</v>
      </c>
      <c r="G31" s="54">
        <v>500</v>
      </c>
      <c r="H31" s="54">
        <v>155</v>
      </c>
      <c r="I31" s="45"/>
      <c r="P31" s="67"/>
    </row>
    <row r="32" spans="1:16" ht="21.5">
      <c r="A32" s="44">
        <v>29</v>
      </c>
      <c r="B32" s="72">
        <v>145</v>
      </c>
      <c r="C32" s="72">
        <v>133.52358846097721</v>
      </c>
      <c r="D32" s="54">
        <v>0</v>
      </c>
      <c r="E32" s="72">
        <f t="shared" si="1"/>
        <v>133.52358846097721</v>
      </c>
      <c r="F32" s="72">
        <v>11.476411539022791</v>
      </c>
      <c r="G32" s="54">
        <v>500</v>
      </c>
      <c r="H32" s="54">
        <v>155</v>
      </c>
      <c r="I32" s="45"/>
      <c r="P32" s="67"/>
    </row>
    <row r="33" spans="1:16" ht="21.5">
      <c r="A33" s="44">
        <v>30</v>
      </c>
      <c r="B33" s="72">
        <v>145</v>
      </c>
      <c r="C33" s="72">
        <v>133.52358846097721</v>
      </c>
      <c r="D33" s="54">
        <v>0</v>
      </c>
      <c r="E33" s="72">
        <f t="shared" si="1"/>
        <v>133.52358846097721</v>
      </c>
      <c r="F33" s="72">
        <v>11.476411539022791</v>
      </c>
      <c r="G33" s="54">
        <v>500</v>
      </c>
      <c r="H33" s="54">
        <v>155</v>
      </c>
      <c r="I33" s="45"/>
      <c r="P33" s="67"/>
    </row>
    <row r="34" spans="1:16" ht="21.5">
      <c r="A34" s="44"/>
      <c r="B34" s="72"/>
      <c r="C34" s="72"/>
      <c r="D34" s="54"/>
      <c r="E34" s="72"/>
      <c r="F34" s="72"/>
      <c r="G34" s="54"/>
      <c r="H34" s="54"/>
      <c r="I34" s="45"/>
      <c r="P34" s="67"/>
    </row>
    <row r="35" spans="1:16" s="58" customFormat="1" ht="21.5">
      <c r="A35" s="56" t="s">
        <v>10</v>
      </c>
      <c r="B35" s="63">
        <f>SUM(B4:B34)</f>
        <v>4350</v>
      </c>
      <c r="C35" s="63">
        <f>SUM(C4:C34)</f>
        <v>4005.707653829319</v>
      </c>
      <c r="D35" s="65">
        <f t="shared" ref="D35" si="2">SUM(D4:D33)</f>
        <v>0</v>
      </c>
      <c r="E35" s="63">
        <f>SUM(E4:E34)</f>
        <v>4005.707653829319</v>
      </c>
      <c r="F35" s="63">
        <f>SUM(F4:F34)</f>
        <v>344.29234617068391</v>
      </c>
      <c r="G35" s="63">
        <f>SUM(G4:G34)</f>
        <v>15000</v>
      </c>
      <c r="H35" s="63">
        <f>SUM(H4:H34)</f>
        <v>4650</v>
      </c>
      <c r="I35" s="57"/>
      <c r="P35" s="70"/>
    </row>
    <row r="36" spans="1:16" s="61" customFormat="1" ht="21.5">
      <c r="A36" s="62" t="s">
        <v>32</v>
      </c>
      <c r="B36" s="59">
        <f>AVERAGE(B4:B34)</f>
        <v>145</v>
      </c>
      <c r="C36" s="59">
        <f t="shared" ref="C36:H36" si="3">AVERAGE(C4:C34)</f>
        <v>133.52358846097729</v>
      </c>
      <c r="D36" s="59">
        <f t="shared" si="3"/>
        <v>0</v>
      </c>
      <c r="E36" s="59">
        <f t="shared" si="3"/>
        <v>133.52358846097729</v>
      </c>
      <c r="F36" s="59">
        <f t="shared" si="3"/>
        <v>11.476411539022797</v>
      </c>
      <c r="G36" s="59">
        <f t="shared" si="3"/>
        <v>500</v>
      </c>
      <c r="H36" s="59">
        <f t="shared" si="3"/>
        <v>155</v>
      </c>
      <c r="I36" s="60"/>
      <c r="P36" s="71"/>
    </row>
    <row r="37" spans="1:16" ht="21.5">
      <c r="A37" s="64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.5">
      <c r="A38" s="64" t="s">
        <v>22</v>
      </c>
      <c r="C38" s="50" t="s">
        <v>23</v>
      </c>
      <c r="D38" s="64"/>
      <c r="E38" s="50"/>
      <c r="F38" s="64" t="s">
        <v>24</v>
      </c>
      <c r="I38" s="38"/>
      <c r="P38" s="69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69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zoomScale="85" zoomScaleNormal="85" workbookViewId="0">
      <selection activeCell="E16" sqref="E16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41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145</v>
      </c>
      <c r="C4" s="72">
        <v>133.52358846097721</v>
      </c>
      <c r="D4" s="54">
        <v>0</v>
      </c>
      <c r="E4" s="72">
        <f>D4+C4</f>
        <v>133.52358846097721</v>
      </c>
      <c r="F4" s="72">
        <v>11.476411539022791</v>
      </c>
      <c r="G4" s="54">
        <v>500</v>
      </c>
      <c r="H4" s="54">
        <v>155</v>
      </c>
      <c r="I4" s="45"/>
      <c r="P4" s="67"/>
    </row>
    <row r="5" spans="1:16" ht="21.5">
      <c r="A5" s="44">
        <v>2</v>
      </c>
      <c r="B5" s="72">
        <v>145</v>
      </c>
      <c r="C5" s="72">
        <v>133.52358846097721</v>
      </c>
      <c r="D5" s="54">
        <v>0</v>
      </c>
      <c r="E5" s="72">
        <f t="shared" ref="E5:E29" si="0">D5+C5</f>
        <v>133.52358846097721</v>
      </c>
      <c r="F5" s="72">
        <v>11.476411539022791</v>
      </c>
      <c r="G5" s="54">
        <v>500</v>
      </c>
      <c r="H5" s="54">
        <v>155</v>
      </c>
      <c r="I5" s="45"/>
      <c r="P5" s="67"/>
    </row>
    <row r="6" spans="1:16" ht="21.5">
      <c r="A6" s="44">
        <v>3</v>
      </c>
      <c r="B6" s="72">
        <v>145</v>
      </c>
      <c r="C6" s="72">
        <v>133.52358846097721</v>
      </c>
      <c r="D6" s="54">
        <v>0</v>
      </c>
      <c r="E6" s="72">
        <f t="shared" si="0"/>
        <v>133.52358846097721</v>
      </c>
      <c r="F6" s="72">
        <v>11.476411539022791</v>
      </c>
      <c r="G6" s="54">
        <v>500</v>
      </c>
      <c r="H6" s="54">
        <v>155</v>
      </c>
      <c r="I6" s="45"/>
      <c r="J6" s="46"/>
      <c r="P6" s="67"/>
    </row>
    <row r="7" spans="1:16" ht="21.5">
      <c r="A7" s="44">
        <v>4</v>
      </c>
      <c r="B7" s="72">
        <v>145</v>
      </c>
      <c r="C7" s="72">
        <v>133.52358846097721</v>
      </c>
      <c r="D7" s="54">
        <v>0</v>
      </c>
      <c r="E7" s="72">
        <f t="shared" si="0"/>
        <v>133.52358846097721</v>
      </c>
      <c r="F7" s="72">
        <v>11.476411539022791</v>
      </c>
      <c r="G7" s="54">
        <v>500</v>
      </c>
      <c r="H7" s="54">
        <v>155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 t="shared" si="0"/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si="0"/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0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0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0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0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0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 t="shared" si="0"/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si="0"/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0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0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0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0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0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0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0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0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0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0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0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0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83</v>
      </c>
      <c r="C29" s="72">
        <v>75.922580399839177</v>
      </c>
      <c r="D29" s="54">
        <v>0</v>
      </c>
      <c r="E29" s="72">
        <f t="shared" si="0"/>
        <v>75.922580399839177</v>
      </c>
      <c r="F29" s="72">
        <v>7.0774196001608232</v>
      </c>
      <c r="G29" s="54">
        <v>290</v>
      </c>
      <c r="H29" s="54">
        <v>85</v>
      </c>
      <c r="I29" s="45"/>
      <c r="P29" s="67"/>
    </row>
    <row r="30" spans="1:16" ht="21.5">
      <c r="A30" s="44">
        <v>27</v>
      </c>
      <c r="B30" s="72">
        <v>83</v>
      </c>
      <c r="C30" s="72">
        <v>75.922580399839177</v>
      </c>
      <c r="D30" s="54">
        <v>0</v>
      </c>
      <c r="E30" s="72">
        <f t="shared" ref="E30:E33" si="1">D30+C30</f>
        <v>75.922580399839177</v>
      </c>
      <c r="F30" s="72">
        <v>7.0774196001608232</v>
      </c>
      <c r="G30" s="54">
        <v>290</v>
      </c>
      <c r="H30" s="54">
        <v>85</v>
      </c>
      <c r="I30" s="45"/>
      <c r="P30" s="67"/>
    </row>
    <row r="31" spans="1:16" ht="21.5">
      <c r="A31" s="44">
        <v>28</v>
      </c>
      <c r="B31" s="72">
        <v>83</v>
      </c>
      <c r="C31" s="72">
        <v>75.922580399839177</v>
      </c>
      <c r="D31" s="54">
        <v>0</v>
      </c>
      <c r="E31" s="72">
        <f t="shared" si="1"/>
        <v>75.922580399839177</v>
      </c>
      <c r="F31" s="72">
        <v>7.0774196001608232</v>
      </c>
      <c r="G31" s="54">
        <v>290</v>
      </c>
      <c r="H31" s="54">
        <v>85</v>
      </c>
      <c r="I31" s="45"/>
      <c r="P31" s="67"/>
    </row>
    <row r="32" spans="1:16" ht="21.5">
      <c r="A32" s="44">
        <v>29</v>
      </c>
      <c r="B32" s="72">
        <v>83</v>
      </c>
      <c r="C32" s="72">
        <v>75.922580399839177</v>
      </c>
      <c r="D32" s="54">
        <v>0</v>
      </c>
      <c r="E32" s="72">
        <f t="shared" si="1"/>
        <v>75.922580399839177</v>
      </c>
      <c r="F32" s="72">
        <v>7.0774196001608232</v>
      </c>
      <c r="G32" s="54">
        <v>290</v>
      </c>
      <c r="H32" s="54">
        <v>85</v>
      </c>
      <c r="I32" s="45"/>
      <c r="P32" s="67"/>
    </row>
    <row r="33" spans="1:16" ht="21.5">
      <c r="A33" s="44">
        <v>30</v>
      </c>
      <c r="B33" s="72">
        <v>83</v>
      </c>
      <c r="C33" s="72">
        <v>75.922580399839177</v>
      </c>
      <c r="D33" s="54">
        <v>0</v>
      </c>
      <c r="E33" s="72">
        <f t="shared" si="1"/>
        <v>75.922580399839177</v>
      </c>
      <c r="F33" s="72">
        <v>7.0774196001608232</v>
      </c>
      <c r="G33" s="54">
        <v>290</v>
      </c>
      <c r="H33" s="54">
        <v>85</v>
      </c>
      <c r="I33" s="45"/>
      <c r="P33" s="67"/>
    </row>
    <row r="34" spans="1:16" s="58" customFormat="1" ht="21.5">
      <c r="A34" s="56" t="s">
        <v>10</v>
      </c>
      <c r="B34" s="63">
        <f>SUM(B4:B33)</f>
        <v>4040</v>
      </c>
      <c r="C34" s="63">
        <f>SUM(C4:C33)</f>
        <v>3717.7026135236283</v>
      </c>
      <c r="D34" s="65">
        <f t="shared" ref="D34" si="2">SUM(D4:D33)</f>
        <v>0</v>
      </c>
      <c r="E34" s="63">
        <f>SUM(E4:E33)</f>
        <v>3717.7026135236283</v>
      </c>
      <c r="F34" s="63">
        <f>SUM(F4:F33)</f>
        <v>322.29738647637407</v>
      </c>
      <c r="G34" s="63">
        <f>SUM(G4:G33)</f>
        <v>13950</v>
      </c>
      <c r="H34" s="63">
        <f>SUM(H4:H33)</f>
        <v>4300</v>
      </c>
      <c r="I34" s="57"/>
      <c r="P34" s="70"/>
    </row>
    <row r="35" spans="1:16" s="61" customFormat="1" ht="21.5">
      <c r="A35" s="62" t="s">
        <v>32</v>
      </c>
      <c r="B35" s="59">
        <f t="shared" ref="B35:H35" si="3">AVERAGE(B4:B33)</f>
        <v>134.66666666666666</v>
      </c>
      <c r="C35" s="59">
        <f t="shared" si="3"/>
        <v>123.92342045078762</v>
      </c>
      <c r="D35" s="66">
        <f t="shared" si="3"/>
        <v>0</v>
      </c>
      <c r="E35" s="59">
        <f t="shared" si="3"/>
        <v>123.92342045078762</v>
      </c>
      <c r="F35" s="59">
        <f t="shared" si="3"/>
        <v>10.743246215879136</v>
      </c>
      <c r="G35" s="59">
        <f t="shared" si="3"/>
        <v>465</v>
      </c>
      <c r="H35" s="59">
        <f t="shared" si="3"/>
        <v>143.33333333333334</v>
      </c>
      <c r="I35" s="60"/>
      <c r="P35" s="71"/>
    </row>
    <row r="36" spans="1:16" ht="21.5">
      <c r="A36" s="64" t="s">
        <v>39</v>
      </c>
      <c r="B36" s="47"/>
      <c r="G36" s="48"/>
      <c r="H36" s="49" t="s">
        <v>52</v>
      </c>
    </row>
    <row r="37" spans="1:16" s="39" customFormat="1" ht="21.5">
      <c r="A37" s="64" t="s">
        <v>22</v>
      </c>
      <c r="C37" s="50" t="s">
        <v>23</v>
      </c>
      <c r="D37" s="64"/>
      <c r="E37" s="50"/>
      <c r="F37" s="64" t="s">
        <v>24</v>
      </c>
      <c r="I37" s="38"/>
      <c r="P37" s="69"/>
    </row>
    <row r="38" spans="1:16" s="39" customFormat="1" ht="21.5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69"/>
    </row>
    <row r="39" spans="1:16" ht="20.5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topLeftCell="A25" zoomScale="85" zoomScaleNormal="85" workbookViewId="0">
      <selection activeCell="C11" sqref="C11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40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83</v>
      </c>
      <c r="C4" s="72">
        <v>75.922580399839177</v>
      </c>
      <c r="D4" s="54">
        <v>0</v>
      </c>
      <c r="E4" s="72">
        <f t="shared" ref="E4:E5" si="0">D4+C4</f>
        <v>75.922580399839177</v>
      </c>
      <c r="F4" s="72">
        <v>7.0774196001608232</v>
      </c>
      <c r="G4" s="54">
        <v>290</v>
      </c>
      <c r="H4" s="54">
        <v>85</v>
      </c>
      <c r="I4" s="45"/>
      <c r="P4" s="67"/>
    </row>
    <row r="5" spans="1:16" ht="21.5">
      <c r="A5" s="44">
        <v>2</v>
      </c>
      <c r="B5" s="72">
        <v>83</v>
      </c>
      <c r="C5" s="72">
        <v>75.922580399839177</v>
      </c>
      <c r="D5" s="54">
        <v>0</v>
      </c>
      <c r="E5" s="72">
        <f t="shared" si="0"/>
        <v>75.922580399839177</v>
      </c>
      <c r="F5" s="72">
        <v>7.0774196001608232</v>
      </c>
      <c r="G5" s="54">
        <v>290</v>
      </c>
      <c r="H5" s="54">
        <v>85</v>
      </c>
      <c r="I5" s="45"/>
      <c r="P5" s="67"/>
    </row>
    <row r="6" spans="1:16" ht="21.5">
      <c r="A6" s="44">
        <v>3</v>
      </c>
      <c r="B6" s="72">
        <v>83</v>
      </c>
      <c r="C6" s="72">
        <v>75.922580399839177</v>
      </c>
      <c r="D6" s="54">
        <v>0</v>
      </c>
      <c r="E6" s="72">
        <f t="shared" ref="E6" si="1">D6+C6</f>
        <v>75.922580399839177</v>
      </c>
      <c r="F6" s="72">
        <v>7.0774196001608232</v>
      </c>
      <c r="G6" s="54">
        <v>290</v>
      </c>
      <c r="H6" s="54">
        <v>85</v>
      </c>
      <c r="I6" s="45"/>
      <c r="J6" s="46"/>
      <c r="P6" s="67"/>
    </row>
    <row r="7" spans="1:16" ht="21.5">
      <c r="A7" s="44">
        <v>4</v>
      </c>
      <c r="B7" s="72">
        <v>83</v>
      </c>
      <c r="C7" s="72">
        <v>75.922580399839177</v>
      </c>
      <c r="D7" s="54">
        <v>0</v>
      </c>
      <c r="E7" s="72">
        <f t="shared" ref="E7:E34" si="2">D7+C7</f>
        <v>75.922580399839177</v>
      </c>
      <c r="F7" s="72">
        <v>7.0774196001608232</v>
      </c>
      <c r="G7" s="54">
        <v>290</v>
      </c>
      <c r="H7" s="54">
        <v>85</v>
      </c>
      <c r="I7" s="45"/>
      <c r="J7" s="46"/>
      <c r="P7" s="67"/>
    </row>
    <row r="8" spans="1:16" ht="21.5">
      <c r="A8" s="44">
        <v>5</v>
      </c>
      <c r="B8" s="72">
        <v>83</v>
      </c>
      <c r="C8" s="72">
        <v>75.922580399839177</v>
      </c>
      <c r="D8" s="54">
        <v>0</v>
      </c>
      <c r="E8" s="72">
        <f t="shared" si="2"/>
        <v>75.922580399839177</v>
      </c>
      <c r="F8" s="72">
        <v>7.0774196001608232</v>
      </c>
      <c r="G8" s="54">
        <v>290</v>
      </c>
      <c r="H8" s="54">
        <v>85</v>
      </c>
      <c r="I8" s="45"/>
      <c r="J8" s="46"/>
      <c r="P8" s="67"/>
    </row>
    <row r="9" spans="1:16" ht="21.5">
      <c r="A9" s="44">
        <v>6</v>
      </c>
      <c r="B9" s="72">
        <v>83</v>
      </c>
      <c r="C9" s="72">
        <v>75.922580399839177</v>
      </c>
      <c r="D9" s="54">
        <v>0</v>
      </c>
      <c r="E9" s="72">
        <f t="shared" si="2"/>
        <v>75.922580399839177</v>
      </c>
      <c r="F9" s="72">
        <v>7.0774196001608232</v>
      </c>
      <c r="G9" s="54">
        <v>290</v>
      </c>
      <c r="H9" s="54">
        <v>85</v>
      </c>
      <c r="I9" s="45"/>
      <c r="J9" s="46"/>
      <c r="P9" s="67"/>
    </row>
    <row r="10" spans="1:16" ht="21.5">
      <c r="A10" s="44">
        <v>7</v>
      </c>
      <c r="B10" s="72">
        <v>83</v>
      </c>
      <c r="C10" s="72">
        <v>75.922580399839177</v>
      </c>
      <c r="D10" s="54">
        <v>0</v>
      </c>
      <c r="E10" s="72">
        <f t="shared" si="2"/>
        <v>75.922580399839177</v>
      </c>
      <c r="F10" s="72">
        <v>7.0774196001608232</v>
      </c>
      <c r="G10" s="54">
        <v>290</v>
      </c>
      <c r="H10" s="54">
        <v>85</v>
      </c>
      <c r="I10" s="45"/>
      <c r="J10" s="46"/>
      <c r="P10" s="67"/>
    </row>
    <row r="11" spans="1:16" ht="21.5">
      <c r="A11" s="44">
        <v>8</v>
      </c>
      <c r="B11" s="72">
        <v>83</v>
      </c>
      <c r="C11" s="72">
        <v>75.922580399839177</v>
      </c>
      <c r="D11" s="54">
        <v>0</v>
      </c>
      <c r="E11" s="72">
        <f t="shared" si="2"/>
        <v>75.922580399839177</v>
      </c>
      <c r="F11" s="72">
        <v>7.0774196001608232</v>
      </c>
      <c r="G11" s="54">
        <v>290</v>
      </c>
      <c r="H11" s="54">
        <v>85</v>
      </c>
      <c r="I11" s="45"/>
      <c r="J11" s="46"/>
      <c r="P11" s="67"/>
    </row>
    <row r="12" spans="1:16" ht="21.5">
      <c r="A12" s="44">
        <v>9</v>
      </c>
      <c r="B12" s="72">
        <v>83</v>
      </c>
      <c r="C12" s="72">
        <v>75.922580399839177</v>
      </c>
      <c r="D12" s="54">
        <v>0</v>
      </c>
      <c r="E12" s="72">
        <f t="shared" si="2"/>
        <v>75.922580399839177</v>
      </c>
      <c r="F12" s="72">
        <v>7.0774196001608232</v>
      </c>
      <c r="G12" s="54">
        <v>290</v>
      </c>
      <c r="H12" s="54">
        <v>85</v>
      </c>
      <c r="I12" s="45"/>
      <c r="J12" s="46"/>
      <c r="P12" s="67"/>
    </row>
    <row r="13" spans="1:16" ht="21.5">
      <c r="A13" s="44">
        <v>10</v>
      </c>
      <c r="B13" s="72">
        <v>83</v>
      </c>
      <c r="C13" s="72">
        <v>75.922580399839177</v>
      </c>
      <c r="D13" s="54">
        <v>0</v>
      </c>
      <c r="E13" s="72">
        <f t="shared" si="2"/>
        <v>75.922580399839177</v>
      </c>
      <c r="F13" s="72">
        <v>7.0774196001608232</v>
      </c>
      <c r="G13" s="54">
        <v>290</v>
      </c>
      <c r="H13" s="54">
        <v>85</v>
      </c>
      <c r="I13" s="45"/>
      <c r="J13" s="46"/>
      <c r="P13" s="67"/>
    </row>
    <row r="14" spans="1:16" ht="21.5">
      <c r="A14" s="44">
        <v>11</v>
      </c>
      <c r="B14" s="72">
        <v>83</v>
      </c>
      <c r="C14" s="72">
        <v>75.922580399839177</v>
      </c>
      <c r="D14" s="54">
        <v>0</v>
      </c>
      <c r="E14" s="72">
        <f t="shared" si="2"/>
        <v>75.922580399839177</v>
      </c>
      <c r="F14" s="72">
        <v>7.0774196001608232</v>
      </c>
      <c r="G14" s="54">
        <v>290</v>
      </c>
      <c r="H14" s="54">
        <v>85</v>
      </c>
      <c r="I14" s="45"/>
      <c r="J14" s="46"/>
      <c r="P14" s="67"/>
    </row>
    <row r="15" spans="1:16" ht="21.5">
      <c r="A15" s="44">
        <v>12</v>
      </c>
      <c r="B15" s="72">
        <v>83</v>
      </c>
      <c r="C15" s="72">
        <v>75.922580399839177</v>
      </c>
      <c r="D15" s="54">
        <v>0</v>
      </c>
      <c r="E15" s="72">
        <f t="shared" si="2"/>
        <v>75.922580399839177</v>
      </c>
      <c r="F15" s="72">
        <v>7.0774196001608232</v>
      </c>
      <c r="G15" s="54">
        <v>290</v>
      </c>
      <c r="H15" s="54">
        <v>85</v>
      </c>
      <c r="I15" s="45"/>
      <c r="J15" s="46"/>
      <c r="P15" s="67"/>
    </row>
    <row r="16" spans="1:16" ht="21.5">
      <c r="A16" s="44">
        <v>13</v>
      </c>
      <c r="B16" s="72">
        <v>83</v>
      </c>
      <c r="C16" s="72">
        <v>75.922580399839177</v>
      </c>
      <c r="D16" s="54">
        <v>0</v>
      </c>
      <c r="E16" s="72">
        <f t="shared" si="2"/>
        <v>75.922580399839177</v>
      </c>
      <c r="F16" s="72">
        <v>7.0774196001608232</v>
      </c>
      <c r="G16" s="54">
        <v>290</v>
      </c>
      <c r="H16" s="54">
        <v>85</v>
      </c>
      <c r="I16" s="45"/>
      <c r="J16" s="46"/>
      <c r="P16" s="67"/>
    </row>
    <row r="17" spans="1:16" ht="21.5">
      <c r="A17" s="44">
        <v>14</v>
      </c>
      <c r="B17" s="72">
        <v>83</v>
      </c>
      <c r="C17" s="72">
        <v>75.922580399839177</v>
      </c>
      <c r="D17" s="54">
        <v>0</v>
      </c>
      <c r="E17" s="72">
        <f t="shared" si="2"/>
        <v>75.922580399839177</v>
      </c>
      <c r="F17" s="72">
        <v>7.0774196001608232</v>
      </c>
      <c r="G17" s="54">
        <v>290</v>
      </c>
      <c r="H17" s="54">
        <v>85</v>
      </c>
      <c r="I17" s="45"/>
      <c r="J17" s="46"/>
      <c r="P17" s="67"/>
    </row>
    <row r="18" spans="1:16" ht="21.5">
      <c r="A18" s="44">
        <v>15</v>
      </c>
      <c r="B18" s="72">
        <v>83</v>
      </c>
      <c r="C18" s="72">
        <v>75.922580399839177</v>
      </c>
      <c r="D18" s="54">
        <v>0</v>
      </c>
      <c r="E18" s="72">
        <f t="shared" si="2"/>
        <v>75.922580399839177</v>
      </c>
      <c r="F18" s="72">
        <v>7.0774196001608232</v>
      </c>
      <c r="G18" s="54">
        <v>290</v>
      </c>
      <c r="H18" s="54">
        <v>85</v>
      </c>
      <c r="I18" s="45"/>
      <c r="J18" s="46"/>
      <c r="P18" s="67"/>
    </row>
    <row r="19" spans="1:16" ht="21.5">
      <c r="A19" s="44">
        <v>16</v>
      </c>
      <c r="B19" s="72">
        <v>83</v>
      </c>
      <c r="C19" s="72">
        <v>75.922580399839177</v>
      </c>
      <c r="D19" s="54">
        <v>0</v>
      </c>
      <c r="E19" s="72">
        <f t="shared" si="2"/>
        <v>75.922580399839177</v>
      </c>
      <c r="F19" s="72">
        <v>7.0774196001608232</v>
      </c>
      <c r="G19" s="54">
        <v>290</v>
      </c>
      <c r="H19" s="54">
        <v>85</v>
      </c>
      <c r="I19" s="45"/>
      <c r="J19" s="46"/>
      <c r="P19" s="67"/>
    </row>
    <row r="20" spans="1:16" ht="21.5">
      <c r="A20" s="44">
        <v>17</v>
      </c>
      <c r="B20" s="72">
        <v>83</v>
      </c>
      <c r="C20" s="72">
        <v>75.922580399839177</v>
      </c>
      <c r="D20" s="54">
        <v>0</v>
      </c>
      <c r="E20" s="72">
        <f t="shared" si="2"/>
        <v>75.922580399839177</v>
      </c>
      <c r="F20" s="72">
        <v>7.0774196001608232</v>
      </c>
      <c r="G20" s="54">
        <v>290</v>
      </c>
      <c r="H20" s="54">
        <v>85</v>
      </c>
      <c r="I20" s="45"/>
      <c r="J20" s="46"/>
      <c r="P20" s="67"/>
    </row>
    <row r="21" spans="1:16" ht="21.5">
      <c r="A21" s="44">
        <v>18</v>
      </c>
      <c r="B21" s="72">
        <v>83</v>
      </c>
      <c r="C21" s="72">
        <v>75.922580399839177</v>
      </c>
      <c r="D21" s="54">
        <v>0</v>
      </c>
      <c r="E21" s="72">
        <f t="shared" si="2"/>
        <v>75.922580399839177</v>
      </c>
      <c r="F21" s="72">
        <v>7.0774196001608232</v>
      </c>
      <c r="G21" s="54">
        <v>290</v>
      </c>
      <c r="H21" s="54">
        <v>85</v>
      </c>
      <c r="I21" s="45"/>
      <c r="J21" s="46"/>
      <c r="P21" s="67"/>
    </row>
    <row r="22" spans="1:16" ht="21.5">
      <c r="A22" s="44">
        <v>19</v>
      </c>
      <c r="B22" s="72">
        <v>83</v>
      </c>
      <c r="C22" s="72">
        <v>75.922580399839177</v>
      </c>
      <c r="D22" s="54">
        <v>0</v>
      </c>
      <c r="E22" s="72">
        <f t="shared" si="2"/>
        <v>75.922580399839177</v>
      </c>
      <c r="F22" s="72">
        <v>7.0774196001608232</v>
      </c>
      <c r="G22" s="54">
        <v>290</v>
      </c>
      <c r="H22" s="54">
        <v>85</v>
      </c>
      <c r="I22" s="45"/>
      <c r="P22" s="67"/>
    </row>
    <row r="23" spans="1:16" ht="21.5">
      <c r="A23" s="44">
        <v>20</v>
      </c>
      <c r="B23" s="72">
        <v>83</v>
      </c>
      <c r="C23" s="72">
        <v>75.922580399839177</v>
      </c>
      <c r="D23" s="54">
        <v>0</v>
      </c>
      <c r="E23" s="72">
        <f t="shared" si="2"/>
        <v>75.922580399839177</v>
      </c>
      <c r="F23" s="72">
        <v>7.0774196001608232</v>
      </c>
      <c r="G23" s="54">
        <v>290</v>
      </c>
      <c r="H23" s="54">
        <v>85</v>
      </c>
      <c r="I23" s="45"/>
      <c r="P23" s="67"/>
    </row>
    <row r="24" spans="1:16" ht="21.5">
      <c r="A24" s="44">
        <v>21</v>
      </c>
      <c r="B24" s="72">
        <v>83</v>
      </c>
      <c r="C24" s="72">
        <v>75.922580399839177</v>
      </c>
      <c r="D24" s="54">
        <v>0</v>
      </c>
      <c r="E24" s="72">
        <f t="shared" si="2"/>
        <v>75.922580399839177</v>
      </c>
      <c r="F24" s="72">
        <v>7.0774196001608232</v>
      </c>
      <c r="G24" s="54">
        <v>290</v>
      </c>
      <c r="H24" s="54">
        <v>85</v>
      </c>
      <c r="I24" s="45"/>
      <c r="P24" s="67"/>
    </row>
    <row r="25" spans="1:16" ht="21.5">
      <c r="A25" s="44">
        <v>22</v>
      </c>
      <c r="B25" s="72">
        <v>83</v>
      </c>
      <c r="C25" s="72">
        <v>75.922580399839177</v>
      </c>
      <c r="D25" s="54">
        <v>0</v>
      </c>
      <c r="E25" s="72">
        <f t="shared" si="2"/>
        <v>75.922580399839177</v>
      </c>
      <c r="F25" s="72">
        <v>7.0774196001608232</v>
      </c>
      <c r="G25" s="54">
        <v>290</v>
      </c>
      <c r="H25" s="54">
        <v>85</v>
      </c>
      <c r="I25" s="45"/>
      <c r="P25" s="67"/>
    </row>
    <row r="26" spans="1:16" ht="21.5">
      <c r="A26" s="44">
        <v>23</v>
      </c>
      <c r="B26" s="72">
        <v>83</v>
      </c>
      <c r="C26" s="72">
        <v>75.922580399839177</v>
      </c>
      <c r="D26" s="54">
        <v>0</v>
      </c>
      <c r="E26" s="72">
        <f t="shared" si="2"/>
        <v>75.922580399839177</v>
      </c>
      <c r="F26" s="72">
        <v>7.0774196001608232</v>
      </c>
      <c r="G26" s="54">
        <v>290</v>
      </c>
      <c r="H26" s="54">
        <v>85</v>
      </c>
      <c r="I26" s="45"/>
      <c r="P26" s="67"/>
    </row>
    <row r="27" spans="1:16" ht="21.5">
      <c r="A27" s="44">
        <v>24</v>
      </c>
      <c r="B27" s="72">
        <v>83</v>
      </c>
      <c r="C27" s="72">
        <v>75.922580399839177</v>
      </c>
      <c r="D27" s="54">
        <v>0</v>
      </c>
      <c r="E27" s="72">
        <f t="shared" si="2"/>
        <v>75.922580399839177</v>
      </c>
      <c r="F27" s="72">
        <v>7.0774196001608232</v>
      </c>
      <c r="G27" s="54">
        <v>290</v>
      </c>
      <c r="H27" s="54">
        <v>85</v>
      </c>
      <c r="I27" s="45"/>
      <c r="P27" s="67"/>
    </row>
    <row r="28" spans="1:16" ht="21.5">
      <c r="A28" s="44">
        <v>25</v>
      </c>
      <c r="B28" s="72">
        <v>83</v>
      </c>
      <c r="C28" s="72">
        <v>75.922580399839177</v>
      </c>
      <c r="D28" s="54">
        <v>0</v>
      </c>
      <c r="E28" s="72">
        <f t="shared" si="2"/>
        <v>75.922580399839177</v>
      </c>
      <c r="F28" s="72">
        <v>7.0774196001608232</v>
      </c>
      <c r="G28" s="54">
        <v>290</v>
      </c>
      <c r="H28" s="54">
        <v>85</v>
      </c>
      <c r="I28" s="45"/>
      <c r="P28" s="67"/>
    </row>
    <row r="29" spans="1:16" ht="21.5">
      <c r="A29" s="44">
        <v>26</v>
      </c>
      <c r="B29" s="72">
        <v>83</v>
      </c>
      <c r="C29" s="72">
        <v>75.922580399839177</v>
      </c>
      <c r="D29" s="54">
        <v>0</v>
      </c>
      <c r="E29" s="72">
        <f t="shared" si="2"/>
        <v>75.922580399839177</v>
      </c>
      <c r="F29" s="72">
        <v>7.0774196001608232</v>
      </c>
      <c r="G29" s="54">
        <v>290</v>
      </c>
      <c r="H29" s="54">
        <v>85</v>
      </c>
      <c r="I29" s="45"/>
      <c r="P29" s="67"/>
    </row>
    <row r="30" spans="1:16" ht="21.5">
      <c r="A30" s="44">
        <v>27</v>
      </c>
      <c r="B30" s="72">
        <v>83</v>
      </c>
      <c r="C30" s="72">
        <v>75.922580399839177</v>
      </c>
      <c r="D30" s="54">
        <v>0</v>
      </c>
      <c r="E30" s="72">
        <f t="shared" si="2"/>
        <v>75.922580399839177</v>
      </c>
      <c r="F30" s="72">
        <v>7.0774196001608232</v>
      </c>
      <c r="G30" s="54">
        <v>290</v>
      </c>
      <c r="H30" s="54">
        <v>85</v>
      </c>
      <c r="I30" s="45"/>
      <c r="P30" s="67"/>
    </row>
    <row r="31" spans="1:16" ht="21.5">
      <c r="A31" s="44">
        <v>28</v>
      </c>
      <c r="B31" s="72">
        <v>83</v>
      </c>
      <c r="C31" s="72">
        <v>75.922580399839177</v>
      </c>
      <c r="D31" s="54">
        <v>0</v>
      </c>
      <c r="E31" s="72">
        <f t="shared" si="2"/>
        <v>75.922580399839177</v>
      </c>
      <c r="F31" s="72">
        <v>7.0774196001608232</v>
      </c>
      <c r="G31" s="54">
        <v>290</v>
      </c>
      <c r="H31" s="54">
        <v>85</v>
      </c>
      <c r="I31" s="45"/>
      <c r="P31" s="67"/>
    </row>
    <row r="32" spans="1:16" ht="21.5">
      <c r="A32" s="44">
        <v>29</v>
      </c>
      <c r="B32" s="72">
        <v>83</v>
      </c>
      <c r="C32" s="72">
        <v>75.922580399839177</v>
      </c>
      <c r="D32" s="54">
        <v>0</v>
      </c>
      <c r="E32" s="72">
        <f t="shared" si="2"/>
        <v>75.922580399839177</v>
      </c>
      <c r="F32" s="72">
        <v>7.0774196001608232</v>
      </c>
      <c r="G32" s="54">
        <v>290</v>
      </c>
      <c r="H32" s="54">
        <v>85</v>
      </c>
      <c r="I32" s="45"/>
      <c r="P32" s="67"/>
    </row>
    <row r="33" spans="1:16" ht="21.5">
      <c r="A33" s="44">
        <v>30</v>
      </c>
      <c r="B33" s="72">
        <v>83</v>
      </c>
      <c r="C33" s="72">
        <v>75.922580399839177</v>
      </c>
      <c r="D33" s="54">
        <v>0</v>
      </c>
      <c r="E33" s="72">
        <f t="shared" si="2"/>
        <v>75.922580399839177</v>
      </c>
      <c r="F33" s="72">
        <v>7.0774196001608232</v>
      </c>
      <c r="G33" s="54">
        <v>290</v>
      </c>
      <c r="H33" s="54">
        <v>85</v>
      </c>
      <c r="I33" s="45"/>
      <c r="P33" s="67"/>
    </row>
    <row r="34" spans="1:16" ht="21.5">
      <c r="A34" s="44">
        <v>31</v>
      </c>
      <c r="B34" s="72">
        <v>83</v>
      </c>
      <c r="C34" s="72">
        <v>75.922580399839177</v>
      </c>
      <c r="D34" s="54">
        <v>0</v>
      </c>
      <c r="E34" s="72">
        <f t="shared" si="2"/>
        <v>75.922580399839177</v>
      </c>
      <c r="F34" s="72">
        <v>7.0774196001608232</v>
      </c>
      <c r="G34" s="54">
        <v>290</v>
      </c>
      <c r="H34" s="54">
        <v>85</v>
      </c>
      <c r="I34" s="45"/>
      <c r="P34" s="67"/>
    </row>
    <row r="35" spans="1:16" s="58" customFormat="1" ht="21.5">
      <c r="A35" s="56" t="s">
        <v>10</v>
      </c>
      <c r="B35" s="63">
        <f>SUM(B4:B34)</f>
        <v>2573</v>
      </c>
      <c r="C35" s="63">
        <f>SUM(C4:C34)</f>
        <v>2353.5999923950158</v>
      </c>
      <c r="D35" s="65">
        <f t="shared" ref="D35" si="3">SUM(D4:D33)</f>
        <v>0</v>
      </c>
      <c r="E35" s="63">
        <f>SUM(E4:E34)</f>
        <v>2353.5999923950158</v>
      </c>
      <c r="F35" s="63">
        <f>SUM(F4:F34)</f>
        <v>219.40000760498552</v>
      </c>
      <c r="G35" s="63">
        <f>SUM(G4:G34)</f>
        <v>8990</v>
      </c>
      <c r="H35" s="63">
        <f>SUM(H4:H34)</f>
        <v>2635</v>
      </c>
      <c r="I35" s="57"/>
      <c r="P35" s="70"/>
    </row>
    <row r="36" spans="1:16" s="61" customFormat="1" ht="21.5">
      <c r="A36" s="62" t="s">
        <v>32</v>
      </c>
      <c r="B36" s="59">
        <f>AVERAGE(B4:B34)</f>
        <v>83</v>
      </c>
      <c r="C36" s="59">
        <f t="shared" ref="C36:H36" si="4">AVERAGE(C4:C34)</f>
        <v>75.922580399839219</v>
      </c>
      <c r="D36" s="59">
        <f t="shared" si="4"/>
        <v>0</v>
      </c>
      <c r="E36" s="59">
        <f t="shared" si="4"/>
        <v>75.922580399839219</v>
      </c>
      <c r="F36" s="59">
        <f t="shared" si="4"/>
        <v>7.0774196001608232</v>
      </c>
      <c r="G36" s="59">
        <f t="shared" si="4"/>
        <v>290</v>
      </c>
      <c r="H36" s="59">
        <f t="shared" si="4"/>
        <v>85</v>
      </c>
      <c r="I36" s="60"/>
      <c r="P36" s="71"/>
    </row>
    <row r="37" spans="1:16" ht="21.5">
      <c r="A37" s="64" t="s">
        <v>39</v>
      </c>
      <c r="B37" s="47"/>
      <c r="G37" s="48"/>
      <c r="H37" s="49" t="str">
        <f>'มิ.ย. 64'!H36</f>
        <v>จัดทำวันที่ 1 พฤษภาคม 2564</v>
      </c>
    </row>
    <row r="38" spans="1:16" s="39" customFormat="1" ht="21.5">
      <c r="A38" s="64" t="s">
        <v>22</v>
      </c>
      <c r="C38" s="50" t="s">
        <v>23</v>
      </c>
      <c r="D38" s="64"/>
      <c r="E38" s="50"/>
      <c r="F38" s="64" t="s">
        <v>24</v>
      </c>
      <c r="I38" s="38"/>
      <c r="P38" s="69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69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zoomScale="85" zoomScaleNormal="85" workbookViewId="0">
      <selection activeCell="G35" sqref="G35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42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83</v>
      </c>
      <c r="C4" s="72">
        <v>75.922580399839177</v>
      </c>
      <c r="D4" s="54">
        <v>0</v>
      </c>
      <c r="E4" s="72">
        <f t="shared" ref="E4:E5" si="0">D4+C4</f>
        <v>75.922580399839177</v>
      </c>
      <c r="F4" s="72">
        <v>7.0774196001608232</v>
      </c>
      <c r="G4" s="54">
        <v>290</v>
      </c>
      <c r="H4" s="54">
        <v>85</v>
      </c>
      <c r="I4" s="45"/>
      <c r="P4" s="67"/>
    </row>
    <row r="5" spans="1:16" ht="21.5">
      <c r="A5" s="44">
        <v>2</v>
      </c>
      <c r="B5" s="72">
        <v>83</v>
      </c>
      <c r="C5" s="72">
        <v>75.922580399839177</v>
      </c>
      <c r="D5" s="54">
        <v>0</v>
      </c>
      <c r="E5" s="72">
        <f t="shared" si="0"/>
        <v>75.922580399839177</v>
      </c>
      <c r="F5" s="72">
        <v>7.0774196001608232</v>
      </c>
      <c r="G5" s="54">
        <v>290</v>
      </c>
      <c r="H5" s="54">
        <v>85</v>
      </c>
      <c r="I5" s="45"/>
      <c r="P5" s="67"/>
    </row>
    <row r="6" spans="1:16" ht="21.5">
      <c r="A6" s="44">
        <v>3</v>
      </c>
      <c r="B6" s="72">
        <v>83</v>
      </c>
      <c r="C6" s="72">
        <v>75.922580399839177</v>
      </c>
      <c r="D6" s="54">
        <v>0</v>
      </c>
      <c r="E6" s="72">
        <f t="shared" ref="E6:E7" si="1">D6+C6</f>
        <v>75.922580399839177</v>
      </c>
      <c r="F6" s="72">
        <v>7.0774196001608232</v>
      </c>
      <c r="G6" s="54">
        <v>290</v>
      </c>
      <c r="H6" s="54">
        <v>85</v>
      </c>
      <c r="I6" s="45"/>
      <c r="J6" s="46"/>
      <c r="P6" s="67"/>
    </row>
    <row r="7" spans="1:16" ht="21.5">
      <c r="A7" s="44">
        <v>4</v>
      </c>
      <c r="B7" s="72">
        <v>83</v>
      </c>
      <c r="C7" s="72">
        <v>75.922580399839177</v>
      </c>
      <c r="D7" s="54">
        <v>0</v>
      </c>
      <c r="E7" s="72">
        <f t="shared" si="1"/>
        <v>75.922580399839177</v>
      </c>
      <c r="F7" s="72">
        <v>7.0774196001608232</v>
      </c>
      <c r="G7" s="54">
        <v>290</v>
      </c>
      <c r="H7" s="54">
        <v>85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>D8+C8</f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ref="E9:E14" si="2">D9+C9</f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2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2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2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2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2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>D15+C15</f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ref="E16:E34" si="3">D16+C16</f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3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3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3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3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3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3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3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3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3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3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3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3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145</v>
      </c>
      <c r="C29" s="72">
        <v>133.52358846097721</v>
      </c>
      <c r="D29" s="54">
        <v>0</v>
      </c>
      <c r="E29" s="72">
        <f t="shared" si="3"/>
        <v>133.52358846097721</v>
      </c>
      <c r="F29" s="72">
        <v>11.476411539022791</v>
      </c>
      <c r="G29" s="54">
        <v>500</v>
      </c>
      <c r="H29" s="54">
        <v>155</v>
      </c>
      <c r="I29" s="45"/>
      <c r="P29" s="67"/>
    </row>
    <row r="30" spans="1:16" ht="21.5">
      <c r="A30" s="44">
        <v>27</v>
      </c>
      <c r="B30" s="72">
        <v>145</v>
      </c>
      <c r="C30" s="72">
        <v>133.52358846097721</v>
      </c>
      <c r="D30" s="54">
        <v>0</v>
      </c>
      <c r="E30" s="72">
        <f t="shared" si="3"/>
        <v>133.52358846097721</v>
      </c>
      <c r="F30" s="72">
        <v>11.476411539022791</v>
      </c>
      <c r="G30" s="54">
        <v>500</v>
      </c>
      <c r="H30" s="54">
        <v>155</v>
      </c>
      <c r="I30" s="45"/>
      <c r="P30" s="67"/>
    </row>
    <row r="31" spans="1:16" ht="21.5">
      <c r="A31" s="44">
        <v>28</v>
      </c>
      <c r="B31" s="72">
        <v>145</v>
      </c>
      <c r="C31" s="72">
        <v>133.52358846097721</v>
      </c>
      <c r="D31" s="54">
        <v>0</v>
      </c>
      <c r="E31" s="72">
        <f t="shared" si="3"/>
        <v>133.52358846097721</v>
      </c>
      <c r="F31" s="72">
        <v>11.476411539022791</v>
      </c>
      <c r="G31" s="54">
        <v>500</v>
      </c>
      <c r="H31" s="54">
        <v>155</v>
      </c>
      <c r="I31" s="45"/>
      <c r="P31" s="67"/>
    </row>
    <row r="32" spans="1:16" ht="21.5">
      <c r="A32" s="44">
        <v>29</v>
      </c>
      <c r="B32" s="72">
        <v>145</v>
      </c>
      <c r="C32" s="72">
        <v>133.52358846097721</v>
      </c>
      <c r="D32" s="54">
        <v>0</v>
      </c>
      <c r="E32" s="72">
        <f t="shared" si="3"/>
        <v>133.52358846097721</v>
      </c>
      <c r="F32" s="72">
        <v>11.476411539022791</v>
      </c>
      <c r="G32" s="54">
        <v>500</v>
      </c>
      <c r="H32" s="54">
        <v>155</v>
      </c>
      <c r="I32" s="45"/>
      <c r="P32" s="67"/>
    </row>
    <row r="33" spans="1:16" ht="21.5">
      <c r="A33" s="44">
        <v>30</v>
      </c>
      <c r="B33" s="72">
        <v>145</v>
      </c>
      <c r="C33" s="72">
        <v>133.52358846097721</v>
      </c>
      <c r="D33" s="54">
        <v>0</v>
      </c>
      <c r="E33" s="72">
        <f t="shared" si="3"/>
        <v>133.52358846097721</v>
      </c>
      <c r="F33" s="72">
        <v>11.476411539022791</v>
      </c>
      <c r="G33" s="54">
        <v>500</v>
      </c>
      <c r="H33" s="54">
        <v>155</v>
      </c>
      <c r="I33" s="45"/>
      <c r="P33" s="67"/>
    </row>
    <row r="34" spans="1:16" ht="21.5">
      <c r="A34" s="44">
        <v>31</v>
      </c>
      <c r="B34" s="72">
        <v>145</v>
      </c>
      <c r="C34" s="72">
        <v>133.52358846097721</v>
      </c>
      <c r="D34" s="54">
        <v>0</v>
      </c>
      <c r="E34" s="72">
        <f t="shared" si="3"/>
        <v>133.52358846097721</v>
      </c>
      <c r="F34" s="72">
        <v>11.476411539022791</v>
      </c>
      <c r="G34" s="54">
        <v>500</v>
      </c>
      <c r="H34" s="54">
        <v>155</v>
      </c>
      <c r="I34" s="45"/>
      <c r="P34" s="67"/>
    </row>
    <row r="35" spans="1:16" s="58" customFormat="1" ht="21.5">
      <c r="A35" s="56" t="s">
        <v>10</v>
      </c>
      <c r="B35" s="63">
        <f>SUM(B4:B34)</f>
        <v>4247</v>
      </c>
      <c r="C35" s="63">
        <f>SUM(C4:C34)</f>
        <v>3908.8272100457439</v>
      </c>
      <c r="D35" s="65">
        <f t="shared" ref="D35" si="4">SUM(D4:D33)</f>
        <v>0</v>
      </c>
      <c r="E35" s="63">
        <f>SUM(E4:E34)</f>
        <v>3908.8272100457439</v>
      </c>
      <c r="F35" s="63">
        <f>SUM(F4:F34)</f>
        <v>338.17278995425886</v>
      </c>
      <c r="G35" s="63">
        <f>SUM(G4:G34)</f>
        <v>14660</v>
      </c>
      <c r="H35" s="63">
        <f>SUM(H4:H34)</f>
        <v>4525</v>
      </c>
      <c r="I35" s="57"/>
      <c r="P35" s="70"/>
    </row>
    <row r="36" spans="1:16" s="61" customFormat="1" ht="21.5">
      <c r="A36" s="62" t="s">
        <v>32</v>
      </c>
      <c r="B36" s="59">
        <f>AVERAGE(B4:B34)</f>
        <v>137</v>
      </c>
      <c r="C36" s="59">
        <f t="shared" ref="C36:H36" si="5">AVERAGE(C4:C34)</f>
        <v>126.09120032405626</v>
      </c>
      <c r="D36" s="59">
        <f t="shared" si="5"/>
        <v>0</v>
      </c>
      <c r="E36" s="59">
        <f t="shared" si="5"/>
        <v>126.09120032405626</v>
      </c>
      <c r="F36" s="59">
        <f t="shared" si="5"/>
        <v>10.908799675943834</v>
      </c>
      <c r="G36" s="59">
        <f t="shared" si="5"/>
        <v>472.90322580645159</v>
      </c>
      <c r="H36" s="59">
        <f t="shared" si="5"/>
        <v>145.96774193548387</v>
      </c>
      <c r="I36" s="60"/>
      <c r="P36" s="71"/>
    </row>
    <row r="37" spans="1:16" ht="21.5">
      <c r="A37" s="64" t="s">
        <v>39</v>
      </c>
      <c r="B37" s="47"/>
      <c r="G37" s="48"/>
      <c r="H37" s="49" t="str">
        <f>'ก.ค. 64 '!H37</f>
        <v>จัดทำวันที่ 1 พฤษภาคม 2564</v>
      </c>
    </row>
    <row r="38" spans="1:16" s="39" customFormat="1" ht="21.5">
      <c r="A38" s="64" t="s">
        <v>22</v>
      </c>
      <c r="C38" s="50" t="s">
        <v>23</v>
      </c>
      <c r="D38" s="64"/>
      <c r="E38" s="50"/>
      <c r="F38" s="64" t="s">
        <v>24</v>
      </c>
      <c r="I38" s="38"/>
      <c r="P38" s="69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69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85" zoomScaleNormal="85" workbookViewId="0">
      <selection activeCell="G19" sqref="G19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43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145</v>
      </c>
      <c r="C4" s="72">
        <v>133.52358846097721</v>
      </c>
      <c r="D4" s="54">
        <v>0</v>
      </c>
      <c r="E4" s="72">
        <f t="shared" ref="E4:E14" si="0">D4+C4</f>
        <v>133.52358846097721</v>
      </c>
      <c r="F4" s="72">
        <v>11.476411539022791</v>
      </c>
      <c r="G4" s="54">
        <v>500</v>
      </c>
      <c r="H4" s="54">
        <v>155</v>
      </c>
      <c r="I4" s="45"/>
      <c r="P4" s="67"/>
    </row>
    <row r="5" spans="1:16" ht="21.5">
      <c r="A5" s="44">
        <v>2</v>
      </c>
      <c r="B5" s="72">
        <v>145</v>
      </c>
      <c r="C5" s="72">
        <v>133.52358846097721</v>
      </c>
      <c r="D5" s="54">
        <v>0</v>
      </c>
      <c r="E5" s="72">
        <f t="shared" si="0"/>
        <v>133.52358846097721</v>
      </c>
      <c r="F5" s="72">
        <v>11.476411539022791</v>
      </c>
      <c r="G5" s="54">
        <v>500</v>
      </c>
      <c r="H5" s="54">
        <v>155</v>
      </c>
      <c r="I5" s="45"/>
      <c r="P5" s="67"/>
    </row>
    <row r="6" spans="1:16" ht="21.5">
      <c r="A6" s="44">
        <v>3</v>
      </c>
      <c r="B6" s="72">
        <v>145</v>
      </c>
      <c r="C6" s="72">
        <v>133.52358846097721</v>
      </c>
      <c r="D6" s="54">
        <v>0</v>
      </c>
      <c r="E6" s="72">
        <f t="shared" si="0"/>
        <v>133.52358846097721</v>
      </c>
      <c r="F6" s="72">
        <v>11.476411539022791</v>
      </c>
      <c r="G6" s="54">
        <v>500</v>
      </c>
      <c r="H6" s="54">
        <v>155</v>
      </c>
      <c r="I6" s="45"/>
      <c r="J6" s="46"/>
      <c r="P6" s="67"/>
    </row>
    <row r="7" spans="1:16" ht="21.5">
      <c r="A7" s="44">
        <v>4</v>
      </c>
      <c r="B7" s="72">
        <v>145</v>
      </c>
      <c r="C7" s="72">
        <v>133.52358846097721</v>
      </c>
      <c r="D7" s="54">
        <v>0</v>
      </c>
      <c r="E7" s="72">
        <f t="shared" si="0"/>
        <v>133.52358846097721</v>
      </c>
      <c r="F7" s="72">
        <v>11.476411539022791</v>
      </c>
      <c r="G7" s="54">
        <v>500</v>
      </c>
      <c r="H7" s="54">
        <v>155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 t="shared" si="0"/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si="0"/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0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0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0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0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0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>D15+C15</f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ref="E16:E33" si="1">D16+C16</f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1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1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1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1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1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1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1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1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1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1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1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1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145</v>
      </c>
      <c r="C29" s="72">
        <v>133.52358846097721</v>
      </c>
      <c r="D29" s="54">
        <v>0</v>
      </c>
      <c r="E29" s="72">
        <f t="shared" si="1"/>
        <v>133.52358846097721</v>
      </c>
      <c r="F29" s="72">
        <v>11.476411539022791</v>
      </c>
      <c r="G29" s="54">
        <v>500</v>
      </c>
      <c r="H29" s="54">
        <v>155</v>
      </c>
      <c r="I29" s="45"/>
      <c r="P29" s="67"/>
    </row>
    <row r="30" spans="1:16" ht="21.5">
      <c r="A30" s="44">
        <v>27</v>
      </c>
      <c r="B30" s="72">
        <v>145</v>
      </c>
      <c r="C30" s="72">
        <v>133.52358846097721</v>
      </c>
      <c r="D30" s="54">
        <v>0</v>
      </c>
      <c r="E30" s="72">
        <f t="shared" si="1"/>
        <v>133.52358846097721</v>
      </c>
      <c r="F30" s="72">
        <v>11.476411539022791</v>
      </c>
      <c r="G30" s="54">
        <v>500</v>
      </c>
      <c r="H30" s="54">
        <v>155</v>
      </c>
      <c r="I30" s="45"/>
      <c r="P30" s="67"/>
    </row>
    <row r="31" spans="1:16" ht="21.5">
      <c r="A31" s="44">
        <v>28</v>
      </c>
      <c r="B31" s="72">
        <v>145</v>
      </c>
      <c r="C31" s="72">
        <v>133.52358846097721</v>
      </c>
      <c r="D31" s="54">
        <v>0</v>
      </c>
      <c r="E31" s="72">
        <f t="shared" si="1"/>
        <v>133.52358846097721</v>
      </c>
      <c r="F31" s="72">
        <v>11.476411539022791</v>
      </c>
      <c r="G31" s="54">
        <v>500</v>
      </c>
      <c r="H31" s="54">
        <v>155</v>
      </c>
      <c r="I31" s="45"/>
      <c r="P31" s="67"/>
    </row>
    <row r="32" spans="1:16" ht="21.5">
      <c r="A32" s="44">
        <v>29</v>
      </c>
      <c r="B32" s="72">
        <v>145</v>
      </c>
      <c r="C32" s="72">
        <v>133.52358846097721</v>
      </c>
      <c r="D32" s="54">
        <v>0</v>
      </c>
      <c r="E32" s="72">
        <f t="shared" si="1"/>
        <v>133.52358846097721</v>
      </c>
      <c r="F32" s="72">
        <v>11.476411539022791</v>
      </c>
      <c r="G32" s="54">
        <v>500</v>
      </c>
      <c r="H32" s="54">
        <v>155</v>
      </c>
      <c r="I32" s="45"/>
      <c r="P32" s="67"/>
    </row>
    <row r="33" spans="1:16" ht="21.5">
      <c r="A33" s="44">
        <v>30</v>
      </c>
      <c r="B33" s="72">
        <v>145</v>
      </c>
      <c r="C33" s="72">
        <v>133.52358846097721</v>
      </c>
      <c r="D33" s="54">
        <v>0</v>
      </c>
      <c r="E33" s="72">
        <f t="shared" si="1"/>
        <v>133.52358846097721</v>
      </c>
      <c r="F33" s="72">
        <v>11.476411539022791</v>
      </c>
      <c r="G33" s="54">
        <v>500</v>
      </c>
      <c r="H33" s="54">
        <v>155</v>
      </c>
      <c r="I33" s="45"/>
      <c r="P33" s="67"/>
    </row>
    <row r="34" spans="1:16" s="58" customFormat="1" ht="21.5">
      <c r="A34" s="56" t="s">
        <v>10</v>
      </c>
      <c r="B34" s="63">
        <f>SUM(B4:B33)</f>
        <v>4350</v>
      </c>
      <c r="C34" s="63">
        <f>SUM(C4:C33)</f>
        <v>4005.707653829319</v>
      </c>
      <c r="D34" s="65">
        <f t="shared" ref="D34" si="2">SUM(D4:D33)</f>
        <v>0</v>
      </c>
      <c r="E34" s="63">
        <f>SUM(E4:E33)</f>
        <v>4005.707653829319</v>
      </c>
      <c r="F34" s="63">
        <f>SUM(F4:F33)</f>
        <v>344.29234617068391</v>
      </c>
      <c r="G34" s="63">
        <f>SUM(G4:G33)</f>
        <v>15000</v>
      </c>
      <c r="H34" s="63">
        <f>SUM(H4:H33)</f>
        <v>4650</v>
      </c>
      <c r="I34" s="57"/>
      <c r="P34" s="70"/>
    </row>
    <row r="35" spans="1:16" s="61" customFormat="1" ht="21.5">
      <c r="A35" s="62" t="s">
        <v>32</v>
      </c>
      <c r="B35" s="59">
        <f t="shared" ref="B35:H35" si="3">AVERAGE(B4:B33)</f>
        <v>145</v>
      </c>
      <c r="C35" s="59">
        <f t="shared" si="3"/>
        <v>133.52358846097729</v>
      </c>
      <c r="D35" s="66">
        <f t="shared" si="3"/>
        <v>0</v>
      </c>
      <c r="E35" s="59">
        <f t="shared" si="3"/>
        <v>133.52358846097729</v>
      </c>
      <c r="F35" s="59">
        <f t="shared" si="3"/>
        <v>11.476411539022797</v>
      </c>
      <c r="G35" s="59">
        <f t="shared" si="3"/>
        <v>500</v>
      </c>
      <c r="H35" s="59">
        <f t="shared" si="3"/>
        <v>155</v>
      </c>
      <c r="I35" s="60"/>
      <c r="P35" s="71"/>
    </row>
    <row r="36" spans="1:16" ht="21.5">
      <c r="A36" s="64" t="s">
        <v>39</v>
      </c>
      <c r="B36" s="47"/>
      <c r="G36" s="48"/>
      <c r="H36" s="49" t="str">
        <f>'ส.ค. 64 '!H37</f>
        <v>จัดทำวันที่ 1 พฤษภาคม 2564</v>
      </c>
    </row>
    <row r="37" spans="1:16" s="39" customFormat="1" ht="21.5">
      <c r="A37" s="64" t="s">
        <v>22</v>
      </c>
      <c r="C37" s="50" t="s">
        <v>23</v>
      </c>
      <c r="D37" s="64"/>
      <c r="E37" s="50"/>
      <c r="F37" s="64" t="s">
        <v>24</v>
      </c>
      <c r="I37" s="38"/>
      <c r="P37" s="69"/>
    </row>
    <row r="38" spans="1:16" s="39" customFormat="1" ht="21.5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69"/>
    </row>
    <row r="39" spans="1:16" ht="20.5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0"/>
  <sheetViews>
    <sheetView zoomScale="85" zoomScaleNormal="85" workbookViewId="0">
      <selection activeCell="H38" sqref="H38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44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145</v>
      </c>
      <c r="C4" s="72">
        <v>133.52358846097721</v>
      </c>
      <c r="D4" s="54">
        <v>0</v>
      </c>
      <c r="E4" s="72">
        <f t="shared" ref="E4:E14" si="0">D4+C4</f>
        <v>133.52358846097721</v>
      </c>
      <c r="F4" s="72">
        <v>11.476411539022791</v>
      </c>
      <c r="G4" s="54">
        <v>500</v>
      </c>
      <c r="H4" s="54">
        <v>155</v>
      </c>
      <c r="I4" s="45"/>
      <c r="P4" s="67"/>
    </row>
    <row r="5" spans="1:16" ht="21.5">
      <c r="A5" s="44">
        <v>2</v>
      </c>
      <c r="B5" s="72">
        <v>145</v>
      </c>
      <c r="C5" s="72">
        <v>133.52358846097721</v>
      </c>
      <c r="D5" s="54">
        <v>0</v>
      </c>
      <c r="E5" s="72">
        <f t="shared" si="0"/>
        <v>133.52358846097721</v>
      </c>
      <c r="F5" s="72">
        <v>11.476411539022791</v>
      </c>
      <c r="G5" s="54">
        <v>500</v>
      </c>
      <c r="H5" s="54">
        <v>155</v>
      </c>
      <c r="I5" s="45"/>
      <c r="P5" s="67"/>
    </row>
    <row r="6" spans="1:16" ht="21.5">
      <c r="A6" s="44">
        <v>3</v>
      </c>
      <c r="B6" s="72">
        <v>145</v>
      </c>
      <c r="C6" s="72">
        <v>133.52358846097721</v>
      </c>
      <c r="D6" s="54">
        <v>0</v>
      </c>
      <c r="E6" s="72">
        <f t="shared" si="0"/>
        <v>133.52358846097721</v>
      </c>
      <c r="F6" s="72">
        <v>11.476411539022791</v>
      </c>
      <c r="G6" s="54">
        <v>500</v>
      </c>
      <c r="H6" s="54">
        <v>155</v>
      </c>
      <c r="I6" s="45"/>
      <c r="J6" s="46"/>
      <c r="P6" s="67"/>
    </row>
    <row r="7" spans="1:16" ht="21.5">
      <c r="A7" s="44">
        <v>4</v>
      </c>
      <c r="B7" s="72">
        <v>145</v>
      </c>
      <c r="C7" s="72">
        <v>133.52358846097721</v>
      </c>
      <c r="D7" s="54">
        <v>0</v>
      </c>
      <c r="E7" s="72">
        <f t="shared" si="0"/>
        <v>133.52358846097721</v>
      </c>
      <c r="F7" s="72">
        <v>11.476411539022791</v>
      </c>
      <c r="G7" s="54">
        <v>500</v>
      </c>
      <c r="H7" s="54">
        <v>155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 t="shared" si="0"/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si="0"/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0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0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0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0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0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>D15+C15</f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ref="E16:E34" si="1">D16+C16</f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1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1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1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1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1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1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1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1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1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1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1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1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145</v>
      </c>
      <c r="C29" s="72">
        <v>133.52358846097721</v>
      </c>
      <c r="D29" s="54">
        <v>0</v>
      </c>
      <c r="E29" s="72">
        <f t="shared" si="1"/>
        <v>133.52358846097721</v>
      </c>
      <c r="F29" s="72">
        <v>11.476411539022791</v>
      </c>
      <c r="G29" s="54">
        <v>500</v>
      </c>
      <c r="H29" s="54">
        <v>155</v>
      </c>
      <c r="I29" s="45"/>
      <c r="P29" s="67"/>
    </row>
    <row r="30" spans="1:16" ht="21.5">
      <c r="A30" s="44">
        <v>27</v>
      </c>
      <c r="B30" s="72">
        <v>145</v>
      </c>
      <c r="C30" s="72">
        <v>133.52358846097721</v>
      </c>
      <c r="D30" s="54">
        <v>0</v>
      </c>
      <c r="E30" s="72">
        <f t="shared" si="1"/>
        <v>133.52358846097721</v>
      </c>
      <c r="F30" s="72">
        <v>11.476411539022791</v>
      </c>
      <c r="G30" s="54">
        <v>500</v>
      </c>
      <c r="H30" s="54">
        <v>155</v>
      </c>
      <c r="I30" s="45"/>
      <c r="P30" s="67"/>
    </row>
    <row r="31" spans="1:16" ht="21.5">
      <c r="A31" s="44">
        <v>28</v>
      </c>
      <c r="B31" s="72">
        <v>145</v>
      </c>
      <c r="C31" s="72">
        <v>133.52358846097721</v>
      </c>
      <c r="D31" s="54">
        <v>0</v>
      </c>
      <c r="E31" s="72">
        <f t="shared" si="1"/>
        <v>133.52358846097721</v>
      </c>
      <c r="F31" s="72">
        <v>11.476411539022791</v>
      </c>
      <c r="G31" s="54">
        <v>500</v>
      </c>
      <c r="H31" s="54">
        <v>155</v>
      </c>
      <c r="I31" s="45"/>
      <c r="P31" s="67"/>
    </row>
    <row r="32" spans="1:16" ht="21.5">
      <c r="A32" s="44">
        <v>29</v>
      </c>
      <c r="B32" s="72">
        <v>145</v>
      </c>
      <c r="C32" s="72">
        <v>133.52358846097721</v>
      </c>
      <c r="D32" s="54">
        <v>0</v>
      </c>
      <c r="E32" s="72">
        <f t="shared" si="1"/>
        <v>133.52358846097721</v>
      </c>
      <c r="F32" s="72">
        <v>11.476411539022791</v>
      </c>
      <c r="G32" s="54">
        <v>500</v>
      </c>
      <c r="H32" s="54">
        <v>155</v>
      </c>
      <c r="I32" s="45"/>
      <c r="P32" s="67"/>
    </row>
    <row r="33" spans="1:16" ht="21.5">
      <c r="A33" s="44">
        <v>30</v>
      </c>
      <c r="B33" s="72">
        <v>145</v>
      </c>
      <c r="C33" s="72">
        <v>133.52358846097721</v>
      </c>
      <c r="D33" s="54">
        <v>0</v>
      </c>
      <c r="E33" s="72">
        <f t="shared" si="1"/>
        <v>133.52358846097721</v>
      </c>
      <c r="F33" s="72">
        <v>11.476411539022791</v>
      </c>
      <c r="G33" s="54">
        <v>500</v>
      </c>
      <c r="H33" s="54">
        <v>155</v>
      </c>
      <c r="I33" s="45"/>
      <c r="P33" s="67"/>
    </row>
    <row r="34" spans="1:16" ht="21.5">
      <c r="A34" s="44">
        <v>31</v>
      </c>
      <c r="B34" s="72">
        <v>145</v>
      </c>
      <c r="C34" s="72">
        <v>133.52358846097721</v>
      </c>
      <c r="D34" s="54">
        <v>0</v>
      </c>
      <c r="E34" s="72">
        <f t="shared" si="1"/>
        <v>133.52358846097721</v>
      </c>
      <c r="F34" s="72">
        <v>11.476411539022791</v>
      </c>
      <c r="G34" s="54">
        <v>500</v>
      </c>
      <c r="H34" s="54">
        <v>155</v>
      </c>
      <c r="I34" s="45"/>
      <c r="P34" s="67"/>
    </row>
    <row r="35" spans="1:16" s="58" customFormat="1" ht="21.5">
      <c r="A35" s="56" t="s">
        <v>10</v>
      </c>
      <c r="B35" s="63">
        <f>SUM(B4:B34)</f>
        <v>4495</v>
      </c>
      <c r="C35" s="63">
        <f>SUM(C4:C34)</f>
        <v>4139.231242290296</v>
      </c>
      <c r="D35" s="65">
        <f t="shared" ref="D35" si="2">SUM(D4:D33)</f>
        <v>0</v>
      </c>
      <c r="E35" s="63">
        <f>SUM(E4:E34)</f>
        <v>4139.231242290296</v>
      </c>
      <c r="F35" s="63">
        <f>SUM(F4:F34)</f>
        <v>355.76875770970673</v>
      </c>
      <c r="G35" s="63">
        <f>SUM(G4:G34)</f>
        <v>15500</v>
      </c>
      <c r="H35" s="63">
        <f>SUM(H4:H34)</f>
        <v>4805</v>
      </c>
      <c r="I35" s="57"/>
      <c r="P35" s="70"/>
    </row>
    <row r="36" spans="1:16" s="61" customFormat="1" ht="21.5">
      <c r="A36" s="62" t="s">
        <v>32</v>
      </c>
      <c r="B36" s="59">
        <f>AVERAGE(B4:B34)</f>
        <v>145</v>
      </c>
      <c r="C36" s="59">
        <f t="shared" ref="C36:H36" si="3">AVERAGE(C4:C34)</f>
        <v>133.52358846097729</v>
      </c>
      <c r="D36" s="59">
        <f t="shared" si="3"/>
        <v>0</v>
      </c>
      <c r="E36" s="59">
        <f t="shared" si="3"/>
        <v>133.52358846097729</v>
      </c>
      <c r="F36" s="59">
        <f t="shared" si="3"/>
        <v>11.476411539022799</v>
      </c>
      <c r="G36" s="59">
        <f t="shared" si="3"/>
        <v>500</v>
      </c>
      <c r="H36" s="59">
        <f t="shared" si="3"/>
        <v>155</v>
      </c>
      <c r="I36" s="60"/>
      <c r="P36" s="71"/>
    </row>
    <row r="37" spans="1:16" ht="21.5">
      <c r="A37" s="64" t="s">
        <v>39</v>
      </c>
      <c r="B37" s="47"/>
      <c r="G37" s="48"/>
      <c r="H37" s="49" t="str">
        <f>'ก.ย. 64'!H36</f>
        <v>จัดทำวันที่ 1 พฤษภาคม 2564</v>
      </c>
    </row>
    <row r="38" spans="1:16" s="39" customFormat="1" ht="21.5">
      <c r="A38" s="64" t="s">
        <v>22</v>
      </c>
      <c r="C38" s="50" t="s">
        <v>23</v>
      </c>
      <c r="D38" s="64"/>
      <c r="E38" s="50"/>
      <c r="F38" s="64" t="s">
        <v>24</v>
      </c>
      <c r="I38" s="38"/>
      <c r="P38" s="69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69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9"/>
  <sheetViews>
    <sheetView zoomScale="85" zoomScaleNormal="85" workbookViewId="0">
      <selection activeCell="E40" sqref="E40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45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145</v>
      </c>
      <c r="C4" s="72">
        <v>133.52358846097721</v>
      </c>
      <c r="D4" s="54">
        <v>0</v>
      </c>
      <c r="E4" s="72">
        <f t="shared" ref="E4:E14" si="0">D4+C4</f>
        <v>133.52358846097721</v>
      </c>
      <c r="F4" s="72">
        <v>11.476411539022791</v>
      </c>
      <c r="G4" s="54">
        <v>500</v>
      </c>
      <c r="H4" s="54">
        <v>155</v>
      </c>
      <c r="I4" s="45"/>
      <c r="P4" s="67"/>
    </row>
    <row r="5" spans="1:16" ht="21.5">
      <c r="A5" s="44">
        <v>2</v>
      </c>
      <c r="B5" s="72">
        <v>145</v>
      </c>
      <c r="C5" s="72">
        <v>133.52358846097721</v>
      </c>
      <c r="D5" s="54">
        <v>0</v>
      </c>
      <c r="E5" s="72">
        <f t="shared" si="0"/>
        <v>133.52358846097721</v>
      </c>
      <c r="F5" s="72">
        <v>11.476411539022791</v>
      </c>
      <c r="G5" s="54">
        <v>500</v>
      </c>
      <c r="H5" s="54">
        <v>155</v>
      </c>
      <c r="I5" s="45"/>
      <c r="P5" s="67"/>
    </row>
    <row r="6" spans="1:16" ht="21.5">
      <c r="A6" s="44">
        <v>3</v>
      </c>
      <c r="B6" s="72">
        <v>145</v>
      </c>
      <c r="C6" s="72">
        <v>133.52358846097721</v>
      </c>
      <c r="D6" s="54">
        <v>0</v>
      </c>
      <c r="E6" s="72">
        <f t="shared" si="0"/>
        <v>133.52358846097721</v>
      </c>
      <c r="F6" s="72">
        <v>11.476411539022791</v>
      </c>
      <c r="G6" s="54">
        <v>500</v>
      </c>
      <c r="H6" s="54">
        <v>155</v>
      </c>
      <c r="I6" s="45"/>
      <c r="J6" s="46"/>
      <c r="P6" s="67"/>
    </row>
    <row r="7" spans="1:16" ht="21.5">
      <c r="A7" s="44">
        <v>4</v>
      </c>
      <c r="B7" s="72">
        <v>145</v>
      </c>
      <c r="C7" s="72">
        <v>133.52358846097721</v>
      </c>
      <c r="D7" s="54">
        <v>0</v>
      </c>
      <c r="E7" s="72">
        <f t="shared" si="0"/>
        <v>133.52358846097721</v>
      </c>
      <c r="F7" s="72">
        <v>11.476411539022791</v>
      </c>
      <c r="G7" s="54">
        <v>500</v>
      </c>
      <c r="H7" s="54">
        <v>155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 t="shared" si="0"/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si="0"/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0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0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0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0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0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>D15+C15</f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ref="E16:E33" si="1">D16+C16</f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1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1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1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1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1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1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1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1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1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1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1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1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145</v>
      </c>
      <c r="C29" s="72">
        <v>133.52358846097721</v>
      </c>
      <c r="D29" s="54">
        <v>0</v>
      </c>
      <c r="E29" s="72">
        <f t="shared" si="1"/>
        <v>133.52358846097721</v>
      </c>
      <c r="F29" s="72">
        <v>11.476411539022791</v>
      </c>
      <c r="G29" s="54">
        <v>500</v>
      </c>
      <c r="H29" s="54">
        <v>155</v>
      </c>
      <c r="I29" s="45"/>
      <c r="P29" s="67"/>
    </row>
    <row r="30" spans="1:16" ht="21.5">
      <c r="A30" s="44">
        <v>27</v>
      </c>
      <c r="B30" s="72">
        <v>145</v>
      </c>
      <c r="C30" s="72">
        <v>133.52358846097721</v>
      </c>
      <c r="D30" s="54">
        <v>0</v>
      </c>
      <c r="E30" s="72">
        <f t="shared" si="1"/>
        <v>133.52358846097721</v>
      </c>
      <c r="F30" s="72">
        <v>11.476411539022791</v>
      </c>
      <c r="G30" s="54">
        <v>500</v>
      </c>
      <c r="H30" s="54">
        <v>155</v>
      </c>
      <c r="I30" s="45"/>
      <c r="P30" s="67"/>
    </row>
    <row r="31" spans="1:16" ht="21.5">
      <c r="A31" s="44">
        <v>28</v>
      </c>
      <c r="B31" s="72">
        <v>145</v>
      </c>
      <c r="C31" s="72">
        <v>133.52358846097721</v>
      </c>
      <c r="D31" s="54">
        <v>0</v>
      </c>
      <c r="E31" s="72">
        <f t="shared" si="1"/>
        <v>133.52358846097721</v>
      </c>
      <c r="F31" s="72">
        <v>11.476411539022791</v>
      </c>
      <c r="G31" s="54">
        <v>500</v>
      </c>
      <c r="H31" s="54">
        <v>155</v>
      </c>
      <c r="I31" s="45"/>
      <c r="P31" s="67"/>
    </row>
    <row r="32" spans="1:16" ht="21.5">
      <c r="A32" s="44">
        <v>29</v>
      </c>
      <c r="B32" s="72">
        <v>145</v>
      </c>
      <c r="C32" s="72">
        <v>133.52358846097721</v>
      </c>
      <c r="D32" s="54">
        <v>0</v>
      </c>
      <c r="E32" s="72">
        <f t="shared" si="1"/>
        <v>133.52358846097721</v>
      </c>
      <c r="F32" s="72">
        <v>11.476411539022791</v>
      </c>
      <c r="G32" s="54">
        <v>500</v>
      </c>
      <c r="H32" s="54">
        <v>155</v>
      </c>
      <c r="I32" s="45"/>
      <c r="P32" s="67"/>
    </row>
    <row r="33" spans="1:16" ht="21.5">
      <c r="A33" s="44">
        <v>30</v>
      </c>
      <c r="B33" s="72">
        <v>145</v>
      </c>
      <c r="C33" s="72">
        <v>133.52358846097721</v>
      </c>
      <c r="D33" s="54">
        <v>0</v>
      </c>
      <c r="E33" s="72">
        <f t="shared" si="1"/>
        <v>133.52358846097721</v>
      </c>
      <c r="F33" s="72">
        <v>11.476411539022791</v>
      </c>
      <c r="G33" s="54">
        <v>500</v>
      </c>
      <c r="H33" s="54">
        <v>155</v>
      </c>
      <c r="I33" s="45"/>
      <c r="P33" s="67"/>
    </row>
    <row r="34" spans="1:16" s="58" customFormat="1" ht="21.5">
      <c r="A34" s="56" t="s">
        <v>10</v>
      </c>
      <c r="B34" s="63">
        <f>SUM(B4:B33)</f>
        <v>4350</v>
      </c>
      <c r="C34" s="63">
        <f>SUM(C4:C33)</f>
        <v>4005.707653829319</v>
      </c>
      <c r="D34" s="65">
        <f t="shared" ref="D34" si="2">SUM(D4:D33)</f>
        <v>0</v>
      </c>
      <c r="E34" s="63">
        <f>SUM(E4:E33)</f>
        <v>4005.707653829319</v>
      </c>
      <c r="F34" s="63">
        <f>SUM(F4:F33)</f>
        <v>344.29234617068391</v>
      </c>
      <c r="G34" s="63">
        <f>SUM(G4:G33)</f>
        <v>15000</v>
      </c>
      <c r="H34" s="63">
        <f>SUM(H4:H33)</f>
        <v>4650</v>
      </c>
      <c r="I34" s="57"/>
      <c r="P34" s="70"/>
    </row>
    <row r="35" spans="1:16" s="61" customFormat="1" ht="21.5">
      <c r="A35" s="62" t="s">
        <v>32</v>
      </c>
      <c r="B35" s="59">
        <f t="shared" ref="B35:H35" si="3">AVERAGE(B4:B33)</f>
        <v>145</v>
      </c>
      <c r="C35" s="59">
        <f t="shared" si="3"/>
        <v>133.52358846097729</v>
      </c>
      <c r="D35" s="66">
        <f t="shared" si="3"/>
        <v>0</v>
      </c>
      <c r="E35" s="59">
        <f t="shared" si="3"/>
        <v>133.52358846097729</v>
      </c>
      <c r="F35" s="59">
        <f t="shared" si="3"/>
        <v>11.476411539022797</v>
      </c>
      <c r="G35" s="59">
        <f t="shared" si="3"/>
        <v>500</v>
      </c>
      <c r="H35" s="59">
        <f t="shared" si="3"/>
        <v>155</v>
      </c>
      <c r="I35" s="60"/>
      <c r="P35" s="71"/>
    </row>
    <row r="36" spans="1:16" ht="21.5">
      <c r="A36" s="64" t="s">
        <v>39</v>
      </c>
      <c r="B36" s="47"/>
      <c r="G36" s="48"/>
      <c r="H36" s="49" t="str">
        <f>'ต.ค. 64'!H37</f>
        <v>จัดทำวันที่ 1 พฤษภาคม 2564</v>
      </c>
    </row>
    <row r="37" spans="1:16" s="39" customFormat="1" ht="21.5">
      <c r="A37" s="64" t="s">
        <v>22</v>
      </c>
      <c r="C37" s="50" t="s">
        <v>23</v>
      </c>
      <c r="D37" s="64"/>
      <c r="E37" s="50"/>
      <c r="F37" s="64" t="s">
        <v>24</v>
      </c>
      <c r="I37" s="38"/>
      <c r="P37" s="69"/>
    </row>
    <row r="38" spans="1:16" s="39" customFormat="1" ht="21.5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69"/>
    </row>
    <row r="39" spans="1:16" ht="20.5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topLeftCell="A16" zoomScale="85" zoomScaleNormal="85" workbookViewId="0">
      <selection activeCell="G36" sqref="G36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46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145</v>
      </c>
      <c r="C4" s="72">
        <v>133.52358846097721</v>
      </c>
      <c r="D4" s="54">
        <v>0</v>
      </c>
      <c r="E4" s="72">
        <f t="shared" ref="E4:E14" si="0">D4+C4</f>
        <v>133.52358846097721</v>
      </c>
      <c r="F4" s="72">
        <v>11.476411539022791</v>
      </c>
      <c r="G4" s="54">
        <v>500</v>
      </c>
      <c r="H4" s="54">
        <v>155</v>
      </c>
      <c r="I4" s="45"/>
      <c r="P4" s="67"/>
    </row>
    <row r="5" spans="1:16" ht="21.5">
      <c r="A5" s="44">
        <v>2</v>
      </c>
      <c r="B5" s="72">
        <v>145</v>
      </c>
      <c r="C5" s="72">
        <v>133.52358846097721</v>
      </c>
      <c r="D5" s="54">
        <v>0</v>
      </c>
      <c r="E5" s="72">
        <f t="shared" si="0"/>
        <v>133.52358846097721</v>
      </c>
      <c r="F5" s="72">
        <v>11.476411539022791</v>
      </c>
      <c r="G5" s="54">
        <v>500</v>
      </c>
      <c r="H5" s="54">
        <v>155</v>
      </c>
      <c r="I5" s="45"/>
      <c r="P5" s="67"/>
    </row>
    <row r="6" spans="1:16" ht="21.5">
      <c r="A6" s="44">
        <v>3</v>
      </c>
      <c r="B6" s="72">
        <v>145</v>
      </c>
      <c r="C6" s="72">
        <v>133.52358846097721</v>
      </c>
      <c r="D6" s="54">
        <v>0</v>
      </c>
      <c r="E6" s="72">
        <f t="shared" si="0"/>
        <v>133.52358846097721</v>
      </c>
      <c r="F6" s="72">
        <v>11.476411539022791</v>
      </c>
      <c r="G6" s="54">
        <v>500</v>
      </c>
      <c r="H6" s="54">
        <v>155</v>
      </c>
      <c r="I6" s="45"/>
      <c r="J6" s="46"/>
      <c r="P6" s="67"/>
    </row>
    <row r="7" spans="1:16" ht="21.5">
      <c r="A7" s="44">
        <v>4</v>
      </c>
      <c r="B7" s="72">
        <v>145</v>
      </c>
      <c r="C7" s="72">
        <v>133.52358846097721</v>
      </c>
      <c r="D7" s="54">
        <v>0</v>
      </c>
      <c r="E7" s="72">
        <f t="shared" si="0"/>
        <v>133.52358846097721</v>
      </c>
      <c r="F7" s="72">
        <v>11.476411539022791</v>
      </c>
      <c r="G7" s="54">
        <v>500</v>
      </c>
      <c r="H7" s="54">
        <v>155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 t="shared" si="0"/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si="0"/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0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0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0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0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0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>D15+C15</f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ref="E16:E33" si="1">D16+C16</f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1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1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1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1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1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1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1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1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1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1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1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1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145</v>
      </c>
      <c r="C29" s="72">
        <v>133.52358846097721</v>
      </c>
      <c r="D29" s="54">
        <v>0</v>
      </c>
      <c r="E29" s="72">
        <f t="shared" si="1"/>
        <v>133.52358846097721</v>
      </c>
      <c r="F29" s="72">
        <v>11.476411539022791</v>
      </c>
      <c r="G29" s="54">
        <v>500</v>
      </c>
      <c r="H29" s="54">
        <v>155</v>
      </c>
      <c r="I29" s="45"/>
      <c r="P29" s="67"/>
    </row>
    <row r="30" spans="1:16" ht="21.5">
      <c r="A30" s="44">
        <v>27</v>
      </c>
      <c r="B30" s="72">
        <v>145</v>
      </c>
      <c r="C30" s="72">
        <v>133.52358846097721</v>
      </c>
      <c r="D30" s="54">
        <v>0</v>
      </c>
      <c r="E30" s="72">
        <f t="shared" si="1"/>
        <v>133.52358846097721</v>
      </c>
      <c r="F30" s="72">
        <v>11.476411539022791</v>
      </c>
      <c r="G30" s="54">
        <v>500</v>
      </c>
      <c r="H30" s="54">
        <v>155</v>
      </c>
      <c r="I30" s="45"/>
      <c r="P30" s="67"/>
    </row>
    <row r="31" spans="1:16" ht="21.5">
      <c r="A31" s="44">
        <v>28</v>
      </c>
      <c r="B31" s="72">
        <v>145</v>
      </c>
      <c r="C31" s="72">
        <v>133.52358846097721</v>
      </c>
      <c r="D31" s="54">
        <v>0</v>
      </c>
      <c r="E31" s="72">
        <f t="shared" si="1"/>
        <v>133.52358846097721</v>
      </c>
      <c r="F31" s="72">
        <v>11.476411539022791</v>
      </c>
      <c r="G31" s="54">
        <v>500</v>
      </c>
      <c r="H31" s="54">
        <v>155</v>
      </c>
      <c r="I31" s="45"/>
      <c r="P31" s="67"/>
    </row>
    <row r="32" spans="1:16" ht="21.5">
      <c r="A32" s="44">
        <v>29</v>
      </c>
      <c r="B32" s="72">
        <v>145</v>
      </c>
      <c r="C32" s="72">
        <v>133.52358846097721</v>
      </c>
      <c r="D32" s="54">
        <v>0</v>
      </c>
      <c r="E32" s="72">
        <f t="shared" si="1"/>
        <v>133.52358846097721</v>
      </c>
      <c r="F32" s="72">
        <v>11.476411539022791</v>
      </c>
      <c r="G32" s="54">
        <v>500</v>
      </c>
      <c r="H32" s="54">
        <v>155</v>
      </c>
      <c r="I32" s="45"/>
      <c r="P32" s="67"/>
    </row>
    <row r="33" spans="1:16" ht="21.5">
      <c r="A33" s="44">
        <v>30</v>
      </c>
      <c r="B33" s="72">
        <v>83</v>
      </c>
      <c r="C33" s="72">
        <v>75.922580399839177</v>
      </c>
      <c r="D33" s="54">
        <v>0</v>
      </c>
      <c r="E33" s="72">
        <f t="shared" si="1"/>
        <v>75.922580399839177</v>
      </c>
      <c r="F33" s="72">
        <v>7.0774196001608232</v>
      </c>
      <c r="G33" s="54">
        <v>290</v>
      </c>
      <c r="H33" s="54">
        <v>85</v>
      </c>
      <c r="I33" s="45"/>
      <c r="P33" s="67"/>
    </row>
    <row r="34" spans="1:16" ht="21.5">
      <c r="A34" s="44">
        <v>31</v>
      </c>
      <c r="B34" s="72">
        <v>83</v>
      </c>
      <c r="C34" s="72">
        <v>75.922580399839177</v>
      </c>
      <c r="D34" s="54">
        <v>0</v>
      </c>
      <c r="E34" s="72">
        <f t="shared" ref="E34" si="2">D34+C34</f>
        <v>75.922580399839177</v>
      </c>
      <c r="F34" s="72">
        <v>7.0774196001608232</v>
      </c>
      <c r="G34" s="54">
        <v>290</v>
      </c>
      <c r="H34" s="54">
        <v>85</v>
      </c>
      <c r="I34" s="45"/>
      <c r="P34" s="67"/>
    </row>
    <row r="35" spans="1:16" s="58" customFormat="1" ht="21.5">
      <c r="A35" s="56" t="s">
        <v>10</v>
      </c>
      <c r="B35" s="63">
        <f>SUM(B4:B34)</f>
        <v>4371</v>
      </c>
      <c r="C35" s="63">
        <f>SUM(C4:C34)</f>
        <v>4024.0292261680202</v>
      </c>
      <c r="D35" s="65">
        <f t="shared" ref="D35" si="3">SUM(D4:D33)</f>
        <v>0</v>
      </c>
      <c r="E35" s="63">
        <f>SUM(E4:E34)</f>
        <v>4024.0292261680202</v>
      </c>
      <c r="F35" s="63">
        <f>SUM(F4:F34)</f>
        <v>346.9707738319828</v>
      </c>
      <c r="G35" s="63">
        <f>SUM(G4:G34)</f>
        <v>15080</v>
      </c>
      <c r="H35" s="63">
        <f>SUM(H4:H34)</f>
        <v>4665</v>
      </c>
      <c r="I35" s="57"/>
      <c r="P35" s="70"/>
    </row>
    <row r="36" spans="1:16" s="61" customFormat="1" ht="21.5">
      <c r="A36" s="62" t="s">
        <v>32</v>
      </c>
      <c r="B36" s="59">
        <f>AVERAGE(B4:B34)</f>
        <v>141</v>
      </c>
      <c r="C36" s="59">
        <f t="shared" ref="C36:H36" si="4">AVERAGE(C4:C34)</f>
        <v>129.80739439251678</v>
      </c>
      <c r="D36" s="59">
        <f t="shared" si="4"/>
        <v>0</v>
      </c>
      <c r="E36" s="59">
        <f t="shared" si="4"/>
        <v>129.80739439251678</v>
      </c>
      <c r="F36" s="59">
        <f t="shared" si="4"/>
        <v>11.192605607483316</v>
      </c>
      <c r="G36" s="59">
        <f t="shared" si="4"/>
        <v>486.45161290322579</v>
      </c>
      <c r="H36" s="59">
        <f t="shared" si="4"/>
        <v>150.48387096774192</v>
      </c>
      <c r="I36" s="60"/>
      <c r="P36" s="71"/>
    </row>
    <row r="37" spans="1:16" ht="21.5">
      <c r="A37" s="64" t="s">
        <v>39</v>
      </c>
      <c r="B37" s="47"/>
      <c r="G37" s="48"/>
      <c r="H37" s="49" t="str">
        <f>'พ.ย. 64 '!H36</f>
        <v>จัดทำวันที่ 1 พฤษภาคม 2564</v>
      </c>
    </row>
    <row r="38" spans="1:16" s="39" customFormat="1" ht="21.5">
      <c r="A38" s="64" t="s">
        <v>22</v>
      </c>
      <c r="C38" s="50" t="s">
        <v>23</v>
      </c>
      <c r="D38" s="64"/>
      <c r="E38" s="50"/>
      <c r="F38" s="64" t="s">
        <v>24</v>
      </c>
      <c r="I38" s="38"/>
      <c r="P38" s="69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69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0"/>
  <sheetViews>
    <sheetView zoomScale="85" zoomScaleNormal="85" workbookViewId="0">
      <selection activeCell="B5" sqref="B5"/>
    </sheetView>
  </sheetViews>
  <sheetFormatPr defaultColWidth="9" defaultRowHeight="18.5"/>
  <cols>
    <col min="1" max="8" width="9.54296875" style="32" customWidth="1"/>
    <col min="9" max="9" width="9.54296875" style="31" customWidth="1"/>
    <col min="10" max="15" width="9" style="32"/>
    <col min="16" max="16" width="9" style="68"/>
    <col min="17" max="19" width="9" style="32"/>
    <col min="20" max="20" width="7.6328125" style="32" customWidth="1"/>
    <col min="21" max="16384" width="9" style="32"/>
  </cols>
  <sheetData>
    <row r="1" spans="1:16" ht="24.5">
      <c r="A1" s="29" t="s">
        <v>47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69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69"/>
    </row>
    <row r="4" spans="1:16" ht="21.5">
      <c r="A4" s="44">
        <v>1</v>
      </c>
      <c r="B4" s="72">
        <v>83</v>
      </c>
      <c r="C4" s="72">
        <v>75.922580399839177</v>
      </c>
      <c r="D4" s="54">
        <v>0</v>
      </c>
      <c r="E4" s="72">
        <f t="shared" ref="E4" si="0">D4+C4</f>
        <v>75.922580399839177</v>
      </c>
      <c r="F4" s="72">
        <v>7.0774196001608232</v>
      </c>
      <c r="G4" s="54">
        <v>290</v>
      </c>
      <c r="H4" s="54">
        <v>85</v>
      </c>
      <c r="I4" s="45"/>
      <c r="P4" s="67"/>
    </row>
    <row r="5" spans="1:16" ht="21.5">
      <c r="A5" s="44">
        <v>2</v>
      </c>
      <c r="B5" s="72">
        <v>83</v>
      </c>
      <c r="C5" s="72">
        <v>75.922580399839177</v>
      </c>
      <c r="D5" s="54">
        <v>0</v>
      </c>
      <c r="E5" s="72">
        <f t="shared" ref="E5:E6" si="1">D5+C5</f>
        <v>75.922580399839177</v>
      </c>
      <c r="F5" s="72">
        <v>7.0774196001608232</v>
      </c>
      <c r="G5" s="54">
        <v>290</v>
      </c>
      <c r="H5" s="54">
        <v>85</v>
      </c>
      <c r="I5" s="45"/>
      <c r="P5" s="67"/>
    </row>
    <row r="6" spans="1:16" ht="21.5">
      <c r="A6" s="44">
        <v>3</v>
      </c>
      <c r="B6" s="72">
        <v>83</v>
      </c>
      <c r="C6" s="72">
        <v>75.922580399839177</v>
      </c>
      <c r="D6" s="54">
        <v>0</v>
      </c>
      <c r="E6" s="72">
        <f t="shared" si="1"/>
        <v>75.922580399839177</v>
      </c>
      <c r="F6" s="72">
        <v>7.0774196001608232</v>
      </c>
      <c r="G6" s="54">
        <v>290</v>
      </c>
      <c r="H6" s="54">
        <v>85</v>
      </c>
      <c r="I6" s="45"/>
      <c r="J6" s="46"/>
      <c r="P6" s="67"/>
    </row>
    <row r="7" spans="1:16" ht="21.5">
      <c r="A7" s="44">
        <v>4</v>
      </c>
      <c r="B7" s="72">
        <v>145</v>
      </c>
      <c r="C7" s="72">
        <v>133.52358846097721</v>
      </c>
      <c r="D7" s="54">
        <v>0</v>
      </c>
      <c r="E7" s="72">
        <f t="shared" ref="E7:E14" si="2">D7+C7</f>
        <v>133.52358846097721</v>
      </c>
      <c r="F7" s="72">
        <v>11.476411539022791</v>
      </c>
      <c r="G7" s="54">
        <v>500</v>
      </c>
      <c r="H7" s="54">
        <v>155</v>
      </c>
      <c r="I7" s="45"/>
      <c r="J7" s="46"/>
      <c r="P7" s="67"/>
    </row>
    <row r="8" spans="1:16" ht="21.5">
      <c r="A8" s="44">
        <v>5</v>
      </c>
      <c r="B8" s="72">
        <v>145</v>
      </c>
      <c r="C8" s="72">
        <v>133.52358846097721</v>
      </c>
      <c r="D8" s="54">
        <v>0</v>
      </c>
      <c r="E8" s="72">
        <f t="shared" si="2"/>
        <v>133.52358846097721</v>
      </c>
      <c r="F8" s="72">
        <v>11.476411539022791</v>
      </c>
      <c r="G8" s="54">
        <v>500</v>
      </c>
      <c r="H8" s="54">
        <v>155</v>
      </c>
      <c r="I8" s="45"/>
      <c r="J8" s="46"/>
      <c r="P8" s="67"/>
    </row>
    <row r="9" spans="1:16" ht="21.5">
      <c r="A9" s="44">
        <v>6</v>
      </c>
      <c r="B9" s="72">
        <v>145</v>
      </c>
      <c r="C9" s="72">
        <v>133.52358846097721</v>
      </c>
      <c r="D9" s="54">
        <v>0</v>
      </c>
      <c r="E9" s="72">
        <f t="shared" si="2"/>
        <v>133.52358846097721</v>
      </c>
      <c r="F9" s="72">
        <v>11.476411539022791</v>
      </c>
      <c r="G9" s="54">
        <v>500</v>
      </c>
      <c r="H9" s="54">
        <v>155</v>
      </c>
      <c r="I9" s="45"/>
      <c r="J9" s="46"/>
      <c r="P9" s="67"/>
    </row>
    <row r="10" spans="1:16" ht="21.5">
      <c r="A10" s="44">
        <v>7</v>
      </c>
      <c r="B10" s="72">
        <v>145</v>
      </c>
      <c r="C10" s="72">
        <v>133.52358846097721</v>
      </c>
      <c r="D10" s="54">
        <v>0</v>
      </c>
      <c r="E10" s="72">
        <f t="shared" si="2"/>
        <v>133.52358846097721</v>
      </c>
      <c r="F10" s="72">
        <v>11.476411539022791</v>
      </c>
      <c r="G10" s="54">
        <v>500</v>
      </c>
      <c r="H10" s="54">
        <v>155</v>
      </c>
      <c r="I10" s="45"/>
      <c r="J10" s="46"/>
      <c r="P10" s="67"/>
    </row>
    <row r="11" spans="1:16" ht="21.5">
      <c r="A11" s="44">
        <v>8</v>
      </c>
      <c r="B11" s="72">
        <v>145</v>
      </c>
      <c r="C11" s="72">
        <v>133.52358846097721</v>
      </c>
      <c r="D11" s="54">
        <v>0</v>
      </c>
      <c r="E11" s="72">
        <f t="shared" si="2"/>
        <v>133.52358846097721</v>
      </c>
      <c r="F11" s="72">
        <v>11.476411539022791</v>
      </c>
      <c r="G11" s="54">
        <v>500</v>
      </c>
      <c r="H11" s="54">
        <v>155</v>
      </c>
      <c r="I11" s="45"/>
      <c r="J11" s="46"/>
      <c r="P11" s="67"/>
    </row>
    <row r="12" spans="1:16" ht="21.5">
      <c r="A12" s="44">
        <v>9</v>
      </c>
      <c r="B12" s="72">
        <v>145</v>
      </c>
      <c r="C12" s="72">
        <v>133.52358846097721</v>
      </c>
      <c r="D12" s="54">
        <v>0</v>
      </c>
      <c r="E12" s="72">
        <f t="shared" si="2"/>
        <v>133.52358846097721</v>
      </c>
      <c r="F12" s="72">
        <v>11.476411539022791</v>
      </c>
      <c r="G12" s="54">
        <v>500</v>
      </c>
      <c r="H12" s="54">
        <v>155</v>
      </c>
      <c r="I12" s="45"/>
      <c r="J12" s="46"/>
      <c r="P12" s="67"/>
    </row>
    <row r="13" spans="1:16" ht="21.5">
      <c r="A13" s="44">
        <v>10</v>
      </c>
      <c r="B13" s="72">
        <v>145</v>
      </c>
      <c r="C13" s="72">
        <v>133.52358846097721</v>
      </c>
      <c r="D13" s="54">
        <v>0</v>
      </c>
      <c r="E13" s="72">
        <f t="shared" si="2"/>
        <v>133.52358846097721</v>
      </c>
      <c r="F13" s="72">
        <v>11.476411539022791</v>
      </c>
      <c r="G13" s="54">
        <v>500</v>
      </c>
      <c r="H13" s="54">
        <v>155</v>
      </c>
      <c r="I13" s="45"/>
      <c r="J13" s="46"/>
      <c r="P13" s="67"/>
    </row>
    <row r="14" spans="1:16" ht="21.5">
      <c r="A14" s="44">
        <v>11</v>
      </c>
      <c r="B14" s="72">
        <v>145</v>
      </c>
      <c r="C14" s="72">
        <v>133.52358846097721</v>
      </c>
      <c r="D14" s="54">
        <v>0</v>
      </c>
      <c r="E14" s="72">
        <f t="shared" si="2"/>
        <v>133.52358846097721</v>
      </c>
      <c r="F14" s="72">
        <v>11.476411539022791</v>
      </c>
      <c r="G14" s="54">
        <v>500</v>
      </c>
      <c r="H14" s="54">
        <v>155</v>
      </c>
      <c r="I14" s="45"/>
      <c r="J14" s="46"/>
      <c r="P14" s="67"/>
    </row>
    <row r="15" spans="1:16" ht="21.5">
      <c r="A15" s="44">
        <v>12</v>
      </c>
      <c r="B15" s="72">
        <v>145</v>
      </c>
      <c r="C15" s="72">
        <v>133.52358846097721</v>
      </c>
      <c r="D15" s="54">
        <v>0</v>
      </c>
      <c r="E15" s="72">
        <f>D15+C15</f>
        <v>133.52358846097721</v>
      </c>
      <c r="F15" s="72">
        <v>11.476411539022791</v>
      </c>
      <c r="G15" s="54">
        <v>500</v>
      </c>
      <c r="H15" s="54">
        <v>155</v>
      </c>
      <c r="I15" s="45"/>
      <c r="J15" s="46"/>
      <c r="P15" s="67"/>
    </row>
    <row r="16" spans="1:16" ht="21.5">
      <c r="A16" s="44">
        <v>13</v>
      </c>
      <c r="B16" s="72">
        <v>145</v>
      </c>
      <c r="C16" s="72">
        <v>133.52358846097721</v>
      </c>
      <c r="D16" s="54">
        <v>0</v>
      </c>
      <c r="E16" s="72">
        <f t="shared" ref="E16:E32" si="3">D16+C16</f>
        <v>133.52358846097721</v>
      </c>
      <c r="F16" s="72">
        <v>11.476411539022791</v>
      </c>
      <c r="G16" s="54">
        <v>500</v>
      </c>
      <c r="H16" s="54">
        <v>155</v>
      </c>
      <c r="I16" s="45"/>
      <c r="J16" s="46"/>
      <c r="P16" s="67"/>
    </row>
    <row r="17" spans="1:16" ht="21.5">
      <c r="A17" s="44">
        <v>14</v>
      </c>
      <c r="B17" s="72">
        <v>145</v>
      </c>
      <c r="C17" s="72">
        <v>133.52358846097721</v>
      </c>
      <c r="D17" s="54">
        <v>0</v>
      </c>
      <c r="E17" s="72">
        <f t="shared" si="3"/>
        <v>133.52358846097721</v>
      </c>
      <c r="F17" s="72">
        <v>11.476411539022791</v>
      </c>
      <c r="G17" s="54">
        <v>500</v>
      </c>
      <c r="H17" s="54">
        <v>155</v>
      </c>
      <c r="I17" s="45"/>
      <c r="J17" s="46"/>
      <c r="P17" s="67"/>
    </row>
    <row r="18" spans="1:16" ht="21.5">
      <c r="A18" s="44">
        <v>15</v>
      </c>
      <c r="B18" s="72">
        <v>145</v>
      </c>
      <c r="C18" s="72">
        <v>133.52358846097721</v>
      </c>
      <c r="D18" s="54">
        <v>0</v>
      </c>
      <c r="E18" s="72">
        <f t="shared" si="3"/>
        <v>133.52358846097721</v>
      </c>
      <c r="F18" s="72">
        <v>11.476411539022791</v>
      </c>
      <c r="G18" s="54">
        <v>500</v>
      </c>
      <c r="H18" s="54">
        <v>155</v>
      </c>
      <c r="I18" s="45"/>
      <c r="J18" s="46"/>
      <c r="P18" s="67"/>
    </row>
    <row r="19" spans="1:16" ht="21.5">
      <c r="A19" s="44">
        <v>16</v>
      </c>
      <c r="B19" s="72">
        <v>145</v>
      </c>
      <c r="C19" s="72">
        <v>133.52358846097721</v>
      </c>
      <c r="D19" s="54">
        <v>0</v>
      </c>
      <c r="E19" s="72">
        <f t="shared" si="3"/>
        <v>133.52358846097721</v>
      </c>
      <c r="F19" s="72">
        <v>11.476411539022791</v>
      </c>
      <c r="G19" s="54">
        <v>500</v>
      </c>
      <c r="H19" s="54">
        <v>155</v>
      </c>
      <c r="I19" s="45"/>
      <c r="J19" s="46"/>
      <c r="P19" s="67"/>
    </row>
    <row r="20" spans="1:16" ht="21.5">
      <c r="A20" s="44">
        <v>17</v>
      </c>
      <c r="B20" s="72">
        <v>145</v>
      </c>
      <c r="C20" s="72">
        <v>133.52358846097721</v>
      </c>
      <c r="D20" s="54">
        <v>0</v>
      </c>
      <c r="E20" s="72">
        <f t="shared" si="3"/>
        <v>133.52358846097721</v>
      </c>
      <c r="F20" s="72">
        <v>11.476411539022791</v>
      </c>
      <c r="G20" s="54">
        <v>500</v>
      </c>
      <c r="H20" s="54">
        <v>155</v>
      </c>
      <c r="I20" s="45"/>
      <c r="J20" s="46"/>
      <c r="P20" s="67"/>
    </row>
    <row r="21" spans="1:16" ht="21.5">
      <c r="A21" s="44">
        <v>18</v>
      </c>
      <c r="B21" s="72">
        <v>145</v>
      </c>
      <c r="C21" s="72">
        <v>133.52358846097721</v>
      </c>
      <c r="D21" s="54">
        <v>0</v>
      </c>
      <c r="E21" s="72">
        <f t="shared" si="3"/>
        <v>133.52358846097721</v>
      </c>
      <c r="F21" s="72">
        <v>11.476411539022791</v>
      </c>
      <c r="G21" s="54">
        <v>500</v>
      </c>
      <c r="H21" s="54">
        <v>155</v>
      </c>
      <c r="I21" s="45"/>
      <c r="J21" s="46"/>
      <c r="P21" s="67"/>
    </row>
    <row r="22" spans="1:16" ht="21.5">
      <c r="A22" s="44">
        <v>19</v>
      </c>
      <c r="B22" s="72">
        <v>145</v>
      </c>
      <c r="C22" s="72">
        <v>133.52358846097721</v>
      </c>
      <c r="D22" s="54">
        <v>0</v>
      </c>
      <c r="E22" s="72">
        <f t="shared" si="3"/>
        <v>133.52358846097721</v>
      </c>
      <c r="F22" s="72">
        <v>11.476411539022791</v>
      </c>
      <c r="G22" s="54">
        <v>500</v>
      </c>
      <c r="H22" s="54">
        <v>155</v>
      </c>
      <c r="I22" s="45"/>
      <c r="P22" s="67"/>
    </row>
    <row r="23" spans="1:16" ht="21.5">
      <c r="A23" s="44">
        <v>20</v>
      </c>
      <c r="B23" s="72">
        <v>145</v>
      </c>
      <c r="C23" s="72">
        <v>133.52358846097721</v>
      </c>
      <c r="D23" s="54">
        <v>0</v>
      </c>
      <c r="E23" s="72">
        <f t="shared" si="3"/>
        <v>133.52358846097721</v>
      </c>
      <c r="F23" s="72">
        <v>11.476411539022791</v>
      </c>
      <c r="G23" s="54">
        <v>500</v>
      </c>
      <c r="H23" s="54">
        <v>155</v>
      </c>
      <c r="I23" s="45"/>
      <c r="P23" s="67"/>
    </row>
    <row r="24" spans="1:16" ht="21.5">
      <c r="A24" s="44">
        <v>21</v>
      </c>
      <c r="B24" s="72">
        <v>145</v>
      </c>
      <c r="C24" s="72">
        <v>133.52358846097721</v>
      </c>
      <c r="D24" s="54">
        <v>0</v>
      </c>
      <c r="E24" s="72">
        <f t="shared" si="3"/>
        <v>133.52358846097721</v>
      </c>
      <c r="F24" s="72">
        <v>11.476411539022791</v>
      </c>
      <c r="G24" s="54">
        <v>500</v>
      </c>
      <c r="H24" s="54">
        <v>155</v>
      </c>
      <c r="I24" s="45"/>
      <c r="P24" s="67"/>
    </row>
    <row r="25" spans="1:16" ht="21.5">
      <c r="A25" s="44">
        <v>22</v>
      </c>
      <c r="B25" s="72">
        <v>145</v>
      </c>
      <c r="C25" s="72">
        <v>133.52358846097721</v>
      </c>
      <c r="D25" s="54">
        <v>0</v>
      </c>
      <c r="E25" s="72">
        <f t="shared" si="3"/>
        <v>133.52358846097721</v>
      </c>
      <c r="F25" s="72">
        <v>11.476411539022791</v>
      </c>
      <c r="G25" s="54">
        <v>500</v>
      </c>
      <c r="H25" s="54">
        <v>155</v>
      </c>
      <c r="I25" s="45"/>
      <c r="P25" s="67"/>
    </row>
    <row r="26" spans="1:16" ht="21.5">
      <c r="A26" s="44">
        <v>23</v>
      </c>
      <c r="B26" s="72">
        <v>145</v>
      </c>
      <c r="C26" s="72">
        <v>133.52358846097721</v>
      </c>
      <c r="D26" s="54">
        <v>0</v>
      </c>
      <c r="E26" s="72">
        <f t="shared" si="3"/>
        <v>133.52358846097721</v>
      </c>
      <c r="F26" s="72">
        <v>11.476411539022791</v>
      </c>
      <c r="G26" s="54">
        <v>500</v>
      </c>
      <c r="H26" s="54">
        <v>155</v>
      </c>
      <c r="I26" s="45"/>
      <c r="P26" s="67"/>
    </row>
    <row r="27" spans="1:16" ht="21.5">
      <c r="A27" s="44">
        <v>24</v>
      </c>
      <c r="B27" s="72">
        <v>145</v>
      </c>
      <c r="C27" s="72">
        <v>133.52358846097721</v>
      </c>
      <c r="D27" s="54">
        <v>0</v>
      </c>
      <c r="E27" s="72">
        <f t="shared" si="3"/>
        <v>133.52358846097721</v>
      </c>
      <c r="F27" s="72">
        <v>11.476411539022791</v>
      </c>
      <c r="G27" s="54">
        <v>500</v>
      </c>
      <c r="H27" s="54">
        <v>155</v>
      </c>
      <c r="I27" s="45"/>
      <c r="P27" s="67"/>
    </row>
    <row r="28" spans="1:16" ht="21.5">
      <c r="A28" s="44">
        <v>25</v>
      </c>
      <c r="B28" s="72">
        <v>145</v>
      </c>
      <c r="C28" s="72">
        <v>133.52358846097721</v>
      </c>
      <c r="D28" s="54">
        <v>0</v>
      </c>
      <c r="E28" s="72">
        <f t="shared" si="3"/>
        <v>133.52358846097721</v>
      </c>
      <c r="F28" s="72">
        <v>11.476411539022791</v>
      </c>
      <c r="G28" s="54">
        <v>500</v>
      </c>
      <c r="H28" s="54">
        <v>155</v>
      </c>
      <c r="I28" s="45"/>
      <c r="P28" s="67"/>
    </row>
    <row r="29" spans="1:16" ht="21.5">
      <c r="A29" s="44">
        <v>26</v>
      </c>
      <c r="B29" s="72">
        <v>145</v>
      </c>
      <c r="C29" s="72">
        <v>133.52358846097721</v>
      </c>
      <c r="D29" s="54">
        <v>0</v>
      </c>
      <c r="E29" s="72">
        <f t="shared" si="3"/>
        <v>133.52358846097721</v>
      </c>
      <c r="F29" s="72">
        <v>11.476411539022791</v>
      </c>
      <c r="G29" s="54">
        <v>500</v>
      </c>
      <c r="H29" s="54">
        <v>155</v>
      </c>
      <c r="I29" s="45"/>
      <c r="P29" s="67"/>
    </row>
    <row r="30" spans="1:16" ht="21.5">
      <c r="A30" s="44">
        <v>27</v>
      </c>
      <c r="B30" s="72">
        <v>145</v>
      </c>
      <c r="C30" s="72">
        <v>133.52358846097721</v>
      </c>
      <c r="D30" s="54">
        <v>0</v>
      </c>
      <c r="E30" s="72">
        <f t="shared" si="3"/>
        <v>133.52358846097721</v>
      </c>
      <c r="F30" s="72">
        <v>11.476411539022791</v>
      </c>
      <c r="G30" s="54">
        <v>500</v>
      </c>
      <c r="H30" s="54">
        <v>155</v>
      </c>
      <c r="I30" s="45"/>
      <c r="P30" s="67"/>
    </row>
    <row r="31" spans="1:16" ht="21.5">
      <c r="A31" s="44">
        <v>28</v>
      </c>
      <c r="B31" s="72">
        <v>145</v>
      </c>
      <c r="C31" s="72">
        <v>133.52358846097721</v>
      </c>
      <c r="D31" s="54">
        <v>0</v>
      </c>
      <c r="E31" s="72">
        <f t="shared" si="3"/>
        <v>133.52358846097721</v>
      </c>
      <c r="F31" s="72">
        <v>11.476411539022791</v>
      </c>
      <c r="G31" s="54">
        <v>500</v>
      </c>
      <c r="H31" s="54">
        <v>155</v>
      </c>
      <c r="I31" s="45"/>
      <c r="P31" s="67"/>
    </row>
    <row r="32" spans="1:16" ht="21.5">
      <c r="A32" s="44">
        <v>29</v>
      </c>
      <c r="B32" s="72">
        <v>145</v>
      </c>
      <c r="C32" s="72">
        <v>133.52358846097721</v>
      </c>
      <c r="D32" s="54">
        <v>0</v>
      </c>
      <c r="E32" s="72">
        <f t="shared" si="3"/>
        <v>133.52358846097721</v>
      </c>
      <c r="F32" s="72">
        <v>11.476411539022791</v>
      </c>
      <c r="G32" s="54">
        <v>500</v>
      </c>
      <c r="H32" s="54">
        <v>155</v>
      </c>
      <c r="I32" s="45"/>
      <c r="P32" s="67"/>
    </row>
    <row r="33" spans="1:16" ht="21.5">
      <c r="A33" s="44">
        <v>30</v>
      </c>
      <c r="B33" s="72">
        <v>145</v>
      </c>
      <c r="C33" s="72">
        <v>133.52358846097721</v>
      </c>
      <c r="D33" s="54">
        <v>0</v>
      </c>
      <c r="E33" s="72">
        <f t="shared" ref="E33:E34" si="4">D33+C33</f>
        <v>133.52358846097721</v>
      </c>
      <c r="F33" s="72">
        <v>11.476411539022791</v>
      </c>
      <c r="G33" s="54">
        <v>500</v>
      </c>
      <c r="H33" s="54">
        <v>155</v>
      </c>
      <c r="I33" s="45"/>
      <c r="P33" s="67"/>
    </row>
    <row r="34" spans="1:16" ht="21.5">
      <c r="A34" s="44">
        <v>31</v>
      </c>
      <c r="B34" s="72">
        <v>145</v>
      </c>
      <c r="C34" s="72">
        <v>133.52358846097721</v>
      </c>
      <c r="D34" s="54">
        <v>0</v>
      </c>
      <c r="E34" s="72">
        <f t="shared" si="4"/>
        <v>133.52358846097721</v>
      </c>
      <c r="F34" s="72">
        <v>11.476411539022791</v>
      </c>
      <c r="G34" s="54">
        <v>500</v>
      </c>
      <c r="H34" s="54">
        <v>155</v>
      </c>
      <c r="I34" s="45"/>
      <c r="P34" s="67"/>
    </row>
    <row r="35" spans="1:16" s="58" customFormat="1" ht="21.5">
      <c r="A35" s="56" t="s">
        <v>10</v>
      </c>
      <c r="B35" s="63">
        <f>SUM(B4:B34)</f>
        <v>4309</v>
      </c>
      <c r="C35" s="63">
        <f>SUM(C4:C34)</f>
        <v>3966.428218106882</v>
      </c>
      <c r="D35" s="65">
        <f t="shared" ref="D35" si="5">SUM(D4:D33)</f>
        <v>0</v>
      </c>
      <c r="E35" s="63">
        <f>SUM(E4:E34)</f>
        <v>3966.428218106882</v>
      </c>
      <c r="F35" s="63">
        <f>SUM(F4:F34)</f>
        <v>342.57178189312083</v>
      </c>
      <c r="G35" s="63">
        <f>SUM(G4:G34)</f>
        <v>14870</v>
      </c>
      <c r="H35" s="63">
        <f>SUM(H4:H34)</f>
        <v>4595</v>
      </c>
      <c r="I35" s="57"/>
      <c r="P35" s="70"/>
    </row>
    <row r="36" spans="1:16" s="61" customFormat="1" ht="21.5">
      <c r="A36" s="62" t="s">
        <v>32</v>
      </c>
      <c r="B36" s="59">
        <f>AVERAGE(B4:B34)</f>
        <v>139</v>
      </c>
      <c r="C36" s="59">
        <f t="shared" ref="C36:H36" si="6">AVERAGE(C4:C34)</f>
        <v>127.94929735828651</v>
      </c>
      <c r="D36" s="59">
        <f t="shared" si="6"/>
        <v>0</v>
      </c>
      <c r="E36" s="59">
        <f t="shared" si="6"/>
        <v>127.94929735828651</v>
      </c>
      <c r="F36" s="59">
        <f t="shared" si="6"/>
        <v>11.050702641713576</v>
      </c>
      <c r="G36" s="59">
        <f t="shared" si="6"/>
        <v>479.67741935483872</v>
      </c>
      <c r="H36" s="59">
        <f t="shared" si="6"/>
        <v>148.2258064516129</v>
      </c>
      <c r="I36" s="60"/>
      <c r="P36" s="71"/>
    </row>
    <row r="37" spans="1:16" ht="21.5">
      <c r="A37" s="64" t="s">
        <v>39</v>
      </c>
      <c r="B37" s="47"/>
      <c r="G37" s="48"/>
      <c r="H37" s="49" t="str">
        <f>'ธ.ค. 64'!H37</f>
        <v>จัดทำวันที่ 1 พฤษภาคม 2564</v>
      </c>
    </row>
    <row r="38" spans="1:16" s="39" customFormat="1" ht="21.5">
      <c r="A38" s="64" t="s">
        <v>22</v>
      </c>
      <c r="C38" s="50" t="s">
        <v>23</v>
      </c>
      <c r="D38" s="64"/>
      <c r="E38" s="50"/>
      <c r="F38" s="64" t="s">
        <v>24</v>
      </c>
      <c r="I38" s="38"/>
      <c r="P38" s="69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69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แผนผลิต2564</vt:lpstr>
      <vt:lpstr>มิ.ย. 64</vt:lpstr>
      <vt:lpstr>ก.ค. 64 </vt:lpstr>
      <vt:lpstr>ส.ค. 64 </vt:lpstr>
      <vt:lpstr>ก.ย. 64</vt:lpstr>
      <vt:lpstr>ต.ค. 64</vt:lpstr>
      <vt:lpstr>พ.ย. 64 </vt:lpstr>
      <vt:lpstr>ธ.ค. 64</vt:lpstr>
      <vt:lpstr>ม.ค 65</vt:lpstr>
      <vt:lpstr>ก.พ. 65</vt:lpstr>
      <vt:lpstr>มี.ค 65</vt:lpstr>
      <vt:lpstr>เม.ย. 65</vt:lpstr>
      <vt:lpstr>พ.ค 65</vt:lpstr>
      <vt:lpstr>มิ.ย. 65</vt:lpstr>
      <vt:lpstr>'เม.ย. 65'!Print_Area</vt:lpstr>
      <vt:lpstr>แผนผลิต2564!Print_Area</vt:lpstr>
      <vt:lpstr>'ก.ค. 64 '!Print_Area</vt:lpstr>
      <vt:lpstr>'ก.พ. 65'!Print_Area</vt:lpstr>
      <vt:lpstr>'ก.ย. 64'!Print_Area</vt:lpstr>
      <vt:lpstr>'ต.ค. 64'!Print_Area</vt:lpstr>
      <vt:lpstr>'ธ.ค. 64'!Print_Area</vt:lpstr>
      <vt:lpstr>'พ.ค 65'!Print_Area</vt:lpstr>
      <vt:lpstr>'พ.ย. 64 '!Print_Area</vt:lpstr>
      <vt:lpstr>'ม.ค 65'!Print_Area</vt:lpstr>
      <vt:lpstr>'มิ.ย. 64'!Print_Area</vt:lpstr>
      <vt:lpstr>'มิ.ย. 65'!Print_Area</vt:lpstr>
      <vt:lpstr>'มี.ค 65'!Print_Area</vt:lpstr>
      <vt:lpstr>'ส.ค. 64 '!Print_Area</vt:lpstr>
    </vt:vector>
  </TitlesOfParts>
  <Company>YOURCOMPANYNAME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Chalida</cp:lastModifiedBy>
  <cp:lastPrinted>2018-01-11T04:55:59Z</cp:lastPrinted>
  <dcterms:created xsi:type="dcterms:W3CDTF">2014-12-26T08:16:16Z</dcterms:created>
  <dcterms:modified xsi:type="dcterms:W3CDTF">2022-01-11T10:50:42Z</dcterms:modified>
</cp:coreProperties>
</file>