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"/>
    </mc:Choice>
  </mc:AlternateContent>
  <xr:revisionPtr revIDLastSave="0" documentId="13_ncr:1_{43B0A992-68C1-4713-BE51-7F51E5FAC322}" xr6:coauthVersionLast="47" xr6:coauthVersionMax="47" xr10:uidLastSave="{00000000-0000-0000-0000-000000000000}"/>
  <bookViews>
    <workbookView xWindow="-110" yWindow="-110" windowWidth="19420" windowHeight="10420" activeTab="2" xr2:uid="{494AF267-5E13-4F54-811C-44BC8F56417F}"/>
  </bookViews>
  <sheets>
    <sheet name="agendar" sheetId="6" r:id="rId1"/>
    <sheet name="UI Volume Constrain" sheetId="1" r:id="rId2"/>
    <sheet name="Volume constrain (KT)" sheetId="3" r:id="rId3"/>
    <sheet name="Sheet2" sheetId="2" state="hidden" r:id="rId4"/>
    <sheet name="UI Ability Plan" sheetId="5" r:id="rId5"/>
    <sheet name="compair version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3" l="1"/>
  <c r="L51" i="3"/>
  <c r="K51" i="3"/>
  <c r="F10" i="3"/>
  <c r="E15" i="3"/>
  <c r="F15" i="3"/>
  <c r="E18" i="3"/>
  <c r="F18" i="3"/>
  <c r="E21" i="3"/>
  <c r="F21" i="3"/>
  <c r="N98" i="5" l="1"/>
  <c r="M98" i="5"/>
  <c r="L98" i="5"/>
  <c r="K98" i="5"/>
  <c r="J98" i="5"/>
  <c r="I98" i="5"/>
  <c r="H98" i="5"/>
  <c r="G98" i="5"/>
  <c r="F98" i="5"/>
  <c r="E98" i="5"/>
  <c r="D98" i="5"/>
  <c r="C98" i="5"/>
  <c r="N74" i="5"/>
  <c r="M74" i="5"/>
  <c r="L74" i="5"/>
  <c r="K74" i="5"/>
  <c r="J74" i="5"/>
  <c r="I74" i="5"/>
  <c r="H74" i="5"/>
  <c r="G74" i="5"/>
  <c r="F74" i="5"/>
  <c r="E74" i="5"/>
  <c r="D74" i="5"/>
  <c r="C74" i="5"/>
  <c r="N80" i="5"/>
  <c r="M80" i="5"/>
  <c r="L80" i="5"/>
  <c r="K80" i="5"/>
  <c r="J80" i="5"/>
  <c r="I80" i="5"/>
  <c r="H80" i="5"/>
  <c r="G80" i="5"/>
  <c r="F80" i="5"/>
  <c r="E80" i="5"/>
  <c r="D80" i="5"/>
  <c r="C80" i="5"/>
  <c r="N83" i="5"/>
  <c r="M83" i="5"/>
  <c r="L83" i="5"/>
  <c r="K83" i="5"/>
  <c r="J83" i="5"/>
  <c r="I83" i="5"/>
  <c r="H83" i="5"/>
  <c r="G83" i="5"/>
  <c r="F83" i="5"/>
  <c r="E83" i="5"/>
  <c r="D83" i="5"/>
  <c r="C83" i="5"/>
  <c r="N90" i="5"/>
  <c r="M90" i="5"/>
  <c r="L90" i="5"/>
  <c r="K90" i="5"/>
  <c r="J90" i="5"/>
  <c r="I90" i="5"/>
  <c r="H90" i="5"/>
  <c r="G90" i="5"/>
  <c r="F90" i="5"/>
  <c r="E90" i="5"/>
  <c r="D90" i="5"/>
  <c r="C90" i="5"/>
  <c r="F111" i="3" l="1"/>
  <c r="E111" i="3"/>
  <c r="F107" i="3"/>
  <c r="F106" i="3"/>
  <c r="F105" i="3"/>
  <c r="F1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H59" authorId="0" shapeId="0" xr:uid="{7FE7C677-07A8-4F2D-B6C7-CE98A047B5B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start เดือนปัจจุบัน +1 และ + rolling 12 เดือน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59" authorId="0" shapeId="0" xr:uid="{762B2E12-2727-4359-B674-86DD6E58C24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start เดือนปัจจุบัน +1 และ + rolling 12 เดือน</t>
        </r>
      </text>
    </comment>
  </commentList>
</comments>
</file>

<file path=xl/sharedStrings.xml><?xml version="1.0" encoding="utf-8"?>
<sst xmlns="http://schemas.openxmlformats.org/spreadsheetml/2006/main" count="1029" uniqueCount="165">
  <si>
    <t>แผนความสามารถการผลิต</t>
  </si>
  <si>
    <t>C2</t>
  </si>
  <si>
    <t>Unit</t>
  </si>
  <si>
    <t>Source</t>
  </si>
  <si>
    <t>Demand</t>
  </si>
  <si>
    <t>Delivery point</t>
  </si>
  <si>
    <t>Min</t>
  </si>
  <si>
    <t>Max</t>
  </si>
  <si>
    <t>Ton/hr.</t>
  </si>
  <si>
    <t>GSP RY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</si>
  <si>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</si>
  <si>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</si>
  <si>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</si>
  <si>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</si>
  <si>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</si>
  <si>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</si>
  <si>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C2 - SCG</t>
  </si>
  <si>
    <t>C3</t>
  </si>
  <si>
    <t>GC (C3)</t>
  </si>
  <si>
    <t>GC</t>
  </si>
  <si>
    <t>Import</t>
  </si>
  <si>
    <t>HMC (C3)</t>
  </si>
  <si>
    <t>HMC</t>
  </si>
  <si>
    <t>PTTAC (C3)</t>
  </si>
  <si>
    <t>PTTAC</t>
  </si>
  <si>
    <t>PTTAC (Spot)</t>
  </si>
  <si>
    <t>SCG (C3)</t>
  </si>
  <si>
    <r>
      <t xml:space="preserve">SCG </t>
    </r>
    <r>
      <rPr>
        <b/>
        <sz val="9"/>
        <color theme="8" tint="0.79998168889431442"/>
        <rFont val="Tahoma"/>
        <family val="2"/>
      </rPr>
      <t>Tier 1 : 0 - 48 KT</t>
    </r>
  </si>
  <si>
    <t>SCG Tier 1 : 0 - 48 KT</t>
  </si>
  <si>
    <t>SCG Tier 2 : 48.001 - 400 KT</t>
  </si>
  <si>
    <t>Ssubstitued C3 - SCG</t>
  </si>
  <si>
    <t>C3 truck</t>
  </si>
  <si>
    <t>LPG</t>
  </si>
  <si>
    <t>GC (LPG)</t>
  </si>
  <si>
    <t>GSP (LPG) to GC</t>
  </si>
  <si>
    <t>Import (LPG) to GC</t>
  </si>
  <si>
    <t>SCG (LPG)</t>
  </si>
  <si>
    <r>
      <t>SCG</t>
    </r>
    <r>
      <rPr>
        <b/>
        <sz val="9"/>
        <color theme="8" tint="0.79998168889431442"/>
        <rFont val="Calibri"/>
        <family val="2"/>
        <scheme val="minor"/>
      </rPr>
      <t xml:space="preserve"> LPG : 48 - 240 KT</t>
    </r>
  </si>
  <si>
    <t>Additional LPG Tier 1 : 1 - 384 KT</t>
  </si>
  <si>
    <t>Additional LPG Tier 2 : 384.001 - 720 KT</t>
  </si>
  <si>
    <t>SWAP LPG : Max 400 KT</t>
  </si>
  <si>
    <t>PTTOR (LPG ไม่มีกลิ่น)</t>
  </si>
  <si>
    <t>Export</t>
  </si>
  <si>
    <t>TBU</t>
  </si>
  <si>
    <t>MT</t>
  </si>
  <si>
    <t>PTTOR</t>
  </si>
  <si>
    <t>SGP</t>
  </si>
  <si>
    <t>UGP</t>
  </si>
  <si>
    <t xml:space="preserve">BRP </t>
  </si>
  <si>
    <t>PTT TANK</t>
  </si>
  <si>
    <t>PTT TANK (Truck)</t>
  </si>
  <si>
    <t>BCP</t>
  </si>
  <si>
    <t>Big gas</t>
  </si>
  <si>
    <t>PAP</t>
  </si>
  <si>
    <t>WP</t>
  </si>
  <si>
    <t>Chevron</t>
  </si>
  <si>
    <t>IRPC</t>
  </si>
  <si>
    <t>Atlas</t>
  </si>
  <si>
    <t>ESSO</t>
  </si>
  <si>
    <t>UNO</t>
  </si>
  <si>
    <t>Orchid</t>
  </si>
  <si>
    <t>SPRC</t>
  </si>
  <si>
    <t xml:space="preserve">SPRC </t>
  </si>
  <si>
    <t>PTTEP (LKB)</t>
  </si>
  <si>
    <t>PTTEP/LKB (Truck)</t>
  </si>
  <si>
    <t>GSP KHM</t>
  </si>
  <si>
    <t>NGL</t>
  </si>
  <si>
    <t>SCG</t>
  </si>
  <si>
    <t>MT/PTT TANK</t>
  </si>
  <si>
    <t>Pentane</t>
  </si>
  <si>
    <t>CO2</t>
  </si>
  <si>
    <t>Praxair</t>
  </si>
  <si>
    <t>Linde</t>
  </si>
  <si>
    <t>meter</t>
  </si>
  <si>
    <t>KT</t>
  </si>
  <si>
    <t xml:space="preserve"> Unit :  </t>
  </si>
  <si>
    <t>Volume Contrain</t>
  </si>
  <si>
    <t>อ้างอิง 30 วัน หากเป็น 31 วัน ปริมาณจะเพิ่มขึ้นตามที่ผูกสูตร</t>
  </si>
  <si>
    <t>chalida : สรุปสูตรการคำนวณ คือ</t>
  </si>
  <si>
    <t>volume constrain(meter) *24 * จำนวนวันในเดือนนั้นๆ /1000</t>
  </si>
  <si>
    <t>หมายเหตุ ทุกผลิตภัณฑ์จะใช้สูตรนี้</t>
  </si>
  <si>
    <t>ค่ามาจากไหน เนื่องจาก Volume constrain (meter ) ไม่มี ?</t>
  </si>
  <si>
    <t>ไม่ได้ส่งข้อมูลไปคำนวณ Volume</t>
  </si>
  <si>
    <t>ส่งข้อมูลไปคำนวณ Volume แล้ว</t>
  </si>
  <si>
    <t>*หมายเหตุ คำนวณ Volume หมายถึงการส่งข้อมูลไประบบพี่เพชร</t>
  </si>
  <si>
    <t>การแสดง Version ระบบแสดง Format เดือน+จำนวนครั้งที่แก้</t>
  </si>
  <si>
    <t>Formate ที่จะแสดง  07006 ได้หรือไม่คะ?</t>
  </si>
  <si>
    <t>Status มี 2 สถานะ คุณเตยต้องการสถานะด้วยหรือไม่?</t>
  </si>
  <si>
    <t>Volume Constrain</t>
  </si>
  <si>
    <t>KTON</t>
  </si>
  <si>
    <t xml:space="preserve">Propane </t>
  </si>
  <si>
    <t>GSP I</t>
  </si>
  <si>
    <t>GSP II</t>
  </si>
  <si>
    <t>GSP III</t>
  </si>
  <si>
    <t>GSP V</t>
  </si>
  <si>
    <t>GSP VI</t>
  </si>
  <si>
    <t>ESP</t>
  </si>
  <si>
    <t>Total</t>
  </si>
  <si>
    <t xml:space="preserve">Butane </t>
  </si>
  <si>
    <t>C3/LPG</t>
  </si>
  <si>
    <t>KM3</t>
  </si>
  <si>
    <t xml:space="preserve"> Ethane</t>
  </si>
  <si>
    <t>KM4</t>
  </si>
  <si>
    <t>KM5</t>
  </si>
  <si>
    <t>KM6</t>
  </si>
  <si>
    <t>KM7</t>
  </si>
  <si>
    <t>NGL FROM STABILIZER</t>
  </si>
  <si>
    <t>Status มี 2 สถานะ คุณเตยต้องการให้มีสถานะด้วยหรือไม่?</t>
  </si>
  <si>
    <t>จากไฟล์ จะ Import ข้อมูล เฉพาะ Sheet Ability</t>
  </si>
  <si>
    <t>1. เรื่อง Copy excel วางบน Web</t>
  </si>
  <si>
    <t>2 ไฟล์ LPG Monthly Report มีปัญหาเรื่องการ import</t>
  </si>
  <si>
    <t>3. ถามเรื่องที่มาข้อมูล reference price Naphtha :MOPS,Propylene,Baltic Rate*</t>
  </si>
  <si>
    <t>Optimization</t>
  </si>
  <si>
    <t>master</t>
  </si>
  <si>
    <t>master &gt;&gt; Import Excel Config</t>
  </si>
  <si>
    <t>4. confirm ปรับเมนู กรุ๊ปเมนูใหม่</t>
  </si>
  <si>
    <t>5. confirm  Ui</t>
  </si>
  <si>
    <t>5.1 Ability Plan</t>
  </si>
  <si>
    <t>5.2 Volume Constrain</t>
  </si>
  <si>
    <t>5.3 Contract</t>
  </si>
  <si>
    <t>5.4 Product sell</t>
  </si>
  <si>
    <t>5.5 Product Cost</t>
  </si>
  <si>
    <t>5.6 Reference Price</t>
  </si>
  <si>
    <t>6. สอบถามรายละเอียดอื่นๆ</t>
  </si>
  <si>
    <t>6.1 Full Cost CO2 ทำไมถึงไม่มีค่า</t>
  </si>
  <si>
    <t>6.2 Format การแสดง Version History (Rev)</t>
  </si>
  <si>
    <t>ต้นทุน Ethane</t>
  </si>
  <si>
    <t>Dubai ($/BBL)</t>
  </si>
  <si>
    <t>FX (Baht/$)</t>
  </si>
  <si>
    <t>NG Cost + Fuel ($/Ton)</t>
  </si>
  <si>
    <t>GSP Cash Cost ($/Ton)</t>
  </si>
  <si>
    <t>GSP Full Cost ($/Ton)</t>
  </si>
  <si>
    <t xml:space="preserve">เทียบข้อมูล ระหว่าง </t>
  </si>
  <si>
    <t>Version</t>
  </si>
  <si>
    <t>และ  Version</t>
  </si>
  <si>
    <t>Version 2</t>
  </si>
  <si>
    <t>Version 5</t>
  </si>
  <si>
    <t>6.3 รูปแบบที่อยากให้แสดง Compare</t>
  </si>
  <si>
    <t>clear</t>
  </si>
  <si>
    <t>คุณเตยสามารถ copy วางได้</t>
  </si>
  <si>
    <t>คุณเตยจะ list ชื่อเมนูให้ใหม่</t>
  </si>
  <si>
    <t>คำนวณ</t>
  </si>
  <si>
    <t>fix</t>
  </si>
  <si>
    <t>คุณเตยต้องการแก้ 1 ค่าที่คำนวณในฝั่ง KT , และค่า คงที่</t>
  </si>
  <si>
    <t>vesion 5</t>
  </si>
  <si>
    <t>version 2</t>
  </si>
  <si>
    <t>volume constrain</t>
  </si>
  <si>
    <t>tank cap constrain</t>
  </si>
  <si>
    <t>deport PTT Tank Truck</t>
  </si>
  <si>
    <t>depot MT &amp; BRP</t>
  </si>
  <si>
    <t>สีน้ำเงินคือ Ton/month</t>
  </si>
  <si>
    <t>สิ่งที่พี่เพชรต้องการข้อมูล ton/month</t>
  </si>
  <si>
    <t xml:space="preserve"> -ประเด็น selling price  NGL  &gt;&gt; =E6+$B$145 มาจากไหน   refernce row ที่ 144 </t>
  </si>
  <si>
    <t xml:space="preserve"> - สามารถเอา contrain , Tank cap , depot มารวมไว้ที่หน้า volum ได้หรือไม่</t>
  </si>
  <si>
    <t xml:space="preserve">volume kt ให้ดู UI และ สอบถาม step การคำนวณ </t>
  </si>
  <si>
    <t>ข้อมุลที่เป็น แบบ rolling กรณีถ้าไม่ได้อัพเดทข้อมูลเดือนถัดไป ระบบคำนวณให้โดยใช้ข้อมูลที่นำเข้าล่าสุด</t>
  </si>
  <si>
    <t>สีดำคือ Ton/month</t>
  </si>
  <si>
    <t>ตอน view จะไม่แสดงคอลัมน์ apply all</t>
  </si>
  <si>
    <t>ตอน edit จะแสดงให้</t>
  </si>
  <si>
    <t>04/06/2021 คุยกับคุณเตย</t>
  </si>
  <si>
    <t>freez head column ด้านบน</t>
  </si>
  <si>
    <t>volume KT ต้องการ Upload excel ด้วยมั้ย</t>
  </si>
  <si>
    <t>volume</t>
  </si>
  <si>
    <t>ability</t>
  </si>
  <si>
    <t>จะต้องอัพข้อมูล ไม่สามารถ rollin ข้อมูลได้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</si>
</sst>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  <numFmt numFmtId="167" formatCode="0.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222"/>
      <scheme val="minor"/>
    </font>
    <font>
      <b/>
      <sz val="9"/>
      <name val="Tahoma"/>
      <family val="2"/>
    </font>
    <font>
      <b/>
      <sz val="9"/>
      <color rgb="FF7030A0"/>
      <name val="Tahoma"/>
      <family val="2"/>
    </font>
    <font>
      <b/>
      <sz val="9"/>
      <color rgb="FFFF0000"/>
      <name val="Tahoma"/>
      <family val="2"/>
    </font>
    <font>
      <sz val="11"/>
      <color rgb="FF0000FF"/>
      <name val="Calibri"/>
      <family val="2"/>
      <scheme val="minor"/>
    </font>
    <font>
      <b/>
      <sz val="9"/>
      <color rgb="FF0070C0"/>
      <name val="Tahoma"/>
      <family val="2"/>
    </font>
    <font>
      <sz val="11"/>
      <color rgb="FF00B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8" tint="0.79998168889431442"/>
      <name val="Tahoma"/>
      <family val="2"/>
    </font>
    <font>
      <b/>
      <sz val="9"/>
      <color theme="8" tint="0.79998168889431442"/>
      <name val="Calibri"/>
      <family val="2"/>
      <scheme val="minor"/>
    </font>
    <font>
      <sz val="11"/>
      <color rgb="FF0000FF"/>
      <name val="Calibri"/>
      <family val="2"/>
      <charset val="22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5"/>
      <name val="Calibri"/>
      <family val="2"/>
      <charset val="22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ordia New"/>
      <family val="2"/>
    </font>
    <font>
      <sz val="14"/>
      <name val="AngsanaUPC"/>
      <family val="1"/>
      <charset val="222"/>
    </font>
    <font>
      <sz val="10"/>
      <name val="Arial"/>
      <family val="2"/>
    </font>
    <font>
      <sz val="11"/>
      <color rgb="FF0070C0"/>
      <name val="Calibri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/>
  </cellStyleXfs>
  <cellXfs count="105">
    <xf numFmtId="0" fontId="0" fillId="0" borderId="0" xfId="0"/>
    <xf numFmtId="0" fontId="4" fillId="0" borderId="0" xfId="1"/>
    <xf numFmtId="0" fontId="5" fillId="3" borderId="0" xfId="1" applyFont="1" applyFill="1" applyAlignment="1">
      <alignment horizontal="left" vertical="center"/>
    </xf>
    <xf numFmtId="0" fontId="1" fillId="3" borderId="0" xfId="1" applyFont="1" applyFill="1" applyAlignment="1">
      <alignment horizontal="center" vertical="center"/>
    </xf>
    <xf numFmtId="0" fontId="1" fillId="3" borderId="0" xfId="1" applyFont="1" applyFill="1" applyAlignment="1">
      <alignment vertical="center"/>
    </xf>
    <xf numFmtId="165" fontId="1" fillId="3" borderId="0" xfId="1" applyNumberFormat="1" applyFont="1" applyFill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64" fontId="4" fillId="0" borderId="1" xfId="2" applyFont="1" applyBorder="1"/>
    <xf numFmtId="164" fontId="4" fillId="0" borderId="1" xfId="2" applyFont="1" applyBorder="1" applyAlignment="1">
      <alignment vertical="center"/>
    </xf>
    <xf numFmtId="164" fontId="9" fillId="0" borderId="1" xfId="2" applyFont="1" applyBorder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65" fontId="1" fillId="0" borderId="1" xfId="2" applyNumberFormat="1" applyFont="1" applyBorder="1" applyAlignment="1">
      <alignment vertical="center"/>
    </xf>
    <xf numFmtId="164" fontId="1" fillId="0" borderId="1" xfId="2" applyFont="1" applyBorder="1" applyAlignment="1">
      <alignment vertical="center"/>
    </xf>
    <xf numFmtId="0" fontId="12" fillId="2" borderId="1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0" fontId="11" fillId="6" borderId="1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165" fontId="2" fillId="0" borderId="1" xfId="2" applyNumberFormat="1" applyFont="1" applyBorder="1" applyAlignment="1">
      <alignment vertical="center"/>
    </xf>
    <xf numFmtId="165" fontId="13" fillId="0" borderId="1" xfId="2" applyNumberFormat="1" applyFont="1" applyBorder="1" applyAlignment="1">
      <alignment vertical="center"/>
    </xf>
    <xf numFmtId="0" fontId="12" fillId="7" borderId="1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left" vertical="center"/>
    </xf>
    <xf numFmtId="0" fontId="10" fillId="8" borderId="1" xfId="1" applyFont="1" applyFill="1" applyBorder="1" applyAlignment="1">
      <alignment horizontal="center" vertical="center"/>
    </xf>
    <xf numFmtId="0" fontId="14" fillId="8" borderId="1" xfId="1" applyFont="1" applyFill="1" applyBorder="1" applyAlignment="1">
      <alignment horizontal="center" vertical="center"/>
    </xf>
    <xf numFmtId="165" fontId="15" fillId="0" borderId="1" xfId="2" applyNumberFormat="1" applyFont="1" applyBorder="1" applyAlignment="1">
      <alignment vertical="center"/>
    </xf>
    <xf numFmtId="0" fontId="12" fillId="8" borderId="1" xfId="1" applyFont="1" applyFill="1" applyBorder="1" applyAlignment="1">
      <alignment horizontal="center" vertical="center"/>
    </xf>
    <xf numFmtId="0" fontId="10" fillId="8" borderId="4" xfId="1" applyFont="1" applyFill="1" applyBorder="1" applyAlignment="1">
      <alignment horizontal="center" vertical="center"/>
    </xf>
    <xf numFmtId="0" fontId="10" fillId="9" borderId="1" xfId="1" applyFont="1" applyFill="1" applyBorder="1" applyAlignment="1">
      <alignment horizontal="center" vertical="center"/>
    </xf>
    <xf numFmtId="43" fontId="1" fillId="3" borderId="0" xfId="1" applyNumberFormat="1" applyFont="1" applyFill="1" applyAlignment="1">
      <alignment vertical="center"/>
    </xf>
    <xf numFmtId="164" fontId="13" fillId="0" borderId="1" xfId="2" applyFont="1" applyBorder="1" applyAlignment="1">
      <alignment vertical="center"/>
    </xf>
    <xf numFmtId="17" fontId="16" fillId="4" borderId="3" xfId="1" applyNumberFormat="1" applyFont="1" applyFill="1" applyBorder="1" applyAlignment="1">
      <alignment horizontal="center" vertical="center"/>
    </xf>
    <xf numFmtId="17" fontId="16" fillId="4" borderId="1" xfId="1" applyNumberFormat="1" applyFont="1" applyFill="1" applyBorder="1" applyAlignment="1">
      <alignment horizontal="center" vertical="center"/>
    </xf>
    <xf numFmtId="164" fontId="13" fillId="0" borderId="5" xfId="2" applyFont="1" applyBorder="1" applyAlignment="1">
      <alignment vertical="center"/>
    </xf>
    <xf numFmtId="164" fontId="1" fillId="0" borderId="5" xfId="2" applyFont="1" applyFill="1" applyBorder="1" applyAlignment="1">
      <alignment vertical="center"/>
    </xf>
    <xf numFmtId="0" fontId="8" fillId="7" borderId="1" xfId="1" applyFont="1" applyFill="1" applyBorder="1" applyAlignment="1">
      <alignment horizontal="center" vertical="center"/>
    </xf>
    <xf numFmtId="0" fontId="19" fillId="0" borderId="0" xfId="1" applyFont="1"/>
    <xf numFmtId="164" fontId="2" fillId="0" borderId="5" xfId="2" applyFont="1" applyBorder="1" applyAlignment="1">
      <alignment vertical="center"/>
    </xf>
    <xf numFmtId="0" fontId="12" fillId="9" borderId="6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7" fontId="7" fillId="4" borderId="1" xfId="1" applyNumberFormat="1" applyFont="1" applyFill="1" applyBorder="1" applyAlignment="1">
      <alignment horizontal="center" vertical="center"/>
    </xf>
    <xf numFmtId="0" fontId="20" fillId="0" borderId="0" xfId="0" applyFont="1"/>
    <xf numFmtId="0" fontId="24" fillId="0" borderId="0" xfId="1" applyFont="1"/>
    <xf numFmtId="0" fontId="4" fillId="5" borderId="8" xfId="1" applyFill="1" applyBorder="1"/>
    <xf numFmtId="0" fontId="4" fillId="5" borderId="9" xfId="1" applyFill="1" applyBorder="1"/>
    <xf numFmtId="0" fontId="4" fillId="5" borderId="10" xfId="1" applyFill="1" applyBorder="1"/>
    <xf numFmtId="0" fontId="4" fillId="5" borderId="7" xfId="1" applyFill="1" applyBorder="1"/>
    <xf numFmtId="0" fontId="4" fillId="5" borderId="0" xfId="1" applyFill="1" applyBorder="1"/>
    <xf numFmtId="0" fontId="4" fillId="5" borderId="11" xfId="1" applyFill="1" applyBorder="1"/>
    <xf numFmtId="0" fontId="4" fillId="5" borderId="12" xfId="1" applyFill="1" applyBorder="1"/>
    <xf numFmtId="0" fontId="4" fillId="5" borderId="13" xfId="1" applyFill="1" applyBorder="1"/>
    <xf numFmtId="0" fontId="4" fillId="5" borderId="14" xfId="1" applyFill="1" applyBorder="1"/>
    <xf numFmtId="0" fontId="0" fillId="5" borderId="0" xfId="0" applyFill="1"/>
    <xf numFmtId="0" fontId="21" fillId="5" borderId="0" xfId="0" applyFont="1" applyFill="1"/>
    <xf numFmtId="0" fontId="6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 applyAlignment="1">
      <alignment horizontal="center"/>
    </xf>
    <xf numFmtId="164" fontId="4" fillId="0" borderId="1" xfId="2" applyFont="1" applyBorder="1" applyAlignment="1">
      <alignment horizontal="center"/>
    </xf>
    <xf numFmtId="164" fontId="4" fillId="0" borderId="4" xfId="2" applyFont="1" applyBorder="1" applyAlignment="1">
      <alignment horizontal="center"/>
    </xf>
    <xf numFmtId="17" fontId="7" fillId="4" borderId="4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164" fontId="4" fillId="10" borderId="4" xfId="2" applyFont="1" applyFill="1" applyBorder="1" applyAlignment="1">
      <alignment horizontal="center"/>
    </xf>
    <xf numFmtId="164" fontId="4" fillId="10" borderId="1" xfId="2" applyFont="1" applyFill="1" applyBorder="1" applyAlignment="1">
      <alignment horizontal="center"/>
    </xf>
    <xf numFmtId="0" fontId="0" fillId="0" borderId="0" xfId="0" applyFill="1"/>
    <xf numFmtId="0" fontId="21" fillId="0" borderId="0" xfId="0" applyFont="1" applyFill="1"/>
    <xf numFmtId="0" fontId="1" fillId="11" borderId="1" xfId="1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/>
    <xf numFmtId="166" fontId="0" fillId="0" borderId="1" xfId="0" applyNumberFormat="1" applyBorder="1"/>
    <xf numFmtId="0" fontId="28" fillId="0" borderId="0" xfId="0" applyFont="1"/>
    <xf numFmtId="167" fontId="29" fillId="0" borderId="0" xfId="0" applyNumberFormat="1" applyFont="1"/>
    <xf numFmtId="0" fontId="9" fillId="0" borderId="0" xfId="0" applyFont="1"/>
    <xf numFmtId="17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66" fontId="2" fillId="0" borderId="1" xfId="0" applyNumberFormat="1" applyFont="1" applyBorder="1"/>
    <xf numFmtId="0" fontId="0" fillId="12" borderId="0" xfId="0" applyFill="1"/>
    <xf numFmtId="0" fontId="10" fillId="9" borderId="5" xfId="1" applyFont="1" applyFill="1" applyBorder="1" applyAlignment="1">
      <alignment horizontal="center" vertical="center"/>
    </xf>
    <xf numFmtId="164" fontId="4" fillId="0" borderId="0" xfId="1" applyNumberFormat="1"/>
    <xf numFmtId="43" fontId="4" fillId="0" borderId="0" xfId="1" applyNumberFormat="1"/>
    <xf numFmtId="0" fontId="33" fillId="0" borderId="0" xfId="1" applyFont="1"/>
    <xf numFmtId="43" fontId="33" fillId="0" borderId="0" xfId="1" applyNumberFormat="1" applyFont="1"/>
    <xf numFmtId="17" fontId="7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4" borderId="3" xfId="1" applyFont="1" applyFill="1" applyBorder="1" applyAlignment="1">
      <alignment horizontal="center" vertical="center"/>
    </xf>
    <xf numFmtId="164" fontId="1" fillId="0" borderId="3" xfId="2" applyFont="1" applyBorder="1" applyAlignment="1">
      <alignment horizontal="center" vertical="center"/>
    </xf>
    <xf numFmtId="164" fontId="1" fillId="0" borderId="2" xfId="2" applyFont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1" fillId="10" borderId="1" xfId="1" applyFont="1" applyFill="1" applyBorder="1" applyAlignment="1">
      <alignment horizontal="center" vertical="center"/>
    </xf>
    <xf numFmtId="0" fontId="4" fillId="6" borderId="0" xfId="1" applyFill="1"/>
  </cellXfs>
  <cellStyles count="6">
    <cellStyle name="Comma 2" xfId="2" xr:uid="{C4ED6532-9D59-44E4-A3A3-A7D1BC68ECDF}"/>
    <cellStyle name="Normal" xfId="0" builtinId="0"/>
    <cellStyle name="Normal 2" xfId="1" xr:uid="{EFFE8CA7-146E-42E3-B985-E8450DA59586}"/>
    <cellStyle name="Normal 3 2" xfId="3" xr:uid="{B75F6582-169E-490A-98D1-A342DC18F5EA}"/>
    <cellStyle name="Normal 4 2 3" xfId="5" xr:uid="{9E189CF2-532B-4D03-B583-E150D90C59D7}"/>
    <cellStyle name="Normal 4 2 4" xfId="4" xr:uid="{8023C9B9-69EE-4EA1-8D58-C315D48251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45357</xdr:rowOff>
    </xdr:from>
    <xdr:to>
      <xdr:col>15</xdr:col>
      <xdr:colOff>208643</xdr:colOff>
      <xdr:row>54</xdr:row>
      <xdr:rowOff>11980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7DCD3D-BD11-46E4-973E-1EB0E15CE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45357"/>
          <a:ext cx="13452929" cy="9836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23091</xdr:colOff>
      <xdr:row>4</xdr:row>
      <xdr:rowOff>23092</xdr:rowOff>
    </xdr:from>
    <xdr:to>
      <xdr:col>13</xdr:col>
      <xdr:colOff>1050638</xdr:colOff>
      <xdr:row>55</xdr:row>
      <xdr:rowOff>11547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12034A-0B26-49CE-8ECB-7700ECC0A6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6" r="1427"/>
        <a:stretch/>
      </xdr:blipFill>
      <xdr:spPr bwMode="auto">
        <a:xfrm>
          <a:off x="23091" y="762001"/>
          <a:ext cx="15159183" cy="9490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C6E4-BBAC-4572-AB07-12A02444D114}">
  <dimension ref="A1:I27"/>
  <sheetViews>
    <sheetView topLeftCell="A13" workbookViewId="0">
      <selection activeCell="A27" sqref="A27"/>
    </sheetView>
  </sheetViews>
  <sheetFormatPr defaultRowHeight="14.5"/>
  <sheetData>
    <row r="1" spans="1:9">
      <c r="A1" t="s">
        <v>109</v>
      </c>
    </row>
    <row r="2" spans="1:9">
      <c r="A2" t="s">
        <v>110</v>
      </c>
      <c r="I2" t="s">
        <v>139</v>
      </c>
    </row>
    <row r="3" spans="1:9">
      <c r="A3" t="s">
        <v>111</v>
      </c>
      <c r="I3" s="83" t="s">
        <v>138</v>
      </c>
    </row>
    <row r="4" spans="1:9">
      <c r="A4" t="s">
        <v>115</v>
      </c>
      <c r="I4" t="s">
        <v>140</v>
      </c>
    </row>
    <row r="5" spans="1:9">
      <c r="A5" t="s">
        <v>116</v>
      </c>
    </row>
    <row r="6" spans="1:9">
      <c r="A6" t="s">
        <v>112</v>
      </c>
    </row>
    <row r="7" spans="1:9">
      <c r="A7" t="s">
        <v>117</v>
      </c>
    </row>
    <row r="8" spans="1:9">
      <c r="A8" t="s">
        <v>118</v>
      </c>
    </row>
    <row r="9" spans="1:9">
      <c r="A9" t="s">
        <v>113</v>
      </c>
    </row>
    <row r="10" spans="1:9">
      <c r="A10" t="s">
        <v>119</v>
      </c>
    </row>
    <row r="11" spans="1:9">
      <c r="A11" t="s">
        <v>120</v>
      </c>
    </row>
    <row r="12" spans="1:9">
      <c r="A12" t="s">
        <v>114</v>
      </c>
    </row>
    <row r="13" spans="1:9">
      <c r="A13" t="s">
        <v>121</v>
      </c>
    </row>
    <row r="14" spans="1:9">
      <c r="A14" t="s">
        <v>122</v>
      </c>
    </row>
    <row r="16" spans="1:9">
      <c r="A16" t="s">
        <v>123</v>
      </c>
    </row>
    <row r="17" spans="1:2">
      <c r="A17" t="s">
        <v>124</v>
      </c>
    </row>
    <row r="18" spans="1:2">
      <c r="A18" t="s">
        <v>125</v>
      </c>
    </row>
    <row r="19" spans="1:2">
      <c r="A19" t="s">
        <v>137</v>
      </c>
    </row>
    <row r="22" spans="1:2">
      <c r="A22" t="s">
        <v>152</v>
      </c>
    </row>
    <row r="23" spans="1:2">
      <c r="A23" t="s">
        <v>153</v>
      </c>
    </row>
    <row r="24" spans="1:2">
      <c r="A24" t="s">
        <v>154</v>
      </c>
    </row>
    <row r="25" spans="1:2">
      <c r="A25" t="s">
        <v>155</v>
      </c>
    </row>
    <row r="26" spans="1:2">
      <c r="A26" t="s">
        <v>162</v>
      </c>
    </row>
    <row r="27" spans="1:2">
      <c r="A27" t="s">
        <v>163</v>
      </c>
      <c r="B27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422A-8AE9-416F-9DE6-A1DDB609A086}">
  <dimension ref="A17:AE164"/>
  <sheetViews>
    <sheetView showGridLines="0" topLeftCell="A58" zoomScale="55" zoomScaleNormal="55" workbookViewId="0">
      <selection activeCell="AF65" sqref="AF65"/>
    </sheetView>
  </sheetViews>
  <sheetFormatPr defaultRowHeight="14.5"/>
  <cols>
    <col min="1" max="1" width="9.08984375" customWidth="1"/>
    <col min="2" max="2" width="14.54296875" customWidth="1"/>
    <col min="3" max="3" width="29.54296875" bestFit="1" customWidth="1"/>
    <col min="4" max="4" width="16.81640625" bestFit="1" customWidth="1"/>
    <col min="5" max="7" width="16.81640625" customWidth="1"/>
    <col min="8" max="31" width="8.6328125" customWidth="1"/>
  </cols>
  <sheetData>
    <row r="17" spans="23:29">
      <c r="W17" s="58" t="s">
        <v>85</v>
      </c>
      <c r="X17" s="58"/>
      <c r="Y17" s="58"/>
      <c r="Z17" s="58"/>
      <c r="AA17" s="58"/>
      <c r="AB17" s="58"/>
      <c r="AC17" s="58"/>
    </row>
    <row r="18" spans="23:29">
      <c r="W18" s="58" t="s">
        <v>86</v>
      </c>
      <c r="X18" s="58"/>
      <c r="Y18" s="58"/>
      <c r="Z18" s="58"/>
      <c r="AA18" s="58"/>
      <c r="AB18" s="58"/>
      <c r="AC18" s="58"/>
    </row>
    <row r="19" spans="23:29">
      <c r="W19" s="58"/>
      <c r="X19" s="58"/>
      <c r="Y19" s="58"/>
      <c r="Z19" s="58"/>
      <c r="AA19" s="58"/>
      <c r="AB19" s="58"/>
      <c r="AC19" s="58"/>
    </row>
    <row r="20" spans="23:29">
      <c r="W20" s="58"/>
      <c r="X20" s="58"/>
      <c r="Y20" s="58"/>
      <c r="Z20" s="58"/>
      <c r="AA20" s="58"/>
      <c r="AB20" s="58"/>
      <c r="AC20" s="58"/>
    </row>
    <row r="30" spans="23:29" ht="15.5">
      <c r="W30" s="59" t="s">
        <v>107</v>
      </c>
      <c r="X30" s="59"/>
      <c r="Y30" s="59"/>
      <c r="Z30" s="58"/>
      <c r="AA30" s="58"/>
      <c r="AB30" s="58"/>
      <c r="AC30" s="58"/>
    </row>
    <row r="31" spans="23:29" ht="15.5">
      <c r="W31" s="59" t="s">
        <v>82</v>
      </c>
      <c r="X31" s="59"/>
      <c r="Y31" s="59"/>
      <c r="Z31" s="58"/>
      <c r="AA31" s="58"/>
      <c r="AB31" s="58"/>
      <c r="AC31" s="58"/>
    </row>
    <row r="32" spans="23:29" ht="15.5">
      <c r="W32" s="59" t="s">
        <v>83</v>
      </c>
      <c r="X32" s="59"/>
      <c r="Y32" s="59"/>
      <c r="Z32" s="58"/>
      <c r="AA32" s="58"/>
      <c r="AB32" s="58"/>
      <c r="AC32" s="58"/>
    </row>
    <row r="33" spans="23:29" ht="15.5">
      <c r="W33" s="59" t="s">
        <v>84</v>
      </c>
      <c r="X33" s="59"/>
      <c r="Y33" s="59"/>
      <c r="Z33" s="58"/>
      <c r="AA33" s="58"/>
      <c r="AB33" s="58"/>
      <c r="AC33" s="58"/>
    </row>
    <row r="52" spans="1:31">
      <c r="V52" t="s">
        <v>143</v>
      </c>
    </row>
    <row r="57" spans="1:31" ht="21">
      <c r="A57" s="62" t="s">
        <v>88</v>
      </c>
      <c r="S57" s="45"/>
      <c r="T57" s="93"/>
      <c r="U57" s="93"/>
      <c r="AC57" s="63" t="s">
        <v>75</v>
      </c>
      <c r="AD57" s="94" t="s">
        <v>74</v>
      </c>
      <c r="AE57" s="94"/>
    </row>
    <row r="58" spans="1:31" ht="13" customHeight="1">
      <c r="A58" s="47"/>
      <c r="S58" s="45"/>
      <c r="T58" s="45"/>
      <c r="U58" s="45"/>
    </row>
    <row r="59" spans="1:31" ht="21" customHeight="1">
      <c r="A59" s="91" t="s">
        <v>2</v>
      </c>
      <c r="B59" s="91" t="s">
        <v>3</v>
      </c>
      <c r="C59" s="91" t="s">
        <v>4</v>
      </c>
      <c r="D59" s="91" t="s">
        <v>5</v>
      </c>
      <c r="E59" s="60"/>
      <c r="F59" s="60"/>
      <c r="G59" s="60"/>
      <c r="H59" s="89">
        <v>44378</v>
      </c>
      <c r="I59" s="90"/>
      <c r="J59" s="89">
        <v>44409</v>
      </c>
      <c r="K59" s="90"/>
      <c r="L59" s="89">
        <v>44440</v>
      </c>
      <c r="M59" s="90"/>
      <c r="N59" s="89">
        <v>44470</v>
      </c>
      <c r="O59" s="90"/>
      <c r="P59" s="89">
        <v>44501</v>
      </c>
      <c r="Q59" s="90"/>
      <c r="R59" s="89">
        <v>44531</v>
      </c>
      <c r="S59" s="90"/>
      <c r="T59" s="89">
        <v>44562</v>
      </c>
      <c r="U59" s="90"/>
      <c r="V59" s="89">
        <v>44593</v>
      </c>
      <c r="W59" s="90"/>
      <c r="X59" s="89">
        <v>44621</v>
      </c>
      <c r="Y59" s="90"/>
      <c r="Z59" s="89">
        <v>44652</v>
      </c>
      <c r="AA59" s="90"/>
      <c r="AB59" s="89">
        <v>44682</v>
      </c>
      <c r="AC59" s="90"/>
      <c r="AD59" s="89">
        <v>44713</v>
      </c>
      <c r="AE59" s="90"/>
    </row>
    <row r="60" spans="1:31" ht="21" customHeight="1">
      <c r="A60" s="91"/>
      <c r="B60" s="92"/>
      <c r="C60" s="92"/>
      <c r="D60" s="92"/>
      <c r="E60" s="61"/>
      <c r="F60" s="61"/>
      <c r="G60" s="61"/>
      <c r="H60" s="37" t="s">
        <v>6</v>
      </c>
      <c r="I60" s="37" t="s">
        <v>7</v>
      </c>
      <c r="J60" s="37" t="s">
        <v>6</v>
      </c>
      <c r="K60" s="37" t="s">
        <v>7</v>
      </c>
      <c r="L60" s="37" t="s">
        <v>6</v>
      </c>
      <c r="M60" s="37" t="s">
        <v>7</v>
      </c>
      <c r="N60" s="37" t="s">
        <v>6</v>
      </c>
      <c r="O60" s="37" t="s">
        <v>7</v>
      </c>
      <c r="P60" s="37" t="s">
        <v>6</v>
      </c>
      <c r="Q60" s="37" t="s">
        <v>7</v>
      </c>
      <c r="R60" s="37" t="s">
        <v>6</v>
      </c>
      <c r="S60" s="37" t="s">
        <v>7</v>
      </c>
      <c r="T60" s="37" t="s">
        <v>6</v>
      </c>
      <c r="U60" s="37" t="s">
        <v>7</v>
      </c>
      <c r="V60" s="37" t="s">
        <v>6</v>
      </c>
      <c r="W60" s="37" t="s">
        <v>7</v>
      </c>
      <c r="X60" s="37" t="s">
        <v>6</v>
      </c>
      <c r="Y60" s="37" t="s">
        <v>7</v>
      </c>
      <c r="Z60" s="37" t="s">
        <v>6</v>
      </c>
      <c r="AA60" s="37" t="s">
        <v>7</v>
      </c>
      <c r="AB60" s="37" t="s">
        <v>6</v>
      </c>
      <c r="AC60" s="37" t="s">
        <v>7</v>
      </c>
      <c r="AD60" s="37" t="s">
        <v>6</v>
      </c>
      <c r="AE60" s="37" t="s">
        <v>7</v>
      </c>
    </row>
    <row r="61" spans="1:31" ht="23.5">
      <c r="A61" s="2" t="s">
        <v>1</v>
      </c>
      <c r="B61" s="3"/>
      <c r="C61" s="4"/>
      <c r="D61" s="3"/>
      <c r="E61" s="3"/>
      <c r="F61" s="3"/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>
      <c r="A62" s="6" t="s">
        <v>8</v>
      </c>
      <c r="B62" s="7" t="s">
        <v>9</v>
      </c>
      <c r="C62" s="7" t="s">
        <v>10</v>
      </c>
      <c r="D62" s="7" t="s">
        <v>9</v>
      </c>
      <c r="E62" s="7" t="s">
        <v>141</v>
      </c>
      <c r="F62" s="7"/>
      <c r="G62" s="7"/>
      <c r="H62" s="8">
        <v>45</v>
      </c>
      <c r="I62" s="8"/>
      <c r="J62" s="8">
        <v>45</v>
      </c>
      <c r="K62" s="8"/>
      <c r="L62" s="8">
        <v>45</v>
      </c>
      <c r="M62" s="8"/>
      <c r="N62" s="8">
        <v>45</v>
      </c>
      <c r="O62" s="8"/>
      <c r="P62" s="8">
        <v>45</v>
      </c>
      <c r="Q62" s="8"/>
      <c r="R62" s="8">
        <v>45</v>
      </c>
      <c r="S62" s="8"/>
      <c r="T62" s="8">
        <v>45</v>
      </c>
      <c r="U62" s="8"/>
      <c r="V62" s="8">
        <v>45</v>
      </c>
      <c r="W62" s="8"/>
      <c r="X62" s="8">
        <v>45</v>
      </c>
      <c r="Y62" s="8"/>
      <c r="Z62" s="8">
        <v>45</v>
      </c>
      <c r="AA62" s="8"/>
      <c r="AB62" s="8">
        <v>45</v>
      </c>
      <c r="AC62" s="8"/>
      <c r="AD62" s="8">
        <v>45</v>
      </c>
      <c r="AE62" s="8"/>
    </row>
    <row r="63" spans="1:31">
      <c r="A63" s="6" t="s">
        <v>8</v>
      </c>
      <c r="B63" s="7" t="s">
        <v>9</v>
      </c>
      <c r="C63" s="7" t="s">
        <v>11</v>
      </c>
      <c r="D63" s="7" t="s">
        <v>9</v>
      </c>
      <c r="E63" s="7"/>
      <c r="F63" s="7"/>
      <c r="G63" s="7"/>
      <c r="H63" s="9">
        <v>30</v>
      </c>
      <c r="I63" s="9"/>
      <c r="J63" s="9">
        <v>30</v>
      </c>
      <c r="K63" s="9"/>
      <c r="L63" s="9">
        <v>30</v>
      </c>
      <c r="M63" s="9"/>
      <c r="N63" s="9">
        <v>30</v>
      </c>
      <c r="O63" s="9"/>
      <c r="P63" s="9">
        <v>30</v>
      </c>
      <c r="Q63" s="9"/>
      <c r="R63" s="9">
        <v>30</v>
      </c>
      <c r="S63" s="9"/>
      <c r="T63" s="9">
        <v>30</v>
      </c>
      <c r="U63" s="9"/>
      <c r="V63" s="9">
        <v>30</v>
      </c>
      <c r="W63" s="9"/>
      <c r="X63" s="9">
        <v>30</v>
      </c>
      <c r="Y63" s="9"/>
      <c r="Z63" s="9">
        <v>30</v>
      </c>
      <c r="AA63" s="9"/>
      <c r="AB63" s="9">
        <v>30</v>
      </c>
      <c r="AC63" s="9"/>
      <c r="AD63" s="9">
        <v>30</v>
      </c>
      <c r="AE63" s="9"/>
    </row>
    <row r="64" spans="1:31">
      <c r="A64" s="6" t="s">
        <v>8</v>
      </c>
      <c r="B64" s="7" t="s">
        <v>9</v>
      </c>
      <c r="C64" s="7" t="s">
        <v>12</v>
      </c>
      <c r="D64" s="7" t="s">
        <v>9</v>
      </c>
      <c r="E64" s="7"/>
      <c r="F64" s="7"/>
      <c r="G64" s="7"/>
      <c r="H64" s="8">
        <v>35</v>
      </c>
      <c r="I64" s="8"/>
      <c r="J64" s="8">
        <v>35</v>
      </c>
      <c r="K64" s="8"/>
      <c r="L64" s="8">
        <v>35</v>
      </c>
      <c r="M64" s="8"/>
      <c r="N64" s="8">
        <v>35</v>
      </c>
      <c r="O64" s="8"/>
      <c r="P64" s="8">
        <v>35</v>
      </c>
      <c r="Q64" s="8"/>
      <c r="R64" s="8">
        <v>35</v>
      </c>
      <c r="S64" s="8"/>
      <c r="T64" s="8">
        <v>35</v>
      </c>
      <c r="U64" s="8"/>
      <c r="V64" s="8">
        <v>35</v>
      </c>
      <c r="W64" s="8"/>
      <c r="X64" s="8">
        <v>35</v>
      </c>
      <c r="Y64" s="8"/>
      <c r="Z64" s="8">
        <v>35</v>
      </c>
      <c r="AA64" s="8"/>
      <c r="AB64" s="8">
        <v>35</v>
      </c>
      <c r="AC64" s="8"/>
      <c r="AD64" s="8">
        <v>35</v>
      </c>
      <c r="AE64" s="8"/>
    </row>
    <row r="65" spans="1:31">
      <c r="A65" s="6" t="s">
        <v>8</v>
      </c>
      <c r="B65" s="7" t="s">
        <v>9</v>
      </c>
      <c r="C65" s="7" t="s">
        <v>13</v>
      </c>
      <c r="D65" s="7" t="s">
        <v>9</v>
      </c>
      <c r="E65" s="7"/>
      <c r="F65" s="7"/>
      <c r="G65" s="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>
      <c r="A66" s="6" t="s">
        <v>8</v>
      </c>
      <c r="B66" s="7" t="s">
        <v>9</v>
      </c>
      <c r="C66" s="7" t="s">
        <v>14</v>
      </c>
      <c r="D66" s="7" t="s">
        <v>9</v>
      </c>
      <c r="E66" s="7"/>
      <c r="F66" s="7"/>
      <c r="G66" s="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>
      <c r="A67" s="6" t="s">
        <v>8</v>
      </c>
      <c r="B67" s="7" t="s">
        <v>9</v>
      </c>
      <c r="C67" s="7" t="s">
        <v>15</v>
      </c>
      <c r="D67" s="7" t="s">
        <v>9</v>
      </c>
      <c r="E67" s="7"/>
      <c r="F67" s="7"/>
      <c r="G67" s="7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>
      <c r="A68" s="6" t="s">
        <v>8</v>
      </c>
      <c r="B68" s="7" t="s">
        <v>9</v>
      </c>
      <c r="C68" s="7" t="s">
        <v>16</v>
      </c>
      <c r="D68" s="7" t="s">
        <v>9</v>
      </c>
      <c r="E68" s="7" t="s">
        <v>142</v>
      </c>
      <c r="F68" s="7"/>
      <c r="G68" s="7"/>
      <c r="H68" s="9">
        <v>0</v>
      </c>
      <c r="I68" s="9">
        <v>16.2</v>
      </c>
      <c r="J68" s="9">
        <v>0</v>
      </c>
      <c r="K68" s="9">
        <v>16.2</v>
      </c>
      <c r="L68" s="9">
        <v>0</v>
      </c>
      <c r="M68" s="9">
        <v>16.2</v>
      </c>
      <c r="N68" s="9">
        <v>0</v>
      </c>
      <c r="O68" s="9">
        <v>16.2</v>
      </c>
      <c r="P68" s="9">
        <v>0</v>
      </c>
      <c r="Q68" s="9">
        <v>16.2</v>
      </c>
      <c r="R68" s="9">
        <v>0</v>
      </c>
      <c r="S68" s="9">
        <v>16.2</v>
      </c>
      <c r="T68" s="9">
        <v>0</v>
      </c>
      <c r="U68" s="9">
        <v>16.2</v>
      </c>
      <c r="V68" s="9">
        <v>0</v>
      </c>
      <c r="W68" s="9">
        <v>16.2</v>
      </c>
      <c r="X68" s="9">
        <v>0</v>
      </c>
      <c r="Y68" s="9">
        <v>16.2</v>
      </c>
      <c r="Z68" s="9">
        <v>0</v>
      </c>
      <c r="AA68" s="9">
        <v>16.2</v>
      </c>
      <c r="AB68" s="9">
        <v>0</v>
      </c>
      <c r="AC68" s="9">
        <v>16.2</v>
      </c>
      <c r="AD68" s="9">
        <v>0</v>
      </c>
      <c r="AE68" s="9">
        <v>16.2</v>
      </c>
    </row>
    <row r="69" spans="1:31" ht="23.5">
      <c r="A69" s="2" t="s">
        <v>17</v>
      </c>
      <c r="B69" s="3"/>
      <c r="C69" s="4"/>
      <c r="D69" s="3"/>
      <c r="E69" s="3"/>
      <c r="F69" s="3"/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>
      <c r="A70" s="6"/>
      <c r="B70" s="11"/>
      <c r="C70" s="12" t="s">
        <v>18</v>
      </c>
      <c r="D70" s="11"/>
      <c r="E70" s="11"/>
      <c r="F70" s="11"/>
      <c r="G70" s="11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>
      <c r="A71" s="6" t="s">
        <v>8</v>
      </c>
      <c r="B71" s="11" t="s">
        <v>9</v>
      </c>
      <c r="C71" s="11" t="s">
        <v>19</v>
      </c>
      <c r="D71" s="11" t="s">
        <v>9</v>
      </c>
      <c r="E71" s="11"/>
      <c r="F71" s="11"/>
      <c r="G71" s="11"/>
      <c r="H71" s="14">
        <v>30</v>
      </c>
      <c r="I71" s="14">
        <v>40</v>
      </c>
      <c r="J71" s="14">
        <v>30</v>
      </c>
      <c r="K71" s="14">
        <v>50</v>
      </c>
      <c r="L71" s="14">
        <v>30</v>
      </c>
      <c r="M71" s="14">
        <v>40</v>
      </c>
      <c r="N71" s="14">
        <v>30</v>
      </c>
      <c r="O71" s="14">
        <v>40</v>
      </c>
      <c r="P71" s="14">
        <v>30</v>
      </c>
      <c r="Q71" s="14">
        <v>40</v>
      </c>
      <c r="R71" s="14">
        <v>30</v>
      </c>
      <c r="S71" s="14">
        <v>40</v>
      </c>
      <c r="T71" s="14">
        <v>30</v>
      </c>
      <c r="U71" s="14">
        <v>40</v>
      </c>
      <c r="V71" s="14">
        <v>30</v>
      </c>
      <c r="W71" s="14">
        <v>40</v>
      </c>
      <c r="X71" s="14">
        <v>30</v>
      </c>
      <c r="Y71" s="14">
        <v>40</v>
      </c>
      <c r="Z71" s="14">
        <v>30</v>
      </c>
      <c r="AA71" s="14">
        <v>40</v>
      </c>
      <c r="AB71" s="14">
        <v>30</v>
      </c>
      <c r="AC71" s="14">
        <v>40</v>
      </c>
      <c r="AD71" s="14">
        <v>30</v>
      </c>
      <c r="AE71" s="14">
        <v>40</v>
      </c>
    </row>
    <row r="72" spans="1:31">
      <c r="A72" s="6" t="s">
        <v>8</v>
      </c>
      <c r="B72" s="15" t="s">
        <v>20</v>
      </c>
      <c r="C72" s="11" t="s">
        <v>19</v>
      </c>
      <c r="D72" s="11" t="s">
        <v>9</v>
      </c>
      <c r="E72" s="11"/>
      <c r="F72" s="11"/>
      <c r="G72" s="11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>
      <c r="A73" s="6"/>
      <c r="B73" s="16"/>
      <c r="C73" s="17" t="s">
        <v>21</v>
      </c>
      <c r="D73" s="16"/>
      <c r="E73" s="16"/>
      <c r="F73" s="16"/>
      <c r="G73" s="16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>
      <c r="A74" s="6" t="s">
        <v>8</v>
      </c>
      <c r="B74" s="16" t="s">
        <v>9</v>
      </c>
      <c r="C74" s="16" t="s">
        <v>22</v>
      </c>
      <c r="D74" s="16" t="s">
        <v>9</v>
      </c>
      <c r="E74" s="16"/>
      <c r="F74" s="16"/>
      <c r="G74" s="16"/>
      <c r="H74" s="14">
        <v>35</v>
      </c>
      <c r="I74" s="14">
        <v>45.833333333333336</v>
      </c>
      <c r="J74" s="14">
        <v>35</v>
      </c>
      <c r="K74" s="14">
        <v>45.833333333333336</v>
      </c>
      <c r="L74" s="14">
        <v>35</v>
      </c>
      <c r="M74" s="14">
        <v>45.833333333333336</v>
      </c>
      <c r="N74" s="14">
        <v>35</v>
      </c>
      <c r="O74" s="14">
        <v>45.833333333333336</v>
      </c>
      <c r="P74" s="14">
        <v>35</v>
      </c>
      <c r="Q74" s="14">
        <v>45.833333333333336</v>
      </c>
      <c r="R74" s="14">
        <v>35</v>
      </c>
      <c r="S74" s="14">
        <v>45.833333333333336</v>
      </c>
      <c r="T74" s="14">
        <v>35</v>
      </c>
      <c r="U74" s="14">
        <v>45.833333333333336</v>
      </c>
      <c r="V74" s="14">
        <v>35</v>
      </c>
      <c r="W74" s="14">
        <v>45.833333333333336</v>
      </c>
      <c r="X74" s="14">
        <v>35</v>
      </c>
      <c r="Y74" s="14">
        <v>45.833333333333336</v>
      </c>
      <c r="Z74" s="14">
        <v>35</v>
      </c>
      <c r="AA74" s="14">
        <v>45.833333333333336</v>
      </c>
      <c r="AB74" s="14">
        <v>35</v>
      </c>
      <c r="AC74" s="14">
        <v>45.833333333333336</v>
      </c>
      <c r="AD74" s="14">
        <v>35</v>
      </c>
      <c r="AE74" s="14">
        <v>45.833333333333336</v>
      </c>
    </row>
    <row r="75" spans="1:31">
      <c r="A75" s="6" t="s">
        <v>8</v>
      </c>
      <c r="B75" s="18" t="s">
        <v>20</v>
      </c>
      <c r="C75" s="16" t="s">
        <v>22</v>
      </c>
      <c r="D75" s="16" t="s">
        <v>9</v>
      </c>
      <c r="E75" s="16"/>
      <c r="F75" s="16"/>
      <c r="G75" s="16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>
      <c r="A76" s="6"/>
      <c r="B76" s="19"/>
      <c r="C76" s="20" t="s">
        <v>23</v>
      </c>
      <c r="D76" s="19"/>
      <c r="E76" s="19"/>
      <c r="F76" s="19"/>
      <c r="G76" s="1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>
      <c r="A77" s="6" t="s">
        <v>8</v>
      </c>
      <c r="B77" s="19" t="s">
        <v>9</v>
      </c>
      <c r="C77" s="19" t="s">
        <v>24</v>
      </c>
      <c r="D77" s="19" t="s">
        <v>9</v>
      </c>
      <c r="E77" s="19"/>
      <c r="F77" s="19"/>
      <c r="G77" s="19"/>
      <c r="H77" s="14">
        <v>30</v>
      </c>
      <c r="I77" s="14">
        <v>50</v>
      </c>
      <c r="J77" s="14">
        <v>30</v>
      </c>
      <c r="K77" s="14">
        <v>50</v>
      </c>
      <c r="L77" s="14">
        <v>30</v>
      </c>
      <c r="M77" s="14">
        <v>50</v>
      </c>
      <c r="N77" s="14">
        <v>30</v>
      </c>
      <c r="O77" s="14">
        <v>50</v>
      </c>
      <c r="P77" s="14">
        <v>30</v>
      </c>
      <c r="Q77" s="14">
        <v>50</v>
      </c>
      <c r="R77" s="14">
        <v>30</v>
      </c>
      <c r="S77" s="14">
        <v>50</v>
      </c>
      <c r="T77" s="14">
        <v>30</v>
      </c>
      <c r="U77" s="14">
        <v>50</v>
      </c>
      <c r="V77" s="14">
        <v>30</v>
      </c>
      <c r="W77" s="14">
        <v>50</v>
      </c>
      <c r="X77" s="14">
        <v>30</v>
      </c>
      <c r="Y77" s="14">
        <v>50</v>
      </c>
      <c r="Z77" s="14">
        <v>30</v>
      </c>
      <c r="AA77" s="14">
        <v>50</v>
      </c>
      <c r="AB77" s="14">
        <v>30</v>
      </c>
      <c r="AC77" s="14">
        <v>50</v>
      </c>
      <c r="AD77" s="14">
        <v>30</v>
      </c>
      <c r="AE77" s="14">
        <v>50</v>
      </c>
    </row>
    <row r="78" spans="1:31">
      <c r="A78" s="6" t="s">
        <v>8</v>
      </c>
      <c r="B78" s="21" t="s">
        <v>20</v>
      </c>
      <c r="C78" s="19" t="s">
        <v>24</v>
      </c>
      <c r="D78" s="19"/>
      <c r="E78" s="19"/>
      <c r="F78" s="19"/>
      <c r="G78" s="19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1:31">
      <c r="A79" s="6" t="s">
        <v>8</v>
      </c>
      <c r="B79" s="19" t="s">
        <v>9</v>
      </c>
      <c r="C79" s="19" t="s">
        <v>25</v>
      </c>
      <c r="D79" s="19" t="s">
        <v>9</v>
      </c>
      <c r="E79" s="19"/>
      <c r="F79" s="19"/>
      <c r="G79" s="1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>
      <c r="A80" s="6"/>
      <c r="B80" s="16"/>
      <c r="C80" s="17" t="s">
        <v>26</v>
      </c>
      <c r="D80" s="16"/>
      <c r="E80" s="16"/>
      <c r="F80" s="16"/>
      <c r="G80" s="16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>
      <c r="A81" s="6" t="s">
        <v>8</v>
      </c>
      <c r="B81" s="16" t="s">
        <v>9</v>
      </c>
      <c r="C81" s="16" t="s">
        <v>27</v>
      </c>
      <c r="D81" s="16" t="s">
        <v>9</v>
      </c>
      <c r="E81" s="16"/>
      <c r="F81" s="16"/>
      <c r="G81" s="16"/>
      <c r="H81" s="14">
        <v>0</v>
      </c>
      <c r="I81" s="14"/>
      <c r="J81" s="14">
        <v>0</v>
      </c>
      <c r="K81" s="14"/>
      <c r="L81" s="14">
        <v>0</v>
      </c>
      <c r="M81" s="14"/>
      <c r="N81" s="14">
        <v>0</v>
      </c>
      <c r="O81" s="14"/>
      <c r="P81" s="14">
        <v>0</v>
      </c>
      <c r="Q81" s="14"/>
      <c r="R81" s="14">
        <v>0</v>
      </c>
      <c r="S81" s="14"/>
      <c r="T81" s="14">
        <v>0</v>
      </c>
      <c r="U81" s="14"/>
      <c r="V81" s="14">
        <v>0</v>
      </c>
      <c r="W81" s="14"/>
      <c r="X81" s="14">
        <v>0</v>
      </c>
      <c r="Y81" s="14"/>
      <c r="Z81" s="14">
        <v>0</v>
      </c>
      <c r="AA81" s="14"/>
      <c r="AB81" s="14">
        <v>0</v>
      </c>
      <c r="AC81" s="14"/>
      <c r="AD81" s="14">
        <v>0</v>
      </c>
      <c r="AE81" s="14"/>
    </row>
    <row r="82" spans="1:31">
      <c r="A82" s="6" t="s">
        <v>8</v>
      </c>
      <c r="B82" s="18" t="s">
        <v>20</v>
      </c>
      <c r="C82" s="16" t="s">
        <v>28</v>
      </c>
      <c r="D82" s="16" t="s">
        <v>9</v>
      </c>
      <c r="E82" s="16"/>
      <c r="F82" s="16"/>
      <c r="G82" s="16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>
      <c r="A83" s="6" t="s">
        <v>8</v>
      </c>
      <c r="B83" s="16" t="s">
        <v>9</v>
      </c>
      <c r="C83" s="16" t="s">
        <v>29</v>
      </c>
      <c r="D83" s="16" t="s">
        <v>9</v>
      </c>
      <c r="E83" s="16"/>
      <c r="F83" s="16"/>
      <c r="G83" s="16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>
      <c r="A84" s="6" t="s">
        <v>8</v>
      </c>
      <c r="B84" s="18" t="s">
        <v>20</v>
      </c>
      <c r="C84" s="16" t="s">
        <v>29</v>
      </c>
      <c r="D84" s="16" t="s">
        <v>9</v>
      </c>
      <c r="E84" s="16"/>
      <c r="F84" s="16"/>
      <c r="G84" s="16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>
      <c r="A85" s="6" t="s">
        <v>8</v>
      </c>
      <c r="B85" s="16" t="s">
        <v>9</v>
      </c>
      <c r="C85" s="16" t="s">
        <v>30</v>
      </c>
      <c r="D85" s="16" t="s">
        <v>9</v>
      </c>
      <c r="E85" s="16"/>
      <c r="F85" s="16"/>
      <c r="G85" s="16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>
      <c r="A86" s="6" t="s">
        <v>8</v>
      </c>
      <c r="B86" s="18" t="s">
        <v>20</v>
      </c>
      <c r="C86" s="16" t="s">
        <v>30</v>
      </c>
      <c r="D86" s="16" t="s">
        <v>9</v>
      </c>
      <c r="E86" s="16"/>
      <c r="F86" s="16"/>
      <c r="G86" s="16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>
      <c r="A87" s="6" t="s">
        <v>8</v>
      </c>
      <c r="B87" s="19" t="s">
        <v>9</v>
      </c>
      <c r="C87" s="19" t="s">
        <v>31</v>
      </c>
      <c r="D87" s="19" t="s">
        <v>9</v>
      </c>
      <c r="E87" s="19"/>
      <c r="F87" s="19"/>
      <c r="G87" s="19"/>
      <c r="H87" s="14">
        <v>0</v>
      </c>
      <c r="I87" s="14"/>
      <c r="J87" s="14">
        <v>0</v>
      </c>
      <c r="K87" s="14"/>
      <c r="L87" s="14">
        <v>0</v>
      </c>
      <c r="M87" s="14"/>
      <c r="N87" s="14">
        <v>0</v>
      </c>
      <c r="O87" s="14"/>
      <c r="P87" s="14">
        <v>0</v>
      </c>
      <c r="Q87" s="14"/>
      <c r="R87" s="14">
        <v>0</v>
      </c>
      <c r="S87" s="14"/>
      <c r="T87" s="14">
        <v>0</v>
      </c>
      <c r="U87" s="14"/>
      <c r="V87" s="14">
        <v>0</v>
      </c>
      <c r="W87" s="14"/>
      <c r="X87" s="14">
        <v>0</v>
      </c>
      <c r="Y87" s="14"/>
      <c r="Z87" s="14">
        <v>0</v>
      </c>
      <c r="AA87" s="14"/>
      <c r="AB87" s="14">
        <v>0</v>
      </c>
      <c r="AC87" s="14"/>
      <c r="AD87" s="14">
        <v>0</v>
      </c>
      <c r="AE87" s="14"/>
    </row>
    <row r="88" spans="1:31" ht="23.5">
      <c r="A88" s="2" t="s">
        <v>32</v>
      </c>
      <c r="B88" s="3"/>
      <c r="C88" s="4"/>
      <c r="D88" s="3"/>
      <c r="E88" s="3"/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>
      <c r="A89" s="6"/>
      <c r="B89" s="11"/>
      <c r="C89" s="12" t="s">
        <v>33</v>
      </c>
      <c r="D89" s="12"/>
      <c r="E89" s="12"/>
      <c r="F89" s="12"/>
      <c r="G89" s="1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>
      <c r="A90" s="6" t="s">
        <v>8</v>
      </c>
      <c r="B90" s="11" t="s">
        <v>9</v>
      </c>
      <c r="C90" s="11" t="s">
        <v>34</v>
      </c>
      <c r="D90" s="11" t="s">
        <v>9</v>
      </c>
      <c r="E90" s="11"/>
      <c r="F90" s="11"/>
      <c r="G90" s="11"/>
      <c r="H90" s="14">
        <v>0</v>
      </c>
      <c r="I90" s="14">
        <v>140</v>
      </c>
      <c r="J90" s="14">
        <v>0</v>
      </c>
      <c r="K90" s="14">
        <v>140</v>
      </c>
      <c r="L90" s="14">
        <v>0</v>
      </c>
      <c r="M90" s="14">
        <v>140</v>
      </c>
      <c r="N90" s="14">
        <v>0</v>
      </c>
      <c r="O90" s="14">
        <v>140</v>
      </c>
      <c r="P90" s="14">
        <v>0</v>
      </c>
      <c r="Q90" s="14">
        <v>140</v>
      </c>
      <c r="R90" s="14">
        <v>0</v>
      </c>
      <c r="S90" s="14">
        <v>140</v>
      </c>
      <c r="T90" s="14">
        <v>0</v>
      </c>
      <c r="U90" s="14">
        <v>140</v>
      </c>
      <c r="V90" s="14">
        <v>0</v>
      </c>
      <c r="W90" s="14">
        <v>140</v>
      </c>
      <c r="X90" s="14">
        <v>0</v>
      </c>
      <c r="Y90" s="14">
        <v>140</v>
      </c>
      <c r="Z90" s="14">
        <v>0</v>
      </c>
      <c r="AA90" s="14">
        <v>140</v>
      </c>
      <c r="AB90" s="14">
        <v>0</v>
      </c>
      <c r="AC90" s="14">
        <v>140</v>
      </c>
      <c r="AD90" s="14">
        <v>0</v>
      </c>
      <c r="AE90" s="14">
        <v>140</v>
      </c>
    </row>
    <row r="91" spans="1:31">
      <c r="A91" s="6" t="s">
        <v>8</v>
      </c>
      <c r="B91" s="15" t="s">
        <v>20</v>
      </c>
      <c r="C91" s="11" t="s">
        <v>35</v>
      </c>
      <c r="D91" s="11" t="s">
        <v>9</v>
      </c>
      <c r="E91" s="11"/>
      <c r="F91" s="11"/>
      <c r="G91" s="11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spans="1:31">
      <c r="A92" s="6"/>
      <c r="B92" s="24"/>
      <c r="C92" s="25" t="s">
        <v>36</v>
      </c>
      <c r="D92" s="26"/>
      <c r="E92" s="26"/>
      <c r="F92" s="26"/>
      <c r="G92" s="26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spans="1:31">
      <c r="A93" s="6" t="s">
        <v>8</v>
      </c>
      <c r="B93" s="26" t="s">
        <v>9</v>
      </c>
      <c r="C93" s="40" t="s">
        <v>37</v>
      </c>
      <c r="D93" s="26" t="s">
        <v>9</v>
      </c>
      <c r="E93" s="26"/>
      <c r="F93" s="26"/>
      <c r="G93" s="26"/>
      <c r="H93" s="14">
        <v>0</v>
      </c>
      <c r="I93" s="14">
        <v>130</v>
      </c>
      <c r="J93" s="14">
        <v>0</v>
      </c>
      <c r="K93" s="14">
        <v>130</v>
      </c>
      <c r="L93" s="14">
        <v>0</v>
      </c>
      <c r="M93" s="14">
        <v>130</v>
      </c>
      <c r="N93" s="14">
        <v>0</v>
      </c>
      <c r="O93" s="14">
        <v>130</v>
      </c>
      <c r="P93" s="14">
        <v>0</v>
      </c>
      <c r="Q93" s="14">
        <v>130</v>
      </c>
      <c r="R93" s="14">
        <v>0</v>
      </c>
      <c r="S93" s="14">
        <v>130</v>
      </c>
      <c r="T93" s="14">
        <v>0</v>
      </c>
      <c r="U93" s="14">
        <v>130</v>
      </c>
      <c r="V93" s="14">
        <v>0</v>
      </c>
      <c r="W93" s="14">
        <v>130</v>
      </c>
      <c r="X93" s="14">
        <v>0</v>
      </c>
      <c r="Y93" s="14">
        <v>130</v>
      </c>
      <c r="Z93" s="14">
        <v>0</v>
      </c>
      <c r="AA93" s="14">
        <v>130</v>
      </c>
      <c r="AB93" s="14">
        <v>0</v>
      </c>
      <c r="AC93" s="14">
        <v>130</v>
      </c>
      <c r="AD93" s="14">
        <v>0</v>
      </c>
      <c r="AE93" s="14">
        <v>130</v>
      </c>
    </row>
    <row r="94" spans="1:31">
      <c r="A94" s="6" t="s">
        <v>8</v>
      </c>
      <c r="B94" s="26" t="s">
        <v>9</v>
      </c>
      <c r="C94" s="27" t="s">
        <v>38</v>
      </c>
      <c r="D94" s="26" t="s">
        <v>9</v>
      </c>
      <c r="E94" s="26"/>
      <c r="F94" s="26"/>
      <c r="G94" s="26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>
      <c r="A95" s="6" t="s">
        <v>8</v>
      </c>
      <c r="B95" s="26" t="s">
        <v>9</v>
      </c>
      <c r="C95" s="27" t="s">
        <v>39</v>
      </c>
      <c r="D95" s="26" t="s">
        <v>9</v>
      </c>
      <c r="E95" s="26"/>
      <c r="F95" s="26"/>
      <c r="G95" s="26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>
      <c r="A96" s="6" t="s">
        <v>8</v>
      </c>
      <c r="B96" s="24" t="s">
        <v>20</v>
      </c>
      <c r="C96" s="27" t="s">
        <v>40</v>
      </c>
      <c r="D96" s="26" t="s">
        <v>9</v>
      </c>
      <c r="E96" s="26"/>
      <c r="F96" s="26"/>
      <c r="G96" s="26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>
      <c r="A97" s="6" t="s">
        <v>8</v>
      </c>
      <c r="B97" s="28" t="s">
        <v>9</v>
      </c>
      <c r="C97" s="28" t="s">
        <v>41</v>
      </c>
      <c r="D97" s="28" t="s">
        <v>9</v>
      </c>
      <c r="E97" s="28"/>
      <c r="F97" s="28"/>
      <c r="G97" s="28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>
      <c r="A98" s="6" t="s">
        <v>8</v>
      </c>
      <c r="B98" s="29" t="s">
        <v>42</v>
      </c>
      <c r="C98" s="29" t="s">
        <v>43</v>
      </c>
      <c r="D98" s="29" t="s">
        <v>44</v>
      </c>
      <c r="E98" s="29"/>
      <c r="F98" s="29"/>
      <c r="G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1:31">
      <c r="A99" s="6" t="s">
        <v>8</v>
      </c>
      <c r="B99" s="31" t="s">
        <v>20</v>
      </c>
      <c r="C99" s="31" t="s">
        <v>45</v>
      </c>
      <c r="D99" s="31" t="s">
        <v>44</v>
      </c>
      <c r="E99" s="31"/>
      <c r="F99" s="31"/>
      <c r="G99" s="31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>
      <c r="A100" s="6" t="s">
        <v>8</v>
      </c>
      <c r="B100" s="31" t="s">
        <v>20</v>
      </c>
      <c r="C100" s="31" t="s">
        <v>46</v>
      </c>
      <c r="D100" s="31" t="s">
        <v>44</v>
      </c>
      <c r="E100" s="31"/>
      <c r="F100" s="31"/>
      <c r="G100" s="31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>
      <c r="A101" s="6" t="s">
        <v>8</v>
      </c>
      <c r="B101" s="31" t="s">
        <v>20</v>
      </c>
      <c r="C101" s="31" t="s">
        <v>47</v>
      </c>
      <c r="D101" s="31" t="s">
        <v>44</v>
      </c>
      <c r="E101" s="31"/>
      <c r="F101" s="31"/>
      <c r="G101" s="31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>
      <c r="A102" s="6" t="s">
        <v>8</v>
      </c>
      <c r="B102" s="28" t="s">
        <v>9</v>
      </c>
      <c r="C102" s="28" t="s">
        <v>45</v>
      </c>
      <c r="D102" s="28" t="s">
        <v>44</v>
      </c>
      <c r="E102" s="28"/>
      <c r="F102" s="28"/>
      <c r="G102" s="28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>
      <c r="A103" s="6" t="s">
        <v>8</v>
      </c>
      <c r="B103" s="28" t="s">
        <v>9</v>
      </c>
      <c r="C103" s="28" t="s">
        <v>45</v>
      </c>
      <c r="D103" s="28" t="s">
        <v>48</v>
      </c>
      <c r="E103" s="28"/>
      <c r="F103" s="28"/>
      <c r="G103" s="28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>
      <c r="A104" s="6" t="s">
        <v>8</v>
      </c>
      <c r="B104" s="28" t="s">
        <v>9</v>
      </c>
      <c r="C104" s="28" t="s">
        <v>45</v>
      </c>
      <c r="D104" s="28" t="s">
        <v>49</v>
      </c>
      <c r="E104" s="28"/>
      <c r="F104" s="28"/>
      <c r="G104" s="28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>
      <c r="A105" s="6" t="s">
        <v>8</v>
      </c>
      <c r="B105" s="28" t="s">
        <v>9</v>
      </c>
      <c r="C105" s="28" t="s">
        <v>45</v>
      </c>
      <c r="D105" s="28" t="s">
        <v>50</v>
      </c>
      <c r="E105" s="28"/>
      <c r="F105" s="28"/>
      <c r="G105" s="28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>
      <c r="A106" s="6" t="s">
        <v>8</v>
      </c>
      <c r="B106" s="28" t="s">
        <v>9</v>
      </c>
      <c r="C106" s="28" t="s">
        <v>46</v>
      </c>
      <c r="D106" s="28" t="s">
        <v>44</v>
      </c>
      <c r="E106" s="28"/>
      <c r="F106" s="28"/>
      <c r="G106" s="28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>
      <c r="A107" s="6" t="s">
        <v>8</v>
      </c>
      <c r="B107" s="28" t="s">
        <v>9</v>
      </c>
      <c r="C107" s="28" t="s">
        <v>47</v>
      </c>
      <c r="D107" s="28" t="s">
        <v>44</v>
      </c>
      <c r="E107" s="28"/>
      <c r="F107" s="28"/>
      <c r="G107" s="28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>
      <c r="A108" s="6" t="s">
        <v>8</v>
      </c>
      <c r="B108" s="28" t="s">
        <v>9</v>
      </c>
      <c r="C108" s="28" t="s">
        <v>51</v>
      </c>
      <c r="D108" s="28" t="s">
        <v>44</v>
      </c>
      <c r="E108" s="28"/>
      <c r="F108" s="28"/>
      <c r="G108" s="28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6" t="s">
        <v>8</v>
      </c>
      <c r="B109" s="28" t="s">
        <v>9</v>
      </c>
      <c r="C109" s="28" t="s">
        <v>51</v>
      </c>
      <c r="D109" s="28" t="s">
        <v>49</v>
      </c>
      <c r="E109" s="28"/>
      <c r="F109" s="28"/>
      <c r="G109" s="28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6" t="s">
        <v>8</v>
      </c>
      <c r="B110" s="28" t="s">
        <v>9</v>
      </c>
      <c r="C110" s="28" t="s">
        <v>52</v>
      </c>
      <c r="D110" s="28" t="s">
        <v>44</v>
      </c>
      <c r="E110" s="28"/>
      <c r="F110" s="28"/>
      <c r="G110" s="28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>
      <c r="A111" s="6" t="s">
        <v>8</v>
      </c>
      <c r="B111" s="28" t="s">
        <v>9</v>
      </c>
      <c r="C111" s="28" t="s">
        <v>52</v>
      </c>
      <c r="D111" s="28" t="s">
        <v>49</v>
      </c>
      <c r="E111" s="28"/>
      <c r="F111" s="28"/>
      <c r="G111" s="28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>
      <c r="A112" s="6" t="s">
        <v>8</v>
      </c>
      <c r="B112" s="28" t="s">
        <v>9</v>
      </c>
      <c r="C112" s="28" t="s">
        <v>53</v>
      </c>
      <c r="D112" s="28" t="s">
        <v>44</v>
      </c>
      <c r="E112" s="28"/>
      <c r="F112" s="28"/>
      <c r="G112" s="28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>
      <c r="A113" s="6" t="s">
        <v>8</v>
      </c>
      <c r="B113" s="28" t="s">
        <v>9</v>
      </c>
      <c r="C113" s="28" t="s">
        <v>53</v>
      </c>
      <c r="D113" s="28" t="s">
        <v>49</v>
      </c>
      <c r="E113" s="28"/>
      <c r="F113" s="28"/>
      <c r="G113" s="28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>
      <c r="A114" s="6" t="s">
        <v>8</v>
      </c>
      <c r="B114" s="28" t="s">
        <v>9</v>
      </c>
      <c r="C114" s="28" t="s">
        <v>53</v>
      </c>
      <c r="D114" s="28" t="s">
        <v>50</v>
      </c>
      <c r="E114" s="28"/>
      <c r="F114" s="28"/>
      <c r="G114" s="28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>
      <c r="A115" s="6" t="s">
        <v>8</v>
      </c>
      <c r="B115" s="28" t="s">
        <v>9</v>
      </c>
      <c r="C115" s="28" t="s">
        <v>54</v>
      </c>
      <c r="D115" s="28" t="s">
        <v>44</v>
      </c>
      <c r="E115" s="28"/>
      <c r="F115" s="28"/>
      <c r="G115" s="28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>
      <c r="A116" s="6" t="s">
        <v>8</v>
      </c>
      <c r="B116" s="28" t="s">
        <v>9</v>
      </c>
      <c r="C116" s="28" t="s">
        <v>54</v>
      </c>
      <c r="D116" s="28" t="s">
        <v>49</v>
      </c>
      <c r="E116" s="28"/>
      <c r="F116" s="28"/>
      <c r="G116" s="28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>
      <c r="A117" s="6" t="s">
        <v>8</v>
      </c>
      <c r="B117" s="28" t="s">
        <v>9</v>
      </c>
      <c r="C117" s="28" t="s">
        <v>55</v>
      </c>
      <c r="D117" s="28" t="s">
        <v>49</v>
      </c>
      <c r="E117" s="28"/>
      <c r="F117" s="28"/>
      <c r="G117" s="28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>
      <c r="A118" s="6" t="s">
        <v>8</v>
      </c>
      <c r="B118" s="28" t="s">
        <v>9</v>
      </c>
      <c r="C118" s="28" t="s">
        <v>56</v>
      </c>
      <c r="D118" s="28" t="s">
        <v>44</v>
      </c>
      <c r="E118" s="28"/>
      <c r="F118" s="28"/>
      <c r="G118" s="28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>
      <c r="A119" s="6" t="s">
        <v>8</v>
      </c>
      <c r="B119" s="28" t="s">
        <v>9</v>
      </c>
      <c r="C119" s="28" t="s">
        <v>56</v>
      </c>
      <c r="D119" s="28" t="s">
        <v>49</v>
      </c>
      <c r="E119" s="28"/>
      <c r="F119" s="28"/>
      <c r="G119" s="28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>
      <c r="A120" s="6" t="s">
        <v>8</v>
      </c>
      <c r="B120" s="28" t="s">
        <v>9</v>
      </c>
      <c r="C120" s="28" t="s">
        <v>57</v>
      </c>
      <c r="D120" s="28" t="s">
        <v>44</v>
      </c>
      <c r="E120" s="28"/>
      <c r="F120" s="28"/>
      <c r="G120" s="28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>
      <c r="A121" s="6" t="s">
        <v>8</v>
      </c>
      <c r="B121" s="28" t="s">
        <v>9</v>
      </c>
      <c r="C121" s="28" t="s">
        <v>57</v>
      </c>
      <c r="D121" s="28" t="s">
        <v>49</v>
      </c>
      <c r="E121" s="28"/>
      <c r="F121" s="28"/>
      <c r="G121" s="28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>
      <c r="A122" s="6" t="s">
        <v>8</v>
      </c>
      <c r="B122" s="28" t="s">
        <v>9</v>
      </c>
      <c r="C122" s="28" t="s">
        <v>58</v>
      </c>
      <c r="D122" s="28" t="s">
        <v>44</v>
      </c>
      <c r="E122" s="28"/>
      <c r="F122" s="28"/>
      <c r="G122" s="28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>
      <c r="A123" s="6" t="s">
        <v>8</v>
      </c>
      <c r="B123" s="28" t="s">
        <v>9</v>
      </c>
      <c r="C123" s="28" t="s">
        <v>58</v>
      </c>
      <c r="D123" s="28" t="s">
        <v>48</v>
      </c>
      <c r="E123" s="28"/>
      <c r="F123" s="28"/>
      <c r="G123" s="28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>
      <c r="A124" s="6" t="s">
        <v>8</v>
      </c>
      <c r="B124" s="28" t="s">
        <v>9</v>
      </c>
      <c r="C124" s="28" t="s">
        <v>58</v>
      </c>
      <c r="D124" s="28" t="s">
        <v>49</v>
      </c>
      <c r="E124" s="28"/>
      <c r="F124" s="28"/>
      <c r="G124" s="28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>
      <c r="A125" s="6" t="s">
        <v>8</v>
      </c>
      <c r="B125" s="28" t="s">
        <v>9</v>
      </c>
      <c r="C125" s="28" t="s">
        <v>59</v>
      </c>
      <c r="D125" s="28" t="s">
        <v>49</v>
      </c>
      <c r="E125" s="28"/>
      <c r="F125" s="28"/>
      <c r="G125" s="28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>
      <c r="A126" s="6" t="s">
        <v>8</v>
      </c>
      <c r="B126" s="28" t="s">
        <v>9</v>
      </c>
      <c r="C126" s="28" t="s">
        <v>60</v>
      </c>
      <c r="D126" s="28" t="s">
        <v>49</v>
      </c>
      <c r="E126" s="28"/>
      <c r="F126" s="28"/>
      <c r="G126" s="28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>
      <c r="A127" s="6" t="s">
        <v>8</v>
      </c>
      <c r="B127" s="28" t="s">
        <v>56</v>
      </c>
      <c r="C127" s="28" t="s">
        <v>45</v>
      </c>
      <c r="D127" s="28" t="s">
        <v>56</v>
      </c>
      <c r="E127" s="28"/>
      <c r="F127" s="28"/>
      <c r="G127" s="28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>
      <c r="A128" s="6" t="s">
        <v>8</v>
      </c>
      <c r="B128" s="28" t="s">
        <v>56</v>
      </c>
      <c r="C128" s="28" t="s">
        <v>54</v>
      </c>
      <c r="D128" s="28" t="s">
        <v>56</v>
      </c>
      <c r="E128" s="28"/>
      <c r="F128" s="28"/>
      <c r="G128" s="28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>
      <c r="A129" s="6" t="s">
        <v>8</v>
      </c>
      <c r="B129" s="28" t="s">
        <v>56</v>
      </c>
      <c r="C129" s="28" t="s">
        <v>57</v>
      </c>
      <c r="D129" s="28" t="s">
        <v>56</v>
      </c>
      <c r="E129" s="28"/>
      <c r="F129" s="28"/>
      <c r="G129" s="28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>
      <c r="A130" s="6" t="s">
        <v>8</v>
      </c>
      <c r="B130" s="28" t="s">
        <v>19</v>
      </c>
      <c r="C130" s="28" t="s">
        <v>45</v>
      </c>
      <c r="D130" s="28" t="s">
        <v>44</v>
      </c>
      <c r="E130" s="28"/>
      <c r="F130" s="28"/>
      <c r="G130" s="28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>
      <c r="A131" s="6" t="s">
        <v>8</v>
      </c>
      <c r="B131" s="28" t="s">
        <v>19</v>
      </c>
      <c r="C131" s="28" t="s">
        <v>45</v>
      </c>
      <c r="D131" s="28" t="s">
        <v>49</v>
      </c>
      <c r="E131" s="28"/>
      <c r="F131" s="28"/>
      <c r="G131" s="28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>
      <c r="A132" s="6" t="s">
        <v>8</v>
      </c>
      <c r="B132" s="28" t="s">
        <v>19</v>
      </c>
      <c r="C132" s="28" t="s">
        <v>45</v>
      </c>
      <c r="D132" s="28" t="s">
        <v>50</v>
      </c>
      <c r="E132" s="28"/>
      <c r="F132" s="28"/>
      <c r="G132" s="28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>
      <c r="A133" s="6" t="s">
        <v>8</v>
      </c>
      <c r="B133" s="28" t="s">
        <v>19</v>
      </c>
      <c r="C133" s="28" t="s">
        <v>51</v>
      </c>
      <c r="D133" s="32" t="s">
        <v>44</v>
      </c>
      <c r="E133" s="32"/>
      <c r="F133" s="32"/>
      <c r="G133" s="32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>
      <c r="A134" s="6" t="s">
        <v>8</v>
      </c>
      <c r="B134" s="28" t="s">
        <v>19</v>
      </c>
      <c r="C134" s="28" t="s">
        <v>51</v>
      </c>
      <c r="D134" s="32" t="s">
        <v>49</v>
      </c>
      <c r="E134" s="32"/>
      <c r="F134" s="32"/>
      <c r="G134" s="32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>
      <c r="A135" s="6" t="s">
        <v>8</v>
      </c>
      <c r="B135" s="28" t="s">
        <v>19</v>
      </c>
      <c r="C135" s="28" t="s">
        <v>53</v>
      </c>
      <c r="D135" s="32" t="s">
        <v>44</v>
      </c>
      <c r="E135" s="32"/>
      <c r="F135" s="32"/>
      <c r="G135" s="32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>
      <c r="A136" s="6" t="s">
        <v>8</v>
      </c>
      <c r="B136" s="28" t="s">
        <v>19</v>
      </c>
      <c r="C136" s="28" t="s">
        <v>53</v>
      </c>
      <c r="D136" s="32" t="s">
        <v>49</v>
      </c>
      <c r="E136" s="32"/>
      <c r="F136" s="32"/>
      <c r="G136" s="32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>
      <c r="A137" s="6" t="s">
        <v>8</v>
      </c>
      <c r="B137" s="28" t="s">
        <v>19</v>
      </c>
      <c r="C137" s="28" t="s">
        <v>53</v>
      </c>
      <c r="D137" s="28" t="s">
        <v>50</v>
      </c>
      <c r="E137" s="28"/>
      <c r="F137" s="28"/>
      <c r="G137" s="28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>
      <c r="A138" s="6" t="s">
        <v>8</v>
      </c>
      <c r="B138" s="28" t="s">
        <v>19</v>
      </c>
      <c r="C138" s="28" t="s">
        <v>54</v>
      </c>
      <c r="D138" s="32" t="s">
        <v>44</v>
      </c>
      <c r="E138" s="32"/>
      <c r="F138" s="32"/>
      <c r="G138" s="32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>
      <c r="A139" s="6" t="s">
        <v>8</v>
      </c>
      <c r="B139" s="28" t="s">
        <v>19</v>
      </c>
      <c r="C139" s="28" t="s">
        <v>54</v>
      </c>
      <c r="D139" s="32" t="s">
        <v>49</v>
      </c>
      <c r="E139" s="32"/>
      <c r="F139" s="32"/>
      <c r="G139" s="32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>
      <c r="A140" s="6" t="s">
        <v>8</v>
      </c>
      <c r="B140" s="28" t="s">
        <v>19</v>
      </c>
      <c r="C140" s="28" t="s">
        <v>56</v>
      </c>
      <c r="D140" s="32" t="s">
        <v>44</v>
      </c>
      <c r="E140" s="32"/>
      <c r="F140" s="32"/>
      <c r="G140" s="32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spans="1:31">
      <c r="A141" s="6" t="s">
        <v>8</v>
      </c>
      <c r="B141" s="28" t="s">
        <v>19</v>
      </c>
      <c r="C141" s="28" t="s">
        <v>56</v>
      </c>
      <c r="D141" s="32" t="s">
        <v>49</v>
      </c>
      <c r="E141" s="32"/>
      <c r="F141" s="32"/>
      <c r="G141" s="32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spans="1:31">
      <c r="A142" s="6" t="s">
        <v>8</v>
      </c>
      <c r="B142" s="28" t="s">
        <v>19</v>
      </c>
      <c r="C142" s="28" t="s">
        <v>57</v>
      </c>
      <c r="D142" s="32" t="s">
        <v>44</v>
      </c>
      <c r="E142" s="32"/>
      <c r="F142" s="32"/>
      <c r="G142" s="32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>
      <c r="A143" s="6" t="s">
        <v>8</v>
      </c>
      <c r="B143" s="28" t="s">
        <v>19</v>
      </c>
      <c r="C143" s="28" t="s">
        <v>57</v>
      </c>
      <c r="D143" s="32" t="s">
        <v>49</v>
      </c>
      <c r="E143" s="32"/>
      <c r="F143" s="32"/>
      <c r="G143" s="32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spans="1:31">
      <c r="A144" s="6" t="s">
        <v>8</v>
      </c>
      <c r="B144" s="28" t="s">
        <v>19</v>
      </c>
      <c r="C144" s="28" t="s">
        <v>58</v>
      </c>
      <c r="D144" s="32" t="s">
        <v>44</v>
      </c>
      <c r="E144" s="32"/>
      <c r="F144" s="32"/>
      <c r="G144" s="32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>
      <c r="A145" s="6" t="s">
        <v>8</v>
      </c>
      <c r="B145" s="28" t="s">
        <v>19</v>
      </c>
      <c r="C145" s="28" t="s">
        <v>58</v>
      </c>
      <c r="D145" s="32" t="s">
        <v>49</v>
      </c>
      <c r="E145" s="32"/>
      <c r="F145" s="32"/>
      <c r="G145" s="32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spans="1:31">
      <c r="A146" s="6" t="s">
        <v>8</v>
      </c>
      <c r="B146" s="28" t="s">
        <v>19</v>
      </c>
      <c r="C146" s="28" t="s">
        <v>60</v>
      </c>
      <c r="D146" s="32" t="s">
        <v>49</v>
      </c>
      <c r="E146" s="32"/>
      <c r="F146" s="32"/>
      <c r="G146" s="32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:31">
      <c r="A147" s="6" t="s">
        <v>8</v>
      </c>
      <c r="B147" s="28" t="s">
        <v>61</v>
      </c>
      <c r="C147" s="28" t="s">
        <v>46</v>
      </c>
      <c r="D147" s="32" t="s">
        <v>44</v>
      </c>
      <c r="E147" s="32"/>
      <c r="F147" s="32"/>
      <c r="G147" s="32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spans="1:31">
      <c r="A148" s="6" t="s">
        <v>8</v>
      </c>
      <c r="B148" s="28" t="s">
        <v>61</v>
      </c>
      <c r="C148" s="28" t="s">
        <v>45</v>
      </c>
      <c r="D148" s="32" t="s">
        <v>62</v>
      </c>
      <c r="E148" s="32"/>
      <c r="F148" s="32"/>
      <c r="G148" s="32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spans="1:31">
      <c r="A149" s="6" t="s">
        <v>8</v>
      </c>
      <c r="B149" s="28" t="s">
        <v>61</v>
      </c>
      <c r="C149" s="28" t="s">
        <v>53</v>
      </c>
      <c r="D149" s="32" t="s">
        <v>62</v>
      </c>
      <c r="E149" s="32"/>
      <c r="F149" s="32"/>
      <c r="G149" s="32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spans="1:31">
      <c r="A150" s="6" t="s">
        <v>8</v>
      </c>
      <c r="B150" s="28" t="s">
        <v>61</v>
      </c>
      <c r="C150" s="28" t="s">
        <v>54</v>
      </c>
      <c r="D150" s="32" t="s">
        <v>62</v>
      </c>
      <c r="E150" s="32"/>
      <c r="F150" s="32"/>
      <c r="G150" s="32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spans="1:31">
      <c r="A151" s="6" t="s">
        <v>8</v>
      </c>
      <c r="B151" s="28" t="s">
        <v>61</v>
      </c>
      <c r="C151" s="28" t="s">
        <v>57</v>
      </c>
      <c r="D151" s="32" t="s">
        <v>62</v>
      </c>
      <c r="E151" s="32"/>
      <c r="F151" s="32"/>
      <c r="G151" s="32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spans="1:31">
      <c r="A152" s="6" t="s">
        <v>8</v>
      </c>
      <c r="B152" s="28" t="s">
        <v>63</v>
      </c>
      <c r="C152" s="28" t="s">
        <v>45</v>
      </c>
      <c r="D152" s="32" t="s">
        <v>64</v>
      </c>
      <c r="E152" s="32"/>
      <c r="F152" s="32"/>
      <c r="G152" s="32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1:31">
      <c r="A153" s="6" t="s">
        <v>8</v>
      </c>
      <c r="B153" s="28" t="s">
        <v>65</v>
      </c>
      <c r="C153" s="28" t="s">
        <v>45</v>
      </c>
      <c r="D153" s="32" t="s">
        <v>65</v>
      </c>
      <c r="E153" s="32"/>
      <c r="F153" s="32"/>
      <c r="G153" s="32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spans="1:31" ht="23.5">
      <c r="A154" s="2" t="s">
        <v>66</v>
      </c>
      <c r="B154" s="3"/>
      <c r="C154" s="4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>
      <c r="A155" s="6" t="s">
        <v>8</v>
      </c>
      <c r="B155" s="33" t="s">
        <v>9</v>
      </c>
      <c r="C155" s="33" t="s">
        <v>19</v>
      </c>
      <c r="D155" s="33" t="s">
        <v>9</v>
      </c>
      <c r="E155" s="84"/>
      <c r="F155" s="84"/>
      <c r="G155" s="84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</row>
    <row r="156" spans="1:31">
      <c r="A156" s="6" t="s">
        <v>8</v>
      </c>
      <c r="B156" s="33" t="s">
        <v>9</v>
      </c>
      <c r="C156" s="33" t="s">
        <v>67</v>
      </c>
      <c r="D156" s="33" t="s">
        <v>9</v>
      </c>
      <c r="E156" s="84"/>
      <c r="F156" s="84"/>
      <c r="G156" s="84"/>
      <c r="H156" s="39">
        <v>0</v>
      </c>
      <c r="I156" s="39">
        <v>38</v>
      </c>
      <c r="J156" s="39">
        <v>0</v>
      </c>
      <c r="K156" s="39">
        <v>38</v>
      </c>
      <c r="L156" s="39">
        <v>0</v>
      </c>
      <c r="M156" s="39">
        <v>38</v>
      </c>
      <c r="N156" s="39">
        <v>0</v>
      </c>
      <c r="O156" s="39">
        <v>38</v>
      </c>
      <c r="P156" s="39">
        <v>0</v>
      </c>
      <c r="Q156" s="39">
        <v>38</v>
      </c>
      <c r="R156" s="39">
        <v>0</v>
      </c>
      <c r="S156" s="39">
        <v>38</v>
      </c>
      <c r="T156" s="39">
        <v>0</v>
      </c>
      <c r="U156" s="39">
        <v>38</v>
      </c>
      <c r="V156" s="39">
        <v>0</v>
      </c>
      <c r="W156" s="39">
        <v>38</v>
      </c>
      <c r="X156" s="39">
        <v>0</v>
      </c>
      <c r="Y156" s="39">
        <v>38</v>
      </c>
      <c r="Z156" s="39">
        <v>0</v>
      </c>
      <c r="AA156" s="39">
        <v>38</v>
      </c>
      <c r="AB156" s="39">
        <v>0</v>
      </c>
      <c r="AC156" s="39">
        <v>38</v>
      </c>
      <c r="AD156" s="39">
        <v>0</v>
      </c>
      <c r="AE156" s="39">
        <v>38</v>
      </c>
    </row>
    <row r="157" spans="1:31">
      <c r="A157" s="6" t="s">
        <v>8</v>
      </c>
      <c r="B157" s="33" t="s">
        <v>9</v>
      </c>
      <c r="C157" s="33" t="s">
        <v>42</v>
      </c>
      <c r="D157" s="33" t="s">
        <v>68</v>
      </c>
      <c r="E157" s="84"/>
      <c r="F157" s="84"/>
      <c r="G157" s="84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</row>
    <row r="158" spans="1:31">
      <c r="A158" s="6" t="s">
        <v>8</v>
      </c>
      <c r="B158" s="33" t="s">
        <v>65</v>
      </c>
      <c r="C158" s="33" t="s">
        <v>42</v>
      </c>
      <c r="D158" s="33" t="s">
        <v>65</v>
      </c>
      <c r="E158" s="84"/>
      <c r="F158" s="84"/>
      <c r="G158" s="84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</row>
    <row r="159" spans="1:31">
      <c r="A159" s="6" t="s">
        <v>8</v>
      </c>
      <c r="B159" s="33" t="s">
        <v>65</v>
      </c>
      <c r="C159" s="33" t="s">
        <v>56</v>
      </c>
      <c r="D159" s="33" t="s">
        <v>65</v>
      </c>
      <c r="E159" s="84"/>
      <c r="F159" s="84"/>
      <c r="G159" s="84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</row>
    <row r="160" spans="1:31" ht="23.5">
      <c r="A160" s="2" t="s">
        <v>69</v>
      </c>
      <c r="B160" s="3"/>
      <c r="C160" s="4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>
      <c r="A161" s="6" t="s">
        <v>8</v>
      </c>
      <c r="B161" s="33" t="s">
        <v>9</v>
      </c>
      <c r="C161" s="33" t="s">
        <v>67</v>
      </c>
      <c r="D161" s="33" t="s">
        <v>9</v>
      </c>
      <c r="E161" s="84"/>
      <c r="F161" s="84"/>
      <c r="G161" s="84"/>
      <c r="H161" s="38">
        <v>3</v>
      </c>
      <c r="I161" s="38">
        <v>6</v>
      </c>
      <c r="J161" s="38">
        <v>3</v>
      </c>
      <c r="K161" s="38">
        <v>6</v>
      </c>
      <c r="L161" s="38">
        <v>3</v>
      </c>
      <c r="M161" s="38">
        <v>6</v>
      </c>
      <c r="N161" s="38">
        <v>3</v>
      </c>
      <c r="O161" s="38">
        <v>6</v>
      </c>
      <c r="P161" s="38">
        <v>3</v>
      </c>
      <c r="Q161" s="38">
        <v>6</v>
      </c>
      <c r="R161" s="38">
        <v>3</v>
      </c>
      <c r="S161" s="38">
        <v>6</v>
      </c>
      <c r="T161" s="38">
        <v>3</v>
      </c>
      <c r="U161" s="38">
        <v>6</v>
      </c>
      <c r="V161" s="38">
        <v>3</v>
      </c>
      <c r="W161" s="38">
        <v>6</v>
      </c>
      <c r="X161" s="38">
        <v>3</v>
      </c>
      <c r="Y161" s="38">
        <v>6</v>
      </c>
      <c r="Z161" s="38">
        <v>3</v>
      </c>
      <c r="AA161" s="38">
        <v>6</v>
      </c>
      <c r="AB161" s="38">
        <v>3</v>
      </c>
      <c r="AC161" s="38">
        <v>6</v>
      </c>
      <c r="AD161" s="38">
        <v>3</v>
      </c>
      <c r="AE161" s="38">
        <v>6</v>
      </c>
    </row>
    <row r="162" spans="1:31" ht="23.5">
      <c r="A162" s="2" t="s">
        <v>70</v>
      </c>
      <c r="B162" s="3"/>
      <c r="C162" s="4"/>
      <c r="D162" s="3"/>
      <c r="E162" s="3"/>
      <c r="F162" s="3"/>
      <c r="G162" s="3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</row>
    <row r="163" spans="1:31">
      <c r="A163" s="6" t="s">
        <v>8</v>
      </c>
      <c r="B163" s="33" t="s">
        <v>9</v>
      </c>
      <c r="C163" s="33" t="s">
        <v>71</v>
      </c>
      <c r="D163" s="33" t="s">
        <v>9</v>
      </c>
      <c r="E163" s="33"/>
      <c r="F163" s="33"/>
      <c r="G163" s="33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</row>
    <row r="164" spans="1:31">
      <c r="A164" s="6" t="s">
        <v>8</v>
      </c>
      <c r="B164" s="33" t="s">
        <v>9</v>
      </c>
      <c r="C164" s="33" t="s">
        <v>72</v>
      </c>
      <c r="D164" s="33" t="s">
        <v>9</v>
      </c>
      <c r="E164" s="33"/>
      <c r="F164" s="33"/>
      <c r="G164" s="33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</row>
  </sheetData>
  <mergeCells count="18">
    <mergeCell ref="AD57:AE57"/>
    <mergeCell ref="AD59:AE59"/>
    <mergeCell ref="AB59:AC59"/>
    <mergeCell ref="Z59:AA59"/>
    <mergeCell ref="X59:Y59"/>
    <mergeCell ref="V59:W59"/>
    <mergeCell ref="T59:U59"/>
    <mergeCell ref="P59:Q59"/>
    <mergeCell ref="L59:M59"/>
    <mergeCell ref="T57:U57"/>
    <mergeCell ref="J59:K59"/>
    <mergeCell ref="N59:O59"/>
    <mergeCell ref="R59:S59"/>
    <mergeCell ref="A59:A60"/>
    <mergeCell ref="B59:B60"/>
    <mergeCell ref="C59:C60"/>
    <mergeCell ref="D59:D60"/>
    <mergeCell ref="H59:I59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45215E-E35D-4083-A563-64EB59CC4315}">
          <x14:formula1>
            <xm:f>Sheet2!$A$1:$A$3</xm:f>
          </x14:formula1>
          <xm:sqref>T57:T60 AD57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056C-C3E3-456E-AB29-6CF570D003B6}">
  <dimension ref="A1:L116"/>
  <sheetViews>
    <sheetView tabSelected="1" topLeftCell="B46" workbookViewId="0">
      <selection activeCell="J58" sqref="J58:L62"/>
    </sheetView>
  </sheetViews>
  <sheetFormatPr defaultRowHeight="14.5"/>
  <cols>
    <col min="1" max="1" width="8.7265625" style="1"/>
    <col min="2" max="2" width="11.453125" style="1" bestFit="1" customWidth="1"/>
    <col min="3" max="3" width="27.36328125" style="1" bestFit="1" customWidth="1"/>
    <col min="4" max="4" width="17.36328125" style="1" bestFit="1" customWidth="1"/>
    <col min="5" max="6" width="13.36328125" style="1" customWidth="1"/>
    <col min="7" max="7" width="21.26953125" style="1" customWidth="1"/>
    <col min="8" max="11" width="8.7265625" style="1"/>
    <col min="12" max="12" width="19.7265625" style="1" customWidth="1"/>
    <col min="13" max="16384" width="8.7265625" style="1"/>
  </cols>
  <sheetData>
    <row r="1" spans="1:12" ht="23.5">
      <c r="A1" s="2" t="s">
        <v>1</v>
      </c>
      <c r="B1" s="3"/>
      <c r="C1" s="4"/>
      <c r="D1" s="3"/>
      <c r="E1" s="5"/>
      <c r="F1" s="5"/>
    </row>
    <row r="2" spans="1:12">
      <c r="A2" s="91" t="s">
        <v>2</v>
      </c>
      <c r="B2" s="91" t="s">
        <v>3</v>
      </c>
      <c r="C2" s="91" t="s">
        <v>4</v>
      </c>
      <c r="D2" s="91" t="s">
        <v>5</v>
      </c>
      <c r="E2" s="99" t="s">
        <v>76</v>
      </c>
      <c r="F2" s="100"/>
      <c r="H2" s="49" t="s">
        <v>78</v>
      </c>
      <c r="I2" s="50"/>
      <c r="J2" s="50"/>
      <c r="K2" s="50"/>
      <c r="L2" s="51"/>
    </row>
    <row r="3" spans="1:12">
      <c r="A3" s="98"/>
      <c r="B3" s="95"/>
      <c r="C3" s="95"/>
      <c r="D3" s="95"/>
      <c r="E3" s="36" t="s">
        <v>6</v>
      </c>
      <c r="F3" s="37" t="s">
        <v>7</v>
      </c>
      <c r="H3" s="52" t="s">
        <v>79</v>
      </c>
      <c r="I3" s="53"/>
      <c r="J3" s="53"/>
      <c r="K3" s="53"/>
      <c r="L3" s="54"/>
    </row>
    <row r="4" spans="1:12">
      <c r="A4" s="6" t="s">
        <v>74</v>
      </c>
      <c r="B4" s="7" t="s">
        <v>9</v>
      </c>
      <c r="C4" s="7" t="s">
        <v>10</v>
      </c>
      <c r="D4" s="7" t="s">
        <v>9</v>
      </c>
      <c r="E4" s="8"/>
      <c r="F4" s="8"/>
      <c r="H4" s="52" t="s">
        <v>80</v>
      </c>
      <c r="I4" s="53"/>
      <c r="J4" s="53"/>
      <c r="K4" s="53"/>
      <c r="L4" s="54"/>
    </row>
    <row r="5" spans="1:12">
      <c r="A5" s="6" t="s">
        <v>74</v>
      </c>
      <c r="B5" s="7" t="s">
        <v>9</v>
      </c>
      <c r="C5" s="7" t="s">
        <v>11</v>
      </c>
      <c r="D5" s="7" t="s">
        <v>9</v>
      </c>
      <c r="E5" s="9"/>
      <c r="F5" s="9"/>
      <c r="H5" s="52"/>
      <c r="I5" s="53"/>
      <c r="J5" s="53"/>
      <c r="K5" s="53"/>
      <c r="L5" s="54"/>
    </row>
    <row r="6" spans="1:12">
      <c r="A6" s="6" t="s">
        <v>74</v>
      </c>
      <c r="B6" s="7" t="s">
        <v>9</v>
      </c>
      <c r="C6" s="7" t="s">
        <v>12</v>
      </c>
      <c r="D6" s="7" t="s">
        <v>9</v>
      </c>
      <c r="E6" s="8"/>
      <c r="F6" s="8"/>
      <c r="H6" s="55"/>
      <c r="I6" s="56"/>
      <c r="J6" s="56"/>
      <c r="K6" s="56"/>
      <c r="L6" s="57"/>
    </row>
    <row r="7" spans="1:12">
      <c r="A7" s="6" t="s">
        <v>74</v>
      </c>
      <c r="B7" s="7" t="s">
        <v>9</v>
      </c>
      <c r="C7" s="7" t="s">
        <v>13</v>
      </c>
      <c r="D7" s="7" t="s">
        <v>9</v>
      </c>
      <c r="E7" s="9"/>
      <c r="F7" s="9"/>
    </row>
    <row r="8" spans="1:12">
      <c r="A8" s="6" t="s">
        <v>74</v>
      </c>
      <c r="B8" s="7" t="s">
        <v>9</v>
      </c>
      <c r="C8" s="7" t="s">
        <v>14</v>
      </c>
      <c r="D8" s="7" t="s">
        <v>9</v>
      </c>
      <c r="E8" s="9"/>
      <c r="F8" s="9"/>
    </row>
    <row r="9" spans="1:12">
      <c r="A9" s="6" t="s">
        <v>74</v>
      </c>
      <c r="B9" s="7" t="s">
        <v>9</v>
      </c>
      <c r="C9" s="7" t="s">
        <v>15</v>
      </c>
      <c r="D9" s="7" t="s">
        <v>9</v>
      </c>
      <c r="E9" s="10"/>
      <c r="F9" s="10"/>
    </row>
    <row r="10" spans="1:12">
      <c r="A10" s="6" t="s">
        <v>74</v>
      </c>
      <c r="B10" s="7" t="s">
        <v>9</v>
      </c>
      <c r="C10" s="7" t="s">
        <v>16</v>
      </c>
      <c r="D10" s="7" t="s">
        <v>9</v>
      </c>
      <c r="E10" s="9">
        <v>0</v>
      </c>
      <c r="F10" s="42">
        <f>16.2*24*30/1000</f>
        <v>11.663999999999998</v>
      </c>
      <c r="G10" s="43" t="s">
        <v>77</v>
      </c>
    </row>
    <row r="11" spans="1:12" ht="23.5">
      <c r="A11" s="2" t="s">
        <v>17</v>
      </c>
      <c r="B11" s="3"/>
      <c r="C11" s="4"/>
      <c r="D11" s="3"/>
      <c r="E11" s="5"/>
      <c r="F11" s="5"/>
    </row>
    <row r="12" spans="1:12">
      <c r="A12" s="91" t="s">
        <v>2</v>
      </c>
      <c r="B12" s="91" t="s">
        <v>3</v>
      </c>
      <c r="C12" s="91" t="s">
        <v>4</v>
      </c>
      <c r="D12" s="91" t="s">
        <v>5</v>
      </c>
      <c r="E12" s="99" t="s">
        <v>76</v>
      </c>
      <c r="F12" s="100"/>
    </row>
    <row r="13" spans="1:12">
      <c r="A13" s="98"/>
      <c r="B13" s="95"/>
      <c r="C13" s="95"/>
      <c r="D13" s="95"/>
      <c r="E13" s="36" t="s">
        <v>6</v>
      </c>
      <c r="F13" s="37" t="s">
        <v>7</v>
      </c>
    </row>
    <row r="14" spans="1:12" hidden="1">
      <c r="A14" s="6"/>
      <c r="B14" s="11"/>
      <c r="C14" s="12" t="s">
        <v>18</v>
      </c>
      <c r="D14" s="11"/>
      <c r="E14" s="13"/>
      <c r="F14" s="13"/>
    </row>
    <row r="15" spans="1:12">
      <c r="A15" s="6" t="s">
        <v>74</v>
      </c>
      <c r="B15" s="11" t="s">
        <v>9</v>
      </c>
      <c r="C15" s="11" t="s">
        <v>19</v>
      </c>
      <c r="D15" s="11" t="s">
        <v>9</v>
      </c>
      <c r="E15" s="42">
        <f>30*24*30/1000</f>
        <v>21.6</v>
      </c>
      <c r="F15" s="42">
        <f>40*24*30/1000</f>
        <v>28.8</v>
      </c>
      <c r="G15" s="43" t="s">
        <v>77</v>
      </c>
    </row>
    <row r="16" spans="1:12" hidden="1">
      <c r="A16" s="6" t="s">
        <v>74</v>
      </c>
      <c r="B16" s="15" t="s">
        <v>20</v>
      </c>
      <c r="C16" s="11" t="s">
        <v>19</v>
      </c>
      <c r="D16" s="11" t="s">
        <v>9</v>
      </c>
      <c r="E16" s="13"/>
      <c r="F16" s="13"/>
    </row>
    <row r="17" spans="1:12" hidden="1">
      <c r="A17" s="6" t="s">
        <v>74</v>
      </c>
      <c r="B17" s="16"/>
      <c r="C17" s="17" t="s">
        <v>21</v>
      </c>
      <c r="D17" s="16"/>
      <c r="E17" s="13"/>
      <c r="F17" s="13"/>
    </row>
    <row r="18" spans="1:12">
      <c r="A18" s="6" t="s">
        <v>74</v>
      </c>
      <c r="B18" s="16" t="s">
        <v>9</v>
      </c>
      <c r="C18" s="16" t="s">
        <v>22</v>
      </c>
      <c r="D18" s="16" t="s">
        <v>9</v>
      </c>
      <c r="E18" s="42">
        <f>35*24*30/1000</f>
        <v>25.2</v>
      </c>
      <c r="F18" s="42">
        <f>1100*30/1000</f>
        <v>33</v>
      </c>
      <c r="G18" s="43" t="s">
        <v>77</v>
      </c>
    </row>
    <row r="19" spans="1:12" hidden="1">
      <c r="A19" s="6" t="s">
        <v>74</v>
      </c>
      <c r="B19" s="18" t="s">
        <v>20</v>
      </c>
      <c r="C19" s="16" t="s">
        <v>22</v>
      </c>
      <c r="D19" s="16" t="s">
        <v>9</v>
      </c>
      <c r="E19" s="13"/>
      <c r="F19" s="13"/>
    </row>
    <row r="20" spans="1:12" hidden="1">
      <c r="A20" s="6" t="s">
        <v>74</v>
      </c>
      <c r="B20" s="19"/>
      <c r="C20" s="20" t="s">
        <v>23</v>
      </c>
      <c r="D20" s="19"/>
      <c r="E20" s="13"/>
      <c r="F20" s="13"/>
    </row>
    <row r="21" spans="1:12">
      <c r="A21" s="6" t="s">
        <v>74</v>
      </c>
      <c r="B21" s="19" t="s">
        <v>9</v>
      </c>
      <c r="C21" s="19" t="s">
        <v>24</v>
      </c>
      <c r="D21" s="19" t="s">
        <v>9</v>
      </c>
      <c r="E21" s="42">
        <f>30*24*30/1000</f>
        <v>21.6</v>
      </c>
      <c r="F21" s="42">
        <f>50*24*30/1000</f>
        <v>36</v>
      </c>
      <c r="G21" s="43" t="s">
        <v>77</v>
      </c>
    </row>
    <row r="22" spans="1:12" hidden="1">
      <c r="A22" s="6" t="s">
        <v>74</v>
      </c>
      <c r="B22" s="21" t="s">
        <v>20</v>
      </c>
      <c r="C22" s="19" t="s">
        <v>24</v>
      </c>
      <c r="D22" s="19"/>
      <c r="E22" s="14"/>
      <c r="F22" s="14"/>
    </row>
    <row r="23" spans="1:12" hidden="1">
      <c r="A23" s="6" t="s">
        <v>74</v>
      </c>
      <c r="B23" s="19" t="s">
        <v>9</v>
      </c>
      <c r="C23" s="19" t="s">
        <v>25</v>
      </c>
      <c r="D23" s="19" t="s">
        <v>9</v>
      </c>
      <c r="E23" s="13"/>
      <c r="F23" s="13"/>
    </row>
    <row r="24" spans="1:12" hidden="1">
      <c r="A24" s="6" t="s">
        <v>74</v>
      </c>
      <c r="B24" s="16"/>
      <c r="C24" s="17" t="s">
        <v>26</v>
      </c>
      <c r="D24" s="16"/>
      <c r="E24" s="13"/>
      <c r="F24" s="13"/>
    </row>
    <row r="25" spans="1:12">
      <c r="A25" s="6" t="s">
        <v>74</v>
      </c>
      <c r="B25" s="16" t="s">
        <v>9</v>
      </c>
      <c r="C25" s="16" t="s">
        <v>27</v>
      </c>
      <c r="D25" s="16" t="s">
        <v>9</v>
      </c>
      <c r="E25" s="14">
        <v>10</v>
      </c>
      <c r="F25" s="14">
        <v>30</v>
      </c>
    </row>
    <row r="26" spans="1:12" hidden="1">
      <c r="A26" s="6" t="s">
        <v>74</v>
      </c>
      <c r="B26" s="18" t="s">
        <v>20</v>
      </c>
      <c r="C26" s="16" t="s">
        <v>28</v>
      </c>
      <c r="D26" s="16" t="s">
        <v>9</v>
      </c>
      <c r="E26" s="13"/>
      <c r="F26" s="13"/>
    </row>
    <row r="27" spans="1:12" hidden="1">
      <c r="A27" s="6" t="s">
        <v>74</v>
      </c>
      <c r="B27" s="16" t="s">
        <v>9</v>
      </c>
      <c r="C27" s="16" t="s">
        <v>29</v>
      </c>
      <c r="D27" s="16" t="s">
        <v>9</v>
      </c>
      <c r="E27" s="13"/>
      <c r="F27" s="13"/>
    </row>
    <row r="28" spans="1:12" hidden="1">
      <c r="A28" s="6" t="s">
        <v>74</v>
      </c>
      <c r="B28" s="18" t="s">
        <v>20</v>
      </c>
      <c r="C28" s="16" t="s">
        <v>29</v>
      </c>
      <c r="D28" s="16" t="s">
        <v>9</v>
      </c>
      <c r="E28" s="13"/>
      <c r="F28" s="13"/>
    </row>
    <row r="29" spans="1:12" hidden="1">
      <c r="A29" s="6" t="s">
        <v>74</v>
      </c>
      <c r="B29" s="16" t="s">
        <v>9</v>
      </c>
      <c r="C29" s="16" t="s">
        <v>30</v>
      </c>
      <c r="D29" s="16" t="s">
        <v>9</v>
      </c>
      <c r="E29" s="13"/>
      <c r="F29" s="13"/>
    </row>
    <row r="30" spans="1:12" hidden="1">
      <c r="A30" s="6" t="s">
        <v>74</v>
      </c>
      <c r="B30" s="18" t="s">
        <v>20</v>
      </c>
      <c r="C30" s="16" t="s">
        <v>30</v>
      </c>
      <c r="D30" s="16" t="s">
        <v>9</v>
      </c>
      <c r="E30" s="13"/>
      <c r="F30" s="13"/>
    </row>
    <row r="31" spans="1:12">
      <c r="A31" s="6" t="s">
        <v>74</v>
      </c>
      <c r="B31" s="19" t="s">
        <v>9</v>
      </c>
      <c r="C31" s="19" t="s">
        <v>31</v>
      </c>
      <c r="D31" s="19" t="s">
        <v>9</v>
      </c>
      <c r="E31" s="14">
        <v>0</v>
      </c>
      <c r="F31" s="14">
        <v>2</v>
      </c>
    </row>
    <row r="32" spans="1:12" ht="23.5">
      <c r="A32" s="2" t="s">
        <v>32</v>
      </c>
      <c r="B32" s="3"/>
      <c r="C32" s="4"/>
      <c r="D32" s="3"/>
      <c r="E32" s="5"/>
      <c r="F32" s="5"/>
      <c r="L32" s="1" t="s">
        <v>150</v>
      </c>
    </row>
    <row r="33" spans="1:12">
      <c r="A33" s="101" t="s">
        <v>2</v>
      </c>
      <c r="B33" s="91" t="s">
        <v>3</v>
      </c>
      <c r="C33" s="91" t="s">
        <v>4</v>
      </c>
      <c r="D33" s="91" t="s">
        <v>5</v>
      </c>
      <c r="E33" s="99" t="s">
        <v>76</v>
      </c>
      <c r="F33" s="100"/>
      <c r="L33" s="1" t="s">
        <v>156</v>
      </c>
    </row>
    <row r="34" spans="1:12">
      <c r="A34" s="102"/>
      <c r="B34" s="95"/>
      <c r="C34" s="95"/>
      <c r="D34" s="95"/>
      <c r="E34" s="36" t="s">
        <v>6</v>
      </c>
      <c r="F34" s="37" t="s">
        <v>7</v>
      </c>
      <c r="L34" s="87" t="s">
        <v>151</v>
      </c>
    </row>
    <row r="35" spans="1:12" hidden="1">
      <c r="A35" s="6"/>
      <c r="B35" s="11"/>
      <c r="C35" s="12" t="s">
        <v>33</v>
      </c>
      <c r="D35" s="12"/>
      <c r="E35" s="22"/>
      <c r="F35" s="22"/>
      <c r="L35" s="87"/>
    </row>
    <row r="36" spans="1:12">
      <c r="A36" s="6" t="s">
        <v>74</v>
      </c>
      <c r="B36" s="11" t="s">
        <v>9</v>
      </c>
      <c r="C36" s="11" t="s">
        <v>34</v>
      </c>
      <c r="D36" s="11" t="s">
        <v>9</v>
      </c>
      <c r="E36" s="14">
        <v>0</v>
      </c>
      <c r="F36" s="14">
        <v>85</v>
      </c>
      <c r="L36" s="88">
        <f>F36*24*31/1000</f>
        <v>63.24</v>
      </c>
    </row>
    <row r="37" spans="1:12" hidden="1">
      <c r="A37" s="6" t="s">
        <v>74</v>
      </c>
      <c r="B37" s="15" t="s">
        <v>20</v>
      </c>
      <c r="C37" s="11" t="s">
        <v>35</v>
      </c>
      <c r="D37" s="11" t="s">
        <v>9</v>
      </c>
      <c r="E37" s="23"/>
      <c r="F37" s="23"/>
    </row>
    <row r="38" spans="1:12" hidden="1">
      <c r="A38" s="6" t="s">
        <v>74</v>
      </c>
      <c r="B38" s="24"/>
      <c r="C38" s="25" t="s">
        <v>36</v>
      </c>
      <c r="D38" s="26"/>
      <c r="E38" s="23"/>
      <c r="F38" s="23"/>
    </row>
    <row r="39" spans="1:12">
      <c r="A39" s="6" t="s">
        <v>74</v>
      </c>
      <c r="B39" s="26" t="s">
        <v>9</v>
      </c>
      <c r="C39" s="40" t="s">
        <v>37</v>
      </c>
      <c r="D39" s="26" t="s">
        <v>9</v>
      </c>
      <c r="E39" s="14">
        <v>0</v>
      </c>
      <c r="F39" s="14">
        <v>60</v>
      </c>
    </row>
    <row r="40" spans="1:12" hidden="1">
      <c r="A40" s="6" t="s">
        <v>74</v>
      </c>
      <c r="B40" s="26" t="s">
        <v>9</v>
      </c>
      <c r="C40" s="27" t="s">
        <v>38</v>
      </c>
      <c r="D40" s="26" t="s">
        <v>9</v>
      </c>
      <c r="E40" s="13"/>
      <c r="F40" s="13"/>
    </row>
    <row r="41" spans="1:12" hidden="1">
      <c r="A41" s="6" t="s">
        <v>74</v>
      </c>
      <c r="B41" s="26" t="s">
        <v>9</v>
      </c>
      <c r="C41" s="27" t="s">
        <v>39</v>
      </c>
      <c r="D41" s="26" t="s">
        <v>9</v>
      </c>
      <c r="E41" s="13"/>
      <c r="F41" s="13"/>
    </row>
    <row r="42" spans="1:12" hidden="1">
      <c r="A42" s="6" t="s">
        <v>74</v>
      </c>
      <c r="B42" s="24" t="s">
        <v>20</v>
      </c>
      <c r="C42" s="27" t="s">
        <v>40</v>
      </c>
      <c r="D42" s="26" t="s">
        <v>9</v>
      </c>
      <c r="E42" s="13"/>
      <c r="F42" s="13"/>
    </row>
    <row r="43" spans="1:12">
      <c r="A43" s="6" t="s">
        <v>74</v>
      </c>
      <c r="B43" s="28" t="s">
        <v>9</v>
      </c>
      <c r="C43" s="28" t="s">
        <v>41</v>
      </c>
      <c r="D43" s="28" t="s">
        <v>9</v>
      </c>
      <c r="E43" s="14">
        <v>0</v>
      </c>
      <c r="F43" s="14">
        <v>2</v>
      </c>
    </row>
    <row r="44" spans="1:12">
      <c r="A44" s="6" t="s">
        <v>74</v>
      </c>
      <c r="B44" s="29" t="s">
        <v>42</v>
      </c>
      <c r="C44" s="29" t="s">
        <v>43</v>
      </c>
      <c r="D44" s="29" t="s">
        <v>44</v>
      </c>
      <c r="E44" s="30"/>
      <c r="F44" s="30"/>
    </row>
    <row r="45" spans="1:12">
      <c r="A45" s="6" t="s">
        <v>74</v>
      </c>
      <c r="B45" s="31" t="s">
        <v>20</v>
      </c>
      <c r="C45" s="31" t="s">
        <v>45</v>
      </c>
      <c r="D45" s="31" t="s">
        <v>44</v>
      </c>
      <c r="E45" s="14"/>
      <c r="F45" s="14"/>
    </row>
    <row r="46" spans="1:12">
      <c r="A46" s="6" t="s">
        <v>74</v>
      </c>
      <c r="B46" s="31" t="s">
        <v>20</v>
      </c>
      <c r="C46" s="31" t="s">
        <v>46</v>
      </c>
      <c r="D46" s="31" t="s">
        <v>44</v>
      </c>
      <c r="E46" s="96">
        <v>0</v>
      </c>
      <c r="F46" s="96">
        <v>44</v>
      </c>
    </row>
    <row r="47" spans="1:12">
      <c r="A47" s="6" t="s">
        <v>74</v>
      </c>
      <c r="B47" s="31" t="s">
        <v>20</v>
      </c>
      <c r="C47" s="31" t="s">
        <v>47</v>
      </c>
      <c r="D47" s="31" t="s">
        <v>44</v>
      </c>
      <c r="E47" s="97"/>
      <c r="F47" s="97"/>
      <c r="K47" s="96">
        <v>44</v>
      </c>
    </row>
    <row r="48" spans="1:12">
      <c r="A48" s="6" t="s">
        <v>74</v>
      </c>
      <c r="B48" s="28" t="s">
        <v>9</v>
      </c>
      <c r="C48" s="28" t="s">
        <v>45</v>
      </c>
      <c r="D48" s="28" t="s">
        <v>44</v>
      </c>
      <c r="E48" s="14">
        <v>0</v>
      </c>
      <c r="F48" s="14">
        <v>94</v>
      </c>
      <c r="K48" s="97"/>
    </row>
    <row r="49" spans="1:12">
      <c r="A49" s="6" t="s">
        <v>74</v>
      </c>
      <c r="B49" s="28" t="s">
        <v>9</v>
      </c>
      <c r="C49" s="28" t="s">
        <v>45</v>
      </c>
      <c r="D49" s="28" t="s">
        <v>48</v>
      </c>
      <c r="E49" s="14">
        <v>0</v>
      </c>
      <c r="F49" s="14">
        <v>90</v>
      </c>
      <c r="G49" s="1" t="s">
        <v>149</v>
      </c>
      <c r="K49" s="14">
        <v>94</v>
      </c>
    </row>
    <row r="50" spans="1:12">
      <c r="A50" s="6" t="s">
        <v>74</v>
      </c>
      <c r="B50" s="28" t="s">
        <v>9</v>
      </c>
      <c r="C50" s="28" t="s">
        <v>45</v>
      </c>
      <c r="D50" s="28" t="s">
        <v>49</v>
      </c>
      <c r="E50" s="14">
        <v>0</v>
      </c>
      <c r="F50" s="14">
        <v>33</v>
      </c>
      <c r="K50" s="14">
        <v>90</v>
      </c>
    </row>
    <row r="51" spans="1:12">
      <c r="A51" s="6" t="s">
        <v>74</v>
      </c>
      <c r="B51" s="28" t="s">
        <v>9</v>
      </c>
      <c r="C51" s="28" t="s">
        <v>45</v>
      </c>
      <c r="D51" s="28" t="s">
        <v>50</v>
      </c>
      <c r="E51" s="14">
        <v>0</v>
      </c>
      <c r="F51" s="14">
        <v>3</v>
      </c>
      <c r="K51" s="85">
        <f>SUM(K47:K50)</f>
        <v>228</v>
      </c>
      <c r="L51" s="86">
        <f>K51*24*31/1000</f>
        <v>169.63200000000001</v>
      </c>
    </row>
    <row r="52" spans="1:12">
      <c r="A52" s="6" t="s">
        <v>74</v>
      </c>
      <c r="B52" s="28" t="s">
        <v>9</v>
      </c>
      <c r="C52" s="28" t="s">
        <v>46</v>
      </c>
      <c r="D52" s="28" t="s">
        <v>44</v>
      </c>
      <c r="E52" s="14"/>
      <c r="F52" s="14"/>
      <c r="G52" s="1" t="s">
        <v>146</v>
      </c>
    </row>
    <row r="53" spans="1:12">
      <c r="A53" s="6" t="s">
        <v>74</v>
      </c>
      <c r="B53" s="28" t="s">
        <v>9</v>
      </c>
      <c r="C53" s="28" t="s">
        <v>47</v>
      </c>
      <c r="D53" s="28" t="s">
        <v>44</v>
      </c>
      <c r="E53" s="14"/>
      <c r="F53" s="14"/>
    </row>
    <row r="54" spans="1:12">
      <c r="A54" s="6" t="s">
        <v>74</v>
      </c>
      <c r="B54" s="28" t="s">
        <v>9</v>
      </c>
      <c r="C54" s="28" t="s">
        <v>51</v>
      </c>
      <c r="D54" s="28" t="s">
        <v>44</v>
      </c>
      <c r="E54" s="14"/>
      <c r="F54" s="14"/>
    </row>
    <row r="55" spans="1:12">
      <c r="A55" s="6" t="s">
        <v>74</v>
      </c>
      <c r="B55" s="28" t="s">
        <v>9</v>
      </c>
      <c r="C55" s="28" t="s">
        <v>51</v>
      </c>
      <c r="D55" s="28" t="s">
        <v>49</v>
      </c>
      <c r="E55" s="14"/>
      <c r="F55" s="14"/>
      <c r="G55" s="1" t="s">
        <v>147</v>
      </c>
    </row>
    <row r="56" spans="1:12">
      <c r="A56" s="6" t="s">
        <v>74</v>
      </c>
      <c r="B56" s="28" t="s">
        <v>9</v>
      </c>
      <c r="C56" s="28" t="s">
        <v>52</v>
      </c>
      <c r="D56" s="28" t="s">
        <v>44</v>
      </c>
      <c r="E56" s="14"/>
      <c r="F56" s="14"/>
    </row>
    <row r="57" spans="1:12">
      <c r="A57" s="6" t="s">
        <v>74</v>
      </c>
      <c r="B57" s="28" t="s">
        <v>9</v>
      </c>
      <c r="C57" s="28" t="s">
        <v>52</v>
      </c>
      <c r="D57" s="28" t="s">
        <v>49</v>
      </c>
      <c r="E57" s="14"/>
      <c r="F57" s="14"/>
    </row>
    <row r="58" spans="1:12">
      <c r="A58" s="6" t="s">
        <v>74</v>
      </c>
      <c r="B58" s="28" t="s">
        <v>9</v>
      </c>
      <c r="C58" s="28" t="s">
        <v>53</v>
      </c>
      <c r="D58" s="28" t="s">
        <v>44</v>
      </c>
      <c r="E58" s="14"/>
      <c r="F58" s="14"/>
      <c r="J58" s="104" t="s">
        <v>159</v>
      </c>
      <c r="K58" s="104"/>
      <c r="L58" s="104"/>
    </row>
    <row r="59" spans="1:12">
      <c r="A59" s="6" t="s">
        <v>74</v>
      </c>
      <c r="B59" s="28" t="s">
        <v>9</v>
      </c>
      <c r="C59" s="28" t="s">
        <v>53</v>
      </c>
      <c r="D59" s="28" t="s">
        <v>49</v>
      </c>
      <c r="E59" s="14">
        <v>0</v>
      </c>
      <c r="F59" s="14">
        <v>3.6</v>
      </c>
      <c r="J59" s="104" t="s">
        <v>157</v>
      </c>
      <c r="K59" s="104"/>
      <c r="L59" s="104"/>
    </row>
    <row r="60" spans="1:12">
      <c r="A60" s="6" t="s">
        <v>74</v>
      </c>
      <c r="B60" s="28" t="s">
        <v>9</v>
      </c>
      <c r="C60" s="28" t="s">
        <v>53</v>
      </c>
      <c r="D60" s="28" t="s">
        <v>50</v>
      </c>
      <c r="E60" s="14">
        <v>0</v>
      </c>
      <c r="F60" s="14">
        <v>0.6</v>
      </c>
      <c r="G60" s="1" t="s">
        <v>148</v>
      </c>
      <c r="J60" s="104" t="s">
        <v>158</v>
      </c>
      <c r="K60" s="104"/>
      <c r="L60" s="104"/>
    </row>
    <row r="61" spans="1:12">
      <c r="A61" s="6" t="s">
        <v>74</v>
      </c>
      <c r="B61" s="28" t="s">
        <v>9</v>
      </c>
      <c r="C61" s="28" t="s">
        <v>54</v>
      </c>
      <c r="D61" s="28" t="s">
        <v>44</v>
      </c>
      <c r="E61" s="14"/>
      <c r="F61" s="14"/>
      <c r="J61" s="104" t="s">
        <v>160</v>
      </c>
      <c r="K61" s="104"/>
      <c r="L61" s="104"/>
    </row>
    <row r="62" spans="1:12">
      <c r="A62" s="6" t="s">
        <v>74</v>
      </c>
      <c r="B62" s="28" t="s">
        <v>9</v>
      </c>
      <c r="C62" s="28" t="s">
        <v>54</v>
      </c>
      <c r="D62" s="28" t="s">
        <v>49</v>
      </c>
      <c r="E62" s="14">
        <v>0</v>
      </c>
      <c r="F62" s="14">
        <v>15</v>
      </c>
      <c r="J62" s="104" t="s">
        <v>161</v>
      </c>
      <c r="K62" s="104"/>
      <c r="L62" s="104"/>
    </row>
    <row r="63" spans="1:12">
      <c r="A63" s="6" t="s">
        <v>74</v>
      </c>
      <c r="B63" s="28" t="s">
        <v>9</v>
      </c>
      <c r="C63" s="28" t="s">
        <v>55</v>
      </c>
      <c r="D63" s="28" t="s">
        <v>49</v>
      </c>
      <c r="E63" s="14"/>
      <c r="F63" s="14"/>
    </row>
    <row r="64" spans="1:12">
      <c r="A64" s="6" t="s">
        <v>74</v>
      </c>
      <c r="B64" s="28" t="s">
        <v>9</v>
      </c>
      <c r="C64" s="28" t="s">
        <v>56</v>
      </c>
      <c r="D64" s="28" t="s">
        <v>44</v>
      </c>
      <c r="E64" s="14"/>
      <c r="F64" s="14"/>
    </row>
    <row r="65" spans="1:6">
      <c r="A65" s="6" t="s">
        <v>74</v>
      </c>
      <c r="B65" s="28" t="s">
        <v>9</v>
      </c>
      <c r="C65" s="28" t="s">
        <v>56</v>
      </c>
      <c r="D65" s="28" t="s">
        <v>49</v>
      </c>
      <c r="E65" s="14"/>
      <c r="F65" s="14"/>
    </row>
    <row r="66" spans="1:6">
      <c r="A66" s="6" t="s">
        <v>74</v>
      </c>
      <c r="B66" s="28" t="s">
        <v>9</v>
      </c>
      <c r="C66" s="28" t="s">
        <v>57</v>
      </c>
      <c r="D66" s="28" t="s">
        <v>44</v>
      </c>
      <c r="E66" s="14"/>
      <c r="F66" s="14"/>
    </row>
    <row r="67" spans="1:6">
      <c r="A67" s="6" t="s">
        <v>74</v>
      </c>
      <c r="B67" s="28" t="s">
        <v>9</v>
      </c>
      <c r="C67" s="28" t="s">
        <v>57</v>
      </c>
      <c r="D67" s="28" t="s">
        <v>49</v>
      </c>
      <c r="E67" s="14"/>
      <c r="F67" s="14"/>
    </row>
    <row r="68" spans="1:6">
      <c r="A68" s="6" t="s">
        <v>74</v>
      </c>
      <c r="B68" s="28" t="s">
        <v>9</v>
      </c>
      <c r="C68" s="28" t="s">
        <v>58</v>
      </c>
      <c r="D68" s="28" t="s">
        <v>44</v>
      </c>
      <c r="E68" s="14"/>
      <c r="F68" s="14"/>
    </row>
    <row r="69" spans="1:6">
      <c r="A69" s="6" t="s">
        <v>74</v>
      </c>
      <c r="B69" s="28" t="s">
        <v>9</v>
      </c>
      <c r="C69" s="28" t="s">
        <v>58</v>
      </c>
      <c r="D69" s="28" t="s">
        <v>48</v>
      </c>
      <c r="E69" s="14"/>
      <c r="F69" s="14"/>
    </row>
    <row r="70" spans="1:6">
      <c r="A70" s="6" t="s">
        <v>74</v>
      </c>
      <c r="B70" s="28" t="s">
        <v>9</v>
      </c>
      <c r="C70" s="28" t="s">
        <v>58</v>
      </c>
      <c r="D70" s="28" t="s">
        <v>49</v>
      </c>
      <c r="E70" s="14"/>
      <c r="F70" s="14"/>
    </row>
    <row r="71" spans="1:6">
      <c r="A71" s="6" t="s">
        <v>74</v>
      </c>
      <c r="B71" s="28" t="s">
        <v>9</v>
      </c>
      <c r="C71" s="28" t="s">
        <v>59</v>
      </c>
      <c r="D71" s="28" t="s">
        <v>49</v>
      </c>
      <c r="E71" s="14"/>
      <c r="F71" s="14"/>
    </row>
    <row r="72" spans="1:6">
      <c r="A72" s="6" t="s">
        <v>74</v>
      </c>
      <c r="B72" s="28" t="s">
        <v>9</v>
      </c>
      <c r="C72" s="28" t="s">
        <v>60</v>
      </c>
      <c r="D72" s="28" t="s">
        <v>49</v>
      </c>
      <c r="E72" s="14"/>
      <c r="F72" s="14"/>
    </row>
    <row r="73" spans="1:6">
      <c r="A73" s="6" t="s">
        <v>74</v>
      </c>
      <c r="B73" s="28" t="s">
        <v>56</v>
      </c>
      <c r="C73" s="28" t="s">
        <v>45</v>
      </c>
      <c r="D73" s="28" t="s">
        <v>56</v>
      </c>
      <c r="E73" s="14"/>
      <c r="F73" s="14"/>
    </row>
    <row r="74" spans="1:6">
      <c r="A74" s="6" t="s">
        <v>74</v>
      </c>
      <c r="B74" s="28" t="s">
        <v>56</v>
      </c>
      <c r="C74" s="28" t="s">
        <v>54</v>
      </c>
      <c r="D74" s="28" t="s">
        <v>56</v>
      </c>
      <c r="E74" s="14"/>
      <c r="F74" s="14"/>
    </row>
    <row r="75" spans="1:6">
      <c r="A75" s="6" t="s">
        <v>74</v>
      </c>
      <c r="B75" s="28" t="s">
        <v>56</v>
      </c>
      <c r="C75" s="28" t="s">
        <v>57</v>
      </c>
      <c r="D75" s="28" t="s">
        <v>56</v>
      </c>
      <c r="E75" s="14"/>
      <c r="F75" s="14"/>
    </row>
    <row r="76" spans="1:6">
      <c r="A76" s="6" t="s">
        <v>74</v>
      </c>
      <c r="B76" s="28" t="s">
        <v>19</v>
      </c>
      <c r="C76" s="28" t="s">
        <v>45</v>
      </c>
      <c r="D76" s="28" t="s">
        <v>44</v>
      </c>
      <c r="E76" s="14"/>
      <c r="F76" s="14"/>
    </row>
    <row r="77" spans="1:6">
      <c r="A77" s="6" t="s">
        <v>74</v>
      </c>
      <c r="B77" s="28" t="s">
        <v>19</v>
      </c>
      <c r="C77" s="28" t="s">
        <v>45</v>
      </c>
      <c r="D77" s="28" t="s">
        <v>49</v>
      </c>
      <c r="E77" s="14"/>
      <c r="F77" s="14"/>
    </row>
    <row r="78" spans="1:6">
      <c r="A78" s="6" t="s">
        <v>74</v>
      </c>
      <c r="B78" s="28" t="s">
        <v>19</v>
      </c>
      <c r="C78" s="28" t="s">
        <v>45</v>
      </c>
      <c r="D78" s="28" t="s">
        <v>50</v>
      </c>
      <c r="E78" s="14"/>
      <c r="F78" s="14"/>
    </row>
    <row r="79" spans="1:6">
      <c r="A79" s="6" t="s">
        <v>74</v>
      </c>
      <c r="B79" s="28" t="s">
        <v>19</v>
      </c>
      <c r="C79" s="28" t="s">
        <v>51</v>
      </c>
      <c r="D79" s="32" t="s">
        <v>44</v>
      </c>
      <c r="E79" s="14"/>
      <c r="F79" s="14"/>
    </row>
    <row r="80" spans="1:6">
      <c r="A80" s="6" t="s">
        <v>74</v>
      </c>
      <c r="B80" s="28" t="s">
        <v>19</v>
      </c>
      <c r="C80" s="28" t="s">
        <v>51</v>
      </c>
      <c r="D80" s="32" t="s">
        <v>49</v>
      </c>
      <c r="E80" s="14"/>
      <c r="F80" s="14"/>
    </row>
    <row r="81" spans="1:6">
      <c r="A81" s="6" t="s">
        <v>74</v>
      </c>
      <c r="B81" s="28" t="s">
        <v>19</v>
      </c>
      <c r="C81" s="28" t="s">
        <v>53</v>
      </c>
      <c r="D81" s="32" t="s">
        <v>44</v>
      </c>
      <c r="E81" s="14"/>
      <c r="F81" s="14"/>
    </row>
    <row r="82" spans="1:6">
      <c r="A82" s="6" t="s">
        <v>74</v>
      </c>
      <c r="B82" s="28" t="s">
        <v>19</v>
      </c>
      <c r="C82" s="28" t="s">
        <v>53</v>
      </c>
      <c r="D82" s="32" t="s">
        <v>49</v>
      </c>
      <c r="E82" s="14"/>
      <c r="F82" s="14"/>
    </row>
    <row r="83" spans="1:6">
      <c r="A83" s="6" t="s">
        <v>74</v>
      </c>
      <c r="B83" s="28" t="s">
        <v>19</v>
      </c>
      <c r="C83" s="28" t="s">
        <v>53</v>
      </c>
      <c r="D83" s="28" t="s">
        <v>50</v>
      </c>
      <c r="E83" s="14"/>
      <c r="F83" s="14"/>
    </row>
    <row r="84" spans="1:6">
      <c r="A84" s="6" t="s">
        <v>74</v>
      </c>
      <c r="B84" s="28" t="s">
        <v>19</v>
      </c>
      <c r="C84" s="28" t="s">
        <v>54</v>
      </c>
      <c r="D84" s="32" t="s">
        <v>44</v>
      </c>
      <c r="E84" s="14"/>
      <c r="F84" s="14"/>
    </row>
    <row r="85" spans="1:6">
      <c r="A85" s="6" t="s">
        <v>74</v>
      </c>
      <c r="B85" s="28" t="s">
        <v>19</v>
      </c>
      <c r="C85" s="28" t="s">
        <v>54</v>
      </c>
      <c r="D85" s="32" t="s">
        <v>49</v>
      </c>
      <c r="E85" s="14"/>
      <c r="F85" s="14"/>
    </row>
    <row r="86" spans="1:6">
      <c r="A86" s="6" t="s">
        <v>74</v>
      </c>
      <c r="B86" s="28" t="s">
        <v>19</v>
      </c>
      <c r="C86" s="28" t="s">
        <v>56</v>
      </c>
      <c r="D86" s="32" t="s">
        <v>44</v>
      </c>
      <c r="E86" s="14"/>
      <c r="F86" s="14"/>
    </row>
    <row r="87" spans="1:6">
      <c r="A87" s="6" t="s">
        <v>74</v>
      </c>
      <c r="B87" s="28" t="s">
        <v>19</v>
      </c>
      <c r="C87" s="28" t="s">
        <v>56</v>
      </c>
      <c r="D87" s="32" t="s">
        <v>49</v>
      </c>
      <c r="E87" s="14"/>
      <c r="F87" s="14"/>
    </row>
    <row r="88" spans="1:6">
      <c r="A88" s="6" t="s">
        <v>74</v>
      </c>
      <c r="B88" s="28" t="s">
        <v>19</v>
      </c>
      <c r="C88" s="28" t="s">
        <v>57</v>
      </c>
      <c r="D88" s="32" t="s">
        <v>44</v>
      </c>
      <c r="E88" s="14"/>
      <c r="F88" s="14"/>
    </row>
    <row r="89" spans="1:6">
      <c r="A89" s="6" t="s">
        <v>74</v>
      </c>
      <c r="B89" s="28" t="s">
        <v>19</v>
      </c>
      <c r="C89" s="28" t="s">
        <v>57</v>
      </c>
      <c r="D89" s="32" t="s">
        <v>49</v>
      </c>
      <c r="E89" s="14"/>
      <c r="F89" s="14"/>
    </row>
    <row r="90" spans="1:6">
      <c r="A90" s="6" t="s">
        <v>74</v>
      </c>
      <c r="B90" s="28" t="s">
        <v>19</v>
      </c>
      <c r="C90" s="28" t="s">
        <v>58</v>
      </c>
      <c r="D90" s="32" t="s">
        <v>44</v>
      </c>
      <c r="E90" s="14"/>
      <c r="F90" s="14"/>
    </row>
    <row r="91" spans="1:6">
      <c r="A91" s="6" t="s">
        <v>74</v>
      </c>
      <c r="B91" s="28" t="s">
        <v>19</v>
      </c>
      <c r="C91" s="28" t="s">
        <v>58</v>
      </c>
      <c r="D91" s="32" t="s">
        <v>49</v>
      </c>
      <c r="E91" s="14"/>
      <c r="F91" s="14"/>
    </row>
    <row r="92" spans="1:6">
      <c r="A92" s="6" t="s">
        <v>74</v>
      </c>
      <c r="B92" s="28" t="s">
        <v>19</v>
      </c>
      <c r="C92" s="28" t="s">
        <v>60</v>
      </c>
      <c r="D92" s="32" t="s">
        <v>49</v>
      </c>
      <c r="E92" s="14"/>
      <c r="F92" s="14"/>
    </row>
    <row r="93" spans="1:6">
      <c r="A93" s="6" t="s">
        <v>74</v>
      </c>
      <c r="B93" s="28" t="s">
        <v>61</v>
      </c>
      <c r="C93" s="28" t="s">
        <v>46</v>
      </c>
      <c r="D93" s="32" t="s">
        <v>44</v>
      </c>
      <c r="E93" s="14"/>
      <c r="F93" s="14"/>
    </row>
    <row r="94" spans="1:6">
      <c r="A94" s="6" t="s">
        <v>74</v>
      </c>
      <c r="B94" s="28" t="s">
        <v>61</v>
      </c>
      <c r="C94" s="28" t="s">
        <v>45</v>
      </c>
      <c r="D94" s="32" t="s">
        <v>62</v>
      </c>
      <c r="E94" s="14"/>
      <c r="F94" s="14"/>
    </row>
    <row r="95" spans="1:6">
      <c r="A95" s="6" t="s">
        <v>74</v>
      </c>
      <c r="B95" s="28" t="s">
        <v>61</v>
      </c>
      <c r="C95" s="28" t="s">
        <v>53</v>
      </c>
      <c r="D95" s="32" t="s">
        <v>62</v>
      </c>
      <c r="E95" s="14"/>
      <c r="F95" s="14"/>
    </row>
    <row r="96" spans="1:6">
      <c r="A96" s="6" t="s">
        <v>74</v>
      </c>
      <c r="B96" s="28" t="s">
        <v>61</v>
      </c>
      <c r="C96" s="28" t="s">
        <v>54</v>
      </c>
      <c r="D96" s="32" t="s">
        <v>62</v>
      </c>
      <c r="E96" s="14"/>
      <c r="F96" s="14"/>
    </row>
    <row r="97" spans="1:8">
      <c r="A97" s="6" t="s">
        <v>74</v>
      </c>
      <c r="B97" s="28" t="s">
        <v>61</v>
      </c>
      <c r="C97" s="28" t="s">
        <v>57</v>
      </c>
      <c r="D97" s="32" t="s">
        <v>62</v>
      </c>
      <c r="E97" s="14"/>
      <c r="F97" s="14"/>
    </row>
    <row r="98" spans="1:8">
      <c r="A98" s="6" t="s">
        <v>74</v>
      </c>
      <c r="B98" s="28" t="s">
        <v>63</v>
      </c>
      <c r="C98" s="28" t="s">
        <v>45</v>
      </c>
      <c r="D98" s="32" t="s">
        <v>64</v>
      </c>
      <c r="E98" s="14"/>
      <c r="F98" s="14"/>
    </row>
    <row r="99" spans="1:8">
      <c r="A99" s="6" t="s">
        <v>74</v>
      </c>
      <c r="B99" s="28" t="s">
        <v>65</v>
      </c>
      <c r="C99" s="28" t="s">
        <v>45</v>
      </c>
      <c r="D99" s="32" t="s">
        <v>65</v>
      </c>
      <c r="E99" s="14"/>
      <c r="F99" s="14"/>
    </row>
    <row r="100" spans="1:8" ht="23.5">
      <c r="A100" s="2" t="s">
        <v>66</v>
      </c>
      <c r="B100" s="3"/>
      <c r="C100" s="4"/>
      <c r="D100" s="3"/>
      <c r="E100" s="5"/>
      <c r="F100" s="5"/>
    </row>
    <row r="101" spans="1:8">
      <c r="A101" s="101" t="s">
        <v>2</v>
      </c>
      <c r="B101" s="91" t="s">
        <v>3</v>
      </c>
      <c r="C101" s="91" t="s">
        <v>4</v>
      </c>
      <c r="D101" s="91" t="s">
        <v>5</v>
      </c>
      <c r="E101" s="99" t="s">
        <v>76</v>
      </c>
      <c r="F101" s="100"/>
    </row>
    <row r="102" spans="1:8">
      <c r="A102" s="102"/>
      <c r="B102" s="95"/>
      <c r="C102" s="95"/>
      <c r="D102" s="95"/>
      <c r="E102" s="36" t="s">
        <v>6</v>
      </c>
      <c r="F102" s="37" t="s">
        <v>7</v>
      </c>
    </row>
    <row r="103" spans="1:8">
      <c r="A103" s="6" t="s">
        <v>74</v>
      </c>
      <c r="B103" s="33" t="s">
        <v>9</v>
      </c>
      <c r="C103" s="33" t="s">
        <v>19</v>
      </c>
      <c r="D103" s="33" t="s">
        <v>9</v>
      </c>
      <c r="E103" s="39">
        <v>0</v>
      </c>
      <c r="F103" s="39">
        <v>30</v>
      </c>
    </row>
    <row r="104" spans="1:8">
      <c r="A104" s="6" t="s">
        <v>74</v>
      </c>
      <c r="B104" s="33" t="s">
        <v>9</v>
      </c>
      <c r="C104" s="33" t="s">
        <v>67</v>
      </c>
      <c r="D104" s="33" t="s">
        <v>9</v>
      </c>
      <c r="E104" s="39">
        <v>0</v>
      </c>
      <c r="F104" s="42">
        <f>38*24*30/1000</f>
        <v>27.36</v>
      </c>
      <c r="G104" s="43" t="s">
        <v>77</v>
      </c>
    </row>
    <row r="105" spans="1:8">
      <c r="A105" s="6" t="s">
        <v>74</v>
      </c>
      <c r="B105" s="33" t="s">
        <v>9</v>
      </c>
      <c r="C105" s="33" t="s">
        <v>42</v>
      </c>
      <c r="D105" s="33" t="s">
        <v>68</v>
      </c>
      <c r="E105" s="39">
        <v>0</v>
      </c>
      <c r="F105" s="39">
        <f>1.9*0.648</f>
        <v>1.2312000000000001</v>
      </c>
    </row>
    <row r="106" spans="1:8">
      <c r="A106" s="6" t="s">
        <v>74</v>
      </c>
      <c r="B106" s="33" t="s">
        <v>65</v>
      </c>
      <c r="C106" s="33" t="s">
        <v>42</v>
      </c>
      <c r="D106" s="33" t="s">
        <v>65</v>
      </c>
      <c r="E106" s="39">
        <v>0</v>
      </c>
      <c r="F106" s="39">
        <f>1.9*0.648*2</f>
        <v>2.4624000000000001</v>
      </c>
    </row>
    <row r="107" spans="1:8">
      <c r="A107" s="6" t="s">
        <v>74</v>
      </c>
      <c r="B107" s="33" t="s">
        <v>65</v>
      </c>
      <c r="C107" s="33" t="s">
        <v>56</v>
      </c>
      <c r="D107" s="33" t="s">
        <v>65</v>
      </c>
      <c r="E107" s="39">
        <v>0</v>
      </c>
      <c r="F107" s="39">
        <f>1.9*0.648*2</f>
        <v>2.4624000000000001</v>
      </c>
    </row>
    <row r="108" spans="1:8" ht="23.5">
      <c r="A108" s="2" t="s">
        <v>69</v>
      </c>
      <c r="B108" s="3"/>
      <c r="C108" s="4"/>
      <c r="D108" s="3"/>
      <c r="E108" s="5"/>
      <c r="F108" s="5"/>
    </row>
    <row r="109" spans="1:8">
      <c r="A109" s="101" t="s">
        <v>2</v>
      </c>
      <c r="B109" s="91" t="s">
        <v>69</v>
      </c>
      <c r="C109" s="91" t="s">
        <v>4</v>
      </c>
      <c r="D109" s="91" t="s">
        <v>5</v>
      </c>
      <c r="E109" s="99" t="s">
        <v>76</v>
      </c>
      <c r="F109" s="100"/>
    </row>
    <row r="110" spans="1:8">
      <c r="A110" s="102"/>
      <c r="B110" s="95"/>
      <c r="C110" s="95"/>
      <c r="D110" s="95"/>
      <c r="E110" s="36" t="s">
        <v>6</v>
      </c>
      <c r="F110" s="37" t="s">
        <v>7</v>
      </c>
    </row>
    <row r="111" spans="1:8">
      <c r="A111" s="6" t="s">
        <v>74</v>
      </c>
      <c r="B111" s="33" t="s">
        <v>9</v>
      </c>
      <c r="C111" s="33" t="s">
        <v>67</v>
      </c>
      <c r="D111" s="33" t="s">
        <v>9</v>
      </c>
      <c r="E111" s="42">
        <f>3*24*30/1000</f>
        <v>2.16</v>
      </c>
      <c r="F111" s="42">
        <f>6*24*30/1000</f>
        <v>4.32</v>
      </c>
      <c r="G111" s="43" t="s">
        <v>77</v>
      </c>
      <c r="H111" s="41"/>
    </row>
    <row r="112" spans="1:8" ht="23.5">
      <c r="A112" s="2" t="s">
        <v>70</v>
      </c>
      <c r="B112" s="3"/>
      <c r="C112" s="4"/>
      <c r="D112" s="3"/>
      <c r="E112" s="34"/>
      <c r="F112" s="34"/>
    </row>
    <row r="113" spans="1:8">
      <c r="A113" s="101" t="s">
        <v>2</v>
      </c>
      <c r="B113" s="91" t="s">
        <v>70</v>
      </c>
      <c r="C113" s="91" t="s">
        <v>4</v>
      </c>
      <c r="D113" s="91" t="s">
        <v>5</v>
      </c>
      <c r="E113" s="99" t="s">
        <v>76</v>
      </c>
      <c r="F113" s="100"/>
    </row>
    <row r="114" spans="1:8">
      <c r="A114" s="102"/>
      <c r="B114" s="95"/>
      <c r="C114" s="95"/>
      <c r="D114" s="95"/>
      <c r="E114" s="36" t="s">
        <v>6</v>
      </c>
      <c r="F114" s="37" t="s">
        <v>7</v>
      </c>
    </row>
    <row r="115" spans="1:8">
      <c r="A115" s="6" t="s">
        <v>74</v>
      </c>
      <c r="B115" s="33" t="s">
        <v>9</v>
      </c>
      <c r="C115" s="33" t="s">
        <v>71</v>
      </c>
      <c r="D115" s="33" t="s">
        <v>9</v>
      </c>
      <c r="E115" s="35">
        <v>20</v>
      </c>
      <c r="F115" s="35">
        <v>40</v>
      </c>
      <c r="H115" s="48" t="s">
        <v>81</v>
      </c>
    </row>
    <row r="116" spans="1:8">
      <c r="A116" s="6" t="s">
        <v>74</v>
      </c>
      <c r="B116" s="33" t="s">
        <v>9</v>
      </c>
      <c r="C116" s="33" t="s">
        <v>72</v>
      </c>
      <c r="D116" s="33" t="s">
        <v>9</v>
      </c>
      <c r="E116" s="35">
        <v>15</v>
      </c>
      <c r="F116" s="35">
        <v>25</v>
      </c>
    </row>
  </sheetData>
  <mergeCells count="33">
    <mergeCell ref="A113:A114"/>
    <mergeCell ref="B113:B114"/>
    <mergeCell ref="C113:C114"/>
    <mergeCell ref="D113:D114"/>
    <mergeCell ref="E113:F113"/>
    <mergeCell ref="A101:A102"/>
    <mergeCell ref="B101:B102"/>
    <mergeCell ref="C101:C102"/>
    <mergeCell ref="D101:D102"/>
    <mergeCell ref="E101:F101"/>
    <mergeCell ref="A109:A110"/>
    <mergeCell ref="B109:B110"/>
    <mergeCell ref="C109:C110"/>
    <mergeCell ref="D109:D110"/>
    <mergeCell ref="E109:F109"/>
    <mergeCell ref="A2:A3"/>
    <mergeCell ref="B2:B3"/>
    <mergeCell ref="C2:C3"/>
    <mergeCell ref="D2:D3"/>
    <mergeCell ref="E2:F2"/>
    <mergeCell ref="D33:D34"/>
    <mergeCell ref="K47:K48"/>
    <mergeCell ref="A12:A13"/>
    <mergeCell ref="B12:B13"/>
    <mergeCell ref="C12:C13"/>
    <mergeCell ref="D12:D13"/>
    <mergeCell ref="E12:F12"/>
    <mergeCell ref="E33:F33"/>
    <mergeCell ref="E46:E47"/>
    <mergeCell ref="F46:F47"/>
    <mergeCell ref="A33:A34"/>
    <mergeCell ref="B33:B34"/>
    <mergeCell ref="C33:C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F3B4-BD47-4804-B744-4B8D47643FF6}">
  <dimension ref="A1:A2"/>
  <sheetViews>
    <sheetView workbookViewId="0">
      <selection activeCell="A3" sqref="A3"/>
    </sheetView>
  </sheetViews>
  <sheetFormatPr defaultRowHeight="14.5"/>
  <sheetData>
    <row r="1" spans="1:1">
      <c r="A1" t="s">
        <v>73</v>
      </c>
    </row>
    <row r="2" spans="1:1">
      <c r="A2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60BD-B6A4-491B-89FF-6181CE0CE0FB}">
  <dimension ref="A16:V98"/>
  <sheetViews>
    <sheetView showGridLines="0" topLeftCell="C44" zoomScale="70" zoomScaleNormal="70" workbookViewId="0">
      <selection activeCell="P44" sqref="P44"/>
    </sheetView>
  </sheetViews>
  <sheetFormatPr defaultRowHeight="14.5"/>
  <cols>
    <col min="1" max="1" width="9.08984375" customWidth="1"/>
    <col min="2" max="2" width="20.54296875" bestFit="1" customWidth="1"/>
    <col min="3" max="14" width="15.6328125" customWidth="1"/>
  </cols>
  <sheetData>
    <row r="16" spans="16:16">
      <c r="P16" s="70"/>
    </row>
    <row r="17" spans="11:17">
      <c r="K17" s="70"/>
      <c r="L17" s="70"/>
      <c r="M17" s="70"/>
      <c r="N17" s="70"/>
      <c r="O17" s="70"/>
      <c r="P17" s="70"/>
      <c r="Q17" s="70"/>
    </row>
    <row r="18" spans="11:17">
      <c r="K18" s="70"/>
      <c r="L18" s="70"/>
      <c r="M18" s="70"/>
      <c r="N18" s="70"/>
      <c r="O18" s="70"/>
      <c r="P18" s="70"/>
      <c r="Q18" s="70"/>
    </row>
    <row r="19" spans="11:17">
      <c r="K19" s="70"/>
      <c r="L19" s="70"/>
      <c r="M19" s="70"/>
      <c r="N19" s="70"/>
      <c r="O19" s="70"/>
      <c r="P19" s="70"/>
      <c r="Q19" s="70"/>
    </row>
    <row r="20" spans="11:17">
      <c r="K20" s="70"/>
      <c r="L20" s="70"/>
      <c r="M20" s="70"/>
      <c r="N20" s="70"/>
      <c r="O20" s="70"/>
      <c r="P20" s="70"/>
      <c r="Q20" s="70"/>
    </row>
    <row r="21" spans="11:17">
      <c r="K21" s="70"/>
      <c r="L21" s="70"/>
      <c r="M21" s="70"/>
      <c r="N21" s="70"/>
      <c r="O21" s="70"/>
      <c r="P21" s="70"/>
      <c r="Q21" s="70"/>
    </row>
    <row r="22" spans="11:17">
      <c r="K22" s="70"/>
      <c r="L22" s="70"/>
      <c r="M22" s="70"/>
      <c r="N22" s="70"/>
      <c r="O22" s="70"/>
      <c r="P22" s="70"/>
      <c r="Q22" s="70"/>
    </row>
    <row r="23" spans="11:17">
      <c r="K23" s="70"/>
      <c r="L23" s="70"/>
      <c r="M23" s="70"/>
      <c r="N23" s="70"/>
      <c r="O23" s="70"/>
      <c r="P23" s="70"/>
      <c r="Q23" s="70"/>
    </row>
    <row r="24" spans="11:17">
      <c r="K24" s="70"/>
      <c r="L24" s="70"/>
      <c r="M24" s="70"/>
      <c r="N24" s="70"/>
      <c r="O24" s="70"/>
      <c r="P24" s="70"/>
      <c r="Q24" s="70"/>
    </row>
    <row r="25" spans="11:17">
      <c r="K25" s="70"/>
      <c r="L25" s="70"/>
      <c r="M25" s="70"/>
      <c r="N25" s="70"/>
      <c r="O25" s="70"/>
      <c r="P25" s="70"/>
      <c r="Q25" s="70"/>
    </row>
    <row r="26" spans="11:17">
      <c r="K26" s="70"/>
      <c r="L26" s="70"/>
      <c r="M26" s="70"/>
      <c r="N26" s="70"/>
      <c r="O26" s="70"/>
      <c r="P26" s="70"/>
      <c r="Q26" s="70"/>
    </row>
    <row r="27" spans="11:17">
      <c r="K27" s="70"/>
      <c r="L27" s="70"/>
      <c r="M27" s="70"/>
      <c r="N27" s="70"/>
      <c r="O27" s="70"/>
      <c r="P27" s="70"/>
      <c r="Q27" s="70"/>
    </row>
    <row r="28" spans="11:17">
      <c r="K28" s="70"/>
      <c r="L28" s="70"/>
      <c r="M28" s="70"/>
      <c r="N28" s="70"/>
      <c r="O28" s="70"/>
      <c r="P28" s="70"/>
      <c r="Q28" s="70"/>
    </row>
    <row r="29" spans="11:17">
      <c r="K29" s="70"/>
      <c r="L29" s="70"/>
      <c r="M29" s="70"/>
      <c r="N29" s="70"/>
      <c r="O29" s="70"/>
      <c r="P29" s="70"/>
      <c r="Q29" s="70"/>
    </row>
    <row r="30" spans="11:17" ht="15.5">
      <c r="K30" s="71"/>
      <c r="L30" s="70"/>
      <c r="M30" s="70"/>
      <c r="N30" s="70"/>
      <c r="O30" s="70"/>
      <c r="P30" s="70"/>
      <c r="Q30" s="70"/>
    </row>
    <row r="31" spans="11:17" ht="15.5">
      <c r="K31" s="71"/>
      <c r="L31" s="70"/>
      <c r="M31" s="70"/>
      <c r="N31" s="70"/>
      <c r="O31" s="70"/>
      <c r="P31" s="70"/>
      <c r="Q31" s="70"/>
    </row>
    <row r="32" spans="11:17" ht="15.5">
      <c r="K32" s="71"/>
      <c r="L32" s="70"/>
      <c r="M32" s="70"/>
      <c r="N32" s="70"/>
      <c r="O32" s="70"/>
      <c r="P32" s="70"/>
      <c r="Q32" s="70"/>
    </row>
    <row r="33" spans="11:22" ht="15.5">
      <c r="K33" s="71"/>
      <c r="L33" s="70"/>
      <c r="M33" s="70"/>
      <c r="N33" s="70"/>
      <c r="O33" s="70"/>
      <c r="P33" s="59" t="s">
        <v>87</v>
      </c>
      <c r="Q33" s="59"/>
      <c r="R33" s="59"/>
      <c r="S33" s="58"/>
      <c r="T33" s="58"/>
      <c r="U33" s="58"/>
      <c r="V33" s="58"/>
    </row>
    <row r="34" spans="11:22" ht="15.5">
      <c r="K34" s="70"/>
      <c r="L34" s="70"/>
      <c r="M34" s="70"/>
      <c r="N34" s="70"/>
      <c r="O34" s="70"/>
      <c r="P34" s="59" t="s">
        <v>82</v>
      </c>
      <c r="Q34" s="59"/>
      <c r="R34" s="59"/>
      <c r="S34" s="58"/>
      <c r="T34" s="58"/>
      <c r="U34" s="58"/>
      <c r="V34" s="58"/>
    </row>
    <row r="35" spans="11:22" ht="15.5">
      <c r="P35" s="59" t="s">
        <v>83</v>
      </c>
      <c r="Q35" s="59"/>
      <c r="R35" s="59"/>
      <c r="S35" s="58"/>
      <c r="T35" s="58"/>
      <c r="U35" s="58"/>
      <c r="V35" s="58"/>
    </row>
    <row r="36" spans="11:22" ht="15.5">
      <c r="P36" s="59" t="s">
        <v>84</v>
      </c>
      <c r="Q36" s="59"/>
      <c r="R36" s="59"/>
      <c r="S36" s="58"/>
      <c r="T36" s="58"/>
      <c r="U36" s="58"/>
      <c r="V36" s="58"/>
    </row>
    <row r="44" spans="11:22">
      <c r="P44" s="58" t="s">
        <v>108</v>
      </c>
      <c r="Q44" s="58"/>
      <c r="R44" s="58"/>
      <c r="S44" s="58"/>
      <c r="T44" s="58"/>
      <c r="U44" s="58"/>
      <c r="V44" s="58"/>
    </row>
    <row r="45" spans="11:22">
      <c r="P45" s="58"/>
      <c r="Q45" s="58"/>
      <c r="R45" s="58"/>
      <c r="S45" s="58"/>
      <c r="T45" s="58"/>
      <c r="U45" s="58"/>
      <c r="V45" s="58"/>
    </row>
    <row r="46" spans="11:22">
      <c r="P46" s="58"/>
      <c r="Q46" s="58"/>
      <c r="R46" s="58"/>
      <c r="S46" s="58"/>
      <c r="T46" s="58"/>
      <c r="U46" s="58"/>
      <c r="V46" s="58"/>
    </row>
    <row r="47" spans="11:22">
      <c r="P47" s="58"/>
      <c r="Q47" s="58"/>
      <c r="R47" s="58"/>
      <c r="S47" s="58"/>
      <c r="T47" s="58"/>
      <c r="U47" s="58"/>
      <c r="V47" s="58"/>
    </row>
    <row r="57" spans="1:14" ht="21">
      <c r="A57" s="62" t="s">
        <v>0</v>
      </c>
      <c r="B57" s="62"/>
      <c r="I57" s="45"/>
    </row>
    <row r="58" spans="1:14" ht="13" customHeight="1">
      <c r="A58" s="47"/>
      <c r="B58" s="47"/>
      <c r="I58" s="45"/>
    </row>
    <row r="59" spans="1:14" ht="21" customHeight="1">
      <c r="A59" s="44" t="s">
        <v>2</v>
      </c>
      <c r="B59" s="44"/>
      <c r="C59" s="46">
        <v>44348</v>
      </c>
      <c r="D59" s="46">
        <v>44378</v>
      </c>
      <c r="E59" s="46">
        <v>44409</v>
      </c>
      <c r="F59" s="46">
        <v>44440</v>
      </c>
      <c r="G59" s="46">
        <v>44470</v>
      </c>
      <c r="H59" s="46">
        <v>44501</v>
      </c>
      <c r="I59" s="66">
        <v>44531</v>
      </c>
      <c r="J59" s="46">
        <v>44562</v>
      </c>
      <c r="K59" s="46">
        <v>44593</v>
      </c>
      <c r="L59" s="46">
        <v>44621</v>
      </c>
      <c r="M59" s="46">
        <v>44652</v>
      </c>
      <c r="N59" s="46">
        <v>44682</v>
      </c>
    </row>
    <row r="60" spans="1:14" ht="23.5">
      <c r="A60" s="2" t="s">
        <v>101</v>
      </c>
      <c r="B60" s="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6" t="s">
        <v>89</v>
      </c>
      <c r="B61" s="67" t="s">
        <v>91</v>
      </c>
      <c r="C61" s="64">
        <v>29.5</v>
      </c>
      <c r="D61" s="64">
        <v>30.5</v>
      </c>
      <c r="E61" s="64">
        <v>29.8</v>
      </c>
      <c r="F61" s="64">
        <v>28.8</v>
      </c>
      <c r="G61" s="64">
        <v>28.9</v>
      </c>
      <c r="H61" s="64">
        <v>27.2</v>
      </c>
      <c r="I61" s="64">
        <v>28.1</v>
      </c>
      <c r="J61" s="64">
        <v>21.7</v>
      </c>
      <c r="K61" s="64">
        <v>19.600000000000001</v>
      </c>
      <c r="L61" s="64">
        <v>21.7</v>
      </c>
      <c r="M61" s="64">
        <v>21</v>
      </c>
      <c r="N61" s="64">
        <v>21.7</v>
      </c>
    </row>
    <row r="62" spans="1:14">
      <c r="A62" s="6" t="s">
        <v>89</v>
      </c>
      <c r="B62" s="67" t="s">
        <v>92</v>
      </c>
      <c r="C62" s="64">
        <v>5</v>
      </c>
      <c r="D62" s="64">
        <v>5.2</v>
      </c>
      <c r="E62" s="64">
        <v>5.2</v>
      </c>
      <c r="F62" s="64">
        <v>5.3</v>
      </c>
      <c r="G62" s="64">
        <v>4.8</v>
      </c>
      <c r="H62" s="64">
        <v>5.8</v>
      </c>
      <c r="I62" s="64">
        <v>6</v>
      </c>
      <c r="J62" s="64">
        <v>5.2</v>
      </c>
      <c r="K62" s="64">
        <v>4.7</v>
      </c>
      <c r="L62" s="64">
        <v>5.2</v>
      </c>
      <c r="M62" s="64">
        <v>5.8</v>
      </c>
      <c r="N62" s="64">
        <v>6</v>
      </c>
    </row>
    <row r="63" spans="1:14">
      <c r="A63" s="6" t="s">
        <v>89</v>
      </c>
      <c r="B63" s="67" t="s">
        <v>93</v>
      </c>
      <c r="C63" s="64">
        <v>7.2</v>
      </c>
      <c r="D63" s="64">
        <v>8.1</v>
      </c>
      <c r="E63" s="64">
        <v>8.1999999999999993</v>
      </c>
      <c r="F63" s="64">
        <v>6.1</v>
      </c>
      <c r="G63" s="64">
        <v>1.8</v>
      </c>
      <c r="H63" s="64">
        <v>7.1</v>
      </c>
      <c r="I63" s="64">
        <v>7.3</v>
      </c>
      <c r="J63" s="64">
        <v>7.4</v>
      </c>
      <c r="K63" s="64">
        <v>6.7</v>
      </c>
      <c r="L63" s="64">
        <v>7.4</v>
      </c>
      <c r="M63" s="64">
        <v>7.2</v>
      </c>
      <c r="N63" s="64">
        <v>7.4</v>
      </c>
    </row>
    <row r="64" spans="1:14">
      <c r="A64" s="6" t="s">
        <v>89</v>
      </c>
      <c r="B64" s="67" t="s">
        <v>94</v>
      </c>
      <c r="C64" s="64">
        <v>46.8</v>
      </c>
      <c r="D64" s="64">
        <v>48.4</v>
      </c>
      <c r="E64" s="64">
        <v>48.4</v>
      </c>
      <c r="F64" s="64">
        <v>46.8</v>
      </c>
      <c r="G64" s="64">
        <v>46.7</v>
      </c>
      <c r="H64" s="64">
        <v>45.2</v>
      </c>
      <c r="I64" s="64">
        <v>47.5</v>
      </c>
      <c r="J64" s="64">
        <v>47.5</v>
      </c>
      <c r="K64" s="64">
        <v>42.9</v>
      </c>
      <c r="L64" s="64">
        <v>47.5</v>
      </c>
      <c r="M64" s="64">
        <v>46</v>
      </c>
      <c r="N64" s="64">
        <v>47.5</v>
      </c>
    </row>
    <row r="65" spans="1:14">
      <c r="A65" s="6" t="s">
        <v>89</v>
      </c>
      <c r="B65" s="67" t="s">
        <v>95</v>
      </c>
      <c r="C65" s="64">
        <v>61.2</v>
      </c>
      <c r="D65" s="64">
        <v>10.199999999999999</v>
      </c>
      <c r="E65" s="64">
        <v>62.5</v>
      </c>
      <c r="F65" s="64">
        <v>61.9</v>
      </c>
      <c r="G65" s="64">
        <v>65.400000000000006</v>
      </c>
      <c r="H65" s="64">
        <v>62.6</v>
      </c>
      <c r="I65" s="64">
        <v>66.2</v>
      </c>
      <c r="J65" s="64">
        <v>63.2</v>
      </c>
      <c r="K65" s="64">
        <v>57.1</v>
      </c>
      <c r="L65" s="64">
        <v>63.2</v>
      </c>
      <c r="M65" s="64">
        <v>58.3</v>
      </c>
      <c r="N65" s="64">
        <v>60.3</v>
      </c>
    </row>
    <row r="66" spans="1:14">
      <c r="A66" s="6" t="s">
        <v>89</v>
      </c>
      <c r="B66" s="67" t="s">
        <v>96</v>
      </c>
      <c r="C66" s="64">
        <v>46.8</v>
      </c>
      <c r="D66" s="64">
        <v>48.4</v>
      </c>
      <c r="E66" s="64">
        <v>49.1</v>
      </c>
      <c r="F66" s="64">
        <v>34.799999999999997</v>
      </c>
      <c r="G66" s="64">
        <v>11.9</v>
      </c>
      <c r="H66" s="64">
        <v>50</v>
      </c>
      <c r="I66" s="64">
        <v>46.4</v>
      </c>
      <c r="J66" s="64">
        <v>43.2</v>
      </c>
      <c r="K66" s="64">
        <v>39</v>
      </c>
      <c r="L66" s="64">
        <v>43.2</v>
      </c>
      <c r="M66" s="64">
        <v>39.299999999999997</v>
      </c>
      <c r="N66" s="64">
        <v>40.6</v>
      </c>
    </row>
    <row r="67" spans="1:14">
      <c r="A67" s="103" t="s">
        <v>97</v>
      </c>
      <c r="B67" s="103"/>
      <c r="C67" s="69">
        <v>196.6</v>
      </c>
      <c r="D67" s="69">
        <v>150.69999999999999</v>
      </c>
      <c r="E67" s="69">
        <v>203.1</v>
      </c>
      <c r="F67" s="69">
        <v>183.6</v>
      </c>
      <c r="G67" s="69">
        <v>159.5</v>
      </c>
      <c r="H67" s="69">
        <v>197.8</v>
      </c>
      <c r="I67" s="69">
        <v>201.4</v>
      </c>
      <c r="J67" s="69">
        <v>188.3</v>
      </c>
      <c r="K67" s="69">
        <v>170.1</v>
      </c>
      <c r="L67" s="69">
        <v>188.3</v>
      </c>
      <c r="M67" s="69">
        <v>177.6</v>
      </c>
      <c r="N67" s="69">
        <v>183.5</v>
      </c>
    </row>
    <row r="68" spans="1:14" ht="23.5">
      <c r="A68" s="2" t="s">
        <v>90</v>
      </c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6" t="s">
        <v>89</v>
      </c>
      <c r="B69" s="67" t="s">
        <v>91</v>
      </c>
      <c r="C69" s="64">
        <v>11.6</v>
      </c>
      <c r="D69" s="64">
        <v>13.3</v>
      </c>
      <c r="E69" s="64">
        <v>13.3</v>
      </c>
      <c r="F69" s="64">
        <v>12.9</v>
      </c>
      <c r="G69" s="64">
        <v>13</v>
      </c>
      <c r="H69" s="64">
        <v>12.2</v>
      </c>
      <c r="I69" s="64">
        <v>12.6</v>
      </c>
      <c r="J69" s="64">
        <v>11.1</v>
      </c>
      <c r="K69" s="64">
        <v>10</v>
      </c>
      <c r="L69" s="64">
        <v>11.1</v>
      </c>
      <c r="M69" s="64">
        <v>10.8</v>
      </c>
      <c r="N69" s="64">
        <v>11.1</v>
      </c>
    </row>
    <row r="70" spans="1:14">
      <c r="A70" s="6" t="s">
        <v>89</v>
      </c>
      <c r="B70" s="67" t="s">
        <v>92</v>
      </c>
      <c r="C70" s="64">
        <v>6.9</v>
      </c>
      <c r="D70" s="64">
        <v>7.1</v>
      </c>
      <c r="E70" s="64">
        <v>7.1</v>
      </c>
      <c r="F70" s="64">
        <v>6.7</v>
      </c>
      <c r="G70" s="64">
        <v>6.7</v>
      </c>
      <c r="H70" s="64">
        <v>6.6</v>
      </c>
      <c r="I70" s="64">
        <v>6.1</v>
      </c>
      <c r="J70" s="64">
        <v>6.1</v>
      </c>
      <c r="K70" s="64">
        <v>5.5</v>
      </c>
      <c r="L70" s="64">
        <v>6.1</v>
      </c>
      <c r="M70" s="64">
        <v>5.9</v>
      </c>
      <c r="N70" s="64">
        <v>6.1</v>
      </c>
    </row>
    <row r="71" spans="1:14">
      <c r="A71" s="6" t="s">
        <v>89</v>
      </c>
      <c r="B71" s="67" t="s">
        <v>93</v>
      </c>
      <c r="C71" s="64">
        <v>11.4</v>
      </c>
      <c r="D71" s="64">
        <v>9.3000000000000007</v>
      </c>
      <c r="E71" s="64">
        <v>9.3000000000000007</v>
      </c>
      <c r="F71" s="64">
        <v>6.9</v>
      </c>
      <c r="G71" s="64">
        <v>4.5</v>
      </c>
      <c r="H71" s="64">
        <v>8.6</v>
      </c>
      <c r="I71" s="64">
        <v>7.9</v>
      </c>
      <c r="J71" s="64">
        <v>7.9</v>
      </c>
      <c r="K71" s="64">
        <v>7.2</v>
      </c>
      <c r="L71" s="64">
        <v>7.9</v>
      </c>
      <c r="M71" s="64">
        <v>7.7</v>
      </c>
      <c r="N71" s="64">
        <v>7.9</v>
      </c>
    </row>
    <row r="72" spans="1:14">
      <c r="A72" s="6" t="s">
        <v>89</v>
      </c>
      <c r="B72" s="67" t="s">
        <v>94</v>
      </c>
      <c r="C72" s="64">
        <v>10.5</v>
      </c>
      <c r="D72" s="64">
        <v>14</v>
      </c>
      <c r="E72" s="64">
        <v>14</v>
      </c>
      <c r="F72" s="64">
        <v>13.5</v>
      </c>
      <c r="G72" s="64">
        <v>13.5</v>
      </c>
      <c r="H72" s="64">
        <v>13</v>
      </c>
      <c r="I72" s="64">
        <v>13.7</v>
      </c>
      <c r="J72" s="64">
        <v>13.7</v>
      </c>
      <c r="K72" s="64">
        <v>12.4</v>
      </c>
      <c r="L72" s="64">
        <v>13.7</v>
      </c>
      <c r="M72" s="64">
        <v>13.3</v>
      </c>
      <c r="N72" s="64">
        <v>13.7</v>
      </c>
    </row>
    <row r="73" spans="1:14">
      <c r="A73" s="6" t="s">
        <v>89</v>
      </c>
      <c r="B73" s="67" t="s">
        <v>95</v>
      </c>
      <c r="C73" s="64">
        <v>51.8</v>
      </c>
      <c r="D73" s="64">
        <v>8.6</v>
      </c>
      <c r="E73" s="64">
        <v>53.6</v>
      </c>
      <c r="F73" s="64">
        <v>51.8</v>
      </c>
      <c r="G73" s="64">
        <v>52.4</v>
      </c>
      <c r="H73" s="64">
        <v>51.3</v>
      </c>
      <c r="I73" s="64">
        <v>53.6</v>
      </c>
      <c r="J73" s="64">
        <v>53.6</v>
      </c>
      <c r="K73" s="64">
        <v>48.4</v>
      </c>
      <c r="L73" s="64">
        <v>53.6</v>
      </c>
      <c r="M73" s="64">
        <v>51.8</v>
      </c>
      <c r="N73" s="64">
        <v>53.6</v>
      </c>
    </row>
    <row r="74" spans="1:14">
      <c r="A74" s="103" t="s">
        <v>97</v>
      </c>
      <c r="B74" s="103"/>
      <c r="C74" s="69">
        <f>SUM(C69:C73)</f>
        <v>92.199999999999989</v>
      </c>
      <c r="D74" s="69">
        <f t="shared" ref="D74:N74" si="0">SUM(D69:D73)</f>
        <v>52.300000000000004</v>
      </c>
      <c r="E74" s="69">
        <f t="shared" si="0"/>
        <v>97.300000000000011</v>
      </c>
      <c r="F74" s="69">
        <f t="shared" si="0"/>
        <v>91.8</v>
      </c>
      <c r="G74" s="69">
        <f t="shared" si="0"/>
        <v>90.1</v>
      </c>
      <c r="H74" s="69">
        <f t="shared" si="0"/>
        <v>91.699999999999989</v>
      </c>
      <c r="I74" s="69">
        <f t="shared" si="0"/>
        <v>93.9</v>
      </c>
      <c r="J74" s="69">
        <f t="shared" si="0"/>
        <v>92.4</v>
      </c>
      <c r="K74" s="69">
        <f t="shared" si="0"/>
        <v>83.5</v>
      </c>
      <c r="L74" s="69">
        <f t="shared" si="0"/>
        <v>92.4</v>
      </c>
      <c r="M74" s="69">
        <f t="shared" si="0"/>
        <v>89.5</v>
      </c>
      <c r="N74" s="69">
        <f t="shared" si="0"/>
        <v>92.4</v>
      </c>
    </row>
    <row r="75" spans="1:14" ht="23.5">
      <c r="A75" s="2" t="s">
        <v>32</v>
      </c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>
      <c r="A76" s="6" t="s">
        <v>89</v>
      </c>
      <c r="B76" s="67" t="s">
        <v>91</v>
      </c>
      <c r="C76" s="64">
        <v>27.9</v>
      </c>
      <c r="D76" s="64">
        <v>26.7</v>
      </c>
      <c r="E76" s="64">
        <v>27.6</v>
      </c>
      <c r="F76" s="64">
        <v>26.7</v>
      </c>
      <c r="G76" s="64">
        <v>27.7</v>
      </c>
      <c r="H76" s="64">
        <v>26.1</v>
      </c>
      <c r="I76" s="64">
        <v>26.9</v>
      </c>
      <c r="J76" s="64">
        <v>23.8</v>
      </c>
      <c r="K76" s="64">
        <v>21.5</v>
      </c>
      <c r="L76" s="64">
        <v>23.8</v>
      </c>
      <c r="M76" s="64">
        <v>23</v>
      </c>
      <c r="N76" s="64">
        <v>23.8</v>
      </c>
    </row>
    <row r="77" spans="1:14">
      <c r="A77" s="6" t="s">
        <v>89</v>
      </c>
      <c r="B77" s="67" t="s">
        <v>92</v>
      </c>
      <c r="C77" s="64">
        <v>31</v>
      </c>
      <c r="D77" s="64">
        <v>29.5</v>
      </c>
      <c r="E77" s="64">
        <v>30.1</v>
      </c>
      <c r="F77" s="64">
        <v>27.2</v>
      </c>
      <c r="G77" s="64">
        <v>25.8</v>
      </c>
      <c r="H77" s="64">
        <v>29.4</v>
      </c>
      <c r="I77" s="64">
        <v>31.1</v>
      </c>
      <c r="J77" s="64">
        <v>31.1</v>
      </c>
      <c r="K77" s="64">
        <v>28.1</v>
      </c>
      <c r="L77" s="64">
        <v>31.1</v>
      </c>
      <c r="M77" s="64">
        <v>30.1</v>
      </c>
      <c r="N77" s="64">
        <v>31.1</v>
      </c>
    </row>
    <row r="78" spans="1:14">
      <c r="A78" s="6" t="s">
        <v>89</v>
      </c>
      <c r="B78" s="67" t="s">
        <v>93</v>
      </c>
      <c r="C78" s="64">
        <v>38.200000000000003</v>
      </c>
      <c r="D78" s="64">
        <v>40.9</v>
      </c>
      <c r="E78" s="64">
        <v>48.1</v>
      </c>
      <c r="F78" s="64">
        <v>31.7</v>
      </c>
      <c r="G78" s="64">
        <v>15</v>
      </c>
      <c r="H78" s="64">
        <v>39.4</v>
      </c>
      <c r="I78" s="64">
        <v>41.7</v>
      </c>
      <c r="J78" s="64">
        <v>41.7</v>
      </c>
      <c r="K78" s="64">
        <v>37.6</v>
      </c>
      <c r="L78" s="64">
        <v>41.7</v>
      </c>
      <c r="M78" s="64">
        <v>40.299999999999997</v>
      </c>
      <c r="N78" s="64">
        <v>41.7</v>
      </c>
    </row>
    <row r="79" spans="1:14">
      <c r="A79" s="6" t="s">
        <v>89</v>
      </c>
      <c r="B79" s="67" t="s">
        <v>94</v>
      </c>
      <c r="C79" s="64">
        <v>50.3</v>
      </c>
      <c r="D79" s="64">
        <v>54.9</v>
      </c>
      <c r="E79" s="64">
        <v>51.2</v>
      </c>
      <c r="F79" s="64">
        <v>52.5</v>
      </c>
      <c r="G79" s="64">
        <v>55.4</v>
      </c>
      <c r="H79" s="64">
        <v>53</v>
      </c>
      <c r="I79" s="64">
        <v>56.4</v>
      </c>
      <c r="J79" s="64">
        <v>56.4</v>
      </c>
      <c r="K79" s="64">
        <v>50.9</v>
      </c>
      <c r="L79" s="64">
        <v>56.4</v>
      </c>
      <c r="M79" s="64">
        <v>54.5</v>
      </c>
      <c r="N79" s="64">
        <v>56.4</v>
      </c>
    </row>
    <row r="80" spans="1:14">
      <c r="A80" s="103" t="s">
        <v>97</v>
      </c>
      <c r="B80" s="103"/>
      <c r="C80" s="68">
        <f>SUM(C76:C79)</f>
        <v>147.39999999999998</v>
      </c>
      <c r="D80" s="68">
        <f t="shared" ref="D80:N80" si="1">SUM(D76:D79)</f>
        <v>152</v>
      </c>
      <c r="E80" s="68">
        <f t="shared" si="1"/>
        <v>157</v>
      </c>
      <c r="F80" s="68">
        <f t="shared" si="1"/>
        <v>138.1</v>
      </c>
      <c r="G80" s="68">
        <f t="shared" si="1"/>
        <v>123.9</v>
      </c>
      <c r="H80" s="68">
        <f t="shared" si="1"/>
        <v>147.9</v>
      </c>
      <c r="I80" s="68">
        <f t="shared" si="1"/>
        <v>156.1</v>
      </c>
      <c r="J80" s="68">
        <f t="shared" si="1"/>
        <v>153</v>
      </c>
      <c r="K80" s="68">
        <f t="shared" si="1"/>
        <v>138.1</v>
      </c>
      <c r="L80" s="68">
        <f t="shared" si="1"/>
        <v>153</v>
      </c>
      <c r="M80" s="68">
        <f t="shared" si="1"/>
        <v>147.9</v>
      </c>
      <c r="N80" s="69">
        <f t="shared" si="1"/>
        <v>153</v>
      </c>
    </row>
    <row r="81" spans="1:14" ht="23.5">
      <c r="A81" s="2" t="s">
        <v>98</v>
      </c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>
      <c r="A82" s="6" t="s">
        <v>89</v>
      </c>
      <c r="B82" s="67" t="s">
        <v>95</v>
      </c>
      <c r="C82" s="64">
        <v>38.799999999999997</v>
      </c>
      <c r="D82" s="64">
        <v>6.8</v>
      </c>
      <c r="E82" s="64">
        <v>39.1</v>
      </c>
      <c r="F82" s="64">
        <v>37.9</v>
      </c>
      <c r="G82" s="64">
        <v>41.6</v>
      </c>
      <c r="H82" s="64">
        <v>40.700000000000003</v>
      </c>
      <c r="I82" s="64">
        <v>41</v>
      </c>
      <c r="J82" s="64">
        <v>36.299999999999997</v>
      </c>
      <c r="K82" s="64">
        <v>32.799999999999997</v>
      </c>
      <c r="L82" s="64">
        <v>36.299999999999997</v>
      </c>
      <c r="M82" s="64">
        <v>35.200000000000003</v>
      </c>
      <c r="N82" s="64">
        <v>36.299999999999997</v>
      </c>
    </row>
    <row r="83" spans="1:14">
      <c r="A83" s="103" t="s">
        <v>97</v>
      </c>
      <c r="B83" s="103"/>
      <c r="C83" s="68">
        <f>SUM(C82)</f>
        <v>38.799999999999997</v>
      </c>
      <c r="D83" s="68">
        <f t="shared" ref="D83:N83" si="2">SUM(D82)</f>
        <v>6.8</v>
      </c>
      <c r="E83" s="68">
        <f t="shared" si="2"/>
        <v>39.1</v>
      </c>
      <c r="F83" s="68">
        <f t="shared" si="2"/>
        <v>37.9</v>
      </c>
      <c r="G83" s="68">
        <f t="shared" si="2"/>
        <v>41.6</v>
      </c>
      <c r="H83" s="68">
        <f t="shared" si="2"/>
        <v>40.700000000000003</v>
      </c>
      <c r="I83" s="68">
        <f t="shared" si="2"/>
        <v>41</v>
      </c>
      <c r="J83" s="68">
        <f t="shared" si="2"/>
        <v>36.299999999999997</v>
      </c>
      <c r="K83" s="68">
        <f t="shared" si="2"/>
        <v>32.799999999999997</v>
      </c>
      <c r="L83" s="68">
        <f t="shared" si="2"/>
        <v>36.299999999999997</v>
      </c>
      <c r="M83" s="68">
        <f t="shared" si="2"/>
        <v>35.200000000000003</v>
      </c>
      <c r="N83" s="68">
        <f t="shared" si="2"/>
        <v>36.299999999999997</v>
      </c>
    </row>
    <row r="84" spans="1:14" ht="22.5" customHeight="1">
      <c r="A84" s="2" t="s">
        <v>99</v>
      </c>
      <c r="B84" s="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>
      <c r="A85" s="72"/>
      <c r="B85" s="67" t="s">
        <v>91</v>
      </c>
      <c r="C85" s="64">
        <v>39.5</v>
      </c>
      <c r="D85" s="64">
        <v>40</v>
      </c>
      <c r="E85" s="64">
        <v>40.9</v>
      </c>
      <c r="F85" s="64">
        <v>39.6</v>
      </c>
      <c r="G85" s="64">
        <v>40.700000000000003</v>
      </c>
      <c r="H85" s="64">
        <v>38.299999999999997</v>
      </c>
      <c r="I85" s="64">
        <v>39.5</v>
      </c>
      <c r="J85" s="64">
        <v>34.9</v>
      </c>
      <c r="K85" s="64">
        <v>31.5</v>
      </c>
      <c r="L85" s="64">
        <v>34.9</v>
      </c>
      <c r="M85" s="64">
        <v>33.799999999999997</v>
      </c>
      <c r="N85" s="64">
        <v>34.9</v>
      </c>
    </row>
    <row r="86" spans="1:14">
      <c r="A86" s="72"/>
      <c r="B86" s="67" t="s">
        <v>92</v>
      </c>
      <c r="C86" s="64">
        <v>37.9</v>
      </c>
      <c r="D86" s="64">
        <v>36.6</v>
      </c>
      <c r="E86" s="64">
        <v>37.200000000000003</v>
      </c>
      <c r="F86" s="64">
        <v>33.9</v>
      </c>
      <c r="G86" s="64">
        <v>32.4</v>
      </c>
      <c r="H86" s="64">
        <v>36</v>
      </c>
      <c r="I86" s="64">
        <v>37.200000000000003</v>
      </c>
      <c r="J86" s="64">
        <v>37.200000000000003</v>
      </c>
      <c r="K86" s="64">
        <v>33.6</v>
      </c>
      <c r="L86" s="64">
        <v>37.200000000000003</v>
      </c>
      <c r="M86" s="64">
        <v>36</v>
      </c>
      <c r="N86" s="64">
        <v>37.200000000000003</v>
      </c>
    </row>
    <row r="87" spans="1:14">
      <c r="A87" s="72"/>
      <c r="B87" s="67" t="s">
        <v>93</v>
      </c>
      <c r="C87" s="64">
        <v>49.6</v>
      </c>
      <c r="D87" s="64">
        <v>50.2</v>
      </c>
      <c r="E87" s="64">
        <v>57.4</v>
      </c>
      <c r="F87" s="64">
        <v>38.6</v>
      </c>
      <c r="G87" s="64">
        <v>19.5</v>
      </c>
      <c r="H87" s="64">
        <v>48</v>
      </c>
      <c r="I87" s="64">
        <v>49.6</v>
      </c>
      <c r="J87" s="64">
        <v>49.6</v>
      </c>
      <c r="K87" s="64">
        <v>44.8</v>
      </c>
      <c r="L87" s="64">
        <v>49.6</v>
      </c>
      <c r="M87" s="64">
        <v>48</v>
      </c>
      <c r="N87" s="64">
        <v>49.6</v>
      </c>
    </row>
    <row r="88" spans="1:14">
      <c r="A88" s="72"/>
      <c r="B88" s="67" t="s">
        <v>94</v>
      </c>
      <c r="C88" s="64">
        <v>60.8</v>
      </c>
      <c r="D88" s="64">
        <v>68.8</v>
      </c>
      <c r="E88" s="64">
        <v>65.099999999999994</v>
      </c>
      <c r="F88" s="64">
        <v>66</v>
      </c>
      <c r="G88" s="64">
        <v>68.8</v>
      </c>
      <c r="H88" s="64">
        <v>66</v>
      </c>
      <c r="I88" s="64">
        <v>70.099999999999994</v>
      </c>
      <c r="J88" s="64">
        <v>70.099999999999994</v>
      </c>
      <c r="K88" s="64">
        <v>63.3</v>
      </c>
      <c r="L88" s="64">
        <v>70.099999999999994</v>
      </c>
      <c r="M88" s="64">
        <v>67.8</v>
      </c>
      <c r="N88" s="64">
        <v>70.099999999999994</v>
      </c>
    </row>
    <row r="89" spans="1:14">
      <c r="A89" s="72"/>
      <c r="B89" s="67" t="s">
        <v>95</v>
      </c>
      <c r="C89" s="64">
        <v>90.6</v>
      </c>
      <c r="D89" s="64">
        <v>15.4</v>
      </c>
      <c r="E89" s="64">
        <v>92.7</v>
      </c>
      <c r="F89" s="64">
        <v>89.7</v>
      </c>
      <c r="G89" s="64">
        <v>93.9</v>
      </c>
      <c r="H89" s="64">
        <v>91.9</v>
      </c>
      <c r="I89" s="64">
        <v>94.6</v>
      </c>
      <c r="J89" s="64">
        <v>89.9</v>
      </c>
      <c r="K89" s="64">
        <v>81.2</v>
      </c>
      <c r="L89" s="64">
        <v>89.9</v>
      </c>
      <c r="M89" s="64">
        <v>87</v>
      </c>
      <c r="N89" s="64">
        <v>89.9</v>
      </c>
    </row>
    <row r="90" spans="1:14">
      <c r="A90" s="103" t="s">
        <v>97</v>
      </c>
      <c r="B90" s="103"/>
      <c r="C90" s="68">
        <f>SUM(C85:C89)</f>
        <v>278.39999999999998</v>
      </c>
      <c r="D90" s="68">
        <f t="shared" ref="D90:N90" si="3">SUM(D85:D89)</f>
        <v>211</v>
      </c>
      <c r="E90" s="68">
        <f t="shared" si="3"/>
        <v>293.3</v>
      </c>
      <c r="F90" s="68">
        <f t="shared" si="3"/>
        <v>267.8</v>
      </c>
      <c r="G90" s="68">
        <f t="shared" si="3"/>
        <v>255.29999999999998</v>
      </c>
      <c r="H90" s="68">
        <f t="shared" si="3"/>
        <v>280.20000000000005</v>
      </c>
      <c r="I90" s="68">
        <f t="shared" si="3"/>
        <v>291</v>
      </c>
      <c r="J90" s="68">
        <f t="shared" si="3"/>
        <v>281.7</v>
      </c>
      <c r="K90" s="68">
        <f t="shared" si="3"/>
        <v>254.39999999999998</v>
      </c>
      <c r="L90" s="68">
        <f t="shared" si="3"/>
        <v>281.7</v>
      </c>
      <c r="M90" s="68">
        <f t="shared" si="3"/>
        <v>272.60000000000002</v>
      </c>
      <c r="N90" s="68">
        <f t="shared" si="3"/>
        <v>281.7</v>
      </c>
    </row>
    <row r="91" spans="1:14" ht="23.5">
      <c r="A91" s="2" t="s">
        <v>66</v>
      </c>
      <c r="B91" s="2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1:14">
      <c r="A92" s="6" t="s">
        <v>100</v>
      </c>
      <c r="B92" s="67" t="s">
        <v>91</v>
      </c>
      <c r="C92" s="64">
        <v>10.5</v>
      </c>
      <c r="D92" s="64">
        <v>10.9</v>
      </c>
      <c r="E92" s="64">
        <v>10.9</v>
      </c>
      <c r="F92" s="64">
        <v>9.3000000000000007</v>
      </c>
      <c r="G92" s="64">
        <v>9.3000000000000007</v>
      </c>
      <c r="H92" s="64">
        <v>8.8000000000000007</v>
      </c>
      <c r="I92" s="64">
        <v>9.1</v>
      </c>
      <c r="J92" s="64">
        <v>8</v>
      </c>
      <c r="K92" s="64">
        <v>7.2</v>
      </c>
      <c r="L92" s="64">
        <v>8</v>
      </c>
      <c r="M92" s="64">
        <v>7.8</v>
      </c>
      <c r="N92" s="64">
        <v>8</v>
      </c>
    </row>
    <row r="93" spans="1:14">
      <c r="A93" s="6" t="s">
        <v>102</v>
      </c>
      <c r="B93" s="67" t="s">
        <v>92</v>
      </c>
      <c r="C93" s="64">
        <v>9.4</v>
      </c>
      <c r="D93" s="64">
        <v>9.6999999999999993</v>
      </c>
      <c r="E93" s="64">
        <v>9.3000000000000007</v>
      </c>
      <c r="F93" s="64">
        <v>9.4</v>
      </c>
      <c r="G93" s="64">
        <v>8.6</v>
      </c>
      <c r="H93" s="64">
        <v>8.9</v>
      </c>
      <c r="I93" s="64">
        <v>8.3000000000000007</v>
      </c>
      <c r="J93" s="64">
        <v>8.3000000000000007</v>
      </c>
      <c r="K93" s="64">
        <v>7.5</v>
      </c>
      <c r="L93" s="64">
        <v>8.3000000000000007</v>
      </c>
      <c r="M93" s="64">
        <v>8</v>
      </c>
      <c r="N93" s="64">
        <v>8.3000000000000007</v>
      </c>
    </row>
    <row r="94" spans="1:14">
      <c r="A94" s="6" t="s">
        <v>103</v>
      </c>
      <c r="B94" s="67" t="s">
        <v>93</v>
      </c>
      <c r="C94" s="64">
        <v>12.3</v>
      </c>
      <c r="D94" s="64">
        <v>12.7</v>
      </c>
      <c r="E94" s="64">
        <v>12.7</v>
      </c>
      <c r="F94" s="64">
        <v>9.4</v>
      </c>
      <c r="G94" s="64">
        <v>2.6</v>
      </c>
      <c r="H94" s="64">
        <v>12.3</v>
      </c>
      <c r="I94" s="64">
        <v>12.7</v>
      </c>
      <c r="J94" s="64">
        <v>12.7</v>
      </c>
      <c r="K94" s="64">
        <v>11.5</v>
      </c>
      <c r="L94" s="64">
        <v>12.7</v>
      </c>
      <c r="M94" s="64">
        <v>12.3</v>
      </c>
      <c r="N94" s="64">
        <v>12.7</v>
      </c>
    </row>
    <row r="95" spans="1:14">
      <c r="A95" s="6" t="s">
        <v>104</v>
      </c>
      <c r="B95" s="67" t="s">
        <v>94</v>
      </c>
      <c r="C95" s="64">
        <v>13.8</v>
      </c>
      <c r="D95" s="64">
        <v>14.3</v>
      </c>
      <c r="E95" s="64">
        <v>14.3</v>
      </c>
      <c r="F95" s="64">
        <v>12.6</v>
      </c>
      <c r="G95" s="64">
        <v>12.6</v>
      </c>
      <c r="H95" s="64">
        <v>12.2</v>
      </c>
      <c r="I95" s="64">
        <v>12.8</v>
      </c>
      <c r="J95" s="64">
        <v>12.8</v>
      </c>
      <c r="K95" s="64">
        <v>11.6</v>
      </c>
      <c r="L95" s="64">
        <v>12.8</v>
      </c>
      <c r="M95" s="64">
        <v>12.4</v>
      </c>
      <c r="N95" s="64">
        <v>12.8</v>
      </c>
    </row>
    <row r="96" spans="1:14">
      <c r="A96" s="6" t="s">
        <v>105</v>
      </c>
      <c r="B96" s="67" t="s">
        <v>95</v>
      </c>
      <c r="C96" s="64">
        <v>19.5</v>
      </c>
      <c r="D96" s="64">
        <v>3.3</v>
      </c>
      <c r="E96" s="64">
        <v>20.2</v>
      </c>
      <c r="F96" s="64">
        <v>18.3</v>
      </c>
      <c r="G96" s="64">
        <v>18.5</v>
      </c>
      <c r="H96" s="64">
        <v>18.100000000000001</v>
      </c>
      <c r="I96" s="64">
        <v>18.899999999999999</v>
      </c>
      <c r="J96" s="64">
        <v>18.899999999999999</v>
      </c>
      <c r="K96" s="64">
        <v>17.100000000000001</v>
      </c>
      <c r="L96" s="64">
        <v>18.899999999999999</v>
      </c>
      <c r="M96" s="64">
        <v>18.3</v>
      </c>
      <c r="N96" s="64">
        <v>18.899999999999999</v>
      </c>
    </row>
    <row r="97" spans="1:14">
      <c r="A97" s="6" t="s">
        <v>105</v>
      </c>
      <c r="B97" s="67" t="s">
        <v>106</v>
      </c>
      <c r="C97" s="65">
        <v>13.5</v>
      </c>
      <c r="D97" s="65">
        <v>13</v>
      </c>
      <c r="E97" s="65">
        <v>13</v>
      </c>
      <c r="F97" s="65">
        <v>12.6</v>
      </c>
      <c r="G97" s="65">
        <v>13</v>
      </c>
      <c r="H97" s="65">
        <v>12.6</v>
      </c>
      <c r="I97" s="65">
        <v>13</v>
      </c>
      <c r="J97" s="65">
        <v>13</v>
      </c>
      <c r="K97" s="65">
        <v>11.8</v>
      </c>
      <c r="L97" s="65">
        <v>13</v>
      </c>
      <c r="M97" s="65">
        <v>12.6</v>
      </c>
      <c r="N97" s="65">
        <v>13</v>
      </c>
    </row>
    <row r="98" spans="1:14">
      <c r="A98" s="103" t="s">
        <v>97</v>
      </c>
      <c r="B98" s="103"/>
      <c r="C98" s="68">
        <f>SUM(C92:C97)</f>
        <v>79</v>
      </c>
      <c r="D98" s="68">
        <f t="shared" ref="D98:N98" si="4">SUM(D92:D97)</f>
        <v>63.899999999999991</v>
      </c>
      <c r="E98" s="68">
        <f t="shared" si="4"/>
        <v>80.400000000000006</v>
      </c>
      <c r="F98" s="68">
        <f t="shared" si="4"/>
        <v>71.599999999999994</v>
      </c>
      <c r="G98" s="68">
        <f t="shared" si="4"/>
        <v>64.599999999999994</v>
      </c>
      <c r="H98" s="68">
        <f t="shared" si="4"/>
        <v>72.900000000000006</v>
      </c>
      <c r="I98" s="68">
        <f t="shared" si="4"/>
        <v>74.8</v>
      </c>
      <c r="J98" s="68">
        <f t="shared" si="4"/>
        <v>73.699999999999989</v>
      </c>
      <c r="K98" s="68">
        <f t="shared" si="4"/>
        <v>66.7</v>
      </c>
      <c r="L98" s="68">
        <f t="shared" si="4"/>
        <v>73.699999999999989</v>
      </c>
      <c r="M98" s="68">
        <f t="shared" si="4"/>
        <v>71.399999999999991</v>
      </c>
      <c r="N98" s="68">
        <f t="shared" si="4"/>
        <v>73.699999999999989</v>
      </c>
    </row>
  </sheetData>
  <mergeCells count="6">
    <mergeCell ref="A90:B90"/>
    <mergeCell ref="A98:B98"/>
    <mergeCell ref="A67:B67"/>
    <mergeCell ref="A74:B74"/>
    <mergeCell ref="A80:B80"/>
    <mergeCell ref="A83:B83"/>
  </mergeCells>
  <phoneticPr fontId="27" type="noConversion"/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36B052-641E-415E-BFB8-6623DFB19B1B}">
          <x14:formula1>
            <xm:f>Sheet2!$A$1:$A$3</xm:f>
          </x14:formula1>
          <xm:sqref>I57:I58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3D78-50FD-4D69-B3EE-F42E05DADAD0}">
  <dimension ref="A2:Z20"/>
  <sheetViews>
    <sheetView topLeftCell="A4" workbookViewId="0">
      <selection activeCell="B5" sqref="B5"/>
    </sheetView>
  </sheetViews>
  <sheetFormatPr defaultRowHeight="14.5"/>
  <cols>
    <col min="1" max="1" width="1.453125" style="78" customWidth="1"/>
    <col min="2" max="2" width="29.1796875" style="78" customWidth="1"/>
    <col min="3" max="26" width="9.6328125" style="78" customWidth="1"/>
  </cols>
  <sheetData>
    <row r="2" spans="1:26">
      <c r="A2"/>
      <c r="B2" t="s">
        <v>132</v>
      </c>
      <c r="C2" t="s">
        <v>133</v>
      </c>
      <c r="D2" s="81">
        <v>2</v>
      </c>
      <c r="E2" s="80" t="s">
        <v>134</v>
      </c>
      <c r="F2"/>
      <c r="G2" s="74">
        <v>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7.5" customHeight="1">
      <c r="A5"/>
      <c r="B5" s="73" t="s">
        <v>145</v>
      </c>
      <c r="C5" s="81" t="s">
        <v>135</v>
      </c>
      <c r="D5" s="81" t="s">
        <v>136</v>
      </c>
      <c r="E5" s="81" t="s">
        <v>135</v>
      </c>
      <c r="F5" s="81" t="s">
        <v>136</v>
      </c>
      <c r="G5" s="81" t="s">
        <v>135</v>
      </c>
      <c r="H5" s="81" t="s">
        <v>136</v>
      </c>
      <c r="I5" s="81" t="s">
        <v>135</v>
      </c>
      <c r="J5" s="81" t="s">
        <v>136</v>
      </c>
      <c r="K5" s="81" t="s">
        <v>135</v>
      </c>
      <c r="L5" s="81" t="s">
        <v>136</v>
      </c>
      <c r="M5" s="81" t="s">
        <v>135</v>
      </c>
      <c r="N5" s="81" t="s">
        <v>136</v>
      </c>
      <c r="O5" s="81" t="s">
        <v>135</v>
      </c>
      <c r="P5" s="81" t="s">
        <v>136</v>
      </c>
      <c r="Q5" s="81" t="s">
        <v>135</v>
      </c>
      <c r="R5" s="81" t="s">
        <v>136</v>
      </c>
      <c r="S5" s="81" t="s">
        <v>135</v>
      </c>
      <c r="T5" s="81" t="s">
        <v>136</v>
      </c>
      <c r="U5" s="81" t="s">
        <v>135</v>
      </c>
      <c r="V5" s="81" t="s">
        <v>136</v>
      </c>
      <c r="W5" s="81" t="s">
        <v>135</v>
      </c>
      <c r="X5" s="81" t="s">
        <v>136</v>
      </c>
      <c r="Y5" s="81" t="s">
        <v>135</v>
      </c>
      <c r="Z5" s="81" t="s">
        <v>136</v>
      </c>
    </row>
    <row r="6" spans="1:26">
      <c r="A6"/>
      <c r="B6" s="73" t="s">
        <v>126</v>
      </c>
      <c r="C6" s="79">
        <v>44197</v>
      </c>
      <c r="D6" s="79">
        <v>44197</v>
      </c>
      <c r="E6" s="79">
        <v>44228</v>
      </c>
      <c r="F6" s="79">
        <v>44228</v>
      </c>
      <c r="G6" s="79">
        <v>44256</v>
      </c>
      <c r="H6" s="79">
        <v>44256</v>
      </c>
      <c r="I6" s="79">
        <v>44287</v>
      </c>
      <c r="J6" s="79">
        <v>44287</v>
      </c>
      <c r="K6" s="79">
        <v>44317</v>
      </c>
      <c r="L6" s="79">
        <v>44317</v>
      </c>
      <c r="M6" s="79">
        <v>44348</v>
      </c>
      <c r="N6" s="79">
        <v>44348</v>
      </c>
      <c r="O6" s="79">
        <v>44378</v>
      </c>
      <c r="P6" s="79">
        <v>44378</v>
      </c>
      <c r="Q6" s="79">
        <v>44409</v>
      </c>
      <c r="R6" s="79">
        <v>44409</v>
      </c>
      <c r="S6" s="79">
        <v>44440</v>
      </c>
      <c r="T6" s="79">
        <v>44440</v>
      </c>
      <c r="U6" s="79">
        <v>44470</v>
      </c>
      <c r="V6" s="79">
        <v>44470</v>
      </c>
      <c r="W6" s="79">
        <v>44501</v>
      </c>
      <c r="X6" s="79">
        <v>44501</v>
      </c>
      <c r="Y6" s="79">
        <v>44531</v>
      </c>
      <c r="Z6" s="79">
        <v>44531</v>
      </c>
    </row>
    <row r="7" spans="1:26">
      <c r="A7"/>
      <c r="B7" s="74" t="s">
        <v>127</v>
      </c>
      <c r="C7" s="75">
        <v>54.772000000000006</v>
      </c>
      <c r="D7" s="75">
        <v>54.772000000000006</v>
      </c>
      <c r="E7" s="75">
        <v>60.854999999999997</v>
      </c>
      <c r="F7" s="75">
        <v>60.854999999999997</v>
      </c>
      <c r="G7" s="75">
        <v>64.414347826086953</v>
      </c>
      <c r="H7" s="75">
        <v>64.414347826086953</v>
      </c>
      <c r="I7" s="75">
        <v>64.5</v>
      </c>
      <c r="J7" s="75">
        <v>64.5</v>
      </c>
      <c r="K7" s="75">
        <v>64.599999999999994</v>
      </c>
      <c r="L7" s="75">
        <v>64.599999999999994</v>
      </c>
      <c r="M7" s="75">
        <v>64.5</v>
      </c>
      <c r="N7" s="75">
        <v>64.5</v>
      </c>
      <c r="O7" s="75">
        <v>64.3</v>
      </c>
      <c r="P7" s="75">
        <v>64.3</v>
      </c>
      <c r="Q7" s="75">
        <v>64.2</v>
      </c>
      <c r="R7" s="75">
        <v>64.2</v>
      </c>
      <c r="S7" s="75">
        <v>63.8</v>
      </c>
      <c r="T7" s="75">
        <v>63.8</v>
      </c>
      <c r="U7" s="75">
        <v>63.5</v>
      </c>
      <c r="V7" s="75">
        <v>63.5</v>
      </c>
      <c r="W7" s="75">
        <v>64.2</v>
      </c>
      <c r="X7" s="75">
        <v>64.2</v>
      </c>
      <c r="Y7" s="75">
        <v>64.599999999999994</v>
      </c>
      <c r="Z7" s="75">
        <v>64.599999999999994</v>
      </c>
    </row>
    <row r="8" spans="1:26">
      <c r="A8"/>
      <c r="B8" s="74" t="s">
        <v>128</v>
      </c>
      <c r="C8" s="75">
        <v>30.006</v>
      </c>
      <c r="D8" s="75">
        <v>31</v>
      </c>
      <c r="E8" s="75">
        <v>29.985700000000001</v>
      </c>
      <c r="F8" s="75">
        <v>29.985700000000001</v>
      </c>
      <c r="G8" s="75">
        <v>30.789400000000001</v>
      </c>
      <c r="H8" s="75">
        <v>30.789400000000001</v>
      </c>
      <c r="I8" s="75">
        <v>31.1</v>
      </c>
      <c r="J8" s="75">
        <v>31.1</v>
      </c>
      <c r="K8" s="82">
        <v>30.92</v>
      </c>
      <c r="L8" s="82">
        <v>20.89</v>
      </c>
      <c r="M8" s="75">
        <v>30.74</v>
      </c>
      <c r="N8" s="75">
        <v>30.74</v>
      </c>
      <c r="O8" s="75">
        <v>30.42</v>
      </c>
      <c r="P8" s="75">
        <v>30.42</v>
      </c>
      <c r="Q8" s="75">
        <v>30.42</v>
      </c>
      <c r="R8" s="75">
        <v>30.42</v>
      </c>
      <c r="S8" s="75">
        <v>30.42</v>
      </c>
      <c r="T8" s="75">
        <v>30.42</v>
      </c>
      <c r="U8" s="75">
        <v>30.33</v>
      </c>
      <c r="V8" s="75">
        <v>30.33</v>
      </c>
      <c r="W8" s="75">
        <v>30.33</v>
      </c>
      <c r="X8" s="75">
        <v>30.33</v>
      </c>
      <c r="Y8" s="75">
        <v>30.33</v>
      </c>
      <c r="Z8" s="75">
        <v>30.33</v>
      </c>
    </row>
    <row r="9" spans="1:26">
      <c r="A9"/>
      <c r="B9" s="74" t="s">
        <v>129</v>
      </c>
      <c r="C9" s="75">
        <v>335.53633144643578</v>
      </c>
      <c r="D9" s="75">
        <v>335.53633144643578</v>
      </c>
      <c r="E9" s="75">
        <v>333.76571405561117</v>
      </c>
      <c r="F9" s="75">
        <v>333.76571405561117</v>
      </c>
      <c r="G9" s="75">
        <v>325.76090662508085</v>
      </c>
      <c r="H9" s="75">
        <v>325.76090662508085</v>
      </c>
      <c r="I9" s="75">
        <v>336.76414601713424</v>
      </c>
      <c r="J9" s="75">
        <v>336.76414601713424</v>
      </c>
      <c r="K9" s="75">
        <v>344.07560159053673</v>
      </c>
      <c r="L9" s="75">
        <v>344.07560159053673</v>
      </c>
      <c r="M9" s="82">
        <v>347.60570710725801</v>
      </c>
      <c r="N9" s="82">
        <v>345.60570710725767</v>
      </c>
      <c r="O9" s="75">
        <v>346.06029582955176</v>
      </c>
      <c r="P9" s="75">
        <v>346.06029582955176</v>
      </c>
      <c r="Q9" s="75">
        <v>353.37038123013377</v>
      </c>
      <c r="R9" s="75">
        <v>353.37038123013377</v>
      </c>
      <c r="S9" s="75">
        <v>349.62594346964738</v>
      </c>
      <c r="T9" s="75">
        <v>349.62594346964738</v>
      </c>
      <c r="U9" s="75">
        <v>345.27577625298835</v>
      </c>
      <c r="V9" s="75">
        <v>345.27577625298835</v>
      </c>
      <c r="W9" s="75">
        <v>353.6738286097434</v>
      </c>
      <c r="X9" s="75">
        <v>353.6738286097434</v>
      </c>
      <c r="Y9" s="75">
        <v>353.6738286097434</v>
      </c>
      <c r="Z9" s="75">
        <v>353.6738286097434</v>
      </c>
    </row>
    <row r="10" spans="1:26">
      <c r="A10"/>
      <c r="B10" s="74" t="s">
        <v>130</v>
      </c>
      <c r="C10" s="75">
        <v>365.49455166717456</v>
      </c>
      <c r="D10" s="75">
        <v>365.49455166717456</v>
      </c>
      <c r="E10" s="75">
        <v>363.74421567283167</v>
      </c>
      <c r="F10" s="75">
        <v>363.74421567283167</v>
      </c>
      <c r="G10" s="75">
        <v>354.95687523581984</v>
      </c>
      <c r="H10" s="75">
        <v>354.95687523581984</v>
      </c>
      <c r="I10" s="75">
        <v>365.66853045261615</v>
      </c>
      <c r="J10" s="75">
        <v>365.66853045261615</v>
      </c>
      <c r="K10" s="75">
        <v>373.14825217085649</v>
      </c>
      <c r="L10" s="75">
        <v>373.14825217085649</v>
      </c>
      <c r="M10" s="75">
        <v>374.84859441836659</v>
      </c>
      <c r="N10" s="75">
        <v>374.84859441836659</v>
      </c>
      <c r="O10" s="75">
        <v>375.61080062716803</v>
      </c>
      <c r="P10" s="75">
        <v>375.61080062716803</v>
      </c>
      <c r="Q10" s="75">
        <v>382.92088602775004</v>
      </c>
      <c r="R10" s="75">
        <v>382.92088602775004</v>
      </c>
      <c r="S10" s="75">
        <v>379.17644826726365</v>
      </c>
      <c r="T10" s="75">
        <v>379.17644826726365</v>
      </c>
      <c r="U10" s="75">
        <v>374.9139680084611</v>
      </c>
      <c r="V10" s="75">
        <v>374.9139680084611</v>
      </c>
      <c r="W10" s="75">
        <v>383.31202036521614</v>
      </c>
      <c r="X10" s="75">
        <v>383.31202036521614</v>
      </c>
      <c r="Y10" s="75">
        <v>383.31202036521614</v>
      </c>
      <c r="Z10" s="75">
        <v>383.31202036521614</v>
      </c>
    </row>
    <row r="11" spans="1:26">
      <c r="A11"/>
      <c r="B11" s="74" t="s">
        <v>131</v>
      </c>
      <c r="C11" s="75">
        <v>391.17791947652825</v>
      </c>
      <c r="D11" s="75">
        <v>391.17791947652825</v>
      </c>
      <c r="E11" s="75">
        <v>389.44497084904788</v>
      </c>
      <c r="F11" s="75">
        <v>389.44497084904788</v>
      </c>
      <c r="G11" s="75">
        <v>379.98676001718832</v>
      </c>
      <c r="H11" s="75">
        <v>379.98676001718832</v>
      </c>
      <c r="I11" s="75">
        <v>390.44843831394945</v>
      </c>
      <c r="J11" s="75">
        <v>390.44843831394945</v>
      </c>
      <c r="K11" s="75">
        <v>398.07241564069693</v>
      </c>
      <c r="L11" s="75">
        <v>398.07241564069693</v>
      </c>
      <c r="M11" s="75">
        <v>399.91870289225943</v>
      </c>
      <c r="N11" s="75">
        <v>399.91870289225943</v>
      </c>
      <c r="O11" s="75">
        <v>400.94463147816953</v>
      </c>
      <c r="P11" s="75">
        <v>400.94463147816953</v>
      </c>
      <c r="Q11" s="75">
        <v>408.25471687875154</v>
      </c>
      <c r="R11" s="75">
        <v>408.25471687875154</v>
      </c>
      <c r="S11" s="75">
        <v>404.51027911826515</v>
      </c>
      <c r="T11" s="75">
        <v>404.51027911826515</v>
      </c>
      <c r="U11" s="75">
        <v>400.32297343172081</v>
      </c>
      <c r="V11" s="75">
        <v>400.32297343172081</v>
      </c>
      <c r="W11" s="75">
        <v>408.72102578847586</v>
      </c>
      <c r="X11" s="75">
        <v>408.72102578847586</v>
      </c>
      <c r="Y11" s="75">
        <v>408.72102578847586</v>
      </c>
      <c r="Z11" s="75">
        <v>408.72102578847586</v>
      </c>
    </row>
    <row r="12" spans="1:26">
      <c r="A12"/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>
      <c r="A14"/>
      <c r="B14" s="73" t="s">
        <v>144</v>
      </c>
      <c r="C14" s="81" t="s">
        <v>135</v>
      </c>
      <c r="D14" s="81" t="s">
        <v>136</v>
      </c>
      <c r="E14" s="81" t="s">
        <v>135</v>
      </c>
      <c r="F14" s="81" t="s">
        <v>136</v>
      </c>
      <c r="G14" s="81" t="s">
        <v>135</v>
      </c>
      <c r="H14" s="81" t="s">
        <v>136</v>
      </c>
      <c r="I14" s="81" t="s">
        <v>135</v>
      </c>
      <c r="J14" s="81" t="s">
        <v>136</v>
      </c>
      <c r="K14" s="81" t="s">
        <v>135</v>
      </c>
      <c r="L14" s="81" t="s">
        <v>136</v>
      </c>
      <c r="M14" s="81" t="s">
        <v>135</v>
      </c>
      <c r="N14" s="81" t="s">
        <v>136</v>
      </c>
      <c r="O14" s="81" t="s">
        <v>135</v>
      </c>
      <c r="P14" s="81" t="s">
        <v>136</v>
      </c>
      <c r="Q14" s="81" t="s">
        <v>135</v>
      </c>
      <c r="R14" s="81" t="s">
        <v>136</v>
      </c>
      <c r="S14" s="81" t="s">
        <v>135</v>
      </c>
      <c r="T14" s="81" t="s">
        <v>136</v>
      </c>
      <c r="U14" s="81" t="s">
        <v>135</v>
      </c>
      <c r="V14" s="81" t="s">
        <v>136</v>
      </c>
      <c r="W14" s="81" t="s">
        <v>135</v>
      </c>
      <c r="X14" s="81" t="s">
        <v>136</v>
      </c>
      <c r="Y14" s="81" t="s">
        <v>135</v>
      </c>
      <c r="Z14" s="81" t="s">
        <v>136</v>
      </c>
    </row>
    <row r="15" spans="1:26">
      <c r="A15"/>
      <c r="B15" s="73" t="s">
        <v>126</v>
      </c>
      <c r="C15" s="79">
        <v>44197</v>
      </c>
      <c r="D15" s="79">
        <v>44197</v>
      </c>
      <c r="E15" s="79">
        <v>44228</v>
      </c>
      <c r="F15" s="79">
        <v>44228</v>
      </c>
      <c r="G15" s="79">
        <v>44256</v>
      </c>
      <c r="H15" s="79">
        <v>44256</v>
      </c>
      <c r="I15" s="79">
        <v>44287</v>
      </c>
      <c r="J15" s="79">
        <v>44287</v>
      </c>
      <c r="K15" s="79">
        <v>44317</v>
      </c>
      <c r="L15" s="79">
        <v>44317</v>
      </c>
      <c r="M15" s="79">
        <v>44348</v>
      </c>
      <c r="N15" s="79">
        <v>44348</v>
      </c>
      <c r="O15" s="79">
        <v>44378</v>
      </c>
      <c r="P15" s="79">
        <v>44378</v>
      </c>
      <c r="Q15" s="79">
        <v>44409</v>
      </c>
      <c r="R15" s="79">
        <v>44409</v>
      </c>
      <c r="S15" s="79">
        <v>44440</v>
      </c>
      <c r="T15" s="79">
        <v>44440</v>
      </c>
      <c r="U15" s="79">
        <v>44470</v>
      </c>
      <c r="V15" s="79">
        <v>44470</v>
      </c>
      <c r="W15" s="79">
        <v>44501</v>
      </c>
      <c r="X15" s="79">
        <v>44501</v>
      </c>
      <c r="Y15" s="79">
        <v>44531</v>
      </c>
      <c r="Z15" s="79">
        <v>44531</v>
      </c>
    </row>
    <row r="16" spans="1:26">
      <c r="B16" s="74" t="s">
        <v>127</v>
      </c>
      <c r="C16" s="75">
        <v>54.772000000000006</v>
      </c>
      <c r="D16" s="75">
        <v>54.772000000000006</v>
      </c>
      <c r="E16" s="75">
        <v>60.854999999999997</v>
      </c>
      <c r="F16" s="75">
        <v>60.854999999999997</v>
      </c>
      <c r="G16" s="75">
        <v>64.414347826086953</v>
      </c>
      <c r="H16" s="75">
        <v>64.414347826086953</v>
      </c>
      <c r="I16" s="75">
        <v>64.5</v>
      </c>
      <c r="J16" s="75">
        <v>64.5</v>
      </c>
      <c r="K16" s="75">
        <v>64.599999999999994</v>
      </c>
      <c r="L16" s="75">
        <v>64.599999999999994</v>
      </c>
      <c r="M16" s="75">
        <v>64.5</v>
      </c>
      <c r="N16" s="75">
        <v>64.5</v>
      </c>
      <c r="O16" s="75">
        <v>64.3</v>
      </c>
      <c r="P16" s="75">
        <v>64.3</v>
      </c>
      <c r="Q16" s="75">
        <v>64.2</v>
      </c>
      <c r="R16" s="75">
        <v>64.2</v>
      </c>
      <c r="S16" s="75">
        <v>63.8</v>
      </c>
      <c r="T16" s="75">
        <v>63.8</v>
      </c>
      <c r="U16" s="75">
        <v>63.5</v>
      </c>
      <c r="V16" s="75">
        <v>63.5</v>
      </c>
      <c r="W16" s="75">
        <v>64.2</v>
      </c>
      <c r="X16" s="75">
        <v>64.2</v>
      </c>
      <c r="Y16" s="75">
        <v>64.599999999999994</v>
      </c>
      <c r="Z16" s="75">
        <v>64.599999999999994</v>
      </c>
    </row>
    <row r="17" spans="2:26">
      <c r="B17" s="74" t="s">
        <v>128</v>
      </c>
      <c r="C17" s="75">
        <v>30.006</v>
      </c>
      <c r="D17" s="75">
        <v>31</v>
      </c>
      <c r="E17" s="75">
        <v>29.985700000000001</v>
      </c>
      <c r="F17" s="75">
        <v>29.985700000000001</v>
      </c>
      <c r="G17" s="75">
        <v>30.789400000000001</v>
      </c>
      <c r="H17" s="75">
        <v>30.789400000000001</v>
      </c>
      <c r="I17" s="75">
        <v>31.1</v>
      </c>
      <c r="J17" s="75">
        <v>31.1</v>
      </c>
      <c r="K17" s="82">
        <v>30.92</v>
      </c>
      <c r="L17" s="82">
        <v>20.89</v>
      </c>
      <c r="M17" s="75">
        <v>30.74</v>
      </c>
      <c r="N17" s="75">
        <v>30.74</v>
      </c>
      <c r="O17" s="75">
        <v>30.42</v>
      </c>
      <c r="P17" s="75">
        <v>30.42</v>
      </c>
      <c r="Q17" s="75">
        <v>30.42</v>
      </c>
      <c r="R17" s="75">
        <v>30.42</v>
      </c>
      <c r="S17" s="75">
        <v>30.42</v>
      </c>
      <c r="T17" s="75">
        <v>30.42</v>
      </c>
      <c r="U17" s="75">
        <v>30.33</v>
      </c>
      <c r="V17" s="75">
        <v>30.33</v>
      </c>
      <c r="W17" s="75">
        <v>30.33</v>
      </c>
      <c r="X17" s="75">
        <v>30.33</v>
      </c>
      <c r="Y17" s="75">
        <v>30.33</v>
      </c>
      <c r="Z17" s="75">
        <v>30.33</v>
      </c>
    </row>
    <row r="18" spans="2:26">
      <c r="B18" s="74" t="s">
        <v>129</v>
      </c>
      <c r="C18" s="75">
        <v>335.53633144643578</v>
      </c>
      <c r="D18" s="75">
        <v>335.53633144643578</v>
      </c>
      <c r="E18" s="75">
        <v>333.76571405561117</v>
      </c>
      <c r="F18" s="75">
        <v>333.76571405561117</v>
      </c>
      <c r="G18" s="75">
        <v>325.76090662508085</v>
      </c>
      <c r="H18" s="75">
        <v>325.76090662508085</v>
      </c>
      <c r="I18" s="75">
        <v>336.76414601713424</v>
      </c>
      <c r="J18" s="75">
        <v>336.76414601713424</v>
      </c>
      <c r="K18" s="75">
        <v>344.07560159053673</v>
      </c>
      <c r="L18" s="75">
        <v>344.07560159053673</v>
      </c>
      <c r="M18" s="82">
        <v>347.60570710725801</v>
      </c>
      <c r="N18" s="82">
        <v>345.60570710725767</v>
      </c>
      <c r="O18" s="75">
        <v>346.06029582955176</v>
      </c>
      <c r="P18" s="75">
        <v>346.06029582955176</v>
      </c>
      <c r="Q18" s="75">
        <v>353.37038123013377</v>
      </c>
      <c r="R18" s="75">
        <v>353.37038123013377</v>
      </c>
      <c r="S18" s="75">
        <v>349.62594346964738</v>
      </c>
      <c r="T18" s="75">
        <v>349.62594346964738</v>
      </c>
      <c r="U18" s="75">
        <v>345.27577625298835</v>
      </c>
      <c r="V18" s="75">
        <v>345.27577625298835</v>
      </c>
      <c r="W18" s="75">
        <v>353.6738286097434</v>
      </c>
      <c r="X18" s="75">
        <v>353.6738286097434</v>
      </c>
      <c r="Y18" s="75">
        <v>353.6738286097434</v>
      </c>
      <c r="Z18" s="75">
        <v>353.6738286097434</v>
      </c>
    </row>
    <row r="19" spans="2:26">
      <c r="B19" s="74" t="s">
        <v>130</v>
      </c>
      <c r="C19" s="75">
        <v>365.49455166717456</v>
      </c>
      <c r="D19" s="75">
        <v>365.49455166717456</v>
      </c>
      <c r="E19" s="75">
        <v>363.74421567283167</v>
      </c>
      <c r="F19" s="75">
        <v>363.74421567283167</v>
      </c>
      <c r="G19" s="75">
        <v>354.95687523581984</v>
      </c>
      <c r="H19" s="75">
        <v>354.95687523581984</v>
      </c>
      <c r="I19" s="75">
        <v>365.66853045261615</v>
      </c>
      <c r="J19" s="75">
        <v>365.66853045261615</v>
      </c>
      <c r="K19" s="75">
        <v>373.14825217085649</v>
      </c>
      <c r="L19" s="75">
        <v>373.14825217085649</v>
      </c>
      <c r="M19" s="75">
        <v>374.84859441836659</v>
      </c>
      <c r="N19" s="75">
        <v>374.84859441836659</v>
      </c>
      <c r="O19" s="75">
        <v>375.61080062716803</v>
      </c>
      <c r="P19" s="75">
        <v>375.61080062716803</v>
      </c>
      <c r="Q19" s="75">
        <v>382.92088602775004</v>
      </c>
      <c r="R19" s="75">
        <v>382.92088602775004</v>
      </c>
      <c r="S19" s="75">
        <v>379.17644826726365</v>
      </c>
      <c r="T19" s="75">
        <v>379.17644826726365</v>
      </c>
      <c r="U19" s="75">
        <v>374.9139680084611</v>
      </c>
      <c r="V19" s="75">
        <v>374.9139680084611</v>
      </c>
      <c r="W19" s="75">
        <v>383.31202036521614</v>
      </c>
      <c r="X19" s="75">
        <v>383.31202036521614</v>
      </c>
      <c r="Y19" s="75">
        <v>383.31202036521614</v>
      </c>
      <c r="Z19" s="75">
        <v>383.31202036521614</v>
      </c>
    </row>
    <row r="20" spans="2:26">
      <c r="B20" s="74" t="s">
        <v>131</v>
      </c>
      <c r="C20" s="75">
        <v>391.17791947652825</v>
      </c>
      <c r="D20" s="75">
        <v>391.17791947652825</v>
      </c>
      <c r="E20" s="75">
        <v>389.44497084904788</v>
      </c>
      <c r="F20" s="75">
        <v>389.44497084904788</v>
      </c>
      <c r="G20" s="75">
        <v>379.98676001718832</v>
      </c>
      <c r="H20" s="75">
        <v>379.98676001718832</v>
      </c>
      <c r="I20" s="75">
        <v>390.44843831394945</v>
      </c>
      <c r="J20" s="75">
        <v>390.44843831394945</v>
      </c>
      <c r="K20" s="75">
        <v>398.07241564069693</v>
      </c>
      <c r="L20" s="75">
        <v>398.07241564069693</v>
      </c>
      <c r="M20" s="75">
        <v>399.91870289225943</v>
      </c>
      <c r="N20" s="75">
        <v>399.91870289225943</v>
      </c>
      <c r="O20" s="75">
        <v>400.94463147816953</v>
      </c>
      <c r="P20" s="75">
        <v>400.94463147816953</v>
      </c>
      <c r="Q20" s="75">
        <v>408.25471687875154</v>
      </c>
      <c r="R20" s="75">
        <v>408.25471687875154</v>
      </c>
      <c r="S20" s="75">
        <v>404.51027911826515</v>
      </c>
      <c r="T20" s="75">
        <v>404.51027911826515</v>
      </c>
      <c r="U20" s="75">
        <v>400.32297343172081</v>
      </c>
      <c r="V20" s="75">
        <v>400.32297343172081</v>
      </c>
      <c r="W20" s="75">
        <v>408.72102578847586</v>
      </c>
      <c r="X20" s="75">
        <v>408.72102578847586</v>
      </c>
      <c r="Y20" s="75">
        <v>408.72102578847586</v>
      </c>
      <c r="Z20" s="75">
        <v>408.72102578847586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agendar</vt:lpstr>
      <vt:lpstr>UI Volume Constrain</vt:lpstr>
      <vt:lpstr>Volume constrain (KT)</vt:lpstr>
      <vt:lpstr>Sheet2</vt:lpstr>
      <vt:lpstr>UI Ability Plan</vt:lpstr>
      <vt:lpstr>compair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2021-05-30T16:50:51Z</dcterms:created>
  <dcterms:modified xsi:type="dcterms:W3CDTF">2021-06-04T01:52:35Z</dcterms:modified>
</cp:coreProperties>
</file>