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06e9942df54037/ドキュメント/東京理科大学/学部２年/前期/マテリアル工学実験1/A2 アボガドロ定数/"/>
    </mc:Choice>
  </mc:AlternateContent>
  <xr:revisionPtr revIDLastSave="421" documentId="8_{BB2E09AA-5116-4215-84F5-DE54A5C1C3B8}" xr6:coauthVersionLast="47" xr6:coauthVersionMax="47" xr10:uidLastSave="{0C3F9289-AAE1-4FAE-9C2E-83960D29EF89}"/>
  <bookViews>
    <workbookView xWindow="-83" yWindow="0" windowWidth="10965" windowHeight="13763" xr2:uid="{9A67A681-31B4-4C55-81A8-AD956E28B7C7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T7" i="1"/>
  <c r="S8" i="1"/>
  <c r="S9" i="1"/>
  <c r="S7" i="1"/>
  <c r="T3" i="1"/>
  <c r="T4" i="1"/>
  <c r="T5" i="1"/>
  <c r="S3" i="1"/>
  <c r="S4" i="1"/>
  <c r="S5" i="1"/>
  <c r="K4" i="1"/>
  <c r="K5" i="1"/>
  <c r="K3" i="1"/>
  <c r="P3" i="1" s="1"/>
  <c r="R3" i="1" s="1"/>
  <c r="P4" i="1"/>
  <c r="R4" i="1" s="1"/>
  <c r="P5" i="1"/>
  <c r="R5" i="1" s="1"/>
  <c r="O4" i="1"/>
  <c r="Q4" i="1" s="1"/>
  <c r="O5" i="1"/>
  <c r="Q5" i="1" s="1"/>
  <c r="N4" i="1"/>
  <c r="N5" i="1"/>
  <c r="N3" i="1"/>
  <c r="I4" i="1"/>
  <c r="I5" i="1"/>
  <c r="I3" i="1"/>
  <c r="H4" i="1"/>
  <c r="H5" i="1"/>
  <c r="H3" i="1"/>
  <c r="G5" i="1"/>
  <c r="F5" i="1"/>
  <c r="G4" i="1"/>
  <c r="F4" i="1"/>
  <c r="G3" i="1"/>
  <c r="F3" i="1"/>
  <c r="O3" i="1" l="1"/>
  <c r="Q3" i="1" s="1"/>
</calcChain>
</file>

<file path=xl/sharedStrings.xml><?xml version="1.0" encoding="utf-8"?>
<sst xmlns="http://schemas.openxmlformats.org/spreadsheetml/2006/main" count="66" uniqueCount="19">
  <si>
    <t>サンプルA</t>
    <phoneticPr fontId="1"/>
  </si>
  <si>
    <t>厚み/mm</t>
    <rPh sb="0" eb="1">
      <t>アツ</t>
    </rPh>
    <phoneticPr fontId="1"/>
  </si>
  <si>
    <t>サンプルB</t>
    <phoneticPr fontId="1"/>
  </si>
  <si>
    <t>面積/</t>
    <phoneticPr fontId="1"/>
  </si>
  <si>
    <t>サンプルC</t>
    <phoneticPr fontId="1"/>
  </si>
  <si>
    <t>重さ/g</t>
    <rPh sb="0" eb="1">
      <t>オモ</t>
    </rPh>
    <phoneticPr fontId="1"/>
  </si>
  <si>
    <t>体積/</t>
    <rPh sb="0" eb="2">
      <t>タイセキ</t>
    </rPh>
    <phoneticPr fontId="1"/>
  </si>
  <si>
    <t>密度/ g/</t>
    <rPh sb="0" eb="2">
      <t>ミツド</t>
    </rPh>
    <phoneticPr fontId="1"/>
  </si>
  <si>
    <t>N [個]</t>
    <rPh sb="3" eb="4">
      <t>コ</t>
    </rPh>
    <phoneticPr fontId="1"/>
  </si>
  <si>
    <t>格子定数/</t>
    <rPh sb="0" eb="2">
      <t>コウシ</t>
    </rPh>
    <rPh sb="2" eb="4">
      <t>テイスウ</t>
    </rPh>
    <phoneticPr fontId="1"/>
  </si>
  <si>
    <t>原子量</t>
    <rPh sb="0" eb="3">
      <t>ゲンシリョウ</t>
    </rPh>
    <phoneticPr fontId="1"/>
  </si>
  <si>
    <t xml:space="preserve">モル質量  g/mol </t>
    <rPh sb="2" eb="4">
      <t>シツリョウ</t>
    </rPh>
    <phoneticPr fontId="1"/>
  </si>
  <si>
    <t>物質量 mol</t>
    <rPh sb="0" eb="2">
      <t>ブッシツ</t>
    </rPh>
    <rPh sb="2" eb="3">
      <t>リョウ</t>
    </rPh>
    <phoneticPr fontId="1"/>
  </si>
  <si>
    <t>全体の個数/個</t>
    <rPh sb="0" eb="2">
      <t>ゼンタイ</t>
    </rPh>
    <rPh sb="3" eb="5">
      <t>コスウ</t>
    </rPh>
    <rPh sb="6" eb="7">
      <t>コ</t>
    </rPh>
    <phoneticPr fontId="1"/>
  </si>
  <si>
    <t>アボガドロ定数 / 個/mol</t>
    <rPh sb="5" eb="7">
      <t>テイスウ</t>
    </rPh>
    <rPh sb="10" eb="11">
      <t>コ</t>
    </rPh>
    <phoneticPr fontId="1"/>
  </si>
  <si>
    <t>サンプル</t>
    <phoneticPr fontId="1"/>
  </si>
  <si>
    <t>　</t>
  </si>
  <si>
    <t>　</t>
    <phoneticPr fontId="1"/>
  </si>
  <si>
    <t>1回目</t>
    <rPh sb="1" eb="3">
      <t>カイメ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</si>
</sst>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00000"/>
    <numFmt numFmtId="182" formatCode="0.000E+00"/>
    <numFmt numFmtId="192" formatCode="0.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1"/>
    </font>
    <font>
      <i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92" fontId="0" fillId="0" borderId="0" xfId="0" applyNumberFormat="1" applyAlignment="1">
      <alignment horizontal="center" vertical="center"/>
    </xf>
    <xf numFmtId="192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364331</xdr:colOff>
      <xdr:row>1</xdr:row>
      <xdr:rowOff>26192</xdr:rowOff>
    </xdr:from>
    <xdr:ext cx="302419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39B9D342-270D-C693-3C25-AF164CA085AD}"/>
                </a:ext>
              </a:extLst>
            </xdr:cNvPr>
            <xdr:cNvSpPr txBox="1"/>
          </xdr:nvSpPr>
          <xdr:spPr>
            <a:xfrm>
              <a:off x="1092994" y="250030"/>
              <a:ext cx="30241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39B9D342-270D-C693-3C25-AF164CA085AD}"/>
                </a:ext>
              </a:extLst>
            </xdr:cNvPr>
            <xdr:cNvSpPr txBox="1"/>
          </xdr:nvSpPr>
          <xdr:spPr>
            <a:xfrm>
              <a:off x="1092994" y="250030"/>
              <a:ext cx="30241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mm^2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15</xdr:col>
      <xdr:colOff>1021556</xdr:colOff>
      <xdr:row>12</xdr:row>
      <xdr:rowOff>26193</xdr:rowOff>
    </xdr:from>
    <xdr:ext cx="326436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E2801CC-74FF-9F2C-7A14-E6F0BDBAB5A2}"/>
                </a:ext>
              </a:extLst>
            </xdr:cNvPr>
            <xdr:cNvSpPr txBox="1"/>
          </xdr:nvSpPr>
          <xdr:spPr>
            <a:xfrm>
              <a:off x="13227844" y="2712243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E2801CC-74FF-9F2C-7A14-E6F0BDBAB5A2}"/>
                </a:ext>
              </a:extLst>
            </xdr:cNvPr>
            <xdr:cNvSpPr txBox="1"/>
          </xdr:nvSpPr>
          <xdr:spPr>
            <a:xfrm>
              <a:off x="13227844" y="2712243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mm^3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526256</xdr:colOff>
      <xdr:row>1</xdr:row>
      <xdr:rowOff>35718</xdr:rowOff>
    </xdr:from>
    <xdr:ext cx="326436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31C92218-F9CF-DA6F-930D-7C0AE907066E}"/>
                </a:ext>
              </a:extLst>
            </xdr:cNvPr>
            <xdr:cNvSpPr txBox="1"/>
          </xdr:nvSpPr>
          <xdr:spPr>
            <a:xfrm>
              <a:off x="5407819" y="259556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31C92218-F9CF-DA6F-930D-7C0AE907066E}"/>
                </a:ext>
              </a:extLst>
            </xdr:cNvPr>
            <xdr:cNvSpPr txBox="1"/>
          </xdr:nvSpPr>
          <xdr:spPr>
            <a:xfrm>
              <a:off x="5407819" y="259556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mm^3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631031</xdr:colOff>
      <xdr:row>1</xdr:row>
      <xdr:rowOff>40481</xdr:rowOff>
    </xdr:from>
    <xdr:ext cx="114262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9BCE8E65-1CF4-5A81-C4A2-6FB1A0666044}"/>
                </a:ext>
              </a:extLst>
            </xdr:cNvPr>
            <xdr:cNvSpPr txBox="1"/>
          </xdr:nvSpPr>
          <xdr:spPr>
            <a:xfrm>
              <a:off x="7093744" y="264319"/>
              <a:ext cx="11426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s-ES" altLang="ja-JP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9BCE8E65-1CF4-5A81-C4A2-6FB1A0666044}"/>
                </a:ext>
              </a:extLst>
            </xdr:cNvPr>
            <xdr:cNvSpPr txBox="1"/>
          </xdr:nvSpPr>
          <xdr:spPr>
            <a:xfrm>
              <a:off x="7093744" y="264319"/>
              <a:ext cx="11426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s-E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650082</xdr:colOff>
      <xdr:row>8</xdr:row>
      <xdr:rowOff>35718</xdr:rowOff>
    </xdr:from>
    <xdr:ext cx="26103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1D9CA39-B104-BFB5-CB5B-4488654004EE}"/>
                </a:ext>
              </a:extLst>
            </xdr:cNvPr>
            <xdr:cNvSpPr txBox="1"/>
          </xdr:nvSpPr>
          <xdr:spPr>
            <a:xfrm>
              <a:off x="7112795" y="1826418"/>
              <a:ext cx="2610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mm</m:t>
                    </m:r>
                  </m:oMath>
                </m:oMathPara>
              </a14:m>
              <a:endParaRPr kumimoji="1" lang="ja-JP" altLang="en-US" sz="1100" i="0"/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1D9CA39-B104-BFB5-CB5B-4488654004EE}"/>
                </a:ext>
              </a:extLst>
            </xdr:cNvPr>
            <xdr:cNvSpPr txBox="1"/>
          </xdr:nvSpPr>
          <xdr:spPr>
            <a:xfrm>
              <a:off x="7112795" y="1826418"/>
              <a:ext cx="2610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</a:t>
              </a:r>
              <a:endParaRPr kumimoji="1" lang="ja-JP" altLang="en-US" sz="1100" i="0"/>
            </a:p>
          </xdr:txBody>
        </xdr:sp>
      </mc:Fallback>
    </mc:AlternateContent>
    <xdr:clientData/>
  </xdr:oneCellAnchor>
  <xdr:twoCellAnchor>
    <xdr:from>
      <xdr:col>18</xdr:col>
      <xdr:colOff>947737</xdr:colOff>
      <xdr:row>12</xdr:row>
      <xdr:rowOff>19050</xdr:rowOff>
    </xdr:from>
    <xdr:to>
      <xdr:col>18</xdr:col>
      <xdr:colOff>1595437</xdr:colOff>
      <xdr:row>13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5E1BFCA-8096-0C21-AD49-ECDA05639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0775" y="2705100"/>
          <a:ext cx="647700" cy="20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928687</xdr:colOff>
      <xdr:row>12</xdr:row>
      <xdr:rowOff>9525</xdr:rowOff>
    </xdr:from>
    <xdr:to>
      <xdr:col>19</xdr:col>
      <xdr:colOff>1857375</xdr:colOff>
      <xdr:row>12</xdr:row>
      <xdr:rowOff>214313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030B5F8-090F-F6BC-4AA5-F0EF9D86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69150" y="2695575"/>
          <a:ext cx="928688" cy="20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847725</xdr:colOff>
      <xdr:row>1</xdr:row>
      <xdr:rowOff>28574</xdr:rowOff>
    </xdr:from>
    <xdr:to>
      <xdr:col>18</xdr:col>
      <xdr:colOff>1495425</xdr:colOff>
      <xdr:row>2</xdr:row>
      <xdr:rowOff>19049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4E5EF8B-E51A-4646-A610-9BD22E48B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763" y="252412"/>
          <a:ext cx="647700" cy="214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657224</xdr:colOff>
      <xdr:row>1</xdr:row>
      <xdr:rowOff>23812</xdr:rowOff>
    </xdr:from>
    <xdr:to>
      <xdr:col>19</xdr:col>
      <xdr:colOff>1585912</xdr:colOff>
      <xdr:row>2</xdr:row>
      <xdr:rowOff>4763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1D0AD01-3D38-4E9F-998C-FA0125404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7687" y="247650"/>
          <a:ext cx="928688" cy="20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1021556</xdr:colOff>
      <xdr:row>17</xdr:row>
      <xdr:rowOff>26193</xdr:rowOff>
    </xdr:from>
    <xdr:ext cx="326436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9219E52E-0C97-44A7-B733-5484B7EA9CE0}"/>
                </a:ext>
              </a:extLst>
            </xdr:cNvPr>
            <xdr:cNvSpPr txBox="1"/>
          </xdr:nvSpPr>
          <xdr:spPr>
            <a:xfrm>
              <a:off x="13227844" y="2717006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9219E52E-0C97-44A7-B733-5484B7EA9CE0}"/>
                </a:ext>
              </a:extLst>
            </xdr:cNvPr>
            <xdr:cNvSpPr txBox="1"/>
          </xdr:nvSpPr>
          <xdr:spPr>
            <a:xfrm>
              <a:off x="13227844" y="2717006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mm^3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18</xdr:col>
      <xdr:colOff>947737</xdr:colOff>
      <xdr:row>17</xdr:row>
      <xdr:rowOff>19050</xdr:rowOff>
    </xdr:from>
    <xdr:to>
      <xdr:col>18</xdr:col>
      <xdr:colOff>1595437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0F5C514-AA82-4A96-B50E-53CA5E90D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0775" y="2709863"/>
          <a:ext cx="647700" cy="214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928687</xdr:colOff>
      <xdr:row>17</xdr:row>
      <xdr:rowOff>9525</xdr:rowOff>
    </xdr:from>
    <xdr:to>
      <xdr:col>19</xdr:col>
      <xdr:colOff>1857375</xdr:colOff>
      <xdr:row>17</xdr:row>
      <xdr:rowOff>214313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FAE1B31-8DC5-49BB-B5E7-516AEB820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69150" y="2700338"/>
          <a:ext cx="928688" cy="20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847726</xdr:colOff>
      <xdr:row>3</xdr:row>
      <xdr:rowOff>42862</xdr:rowOff>
    </xdr:from>
    <xdr:ext cx="26103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7921D449-E88B-4A54-9313-36FF393AAFE0}"/>
                </a:ext>
              </a:extLst>
            </xdr:cNvPr>
            <xdr:cNvSpPr txBox="1"/>
          </xdr:nvSpPr>
          <xdr:spPr>
            <a:xfrm>
              <a:off x="2905126" y="719137"/>
              <a:ext cx="2610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mm</m:t>
                    </m:r>
                  </m:oMath>
                </m:oMathPara>
              </a14:m>
              <a:endParaRPr kumimoji="1" lang="ja-JP" altLang="en-US" sz="1100" i="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7921D449-E88B-4A54-9313-36FF393AAFE0}"/>
                </a:ext>
              </a:extLst>
            </xdr:cNvPr>
            <xdr:cNvSpPr txBox="1"/>
          </xdr:nvSpPr>
          <xdr:spPr>
            <a:xfrm>
              <a:off x="2905126" y="719137"/>
              <a:ext cx="2610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</a:t>
              </a:r>
              <a:endParaRPr kumimoji="1" lang="ja-JP" altLang="en-US" sz="1100" i="0"/>
            </a:p>
          </xdr:txBody>
        </xdr:sp>
      </mc:Fallback>
    </mc:AlternateContent>
    <xdr:clientData/>
  </xdr:oneCellAnchor>
  <xdr:oneCellAnchor>
    <xdr:from>
      <xdr:col>3</xdr:col>
      <xdr:colOff>847726</xdr:colOff>
      <xdr:row>11</xdr:row>
      <xdr:rowOff>42862</xdr:rowOff>
    </xdr:from>
    <xdr:ext cx="26103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508A73DF-A925-4337-B0A9-5FC3ADD76165}"/>
                </a:ext>
              </a:extLst>
            </xdr:cNvPr>
            <xdr:cNvSpPr txBox="1"/>
          </xdr:nvSpPr>
          <xdr:spPr>
            <a:xfrm>
              <a:off x="2905126" y="719137"/>
              <a:ext cx="2610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mm</m:t>
                    </m:r>
                  </m:oMath>
                </m:oMathPara>
              </a14:m>
              <a:endParaRPr kumimoji="1" lang="ja-JP" altLang="en-US" sz="1100" i="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508A73DF-A925-4337-B0A9-5FC3ADD76165}"/>
                </a:ext>
              </a:extLst>
            </xdr:cNvPr>
            <xdr:cNvSpPr txBox="1"/>
          </xdr:nvSpPr>
          <xdr:spPr>
            <a:xfrm>
              <a:off x="2905126" y="719137"/>
              <a:ext cx="2610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</a:t>
              </a:r>
              <a:endParaRPr kumimoji="1" lang="ja-JP" altLang="en-US" sz="1100" i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635793</xdr:colOff>
      <xdr:row>3</xdr:row>
      <xdr:rowOff>40479</xdr:rowOff>
    </xdr:from>
    <xdr:ext cx="302419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2BCF80BA-46FA-487C-909E-D0E5F7AE744B}"/>
                </a:ext>
              </a:extLst>
            </xdr:cNvPr>
            <xdr:cNvSpPr txBox="1"/>
          </xdr:nvSpPr>
          <xdr:spPr>
            <a:xfrm>
              <a:off x="2007393" y="711992"/>
              <a:ext cx="30241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2BCF80BA-46FA-487C-909E-D0E5F7AE744B}"/>
                </a:ext>
              </a:extLst>
            </xdr:cNvPr>
            <xdr:cNvSpPr txBox="1"/>
          </xdr:nvSpPr>
          <xdr:spPr>
            <a:xfrm>
              <a:off x="2007393" y="711992"/>
              <a:ext cx="30241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i="0">
                  <a:latin typeface="Cambria Math" panose="02040503050406030204" pitchFamily="18" charset="0"/>
                </a:rPr>
                <a:t>mm^2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669131</xdr:colOff>
      <xdr:row>3</xdr:row>
      <xdr:rowOff>21430</xdr:rowOff>
    </xdr:from>
    <xdr:ext cx="326436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61CC8D5-44BB-403E-B9BA-DE2B12FA933B}"/>
                </a:ext>
              </a:extLst>
            </xdr:cNvPr>
            <xdr:cNvSpPr txBox="1"/>
          </xdr:nvSpPr>
          <xdr:spPr>
            <a:xfrm>
              <a:off x="4360069" y="692943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61CC8D5-44BB-403E-B9BA-DE2B12FA933B}"/>
                </a:ext>
              </a:extLst>
            </xdr:cNvPr>
            <xdr:cNvSpPr txBox="1"/>
          </xdr:nvSpPr>
          <xdr:spPr>
            <a:xfrm>
              <a:off x="4360069" y="692943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mm^3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</xdr:col>
      <xdr:colOff>850106</xdr:colOff>
      <xdr:row>3</xdr:row>
      <xdr:rowOff>54768</xdr:rowOff>
    </xdr:from>
    <xdr:ext cx="326436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CF1CC03-8161-4B9D-B26B-0F65F5B9ADDA}"/>
                </a:ext>
              </a:extLst>
            </xdr:cNvPr>
            <xdr:cNvSpPr txBox="1"/>
          </xdr:nvSpPr>
          <xdr:spPr>
            <a:xfrm>
              <a:off x="5584031" y="731043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CF1CC03-8161-4B9D-B26B-0F65F5B9ADDA}"/>
                </a:ext>
              </a:extLst>
            </xdr:cNvPr>
            <xdr:cNvSpPr txBox="1"/>
          </xdr:nvSpPr>
          <xdr:spPr>
            <a:xfrm>
              <a:off x="5584031" y="731043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mm^3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635793</xdr:colOff>
      <xdr:row>9</xdr:row>
      <xdr:rowOff>40479</xdr:rowOff>
    </xdr:from>
    <xdr:ext cx="302419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A4955178-9E55-4C35-9B43-C7A99984033A}"/>
                </a:ext>
              </a:extLst>
            </xdr:cNvPr>
            <xdr:cNvSpPr txBox="1"/>
          </xdr:nvSpPr>
          <xdr:spPr>
            <a:xfrm>
              <a:off x="2007393" y="716754"/>
              <a:ext cx="30241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A4955178-9E55-4C35-9B43-C7A99984033A}"/>
                </a:ext>
              </a:extLst>
            </xdr:cNvPr>
            <xdr:cNvSpPr txBox="1"/>
          </xdr:nvSpPr>
          <xdr:spPr>
            <a:xfrm>
              <a:off x="2007393" y="716754"/>
              <a:ext cx="30241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i="0">
                  <a:latin typeface="Cambria Math" panose="02040503050406030204" pitchFamily="18" charset="0"/>
                </a:rPr>
                <a:t>mm^2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669131</xdr:colOff>
      <xdr:row>9</xdr:row>
      <xdr:rowOff>21430</xdr:rowOff>
    </xdr:from>
    <xdr:ext cx="326436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4FF3773E-23A7-4FB5-BDD5-86CF4B600F39}"/>
                </a:ext>
              </a:extLst>
            </xdr:cNvPr>
            <xdr:cNvSpPr txBox="1"/>
          </xdr:nvSpPr>
          <xdr:spPr>
            <a:xfrm>
              <a:off x="4407694" y="697705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4FF3773E-23A7-4FB5-BDD5-86CF4B600F39}"/>
                </a:ext>
              </a:extLst>
            </xdr:cNvPr>
            <xdr:cNvSpPr txBox="1"/>
          </xdr:nvSpPr>
          <xdr:spPr>
            <a:xfrm>
              <a:off x="4407694" y="697705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mm^3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</xdr:col>
      <xdr:colOff>850106</xdr:colOff>
      <xdr:row>9</xdr:row>
      <xdr:rowOff>54768</xdr:rowOff>
    </xdr:from>
    <xdr:ext cx="326436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4A9CC57B-688F-4D5C-9162-0C123C0FD01D}"/>
                </a:ext>
              </a:extLst>
            </xdr:cNvPr>
            <xdr:cNvSpPr txBox="1"/>
          </xdr:nvSpPr>
          <xdr:spPr>
            <a:xfrm>
              <a:off x="5584031" y="731043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 panose="02040503050406030204" pitchFamily="18" charset="0"/>
                          </a:rPr>
                          <m:t>mm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4A9CC57B-688F-4D5C-9162-0C123C0FD01D}"/>
                </a:ext>
              </a:extLst>
            </xdr:cNvPr>
            <xdr:cNvSpPr txBox="1"/>
          </xdr:nvSpPr>
          <xdr:spPr>
            <a:xfrm>
              <a:off x="5584031" y="731043"/>
              <a:ext cx="326436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mm^3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1E6E-575F-4CD2-A703-8ECA3EB88A70}">
  <dimension ref="A2:T22"/>
  <sheetViews>
    <sheetView showGridLines="0" tabSelected="1" topLeftCell="S1" workbookViewId="0">
      <selection activeCell="U13" sqref="U13"/>
    </sheetView>
  </sheetViews>
  <sheetFormatPr defaultRowHeight="17.649999999999999" x14ac:dyDescent="0.7"/>
  <cols>
    <col min="1" max="1" width="9.5625" customWidth="1"/>
    <col min="6" max="6" width="9.5" customWidth="1"/>
    <col min="8" max="8" width="11.75" customWidth="1"/>
    <col min="10" max="10" width="10.8125" customWidth="1"/>
    <col min="11" max="11" width="11.625" customWidth="1"/>
    <col min="12" max="12" width="12.6875" customWidth="1"/>
    <col min="13" max="13" width="13.9375" customWidth="1"/>
    <col min="14" max="14" width="13.75" customWidth="1"/>
    <col min="15" max="15" width="12.5625" customWidth="1"/>
    <col min="16" max="16" width="21" customWidth="1"/>
    <col min="17" max="17" width="21.625" customWidth="1"/>
    <col min="18" max="18" width="16.125" customWidth="1"/>
    <col min="19" max="19" width="29.625" customWidth="1"/>
    <col min="20" max="20" width="29.8125" customWidth="1"/>
  </cols>
  <sheetData>
    <row r="2" spans="1:20" x14ac:dyDescent="0.7">
      <c r="A2" t="s">
        <v>15</v>
      </c>
      <c r="B2" t="s">
        <v>3</v>
      </c>
      <c r="D2" t="s">
        <v>1</v>
      </c>
      <c r="E2" t="s">
        <v>5</v>
      </c>
      <c r="F2" t="s">
        <v>6</v>
      </c>
      <c r="H2" t="s">
        <v>7</v>
      </c>
      <c r="J2" t="s">
        <v>9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Q2" t="s">
        <v>14</v>
      </c>
      <c r="S2" t="s">
        <v>17</v>
      </c>
    </row>
    <row r="3" spans="1:20" x14ac:dyDescent="0.7">
      <c r="A3" t="s">
        <v>0</v>
      </c>
      <c r="B3" s="1">
        <v>89.41</v>
      </c>
      <c r="C3" s="1">
        <v>90.88</v>
      </c>
      <c r="D3" s="1">
        <v>0.53</v>
      </c>
      <c r="E3" s="1">
        <v>0.1046</v>
      </c>
      <c r="F3" s="1">
        <f>B3*D3</f>
        <v>47.387300000000003</v>
      </c>
      <c r="G3" s="1">
        <f>C3*D3</f>
        <v>48.166400000000003</v>
      </c>
      <c r="H3" s="1">
        <f>E3/F3</f>
        <v>2.2073424736163486E-3</v>
      </c>
      <c r="I3" s="1">
        <f>E3/G3</f>
        <v>2.1716383204889713E-3</v>
      </c>
      <c r="J3" s="1">
        <v>5.4359384048808348</v>
      </c>
      <c r="K3" s="1">
        <f>J3*10^(-7)</f>
        <v>5.4359384048808343E-7</v>
      </c>
      <c r="L3" s="1">
        <v>28.1</v>
      </c>
      <c r="M3" s="1">
        <v>28.1</v>
      </c>
      <c r="N3" s="1">
        <f>E3/M3</f>
        <v>3.7224199288256226E-3</v>
      </c>
      <c r="O3" s="1">
        <f t="shared" ref="O3:O4" si="0">(F3/(K3)^3)*8</f>
        <v>2.3600889433991888E+21</v>
      </c>
      <c r="P3" s="1">
        <f>(G3/(K3)^3)*8</f>
        <v>2.3988914346954289E+21</v>
      </c>
      <c r="Q3" s="1">
        <f>O3/N3</f>
        <v>6.3402006988066161E+23</v>
      </c>
      <c r="R3" s="1">
        <f>P3/N3</f>
        <v>6.4444406610842794E+23</v>
      </c>
      <c r="S3" s="1">
        <f>O3/(F3*10^(-3))</f>
        <v>4.9804250155615288E+22</v>
      </c>
      <c r="T3" s="1">
        <f>N3/(F3*10^(-3))</f>
        <v>7.8553112940083561E-2</v>
      </c>
    </row>
    <row r="4" spans="1:20" x14ac:dyDescent="0.7">
      <c r="A4" t="s">
        <v>2</v>
      </c>
      <c r="B4" s="1">
        <v>101.43</v>
      </c>
      <c r="C4" s="1">
        <v>100.45</v>
      </c>
      <c r="D4" s="1">
        <v>0.5</v>
      </c>
      <c r="E4" s="1">
        <v>0.26919999999999999</v>
      </c>
      <c r="F4" s="1">
        <f>B4*D4</f>
        <v>50.715000000000003</v>
      </c>
      <c r="G4" s="1">
        <f>C4*D4</f>
        <v>50.225000000000001</v>
      </c>
      <c r="H4" s="1">
        <f t="shared" ref="H4:H5" si="1">E4/F4</f>
        <v>5.3080942521936307E-3</v>
      </c>
      <c r="I4" s="1">
        <f t="shared" ref="I4:I5" si="2">E4/G4</f>
        <v>5.3598805375808861E-3</v>
      </c>
      <c r="J4" s="1">
        <v>5.6563359801980759</v>
      </c>
      <c r="K4" s="1">
        <f t="shared" ref="K4:K5" si="3">J4*10^(-7)</f>
        <v>5.6563359801980759E-7</v>
      </c>
      <c r="L4" s="1">
        <v>72.63</v>
      </c>
      <c r="M4" s="1">
        <v>72.63</v>
      </c>
      <c r="N4" s="1">
        <f t="shared" ref="N4:N5" si="4">E4/M4</f>
        <v>3.7064573867547847E-3</v>
      </c>
      <c r="O4" s="1">
        <f t="shared" si="0"/>
        <v>2.2419236702775316E+21</v>
      </c>
      <c r="P4" s="1">
        <f t="shared" ref="P4:P5" si="5">(G4/(K4)^3)*8</f>
        <v>2.2202625720139805E+21</v>
      </c>
      <c r="Q4" s="1">
        <f t="shared" ref="Q4:Q5" si="6">O4/N4</f>
        <v>6.0486967374538302E+23</v>
      </c>
      <c r="R4" s="1">
        <f t="shared" ref="R4:R5" si="7">P4/N4</f>
        <v>5.9902552230822957E+23</v>
      </c>
      <c r="S4" s="1">
        <f t="shared" ref="S4:S5" si="8">O4/(F4*10^(-3))</f>
        <v>4.4206322986838837E+22</v>
      </c>
      <c r="T4" s="1">
        <f t="shared" ref="T4:T5" si="9">N4/(F4*10^(-3))</f>
        <v>7.3084045879025616E-2</v>
      </c>
    </row>
    <row r="5" spans="1:20" x14ac:dyDescent="0.7">
      <c r="A5" t="s">
        <v>4</v>
      </c>
      <c r="B5" s="1">
        <v>16.88</v>
      </c>
      <c r="C5" s="1">
        <v>16.79</v>
      </c>
      <c r="D5" s="1">
        <v>0.51</v>
      </c>
      <c r="E5" s="1">
        <v>2.86E-2</v>
      </c>
      <c r="F5" s="1">
        <f>B5*D5</f>
        <v>8.6088000000000005</v>
      </c>
      <c r="G5" s="1">
        <f>C5*D5</f>
        <v>8.5628999999999991</v>
      </c>
      <c r="H5" s="1">
        <f t="shared" si="1"/>
        <v>3.3221819533500604E-3</v>
      </c>
      <c r="I5" s="1">
        <f t="shared" si="2"/>
        <v>3.3399899566735575E-3</v>
      </c>
      <c r="J5" s="1">
        <v>3.5697882792836859</v>
      </c>
      <c r="K5" s="1">
        <f t="shared" si="3"/>
        <v>3.5697882792836859E-7</v>
      </c>
      <c r="L5" s="1">
        <v>12.01</v>
      </c>
      <c r="M5" s="1">
        <v>12.01</v>
      </c>
      <c r="N5" s="1">
        <f t="shared" si="4"/>
        <v>2.3813488759367196E-3</v>
      </c>
      <c r="O5" s="1">
        <f>(F5/(K5)^3)*8</f>
        <v>1.5139280216669385E+21</v>
      </c>
      <c r="P5" s="1">
        <f t="shared" si="5"/>
        <v>1.5058561305561546E+21</v>
      </c>
      <c r="Q5" s="1">
        <f t="shared" si="6"/>
        <v>6.357439000076898E+23</v>
      </c>
      <c r="R5" s="1">
        <f t="shared" si="7"/>
        <v>6.3235427020907047E+23</v>
      </c>
      <c r="S5" s="1">
        <f t="shared" si="8"/>
        <v>1.7585819413471546E+23</v>
      </c>
      <c r="T5" s="1">
        <f t="shared" si="9"/>
        <v>0.27661798112823155</v>
      </c>
    </row>
    <row r="6" spans="1:20" x14ac:dyDescent="0.7">
      <c r="S6" t="s">
        <v>18</v>
      </c>
      <c r="T6" t="s">
        <v>18</v>
      </c>
    </row>
    <row r="7" spans="1:20" x14ac:dyDescent="0.7">
      <c r="S7">
        <f>P3/(G3*10^(-3))</f>
        <v>4.9804250155615296E+22</v>
      </c>
      <c r="T7">
        <f>N3/(G3*10^(-3))</f>
        <v>7.7282502508504311E-2</v>
      </c>
    </row>
    <row r="8" spans="1:20" x14ac:dyDescent="0.7">
      <c r="F8" t="s">
        <v>8</v>
      </c>
      <c r="S8">
        <f t="shared" ref="S8:S10" si="10">P4/(G4*10^(-3))</f>
        <v>4.4206322986838829E+22</v>
      </c>
      <c r="T8">
        <f t="shared" ref="T8:T9" si="11">N4/(G4*10^(-3))</f>
        <v>7.3797060960772209E-2</v>
      </c>
    </row>
    <row r="9" spans="1:20" x14ac:dyDescent="0.7">
      <c r="F9">
        <v>8</v>
      </c>
      <c r="S9">
        <f t="shared" si="10"/>
        <v>1.7585819413471542E+23</v>
      </c>
      <c r="T9">
        <f t="shared" si="11"/>
        <v>0.27810074576798977</v>
      </c>
    </row>
    <row r="10" spans="1:20" x14ac:dyDescent="0.7">
      <c r="J10" s="21"/>
    </row>
    <row r="12" spans="1:20" ht="18" thickBot="1" x14ac:dyDescent="0.75"/>
    <row r="13" spans="1:20" ht="18.399999999999999" thickTop="1" thickBot="1" x14ac:dyDescent="0.75">
      <c r="P13" s="18" t="s">
        <v>6</v>
      </c>
      <c r="Q13" s="18" t="s">
        <v>12</v>
      </c>
      <c r="R13" s="18" t="s">
        <v>13</v>
      </c>
      <c r="S13" s="18" t="s">
        <v>16</v>
      </c>
      <c r="T13" s="18"/>
    </row>
    <row r="14" spans="1:20" ht="18" thickTop="1" x14ac:dyDescent="0.7">
      <c r="P14" s="9">
        <v>47.387300000000003</v>
      </c>
      <c r="Q14" s="16">
        <v>3.72241992882562E-3</v>
      </c>
      <c r="R14" s="19">
        <v>2.3600889433991888E+21</v>
      </c>
      <c r="S14" s="19">
        <v>4.9804250155615288E+22</v>
      </c>
      <c r="T14" s="22">
        <v>7.8553112940083561E-2</v>
      </c>
    </row>
    <row r="15" spans="1:20" x14ac:dyDescent="0.7">
      <c r="P15" s="9">
        <v>50.715000000000003</v>
      </c>
      <c r="Q15" s="16">
        <v>3.7064573867547847E-3</v>
      </c>
      <c r="R15" s="19">
        <v>2.2419236702775316E+21</v>
      </c>
      <c r="S15" s="19">
        <v>4.4206322986838837E+22</v>
      </c>
      <c r="T15" s="22">
        <v>7.3084045879025616E-2</v>
      </c>
    </row>
    <row r="16" spans="1:20" ht="18" thickBot="1" x14ac:dyDescent="0.75">
      <c r="P16" s="11">
        <v>8.6088000000000005</v>
      </c>
      <c r="Q16" s="17">
        <v>2.3813488759367196E-3</v>
      </c>
      <c r="R16" s="20">
        <v>1.5139280216669385E+21</v>
      </c>
      <c r="S16" s="20">
        <v>1.7585819413471546E+23</v>
      </c>
      <c r="T16" s="23">
        <v>0.27661798112823155</v>
      </c>
    </row>
    <row r="17" spans="16:20" ht="18.399999999999999" thickTop="1" thickBot="1" x14ac:dyDescent="0.75"/>
    <row r="18" spans="16:20" ht="18.399999999999999" thickTop="1" thickBot="1" x14ac:dyDescent="0.75">
      <c r="P18" s="18" t="s">
        <v>6</v>
      </c>
      <c r="Q18" s="18" t="s">
        <v>12</v>
      </c>
      <c r="R18" s="18" t="s">
        <v>13</v>
      </c>
      <c r="S18" s="18" t="s">
        <v>16</v>
      </c>
      <c r="T18" s="18"/>
    </row>
    <row r="19" spans="16:20" ht="18" thickTop="1" x14ac:dyDescent="0.7">
      <c r="P19" s="9">
        <v>48.166400000000003</v>
      </c>
      <c r="Q19" s="16">
        <v>3.72241992882562E-3</v>
      </c>
      <c r="R19" s="19">
        <v>2.3988914346954289E+21</v>
      </c>
      <c r="S19" s="19">
        <v>4.9804250155615296E+22</v>
      </c>
      <c r="T19" s="22">
        <v>7.7282502508504311E-2</v>
      </c>
    </row>
    <row r="20" spans="16:20" x14ac:dyDescent="0.7">
      <c r="P20" s="9">
        <v>50.225000000000001</v>
      </c>
      <c r="Q20" s="16">
        <v>3.7064573867547847E-3</v>
      </c>
      <c r="R20" s="19">
        <v>2.2202625720139805E+21</v>
      </c>
      <c r="S20" s="19">
        <v>4.4206322986838829E+22</v>
      </c>
      <c r="T20" s="22">
        <v>7.3797060960772209E-2</v>
      </c>
    </row>
    <row r="21" spans="16:20" ht="18" thickBot="1" x14ac:dyDescent="0.75">
      <c r="P21" s="11">
        <v>8.5628999999999991</v>
      </c>
      <c r="Q21" s="17">
        <v>2.3813488759367196E-3</v>
      </c>
      <c r="R21" s="20">
        <v>1.5058561305561546E+21</v>
      </c>
      <c r="S21" s="20">
        <v>1.7585819413471542E+23</v>
      </c>
      <c r="T21" s="23">
        <v>0.27810074576798977</v>
      </c>
    </row>
    <row r="22" spans="16:20" ht="18" thickTop="1" x14ac:dyDescent="0.7"/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88D3-6DC3-4696-BDC0-D3CA8F5F2D80}">
  <dimension ref="C3:I16"/>
  <sheetViews>
    <sheetView topLeftCell="E1" workbookViewId="0">
      <selection activeCell="F20" sqref="F20"/>
    </sheetView>
  </sheetViews>
  <sheetFormatPr defaultRowHeight="17.649999999999999" x14ac:dyDescent="0.7"/>
  <cols>
    <col min="4" max="4" width="14.4375" customWidth="1"/>
    <col min="5" max="5" width="9.6875" customWidth="1"/>
    <col min="6" max="6" width="14" customWidth="1"/>
    <col min="7" max="7" width="11.6875" customWidth="1"/>
    <col min="8" max="8" width="13.0625" customWidth="1"/>
    <col min="9" max="9" width="20.8125" customWidth="1"/>
  </cols>
  <sheetData>
    <row r="3" spans="3:9" ht="18" thickBot="1" x14ac:dyDescent="0.75"/>
    <row r="4" spans="3:9" ht="18.399999999999999" thickTop="1" thickBot="1" x14ac:dyDescent="0.75">
      <c r="C4" s="18" t="s">
        <v>15</v>
      </c>
      <c r="D4" s="18" t="s">
        <v>9</v>
      </c>
      <c r="E4" s="18" t="s">
        <v>10</v>
      </c>
      <c r="F4" s="18" t="s">
        <v>11</v>
      </c>
      <c r="G4" s="18" t="s">
        <v>12</v>
      </c>
      <c r="H4" s="18" t="s">
        <v>13</v>
      </c>
      <c r="I4" s="18" t="s">
        <v>14</v>
      </c>
    </row>
    <row r="5" spans="3:9" ht="18" thickTop="1" x14ac:dyDescent="0.7">
      <c r="C5" s="1" t="s">
        <v>0</v>
      </c>
      <c r="D5" s="19">
        <v>5.4359384048808343E-7</v>
      </c>
      <c r="E5" s="1">
        <v>28.1</v>
      </c>
      <c r="F5" s="1">
        <v>28.1</v>
      </c>
      <c r="G5" s="16">
        <v>3.7224199288256226E-3</v>
      </c>
      <c r="H5" s="19">
        <v>2.3988914346954289E+21</v>
      </c>
      <c r="I5" s="19">
        <v>6.4444406610842794E+23</v>
      </c>
    </row>
    <row r="6" spans="3:9" x14ac:dyDescent="0.7">
      <c r="C6" s="1" t="s">
        <v>2</v>
      </c>
      <c r="D6" s="19">
        <v>5.6563359801980759E-7</v>
      </c>
      <c r="E6" s="1">
        <v>72.63</v>
      </c>
      <c r="F6" s="1">
        <v>72.63</v>
      </c>
      <c r="G6" s="16">
        <v>3.7064573867547847E-3</v>
      </c>
      <c r="H6" s="19">
        <v>2.2202625720139805E+21</v>
      </c>
      <c r="I6" s="19">
        <v>5.9902552230822957E+23</v>
      </c>
    </row>
    <row r="7" spans="3:9" ht="18" thickBot="1" x14ac:dyDescent="0.75">
      <c r="C7" s="2" t="s">
        <v>4</v>
      </c>
      <c r="D7" s="20">
        <v>3.5697882792836859E-7</v>
      </c>
      <c r="E7" s="2">
        <v>12.01</v>
      </c>
      <c r="F7" s="2">
        <v>12.01</v>
      </c>
      <c r="G7" s="17">
        <v>2.3813488759367196E-3</v>
      </c>
      <c r="H7" s="20">
        <v>1.5058561305561546E+21</v>
      </c>
      <c r="I7" s="20">
        <v>6.3235427020907047E+23</v>
      </c>
    </row>
    <row r="8" spans="3:9" ht="18" thickTop="1" x14ac:dyDescent="0.7"/>
    <row r="11" spans="3:9" ht="18" thickBot="1" x14ac:dyDescent="0.75"/>
    <row r="12" spans="3:9" ht="18.399999999999999" thickTop="1" thickBot="1" x14ac:dyDescent="0.75">
      <c r="C12" s="18" t="s">
        <v>15</v>
      </c>
      <c r="D12" s="18" t="s">
        <v>9</v>
      </c>
      <c r="E12" s="18" t="s">
        <v>10</v>
      </c>
      <c r="F12" s="18" t="s">
        <v>11</v>
      </c>
      <c r="G12" s="18" t="s">
        <v>12</v>
      </c>
      <c r="H12" s="18" t="s">
        <v>13</v>
      </c>
      <c r="I12" s="18" t="s">
        <v>14</v>
      </c>
    </row>
    <row r="13" spans="3:9" ht="18" thickTop="1" x14ac:dyDescent="0.7">
      <c r="C13" s="1" t="s">
        <v>0</v>
      </c>
      <c r="D13" s="19">
        <v>5.4359384048808343E-7</v>
      </c>
      <c r="E13" s="1">
        <v>28.1</v>
      </c>
      <c r="F13" s="1">
        <v>28.1</v>
      </c>
      <c r="G13" s="16">
        <v>3.7224199288256226E-3</v>
      </c>
      <c r="H13" s="19">
        <v>2.3600889433991888E+21</v>
      </c>
      <c r="I13" s="19">
        <v>6.3402006988066161E+23</v>
      </c>
    </row>
    <row r="14" spans="3:9" x14ac:dyDescent="0.7">
      <c r="C14" s="1" t="s">
        <v>2</v>
      </c>
      <c r="D14" s="19">
        <v>5.6563359801980759E-7</v>
      </c>
      <c r="E14" s="1">
        <v>72.63</v>
      </c>
      <c r="F14" s="1">
        <v>72.63</v>
      </c>
      <c r="G14" s="16">
        <v>3.7064573867547847E-3</v>
      </c>
      <c r="H14" s="19">
        <v>2.2419236702775316E+21</v>
      </c>
      <c r="I14" s="19">
        <v>6.0486967374538302E+23</v>
      </c>
    </row>
    <row r="15" spans="3:9" ht="18" thickBot="1" x14ac:dyDescent="0.75">
      <c r="C15" s="2" t="s">
        <v>4</v>
      </c>
      <c r="D15" s="20">
        <v>3.5697882792836859E-7</v>
      </c>
      <c r="E15" s="2">
        <v>12.01</v>
      </c>
      <c r="F15" s="2">
        <v>12.01</v>
      </c>
      <c r="G15" s="17">
        <v>2.3813488759367196E-3</v>
      </c>
      <c r="H15" s="20">
        <v>1.5139280216669385E+21</v>
      </c>
      <c r="I15" s="20">
        <v>6.357439000076898E+23</v>
      </c>
    </row>
    <row r="16" spans="3:9" ht="18" thickTop="1" x14ac:dyDescent="0.7"/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93D4-9C7B-4354-A68C-71FB722EED60}">
  <dimension ref="B3:G14"/>
  <sheetViews>
    <sheetView showGridLines="0" workbookViewId="0">
      <selection activeCell="B4" sqref="B4:G7"/>
    </sheetView>
  </sheetViews>
  <sheetFormatPr defaultRowHeight="17.649999999999999" x14ac:dyDescent="0.7"/>
  <cols>
    <col min="3" max="3" width="12.4375" customWidth="1"/>
    <col min="5" max="5" width="9.625" customWidth="1"/>
    <col min="6" max="6" width="13.0625" customWidth="1"/>
    <col min="7" max="7" width="15.0625" customWidth="1"/>
  </cols>
  <sheetData>
    <row r="3" spans="2:7" ht="18" thickBot="1" x14ac:dyDescent="0.75"/>
    <row r="4" spans="2:7" ht="18.399999999999999" thickTop="1" thickBot="1" x14ac:dyDescent="0.75">
      <c r="B4" s="3" t="s">
        <v>15</v>
      </c>
      <c r="C4" s="3" t="s">
        <v>3</v>
      </c>
      <c r="D4" s="3" t="s">
        <v>1</v>
      </c>
      <c r="E4" s="3" t="s">
        <v>5</v>
      </c>
      <c r="F4" s="3" t="s">
        <v>6</v>
      </c>
      <c r="G4" s="3" t="s">
        <v>7</v>
      </c>
    </row>
    <row r="5" spans="2:7" ht="18" thickTop="1" x14ac:dyDescent="0.7">
      <c r="B5" s="4" t="s">
        <v>0</v>
      </c>
      <c r="C5" s="6">
        <v>89.41</v>
      </c>
      <c r="D5" s="6">
        <v>0.53</v>
      </c>
      <c r="E5" s="6">
        <v>0.1046</v>
      </c>
      <c r="F5" s="8">
        <v>47.387300000000003</v>
      </c>
      <c r="G5" s="14">
        <v>2.2073424736163486E-3</v>
      </c>
    </row>
    <row r="6" spans="2:7" x14ac:dyDescent="0.7">
      <c r="B6" s="4" t="s">
        <v>2</v>
      </c>
      <c r="C6" s="13">
        <v>101.43</v>
      </c>
      <c r="D6" s="8">
        <v>0.5</v>
      </c>
      <c r="E6" s="6">
        <v>0.26919999999999999</v>
      </c>
      <c r="F6" s="8">
        <v>50.715000000000003</v>
      </c>
      <c r="G6" s="14">
        <v>5.3080942521936307E-3</v>
      </c>
    </row>
    <row r="7" spans="2:7" ht="18" thickBot="1" x14ac:dyDescent="0.75">
      <c r="B7" s="5" t="s">
        <v>4</v>
      </c>
      <c r="C7" s="7">
        <v>16.88</v>
      </c>
      <c r="D7" s="7">
        <v>0.51</v>
      </c>
      <c r="E7" s="7">
        <v>2.86E-2</v>
      </c>
      <c r="F7" s="10">
        <v>8.6088000000000005</v>
      </c>
      <c r="G7" s="15">
        <v>3.3221819533500604E-3</v>
      </c>
    </row>
    <row r="8" spans="2:7" ht="18" thickTop="1" x14ac:dyDescent="0.7"/>
    <row r="9" spans="2:7" ht="18" thickBot="1" x14ac:dyDescent="0.75"/>
    <row r="10" spans="2:7" ht="18.399999999999999" thickTop="1" thickBot="1" x14ac:dyDescent="0.75">
      <c r="B10" s="3" t="s">
        <v>15</v>
      </c>
      <c r="C10" s="3" t="s">
        <v>3</v>
      </c>
      <c r="D10" s="3" t="s">
        <v>1</v>
      </c>
      <c r="E10" s="3" t="s">
        <v>5</v>
      </c>
      <c r="F10" s="3" t="s">
        <v>6</v>
      </c>
      <c r="G10" s="3" t="s">
        <v>7</v>
      </c>
    </row>
    <row r="11" spans="2:7" ht="18" thickTop="1" x14ac:dyDescent="0.7">
      <c r="B11" s="4" t="s">
        <v>0</v>
      </c>
      <c r="C11" s="1">
        <v>90.88</v>
      </c>
      <c r="D11" s="1">
        <v>0.53</v>
      </c>
      <c r="E11" s="1">
        <v>0.1046</v>
      </c>
      <c r="F11" s="9">
        <v>48.166400000000003</v>
      </c>
      <c r="G11" s="16">
        <v>2.1716383204889713E-3</v>
      </c>
    </row>
    <row r="12" spans="2:7" x14ac:dyDescent="0.7">
      <c r="B12" s="4" t="s">
        <v>2</v>
      </c>
      <c r="C12" s="12">
        <v>100.45</v>
      </c>
      <c r="D12" s="9">
        <v>0.5</v>
      </c>
      <c r="E12" s="1">
        <v>0.26919999999999999</v>
      </c>
      <c r="F12" s="9">
        <v>50.225000000000001</v>
      </c>
      <c r="G12" s="16">
        <v>5.3598805375808861E-3</v>
      </c>
    </row>
    <row r="13" spans="2:7" ht="18" thickBot="1" x14ac:dyDescent="0.75">
      <c r="B13" s="5" t="s">
        <v>4</v>
      </c>
      <c r="C13" s="2">
        <v>16.79</v>
      </c>
      <c r="D13" s="2">
        <v>0.51</v>
      </c>
      <c r="E13" s="2">
        <v>2.86E-2</v>
      </c>
      <c r="F13" s="11">
        <v>8.5628999999999991</v>
      </c>
      <c r="G13" s="17">
        <v>3.3399899566735575E-3</v>
      </c>
    </row>
    <row r="14" spans="2:7" ht="18" thickTop="1" x14ac:dyDescent="0.7"/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5601-622F-46E2-9C18-D723E9AF6133}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2024-06-21T05:25:21Z</dcterms:created>
  <dcterms:modified xsi:type="dcterms:W3CDTF">2024-06-27T03:20:40Z</dcterms:modified>
</cp:coreProperties>
</file>