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マテリアル工学実験1\"/>
    </mc:Choice>
  </mc:AlternateContent>
  <xr:revisionPtr revIDLastSave="0" documentId="8_{93C94458-E9A8-4BDC-B784-C4700E8F9691}" xr6:coauthVersionLast="47" xr6:coauthVersionMax="47" xr10:uidLastSave="{00000000-0000-0000-0000-000000000000}"/>
  <bookViews>
    <workbookView xWindow="368" yWindow="368" windowWidth="14399" windowHeight="13237" xr2:uid="{262C0909-E471-4961-8BBC-D5B01EE50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" l="1"/>
  <c r="E99" i="1" s="1"/>
  <c r="F99" i="1" s="1"/>
  <c r="G99" i="1" s="1"/>
  <c r="D98" i="1"/>
  <c r="E98" i="1" s="1"/>
  <c r="F98" i="1" s="1"/>
  <c r="G98" i="1" s="1"/>
  <c r="D97" i="1"/>
  <c r="E97" i="1" s="1"/>
  <c r="F97" i="1" s="1"/>
  <c r="G97" i="1" s="1"/>
  <c r="D96" i="1"/>
  <c r="E96" i="1" s="1"/>
  <c r="F96" i="1" s="1"/>
  <c r="G96" i="1" s="1"/>
  <c r="D95" i="1"/>
  <c r="E95" i="1" s="1"/>
  <c r="F95" i="1" s="1"/>
  <c r="G95" i="1" s="1"/>
  <c r="D94" i="1"/>
  <c r="E94" i="1" s="1"/>
  <c r="F94" i="1" s="1"/>
  <c r="G94" i="1" s="1"/>
  <c r="D93" i="1"/>
  <c r="E93" i="1" s="1"/>
  <c r="F93" i="1" s="1"/>
  <c r="G93" i="1" s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J69" i="1"/>
  <c r="J70" i="1" s="1"/>
  <c r="D69" i="1"/>
  <c r="E69" i="1" s="1"/>
  <c r="F69" i="1" s="1"/>
  <c r="G69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J36" i="1"/>
  <c r="J37" i="1" s="1"/>
  <c r="D36" i="1"/>
  <c r="E36" i="1" s="1"/>
  <c r="F36" i="1" s="1"/>
  <c r="G36" i="1" s="1"/>
  <c r="J2" i="1"/>
  <c r="J71" i="1" l="1"/>
  <c r="K69" i="1"/>
  <c r="J38" i="1"/>
  <c r="K36" i="1"/>
  <c r="K70" i="1" l="1"/>
  <c r="L69" i="1"/>
  <c r="M69" i="1"/>
  <c r="H69" i="1"/>
  <c r="J72" i="1"/>
  <c r="K37" i="1"/>
  <c r="L36" i="1"/>
  <c r="H36" i="1"/>
  <c r="M36" i="1"/>
  <c r="J39" i="1"/>
  <c r="N69" i="1" l="1"/>
  <c r="I69" i="1"/>
  <c r="J73" i="1"/>
  <c r="O69" i="1"/>
  <c r="K71" i="1"/>
  <c r="L70" i="1"/>
  <c r="H70" i="1"/>
  <c r="M70" i="1"/>
  <c r="N36" i="1"/>
  <c r="I36" i="1"/>
  <c r="J40" i="1"/>
  <c r="O36" i="1"/>
  <c r="K38" i="1"/>
  <c r="L37" i="1"/>
  <c r="H37" i="1"/>
  <c r="M37" i="1"/>
  <c r="N70" i="1" l="1"/>
  <c r="I70" i="1"/>
  <c r="L71" i="1"/>
  <c r="K72" i="1"/>
  <c r="M71" i="1"/>
  <c r="H71" i="1"/>
  <c r="O70" i="1"/>
  <c r="J74" i="1"/>
  <c r="I37" i="1"/>
  <c r="N37" i="1"/>
  <c r="O37" i="1" s="1"/>
  <c r="L38" i="1"/>
  <c r="K39" i="1"/>
  <c r="M38" i="1"/>
  <c r="H38" i="1"/>
  <c r="J41" i="1"/>
  <c r="J75" i="1" l="1"/>
  <c r="N71" i="1"/>
  <c r="O71" i="1" s="1"/>
  <c r="I71" i="1"/>
  <c r="K73" i="1"/>
  <c r="L72" i="1"/>
  <c r="M72" i="1"/>
  <c r="H72" i="1"/>
  <c r="L39" i="1"/>
  <c r="K40" i="1"/>
  <c r="M39" i="1"/>
  <c r="H39" i="1"/>
  <c r="J42" i="1"/>
  <c r="N38" i="1"/>
  <c r="I38" i="1"/>
  <c r="O38" i="1"/>
  <c r="N72" i="1" l="1"/>
  <c r="I72" i="1"/>
  <c r="K74" i="1"/>
  <c r="L73" i="1"/>
  <c r="M73" i="1"/>
  <c r="H73" i="1"/>
  <c r="O72" i="1"/>
  <c r="J76" i="1"/>
  <c r="J43" i="1"/>
  <c r="N39" i="1"/>
  <c r="I39" i="1"/>
  <c r="K41" i="1"/>
  <c r="L40" i="1"/>
  <c r="M40" i="1"/>
  <c r="H40" i="1"/>
  <c r="O39" i="1"/>
  <c r="K75" i="1" l="1"/>
  <c r="L74" i="1"/>
  <c r="M74" i="1"/>
  <c r="H74" i="1"/>
  <c r="J77" i="1"/>
  <c r="N73" i="1"/>
  <c r="I73" i="1"/>
  <c r="O73" i="1"/>
  <c r="N40" i="1"/>
  <c r="I40" i="1"/>
  <c r="O40" i="1"/>
  <c r="K42" i="1"/>
  <c r="L41" i="1"/>
  <c r="M41" i="1"/>
  <c r="H41" i="1"/>
  <c r="J44" i="1"/>
  <c r="J78" i="1" l="1"/>
  <c r="I74" i="1"/>
  <c r="N74" i="1"/>
  <c r="O74" i="1" s="1"/>
  <c r="L75" i="1"/>
  <c r="K76" i="1"/>
  <c r="M75" i="1"/>
  <c r="H75" i="1"/>
  <c r="J45" i="1"/>
  <c r="N41" i="1"/>
  <c r="I41" i="1"/>
  <c r="O41" i="1"/>
  <c r="L42" i="1"/>
  <c r="K43" i="1"/>
  <c r="M42" i="1"/>
  <c r="H42" i="1"/>
  <c r="N75" i="1" l="1"/>
  <c r="I75" i="1"/>
  <c r="L76" i="1"/>
  <c r="K77" i="1"/>
  <c r="M76" i="1"/>
  <c r="H76" i="1"/>
  <c r="O75" i="1"/>
  <c r="J79" i="1"/>
  <c r="N42" i="1"/>
  <c r="O42" i="1" s="1"/>
  <c r="I42" i="1"/>
  <c r="L43" i="1"/>
  <c r="K44" i="1"/>
  <c r="M43" i="1"/>
  <c r="H43" i="1"/>
  <c r="J46" i="1"/>
  <c r="J80" i="1" l="1"/>
  <c r="N76" i="1"/>
  <c r="I76" i="1"/>
  <c r="K78" i="1"/>
  <c r="L77" i="1"/>
  <c r="M77" i="1"/>
  <c r="H77" i="1"/>
  <c r="O76" i="1"/>
  <c r="J47" i="1"/>
  <c r="N43" i="1"/>
  <c r="I43" i="1"/>
  <c r="K45" i="1"/>
  <c r="L44" i="1"/>
  <c r="M44" i="1"/>
  <c r="H44" i="1"/>
  <c r="O43" i="1"/>
  <c r="N77" i="1" l="1"/>
  <c r="O77" i="1" s="1"/>
  <c r="I77" i="1"/>
  <c r="K79" i="1"/>
  <c r="L78" i="1"/>
  <c r="M78" i="1"/>
  <c r="H78" i="1"/>
  <c r="J81" i="1"/>
  <c r="L45" i="1"/>
  <c r="K46" i="1"/>
  <c r="M45" i="1"/>
  <c r="H45" i="1"/>
  <c r="N44" i="1"/>
  <c r="O44" i="1" s="1"/>
  <c r="I44" i="1"/>
  <c r="J48" i="1"/>
  <c r="J82" i="1" l="1"/>
  <c r="I78" i="1"/>
  <c r="N78" i="1"/>
  <c r="O78" i="1" s="1"/>
  <c r="L79" i="1"/>
  <c r="K80" i="1"/>
  <c r="M79" i="1"/>
  <c r="H79" i="1"/>
  <c r="L46" i="1"/>
  <c r="K47" i="1"/>
  <c r="M46" i="1"/>
  <c r="H46" i="1"/>
  <c r="J49" i="1"/>
  <c r="N45" i="1"/>
  <c r="I45" i="1"/>
  <c r="O45" i="1"/>
  <c r="L80" i="1" l="1"/>
  <c r="K81" i="1"/>
  <c r="M80" i="1"/>
  <c r="H80" i="1"/>
  <c r="N79" i="1"/>
  <c r="I79" i="1"/>
  <c r="O79" i="1"/>
  <c r="J83" i="1"/>
  <c r="J50" i="1"/>
  <c r="L47" i="1"/>
  <c r="K48" i="1"/>
  <c r="M47" i="1"/>
  <c r="H47" i="1"/>
  <c r="N46" i="1"/>
  <c r="I46" i="1"/>
  <c r="O46" i="1"/>
  <c r="K82" i="1" l="1"/>
  <c r="L81" i="1"/>
  <c r="M81" i="1"/>
  <c r="H81" i="1"/>
  <c r="J84" i="1"/>
  <c r="N80" i="1"/>
  <c r="I80" i="1"/>
  <c r="O80" i="1"/>
  <c r="N47" i="1"/>
  <c r="O47" i="1" s="1"/>
  <c r="I47" i="1"/>
  <c r="K49" i="1"/>
  <c r="L48" i="1"/>
  <c r="M48" i="1"/>
  <c r="H48" i="1"/>
  <c r="J51" i="1"/>
  <c r="J85" i="1" l="1"/>
  <c r="N81" i="1"/>
  <c r="I81" i="1"/>
  <c r="O81" i="1"/>
  <c r="K83" i="1"/>
  <c r="L82" i="1"/>
  <c r="M82" i="1"/>
  <c r="H82" i="1"/>
  <c r="N48" i="1"/>
  <c r="I48" i="1"/>
  <c r="J52" i="1"/>
  <c r="K50" i="1"/>
  <c r="L49" i="1"/>
  <c r="M49" i="1"/>
  <c r="H49" i="1"/>
  <c r="O48" i="1"/>
  <c r="L83" i="1" l="1"/>
  <c r="K84" i="1"/>
  <c r="M83" i="1"/>
  <c r="H83" i="1"/>
  <c r="J86" i="1"/>
  <c r="I82" i="1"/>
  <c r="N82" i="1"/>
  <c r="O82" i="1" s="1"/>
  <c r="I49" i="1"/>
  <c r="N49" i="1"/>
  <c r="O49" i="1" s="1"/>
  <c r="L50" i="1"/>
  <c r="K51" i="1"/>
  <c r="M50" i="1"/>
  <c r="H50" i="1"/>
  <c r="J53" i="1"/>
  <c r="J87" i="1" l="1"/>
  <c r="L84" i="1"/>
  <c r="K85" i="1"/>
  <c r="M84" i="1"/>
  <c r="H84" i="1"/>
  <c r="N83" i="1"/>
  <c r="I83" i="1"/>
  <c r="O83" i="1"/>
  <c r="N50" i="1"/>
  <c r="I50" i="1"/>
  <c r="L51" i="1"/>
  <c r="K52" i="1"/>
  <c r="M51" i="1"/>
  <c r="H51" i="1"/>
  <c r="O50" i="1"/>
  <c r="J54" i="1"/>
  <c r="N84" i="1" l="1"/>
  <c r="I84" i="1"/>
  <c r="K86" i="1"/>
  <c r="L85" i="1"/>
  <c r="M85" i="1"/>
  <c r="H85" i="1"/>
  <c r="O84" i="1"/>
  <c r="J88" i="1"/>
  <c r="J55" i="1"/>
  <c r="I51" i="1"/>
  <c r="N51" i="1"/>
  <c r="O51" i="1" s="1"/>
  <c r="K53" i="1"/>
  <c r="L52" i="1"/>
  <c r="M52" i="1"/>
  <c r="H52" i="1"/>
  <c r="J89" i="1" l="1"/>
  <c r="N85" i="1"/>
  <c r="I85" i="1"/>
  <c r="O85" i="1"/>
  <c r="K87" i="1"/>
  <c r="L86" i="1"/>
  <c r="M86" i="1"/>
  <c r="H86" i="1"/>
  <c r="K54" i="1"/>
  <c r="L53" i="1"/>
  <c r="M53" i="1"/>
  <c r="H53" i="1"/>
  <c r="N52" i="1"/>
  <c r="I52" i="1"/>
  <c r="O52" i="1"/>
  <c r="J56" i="1"/>
  <c r="I86" i="1" l="1"/>
  <c r="N86" i="1"/>
  <c r="O86" i="1" s="1"/>
  <c r="L87" i="1"/>
  <c r="K88" i="1"/>
  <c r="M87" i="1"/>
  <c r="H87" i="1"/>
  <c r="J90" i="1"/>
  <c r="J57" i="1"/>
  <c r="I53" i="1"/>
  <c r="N53" i="1"/>
  <c r="O53" i="1" s="1"/>
  <c r="L54" i="1"/>
  <c r="K55" i="1"/>
  <c r="M54" i="1"/>
  <c r="H54" i="1"/>
  <c r="L88" i="1" l="1"/>
  <c r="K89" i="1"/>
  <c r="M88" i="1"/>
  <c r="H88" i="1"/>
  <c r="N87" i="1"/>
  <c r="I87" i="1"/>
  <c r="J91" i="1"/>
  <c r="O87" i="1"/>
  <c r="L55" i="1"/>
  <c r="K56" i="1"/>
  <c r="M55" i="1"/>
  <c r="H55" i="1"/>
  <c r="N54" i="1"/>
  <c r="O54" i="1" s="1"/>
  <c r="I54" i="1"/>
  <c r="J58" i="1"/>
  <c r="N88" i="1" l="1"/>
  <c r="I88" i="1"/>
  <c r="K90" i="1"/>
  <c r="L89" i="1"/>
  <c r="M89" i="1"/>
  <c r="H89" i="1"/>
  <c r="J92" i="1"/>
  <c r="O88" i="1"/>
  <c r="J59" i="1"/>
  <c r="I55" i="1"/>
  <c r="N55" i="1"/>
  <c r="K57" i="1"/>
  <c r="L56" i="1"/>
  <c r="M56" i="1"/>
  <c r="H56" i="1"/>
  <c r="O55" i="1"/>
  <c r="J93" i="1" l="1"/>
  <c r="N89" i="1"/>
  <c r="I89" i="1"/>
  <c r="O89" i="1"/>
  <c r="K91" i="1"/>
  <c r="L90" i="1"/>
  <c r="M90" i="1"/>
  <c r="H90" i="1"/>
  <c r="N56" i="1"/>
  <c r="I56" i="1"/>
  <c r="O56" i="1"/>
  <c r="K58" i="1"/>
  <c r="L57" i="1"/>
  <c r="M57" i="1"/>
  <c r="H57" i="1"/>
  <c r="J60" i="1"/>
  <c r="I90" i="1" l="1"/>
  <c r="N90" i="1"/>
  <c r="O90" i="1" s="1"/>
  <c r="L91" i="1"/>
  <c r="K92" i="1"/>
  <c r="M91" i="1"/>
  <c r="H91" i="1"/>
  <c r="J94" i="1"/>
  <c r="J61" i="1"/>
  <c r="I57" i="1"/>
  <c r="N57" i="1"/>
  <c r="O57" i="1" s="1"/>
  <c r="L58" i="1"/>
  <c r="K59" i="1"/>
  <c r="M58" i="1"/>
  <c r="H58" i="1"/>
  <c r="L92" i="1" l="1"/>
  <c r="K93" i="1"/>
  <c r="M92" i="1"/>
  <c r="H92" i="1"/>
  <c r="J95" i="1"/>
  <c r="N91" i="1"/>
  <c r="I91" i="1"/>
  <c r="O91" i="1"/>
  <c r="K60" i="1"/>
  <c r="L59" i="1"/>
  <c r="M59" i="1"/>
  <c r="H59" i="1"/>
  <c r="N58" i="1"/>
  <c r="I58" i="1"/>
  <c r="O58" i="1"/>
  <c r="J62" i="1"/>
  <c r="K94" i="1" l="1"/>
  <c r="L93" i="1"/>
  <c r="M93" i="1"/>
  <c r="H93" i="1"/>
  <c r="J96" i="1"/>
  <c r="N92" i="1"/>
  <c r="I92" i="1"/>
  <c r="O92" i="1"/>
  <c r="J63" i="1"/>
  <c r="N59" i="1"/>
  <c r="I59" i="1"/>
  <c r="O59" i="1"/>
  <c r="K61" i="1"/>
  <c r="L60" i="1"/>
  <c r="M60" i="1"/>
  <c r="H60" i="1"/>
  <c r="N93" i="1" l="1"/>
  <c r="I93" i="1"/>
  <c r="J97" i="1"/>
  <c r="O93" i="1"/>
  <c r="K95" i="1"/>
  <c r="L94" i="1"/>
  <c r="M94" i="1"/>
  <c r="H94" i="1"/>
  <c r="N60" i="1"/>
  <c r="I60" i="1"/>
  <c r="O60" i="1"/>
  <c r="K62" i="1"/>
  <c r="L61" i="1"/>
  <c r="M61" i="1"/>
  <c r="H61" i="1"/>
  <c r="J64" i="1"/>
  <c r="J98" i="1" l="1"/>
  <c r="I94" i="1"/>
  <c r="N94" i="1"/>
  <c r="O94" i="1" s="1"/>
  <c r="L95" i="1"/>
  <c r="K96" i="1"/>
  <c r="M95" i="1"/>
  <c r="H95" i="1"/>
  <c r="J65" i="1"/>
  <c r="N61" i="1"/>
  <c r="I61" i="1"/>
  <c r="O61" i="1"/>
  <c r="L62" i="1"/>
  <c r="K63" i="1"/>
  <c r="M62" i="1"/>
  <c r="H62" i="1"/>
  <c r="N95" i="1" l="1"/>
  <c r="I95" i="1"/>
  <c r="K97" i="1"/>
  <c r="L96" i="1"/>
  <c r="M96" i="1"/>
  <c r="H96" i="1"/>
  <c r="O95" i="1"/>
  <c r="J99" i="1"/>
  <c r="N62" i="1"/>
  <c r="O62" i="1" s="1"/>
  <c r="I62" i="1"/>
  <c r="K64" i="1"/>
  <c r="L63" i="1"/>
  <c r="M63" i="1"/>
  <c r="H63" i="1"/>
  <c r="J66" i="1"/>
  <c r="N96" i="1" l="1"/>
  <c r="O96" i="1" s="1"/>
  <c r="I96" i="1"/>
  <c r="K98" i="1"/>
  <c r="L97" i="1"/>
  <c r="M97" i="1"/>
  <c r="H97" i="1"/>
  <c r="N63" i="1"/>
  <c r="I63" i="1"/>
  <c r="K65" i="1"/>
  <c r="L64" i="1"/>
  <c r="M64" i="1"/>
  <c r="H64" i="1"/>
  <c r="O63" i="1"/>
  <c r="N97" i="1" l="1"/>
  <c r="I97" i="1"/>
  <c r="O97" i="1"/>
  <c r="K99" i="1"/>
  <c r="L98" i="1"/>
  <c r="M98" i="1"/>
  <c r="H98" i="1"/>
  <c r="N64" i="1"/>
  <c r="I64" i="1"/>
  <c r="O64" i="1"/>
  <c r="L65" i="1"/>
  <c r="K66" i="1"/>
  <c r="M65" i="1"/>
  <c r="H65" i="1"/>
  <c r="I98" i="1" l="1"/>
  <c r="N98" i="1"/>
  <c r="O98" i="1" s="1"/>
  <c r="L99" i="1"/>
  <c r="M99" i="1"/>
  <c r="H99" i="1"/>
  <c r="I65" i="1"/>
  <c r="N65" i="1"/>
  <c r="L66" i="1"/>
  <c r="M66" i="1"/>
  <c r="H66" i="1"/>
  <c r="O65" i="1"/>
  <c r="A3" i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" i="1"/>
  <c r="E3" i="1" s="1"/>
  <c r="F3" i="1" s="1"/>
  <c r="G3" i="1" s="1"/>
  <c r="D2" i="1"/>
  <c r="E2" i="1" s="1"/>
  <c r="F2" i="1" s="1"/>
  <c r="G2" i="1" s="1"/>
  <c r="K2" i="1" l="1"/>
  <c r="A5" i="1" s="1"/>
  <c r="N99" i="1"/>
  <c r="I99" i="1"/>
  <c r="O99" i="1"/>
  <c r="N66" i="1"/>
  <c r="O66" i="1" s="1"/>
  <c r="I66" i="1"/>
  <c r="K3" i="1"/>
  <c r="M2" i="1"/>
  <c r="A7" i="1"/>
  <c r="H2" i="1" l="1"/>
  <c r="K4" i="1"/>
  <c r="M3" i="1"/>
  <c r="K5" i="1" l="1"/>
  <c r="M4" i="1"/>
  <c r="J3" i="1"/>
  <c r="H3" i="1" s="1"/>
  <c r="L2" i="1"/>
  <c r="N2" i="1"/>
  <c r="I2" i="1"/>
  <c r="O2" i="1" l="1"/>
  <c r="J4" i="1"/>
  <c r="H4" i="1" s="1"/>
  <c r="I3" i="1"/>
  <c r="N3" i="1"/>
  <c r="L3" i="1"/>
  <c r="K6" i="1"/>
  <c r="M5" i="1"/>
  <c r="O3" i="1" l="1"/>
  <c r="K7" i="1"/>
  <c r="M6" i="1"/>
  <c r="J5" i="1"/>
  <c r="H5" i="1" s="1"/>
  <c r="N4" i="1"/>
  <c r="I4" i="1"/>
  <c r="L4" i="1"/>
  <c r="O4" i="1" s="1"/>
  <c r="J6" i="1" l="1"/>
  <c r="H6" i="1" s="1"/>
  <c r="I5" i="1"/>
  <c r="N5" i="1"/>
  <c r="L5" i="1"/>
  <c r="K8" i="1"/>
  <c r="M7" i="1"/>
  <c r="K9" i="1" l="1"/>
  <c r="M8" i="1"/>
  <c r="O5" i="1"/>
  <c r="N6" i="1"/>
  <c r="I6" i="1"/>
  <c r="J7" i="1"/>
  <c r="H7" i="1" s="1"/>
  <c r="L6" i="1"/>
  <c r="O6" i="1" s="1"/>
  <c r="N7" i="1" l="1"/>
  <c r="I7" i="1"/>
  <c r="J8" i="1"/>
  <c r="H8" i="1" s="1"/>
  <c r="L7" i="1"/>
  <c r="K10" i="1"/>
  <c r="M9" i="1"/>
  <c r="O7" i="1" l="1"/>
  <c r="K11" i="1"/>
  <c r="M10" i="1"/>
  <c r="J9" i="1"/>
  <c r="H9" i="1" s="1"/>
  <c r="N8" i="1"/>
  <c r="I8" i="1"/>
  <c r="L8" i="1"/>
  <c r="O8" i="1" l="1"/>
  <c r="J10" i="1"/>
  <c r="H10" i="1" s="1"/>
  <c r="N9" i="1"/>
  <c r="I9" i="1"/>
  <c r="L9" i="1"/>
  <c r="K12" i="1"/>
  <c r="M11" i="1"/>
  <c r="K13" i="1" l="1"/>
  <c r="M12" i="1"/>
  <c r="O9" i="1"/>
  <c r="I10" i="1"/>
  <c r="J11" i="1"/>
  <c r="H11" i="1" s="1"/>
  <c r="N10" i="1"/>
  <c r="L10" i="1"/>
  <c r="O10" i="1" l="1"/>
  <c r="J12" i="1"/>
  <c r="H12" i="1" s="1"/>
  <c r="I11" i="1"/>
  <c r="N11" i="1"/>
  <c r="L11" i="1"/>
  <c r="O11" i="1" s="1"/>
  <c r="K14" i="1"/>
  <c r="M13" i="1"/>
  <c r="M14" i="1" l="1"/>
  <c r="K15" i="1"/>
  <c r="J13" i="1"/>
  <c r="H13" i="1" s="1"/>
  <c r="N12" i="1"/>
  <c r="I12" i="1"/>
  <c r="L12" i="1"/>
  <c r="I13" i="1" l="1"/>
  <c r="J14" i="1"/>
  <c r="H14" i="1" s="1"/>
  <c r="N13" i="1"/>
  <c r="L13" i="1"/>
  <c r="O12" i="1"/>
  <c r="M15" i="1"/>
  <c r="K16" i="1"/>
  <c r="K17" i="1" l="1"/>
  <c r="M16" i="1"/>
  <c r="O13" i="1"/>
  <c r="J15" i="1"/>
  <c r="H15" i="1" s="1"/>
  <c r="N14" i="1"/>
  <c r="I14" i="1"/>
  <c r="L14" i="1"/>
  <c r="N15" i="1" l="1"/>
  <c r="I15" i="1"/>
  <c r="J16" i="1"/>
  <c r="H16" i="1" s="1"/>
  <c r="L15" i="1"/>
  <c r="O14" i="1"/>
  <c r="K18" i="1"/>
  <c r="M17" i="1"/>
  <c r="M18" i="1" l="1"/>
  <c r="K19" i="1"/>
  <c r="J17" i="1"/>
  <c r="H17" i="1" s="1"/>
  <c r="I16" i="1"/>
  <c r="N16" i="1"/>
  <c r="L16" i="1"/>
  <c r="O15" i="1"/>
  <c r="O16" i="1" l="1"/>
  <c r="N17" i="1"/>
  <c r="J18" i="1"/>
  <c r="H18" i="1" s="1"/>
  <c r="I17" i="1"/>
  <c r="L17" i="1"/>
  <c r="O17" i="1" s="1"/>
  <c r="M19" i="1"/>
  <c r="K20" i="1"/>
  <c r="M20" i="1" l="1"/>
  <c r="K21" i="1"/>
  <c r="J19" i="1"/>
  <c r="H19" i="1" s="1"/>
  <c r="I18" i="1"/>
  <c r="N18" i="1"/>
  <c r="L18" i="1"/>
  <c r="O18" i="1" l="1"/>
  <c r="J20" i="1"/>
  <c r="H20" i="1" s="1"/>
  <c r="I19" i="1"/>
  <c r="N19" i="1"/>
  <c r="L19" i="1"/>
  <c r="M21" i="1"/>
  <c r="K22" i="1"/>
  <c r="O19" i="1" l="1"/>
  <c r="K23" i="1"/>
  <c r="M22" i="1"/>
  <c r="N20" i="1"/>
  <c r="I20" i="1"/>
  <c r="J21" i="1"/>
  <c r="H21" i="1" s="1"/>
  <c r="L20" i="1"/>
  <c r="O20" i="1" s="1"/>
  <c r="J22" i="1" l="1"/>
  <c r="H22" i="1" s="1"/>
  <c r="N21" i="1"/>
  <c r="I21" i="1"/>
  <c r="L21" i="1"/>
  <c r="K24" i="1"/>
  <c r="M23" i="1"/>
  <c r="M24" i="1" l="1"/>
  <c r="K25" i="1"/>
  <c r="O21" i="1"/>
  <c r="N22" i="1"/>
  <c r="J23" i="1"/>
  <c r="H23" i="1" s="1"/>
  <c r="I22" i="1"/>
  <c r="L22" i="1"/>
  <c r="O22" i="1" s="1"/>
  <c r="J24" i="1" l="1"/>
  <c r="H24" i="1" s="1"/>
  <c r="N23" i="1"/>
  <c r="I23" i="1"/>
  <c r="L23" i="1"/>
  <c r="K26" i="1"/>
  <c r="M25" i="1"/>
  <c r="K27" i="1" l="1"/>
  <c r="M26" i="1"/>
  <c r="O23" i="1"/>
  <c r="N24" i="1"/>
  <c r="I24" i="1"/>
  <c r="J25" i="1"/>
  <c r="H25" i="1" s="1"/>
  <c r="L24" i="1"/>
  <c r="I25" i="1" l="1"/>
  <c r="J26" i="1"/>
  <c r="H26" i="1" s="1"/>
  <c r="N25" i="1"/>
  <c r="L25" i="1"/>
  <c r="O24" i="1"/>
  <c r="K28" i="1"/>
  <c r="M27" i="1"/>
  <c r="M28" i="1" l="1"/>
  <c r="K29" i="1"/>
  <c r="O25" i="1"/>
  <c r="N26" i="1"/>
  <c r="J27" i="1"/>
  <c r="H27" i="1" s="1"/>
  <c r="I26" i="1"/>
  <c r="L26" i="1"/>
  <c r="J28" i="1" l="1"/>
  <c r="H28" i="1" s="1"/>
  <c r="I27" i="1"/>
  <c r="N27" i="1"/>
  <c r="L27" i="1"/>
  <c r="O26" i="1"/>
  <c r="K30" i="1"/>
  <c r="M29" i="1"/>
  <c r="M30" i="1" l="1"/>
  <c r="K31" i="1"/>
  <c r="O27" i="1"/>
  <c r="J29" i="1"/>
  <c r="H29" i="1" s="1"/>
  <c r="I28" i="1"/>
  <c r="N28" i="1"/>
  <c r="L28" i="1"/>
  <c r="O28" i="1" s="1"/>
  <c r="J30" i="1" l="1"/>
  <c r="H30" i="1" s="1"/>
  <c r="I29" i="1"/>
  <c r="N29" i="1"/>
  <c r="L29" i="1"/>
  <c r="M31" i="1"/>
  <c r="K32" i="1"/>
  <c r="M32" i="1" l="1"/>
  <c r="O29" i="1"/>
  <c r="J31" i="1"/>
  <c r="H31" i="1" s="1"/>
  <c r="N30" i="1"/>
  <c r="I30" i="1"/>
  <c r="L30" i="1"/>
  <c r="O30" i="1" l="1"/>
  <c r="J32" i="1"/>
  <c r="H32" i="1" s="1"/>
  <c r="I31" i="1"/>
  <c r="N31" i="1"/>
  <c r="L31" i="1"/>
  <c r="O31" i="1" l="1"/>
  <c r="I32" i="1"/>
  <c r="N32" i="1"/>
  <c r="L32" i="1"/>
  <c r="O32" i="1" s="1"/>
</calcChain>
</file>

<file path=xl/sharedStrings.xml><?xml version="1.0" encoding="utf-8"?>
<sst xmlns="http://schemas.openxmlformats.org/spreadsheetml/2006/main" count="39" uniqueCount="13">
  <si>
    <t>[H+]</t>
    <phoneticPr fontId="1"/>
  </si>
  <si>
    <t>ーpH</t>
    <phoneticPr fontId="1"/>
  </si>
  <si>
    <t>一次反応</t>
    <rPh sb="0" eb="4">
      <t>イチジハンノウ</t>
    </rPh>
    <phoneticPr fontId="1"/>
  </si>
  <si>
    <t>B[NaOH]</t>
    <phoneticPr fontId="1"/>
  </si>
  <si>
    <t>A[酢酸エチル]</t>
    <rPh sb="2" eb="4">
      <t>サクサン</t>
    </rPh>
    <phoneticPr fontId="1"/>
  </si>
  <si>
    <t>A0</t>
    <phoneticPr fontId="1"/>
  </si>
  <si>
    <t>B0</t>
    <phoneticPr fontId="1"/>
  </si>
  <si>
    <t>二次反応</t>
    <rPh sb="0" eb="4">
      <t>ニジハンノウ</t>
    </rPh>
    <phoneticPr fontId="1"/>
  </si>
  <si>
    <t>B0ーA0</t>
    <phoneticPr fontId="1"/>
  </si>
  <si>
    <t>B/B0</t>
    <phoneticPr fontId="1"/>
  </si>
  <si>
    <t>A/A0</t>
    <phoneticPr fontId="1"/>
  </si>
  <si>
    <t>B0-A0</t>
    <phoneticPr fontId="1"/>
  </si>
  <si>
    <t>B[OH-]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</si>
</sst>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</a:t>
            </a:r>
            <a:r>
              <a:rPr lang="en-US" altLang="ja-JP"/>
              <a:t>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2.6600607346155786E-3</c:v>
                </c:pt>
                <c:pt idx="2">
                  <c:v>6.4395139318964931E-3</c:v>
                </c:pt>
                <c:pt idx="3">
                  <c:v>8.8252844174776073E-3</c:v>
                </c:pt>
                <c:pt idx="4">
                  <c:v>9.9796375644288504E-3</c:v>
                </c:pt>
                <c:pt idx="5">
                  <c:v>1.4352264542422112E-2</c:v>
                </c:pt>
                <c:pt idx="6">
                  <c:v>1.8356887035188011E-2</c:v>
                </c:pt>
                <c:pt idx="7">
                  <c:v>1.9304068595853981E-2</c:v>
                </c:pt>
                <c:pt idx="8">
                  <c:v>2.0230557234066651E-2</c:v>
                </c:pt>
                <c:pt idx="9">
                  <c:v>2.1136786468408074E-2</c:v>
                </c:pt>
                <c:pt idx="10">
                  <c:v>2.5378642126026092E-2</c:v>
                </c:pt>
                <c:pt idx="11">
                  <c:v>2.6947835846529794E-2</c:v>
                </c:pt>
                <c:pt idx="12">
                  <c:v>2.7706628878740987E-2</c:v>
                </c:pt>
                <c:pt idx="13">
                  <c:v>2.8448706345784724E-2</c:v>
                </c:pt>
                <c:pt idx="14">
                  <c:v>2.9884132428734039E-2</c:v>
                </c:pt>
                <c:pt idx="15">
                  <c:v>3.1920583270489876E-2</c:v>
                </c:pt>
                <c:pt idx="16">
                  <c:v>3.4431702143483546E-2</c:v>
                </c:pt>
                <c:pt idx="17">
                  <c:v>3.4431702143483546E-2</c:v>
                </c:pt>
                <c:pt idx="18">
                  <c:v>3.5025088590153172E-2</c:v>
                </c:pt>
                <c:pt idx="19">
                  <c:v>3.7269785515965326E-2</c:v>
                </c:pt>
                <c:pt idx="20">
                  <c:v>3.8825669308579273E-2</c:v>
                </c:pt>
                <c:pt idx="21">
                  <c:v>3.9806036336139126E-2</c:v>
                </c:pt>
                <c:pt idx="22">
                  <c:v>3.9806036336139126E-2</c:v>
                </c:pt>
                <c:pt idx="23">
                  <c:v>4.027989160356716E-2</c:v>
                </c:pt>
                <c:pt idx="24">
                  <c:v>4.074317763982372E-2</c:v>
                </c:pt>
                <c:pt idx="25">
                  <c:v>4.074317763982372E-2</c:v>
                </c:pt>
                <c:pt idx="26">
                  <c:v>4.3313542841444987E-2</c:v>
                </c:pt>
                <c:pt idx="27">
                  <c:v>4.3709047853117508E-2</c:v>
                </c:pt>
                <c:pt idx="28">
                  <c:v>4.4095701254250982E-2</c:v>
                </c:pt>
                <c:pt idx="29">
                  <c:v>4.4095701254250982E-2</c:v>
                </c:pt>
                <c:pt idx="30">
                  <c:v>4.4843228263217731E-2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E-43F8-ADE6-2FAA478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86672"/>
        <c:axId val="1789685232"/>
      </c:scatterChart>
      <c:valAx>
        <c:axId val="17896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85232"/>
        <c:crosses val="autoZero"/>
        <c:crossBetween val="midCat"/>
      </c:valAx>
      <c:valAx>
        <c:axId val="1789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</a:t>
            </a:r>
            <a:r>
              <a:rPr lang="en-US" altLang="ja-JP"/>
              <a:t>34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Sheet1!$O$2:$O$32</c:f>
              <c:numCache>
                <c:formatCode>General</c:formatCode>
                <c:ptCount val="31"/>
                <c:pt idx="0">
                  <c:v>0</c:v>
                </c:pt>
                <c:pt idx="1">
                  <c:v>9.2226899803474485</c:v>
                </c:pt>
                <c:pt idx="2">
                  <c:v>23.10149505041236</c:v>
                </c:pt>
                <c:pt idx="3">
                  <c:v>32.382484137819162</c:v>
                </c:pt>
                <c:pt idx="4">
                  <c:v>37.031168497925101</c:v>
                </c:pt>
                <c:pt idx="5">
                  <c:v>55.677933972606738</c:v>
                </c:pt>
                <c:pt idx="6">
                  <c:v>74.402917076088514</c:v>
                </c:pt>
                <c:pt idx="7">
                  <c:v>79.095634786016973</c:v>
                </c:pt>
                <c:pt idx="8">
                  <c:v>83.792750679643078</c:v>
                </c:pt>
                <c:pt idx="9">
                  <c:v>88.494172614622059</c:v>
                </c:pt>
                <c:pt idx="10">
                  <c:v>112.06276963262084</c:v>
                </c:pt>
                <c:pt idx="11">
                  <c:v>121.51731828482238</c:v>
                </c:pt>
                <c:pt idx="12">
                  <c:v>126.25007709365306</c:v>
                </c:pt>
                <c:pt idx="13">
                  <c:v>130.98638871752735</c:v>
                </c:pt>
                <c:pt idx="14">
                  <c:v>140.46936905423328</c:v>
                </c:pt>
                <c:pt idx="15">
                  <c:v>154.71864110695157</c:v>
                </c:pt>
                <c:pt idx="16">
                  <c:v>173.76106140599714</c:v>
                </c:pt>
                <c:pt idx="17">
                  <c:v>173.76106140599714</c:v>
                </c:pt>
                <c:pt idx="18">
                  <c:v>178.52897660945973</c:v>
                </c:pt>
                <c:pt idx="19">
                  <c:v>197.62802364487891</c:v>
                </c:pt>
                <c:pt idx="20">
                  <c:v>211.97943797187173</c:v>
                </c:pt>
                <c:pt idx="21">
                  <c:v>221.55913897831431</c:v>
                </c:pt>
                <c:pt idx="22">
                  <c:v>221.55913897831431</c:v>
                </c:pt>
                <c:pt idx="23">
                  <c:v>226.35245997377984</c:v>
                </c:pt>
                <c:pt idx="24">
                  <c:v>231.14802740980241</c:v>
                </c:pt>
                <c:pt idx="25">
                  <c:v>231.14802740980241</c:v>
                </c:pt>
                <c:pt idx="26">
                  <c:v>259.96592860331651</c:v>
                </c:pt>
                <c:pt idx="27">
                  <c:v>264.77590257848061</c:v>
                </c:pt>
                <c:pt idx="28">
                  <c:v>269.58775792198469</c:v>
                </c:pt>
                <c:pt idx="29">
                  <c:v>269.58775792198469</c:v>
                </c:pt>
                <c:pt idx="30">
                  <c:v>279.21694798324927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7-46E2-8F5C-BCB1F2E7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90112"/>
        <c:axId val="1810690592"/>
      </c:scatterChart>
      <c:valAx>
        <c:axId val="18106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90592"/>
        <c:crosses val="autoZero"/>
        <c:crossBetween val="midCat"/>
      </c:valAx>
      <c:valAx>
        <c:axId val="18106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</a:t>
            </a:r>
            <a:r>
              <a:rPr lang="en-US" altLang="ja-JP"/>
              <a:t>24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Sheet1!$B$36:$B$66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Sheet1!$I$36:$I$66</c:f>
              <c:numCache>
                <c:formatCode>General</c:formatCode>
                <c:ptCount val="31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2.7469555739408091E-3</c:v>
                </c:pt>
                <c:pt idx="5">
                  <c:v>2.7469555739408091E-3</c:v>
                </c:pt>
                <c:pt idx="6">
                  <c:v>5.4386926605937353E-3</c:v>
                </c:pt>
                <c:pt idx="7">
                  <c:v>5.4386926605937353E-3</c:v>
                </c:pt>
                <c:pt idx="8">
                  <c:v>5.4386926605937353E-3</c:v>
                </c:pt>
                <c:pt idx="9">
                  <c:v>8.0761768759630669E-3</c:v>
                </c:pt>
                <c:pt idx="10">
                  <c:v>8.0761768759630669E-3</c:v>
                </c:pt>
                <c:pt idx="11">
                  <c:v>1.0660362733934281E-2</c:v>
                </c:pt>
                <c:pt idx="12">
                  <c:v>1.56726012750497E-2</c:v>
                </c:pt>
                <c:pt idx="13">
                  <c:v>2.0482818472962908E-2</c:v>
                </c:pt>
                <c:pt idx="14">
                  <c:v>2.5098241065581738E-2</c:v>
                </c:pt>
                <c:pt idx="15">
                  <c:v>2.5098241065581738E-2</c:v>
                </c:pt>
                <c:pt idx="16">
                  <c:v>3.1671487137688657E-2</c:v>
                </c:pt>
                <c:pt idx="17">
                  <c:v>3.5830321026202969E-2</c:v>
                </c:pt>
                <c:pt idx="18">
                  <c:v>3.981818772588238E-2</c:v>
                </c:pt>
                <c:pt idx="19">
                  <c:v>3.981818772588238E-2</c:v>
                </c:pt>
                <c:pt idx="20">
                  <c:v>4.1750011561742809E-2</c:v>
                </c:pt>
                <c:pt idx="21">
                  <c:v>4.1750011561742809E-2</c:v>
                </c:pt>
                <c:pt idx="22">
                  <c:v>4.1750011561742809E-2</c:v>
                </c:pt>
                <c:pt idx="23">
                  <c:v>4.3641474078165633E-2</c:v>
                </c:pt>
                <c:pt idx="24">
                  <c:v>4.5493344504805154E-2</c:v>
                </c:pt>
                <c:pt idx="25">
                  <c:v>4.9081328127437394E-2</c:v>
                </c:pt>
                <c:pt idx="26">
                  <c:v>5.0818922044278826E-2</c:v>
                </c:pt>
                <c:pt idx="27">
                  <c:v>5.4184930072884142E-2</c:v>
                </c:pt>
                <c:pt idx="28">
                  <c:v>5.7410054023449987E-2</c:v>
                </c:pt>
                <c:pt idx="29">
                  <c:v>5.8971500736565215E-2</c:v>
                </c:pt>
                <c:pt idx="30">
                  <c:v>5.8971500736565215E-2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4-42B5-8F72-811FBE1A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38975"/>
        <c:axId val="1509233215"/>
      </c:scatterChart>
      <c:valAx>
        <c:axId val="15092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33215"/>
        <c:crosses val="autoZero"/>
        <c:crossBetween val="midCat"/>
      </c:valAx>
      <c:valAx>
        <c:axId val="15092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</a:t>
            </a:r>
            <a:r>
              <a:rPr lang="en-US" altLang="ja-JP"/>
              <a:t>24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Sheet1!$B$36:$B$66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Sheet1!$O$36:$O$66</c:f>
              <c:numCache>
                <c:formatCode>General</c:formatCode>
                <c:ptCount val="31"/>
                <c:pt idx="0">
                  <c:v>-5.0494056547501833E-14</c:v>
                </c:pt>
                <c:pt idx="1">
                  <c:v>-5.0494056547501833E-14</c:v>
                </c:pt>
                <c:pt idx="2">
                  <c:v>-5.0494056547501833E-14</c:v>
                </c:pt>
                <c:pt idx="3">
                  <c:v>-5.0494056547501833E-14</c:v>
                </c:pt>
                <c:pt idx="4">
                  <c:v>4.6115224874409124</c:v>
                </c:pt>
                <c:pt idx="5">
                  <c:v>4.6115224874409124</c:v>
                </c:pt>
                <c:pt idx="6">
                  <c:v>9.23560193577047</c:v>
                </c:pt>
                <c:pt idx="7">
                  <c:v>9.23560193577047</c:v>
                </c:pt>
                <c:pt idx="8">
                  <c:v>9.23560193577047</c:v>
                </c:pt>
                <c:pt idx="9">
                  <c:v>13.872018759066687</c:v>
                </c:pt>
                <c:pt idx="10">
                  <c:v>13.872018759066687</c:v>
                </c:pt>
                <c:pt idx="11">
                  <c:v>18.520555896087423</c:v>
                </c:pt>
                <c:pt idx="12">
                  <c:v>27.853135636975562</c:v>
                </c:pt>
                <c:pt idx="13">
                  <c:v>37.23165604429456</c:v>
                </c:pt>
                <c:pt idx="14">
                  <c:v>46.654473721605939</c:v>
                </c:pt>
                <c:pt idx="15">
                  <c:v>46.654473721605939</c:v>
                </c:pt>
                <c:pt idx="16">
                  <c:v>60.868266481542953</c:v>
                </c:pt>
                <c:pt idx="17">
                  <c:v>70.39491471961837</c:v>
                </c:pt>
                <c:pt idx="18">
                  <c:v>79.960441753708182</c:v>
                </c:pt>
                <c:pt idx="19">
                  <c:v>79.960441753708182</c:v>
                </c:pt>
                <c:pt idx="20">
                  <c:v>84.757329285664326</c:v>
                </c:pt>
                <c:pt idx="21">
                  <c:v>84.757329285664326</c:v>
                </c:pt>
                <c:pt idx="22">
                  <c:v>84.757329285664326</c:v>
                </c:pt>
                <c:pt idx="23">
                  <c:v>89.563395184042378</c:v>
                </c:pt>
                <c:pt idx="24">
                  <c:v>94.378464522161863</c:v>
                </c:pt>
                <c:pt idx="25">
                  <c:v>104.03492697308579</c:v>
                </c:pt>
                <c:pt idx="26">
                  <c:v>108.87598336254457</c:v>
                </c:pt>
                <c:pt idx="27">
                  <c:v>118.58292417659186</c:v>
                </c:pt>
                <c:pt idx="28">
                  <c:v>128.32190273641342</c:v>
                </c:pt>
                <c:pt idx="29">
                  <c:v>133.20301588324597</c:v>
                </c:pt>
                <c:pt idx="30">
                  <c:v>133.20301588324597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4-4841-BDF3-F8B59842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16895"/>
        <c:axId val="1509212575"/>
      </c:scatterChart>
      <c:valAx>
        <c:axId val="15092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12575"/>
        <c:crosses val="autoZero"/>
        <c:crossBetween val="midCat"/>
      </c:valAx>
      <c:valAx>
        <c:axId val="1509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1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</a:t>
            </a:r>
            <a:r>
              <a:rPr lang="en-US" altLang="ja-JP"/>
              <a:t>43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Sheet1!$B$69:$B$99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Sheet1!$I$69:$I$99</c:f>
              <c:numCache>
                <c:formatCode>General</c:formatCode>
                <c:ptCount val="31"/>
                <c:pt idx="0">
                  <c:v>0</c:v>
                </c:pt>
                <c:pt idx="1">
                  <c:v>2.2178634123191971E-3</c:v>
                </c:pt>
                <c:pt idx="2">
                  <c:v>4.2921408056686202E-3</c:v>
                </c:pt>
                <c:pt idx="3">
                  <c:v>6.8500112260174847E-3</c:v>
                </c:pt>
                <c:pt idx="4">
                  <c:v>8.6234379249121706E-3</c:v>
                </c:pt>
                <c:pt idx="5">
                  <c:v>1.080958265762888E-2</c:v>
                </c:pt>
                <c:pt idx="6">
                  <c:v>1.2807545893440433E-2</c:v>
                </c:pt>
                <c:pt idx="7">
                  <c:v>1.3740969923061199E-2</c:v>
                </c:pt>
                <c:pt idx="8">
                  <c:v>1.5064422129416753E-2</c:v>
                </c:pt>
                <c:pt idx="9">
                  <c:v>1.7080166938698706E-2</c:v>
                </c:pt>
                <c:pt idx="10">
                  <c:v>1.7456658158259596E-2</c:v>
                </c:pt>
                <c:pt idx="11">
                  <c:v>1.7824716384746871E-2</c:v>
                </c:pt>
                <c:pt idx="12">
                  <c:v>1.9216278142737842E-2</c:v>
                </c:pt>
                <c:pt idx="13">
                  <c:v>2.0180125111886681E-2</c:v>
                </c:pt>
                <c:pt idx="14">
                  <c:v>2.108047827383577E-2</c:v>
                </c:pt>
                <c:pt idx="15">
                  <c:v>2.1647490352478312E-2</c:v>
                </c:pt>
                <c:pt idx="16">
                  <c:v>2.2957098134543899E-2</c:v>
                </c:pt>
                <c:pt idx="17">
                  <c:v>2.3440590010958291E-2</c:v>
                </c:pt>
                <c:pt idx="18">
                  <c:v>2.3674197156876072E-2</c:v>
                </c:pt>
                <c:pt idx="19">
                  <c:v>2.45571397306092E-2</c:v>
                </c:pt>
                <c:pt idx="20">
                  <c:v>2.5363073206354062E-2</c:v>
                </c:pt>
                <c:pt idx="21">
                  <c:v>2.5363073206354062E-2</c:v>
                </c:pt>
                <c:pt idx="22">
                  <c:v>2.5739266271374184E-2</c:v>
                </c:pt>
                <c:pt idx="23">
                  <c:v>2.6441998998055251E-2</c:v>
                </c:pt>
                <c:pt idx="24">
                  <c:v>2.6928453833698952E-2</c:v>
                </c:pt>
                <c:pt idx="25">
                  <c:v>2.723470336606422E-2</c:v>
                </c:pt>
                <c:pt idx="26">
                  <c:v>2.7382653474014699E-2</c:v>
                </c:pt>
                <c:pt idx="27">
                  <c:v>2.7941731859699202E-2</c:v>
                </c:pt>
                <c:pt idx="28">
                  <c:v>2.8202650827831903E-2</c:v>
                </c:pt>
                <c:pt idx="29">
                  <c:v>2.8328697360781918E-2</c:v>
                </c:pt>
                <c:pt idx="30">
                  <c:v>2.8572293245899019E-2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F-480B-A97F-90B3FF47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48095"/>
        <c:axId val="1509226015"/>
      </c:scatterChart>
      <c:valAx>
        <c:axId val="1509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26015"/>
        <c:crosses val="autoZero"/>
        <c:crossBetween val="midCat"/>
      </c:valAx>
      <c:valAx>
        <c:axId val="15092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4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</a:t>
            </a:r>
            <a:r>
              <a:rPr lang="en-US" altLang="ja-JP"/>
              <a:t>43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Sheet1!$B$69:$B$99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Sheet1!$O$69:$O$99</c:f>
              <c:numCache>
                <c:formatCode>General</c:formatCode>
                <c:ptCount val="31"/>
                <c:pt idx="0">
                  <c:v>0</c:v>
                </c:pt>
                <c:pt idx="1">
                  <c:v>13.83101324547688</c:v>
                </c:pt>
                <c:pt idx="2">
                  <c:v>27.69172959230939</c:v>
                </c:pt>
                <c:pt idx="3">
                  <c:v>46.215678307425648</c:v>
                </c:pt>
                <c:pt idx="4">
                  <c:v>60.138630509354194</c:v>
                </c:pt>
                <c:pt idx="5">
                  <c:v>78.739476723653425</c:v>
                </c:pt>
                <c:pt idx="6">
                  <c:v>97.379251338615617</c:v>
                </c:pt>
                <c:pt idx="7">
                  <c:v>106.7127002985705</c:v>
                </c:pt>
                <c:pt idx="8">
                  <c:v>120.72873703655401</c:v>
                </c:pt>
                <c:pt idx="9">
                  <c:v>144.12810468859146</c:v>
                </c:pt>
                <c:pt idx="10">
                  <c:v>148.8134928061921</c:v>
                </c:pt>
                <c:pt idx="11">
                  <c:v>153.50062542544882</c:v>
                </c:pt>
                <c:pt idx="12">
                  <c:v>172.2658440403743</c:v>
                </c:pt>
                <c:pt idx="13">
                  <c:v>186.35627096540861</c:v>
                </c:pt>
                <c:pt idx="14">
                  <c:v>200.45983261626367</c:v>
                </c:pt>
                <c:pt idx="15">
                  <c:v>209.86907984262481</c:v>
                </c:pt>
                <c:pt idx="16">
                  <c:v>233.41452341376146</c:v>
                </c:pt>
                <c:pt idx="17">
                  <c:v>242.84104815119298</c:v>
                </c:pt>
                <c:pt idx="18">
                  <c:v>247.55599416135223</c:v>
                </c:pt>
                <c:pt idx="19">
                  <c:v>266.42642891981302</c:v>
                </c:pt>
                <c:pt idx="20">
                  <c:v>285.31279426162416</c:v>
                </c:pt>
                <c:pt idx="21">
                  <c:v>285.31279426162416</c:v>
                </c:pt>
                <c:pt idx="22">
                  <c:v>294.7615155018421</c:v>
                </c:pt>
                <c:pt idx="23">
                  <c:v>313.66922959565068</c:v>
                </c:pt>
                <c:pt idx="24">
                  <c:v>327.85841284132181</c:v>
                </c:pt>
                <c:pt idx="25">
                  <c:v>337.32160303788089</c:v>
                </c:pt>
                <c:pt idx="26">
                  <c:v>342.05426859830618</c:v>
                </c:pt>
                <c:pt idx="27">
                  <c:v>360.99169992699325</c:v>
                </c:pt>
                <c:pt idx="28">
                  <c:v>370.46426748740441</c:v>
                </c:pt>
                <c:pt idx="29">
                  <c:v>375.20146415826065</c:v>
                </c:pt>
                <c:pt idx="30">
                  <c:v>384.67761527990086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7-4BBB-905A-37AAA850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6255"/>
        <c:axId val="1509256735"/>
      </c:scatterChart>
      <c:valAx>
        <c:axId val="15092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56735"/>
        <c:crosses val="autoZero"/>
        <c:crossBetween val="midCat"/>
      </c:valAx>
      <c:valAx>
        <c:axId val="15092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149225</xdr:colOff>
      <xdr:row>0</xdr:row>
      <xdr:rowOff>177800</xdr:rowOff>
    </xdr:from>
    <xdr:to>
      <xdr:col>23</xdr:col>
      <xdr:colOff>98425</xdr:colOff>
      <xdr:row>12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72326B-18C2-6EBE-405A-547CFBEC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358775</xdr:colOff>
      <xdr:row>14</xdr:row>
      <xdr:rowOff>95250</xdr:rowOff>
    </xdr:from>
    <xdr:to>
      <xdr:col>23</xdr:col>
      <xdr:colOff>307975</xdr:colOff>
      <xdr:row>26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19F7C3-04FF-DD0D-DF38-3B2EC8C9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483306</xdr:colOff>
      <xdr:row>33</xdr:row>
      <xdr:rowOff>210020</xdr:rowOff>
    </xdr:from>
    <xdr:to>
      <xdr:col>23</xdr:col>
      <xdr:colOff>445676</xdr:colOff>
      <xdr:row>46</xdr:row>
      <xdr:rowOff>48683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866EFE-C97E-8A84-8264-86865EE1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271639</xdr:colOff>
      <xdr:row>48</xdr:row>
      <xdr:rowOff>10113</xdr:rowOff>
    </xdr:from>
    <xdr:to>
      <xdr:col>23</xdr:col>
      <xdr:colOff>234009</xdr:colOff>
      <xdr:row>60</xdr:row>
      <xdr:rowOff>72201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57D5CF-3634-59C3-C646-4BD10F47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295157</xdr:colOff>
      <xdr:row>67</xdr:row>
      <xdr:rowOff>139465</xdr:rowOff>
    </xdr:from>
    <xdr:to>
      <xdr:col>22</xdr:col>
      <xdr:colOff>257528</xdr:colOff>
      <xdr:row>79</xdr:row>
      <xdr:rowOff>201554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8309B28-B29E-C337-DA14-3427421A6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448028</xdr:colOff>
      <xdr:row>81</xdr:row>
      <xdr:rowOff>198260</xdr:rowOff>
    </xdr:from>
    <xdr:to>
      <xdr:col>22</xdr:col>
      <xdr:colOff>410399</xdr:colOff>
      <xdr:row>94</xdr:row>
      <xdr:rowOff>36923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E4DEF1E-D6AF-6499-9ABF-7067F65B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39DC-73F5-44FD-8ED4-04257898C8D6}">
  <dimension ref="A1:O99"/>
  <sheetViews>
    <sheetView tabSelected="1" topLeftCell="B1" zoomScale="45" workbookViewId="0">
      <selection activeCell="I3" sqref="I3"/>
    </sheetView>
  </sheetViews>
  <sheetFormatPr defaultRowHeight="17.649999999999999" x14ac:dyDescent="0.7"/>
  <cols>
    <col min="1" max="1" width="11.3125" bestFit="1" customWidth="1"/>
    <col min="2" max="3" width="8.75" bestFit="1" customWidth="1"/>
    <col min="4" max="5" width="13" bestFit="1" customWidth="1"/>
    <col min="6" max="7" width="14.3125" bestFit="1" customWidth="1"/>
    <col min="8" max="8" width="12.5" bestFit="1" customWidth="1"/>
    <col min="9" max="9" width="14.3125" bestFit="1" customWidth="1"/>
    <col min="10" max="14" width="13.3125" customWidth="1"/>
    <col min="15" max="15" width="13.75" bestFit="1" customWidth="1"/>
  </cols>
  <sheetData>
    <row r="1" spans="1:15" x14ac:dyDescent="0.7">
      <c r="C1">
        <v>34.6</v>
      </c>
      <c r="D1" t="s">
        <v>1</v>
      </c>
      <c r="E1" t="s">
        <v>0</v>
      </c>
      <c r="F1" t="s">
        <v>12</v>
      </c>
      <c r="G1" t="s">
        <v>3</v>
      </c>
      <c r="H1" t="s">
        <v>4</v>
      </c>
      <c r="I1" t="s">
        <v>2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O1" t="s">
        <v>7</v>
      </c>
    </row>
    <row r="2" spans="1:15" x14ac:dyDescent="0.7">
      <c r="A2" t="s">
        <v>5</v>
      </c>
      <c r="B2">
        <v>0</v>
      </c>
      <c r="C2">
        <v>10.47</v>
      </c>
      <c r="D2">
        <f>-(C2)</f>
        <v>-10.47</v>
      </c>
      <c r="E2">
        <f>10^(D2)</f>
        <v>3.3884415613920157E-11</v>
      </c>
      <c r="F2">
        <f>10^-14/E2</f>
        <v>2.9512092266663944E-4</v>
      </c>
      <c r="G2">
        <f t="shared" ref="G2:G32" si="0">F2</f>
        <v>2.9512092266663944E-4</v>
      </c>
      <c r="H2">
        <f>J2+G2-K2</f>
        <v>5.0000000000000001E-3</v>
      </c>
      <c r="I2">
        <f>-LN(H2/J2)</f>
        <v>0</v>
      </c>
      <c r="J2">
        <f>0.005</f>
        <v>5.0000000000000001E-3</v>
      </c>
      <c r="K2">
        <f>G2</f>
        <v>2.9512092266663944E-4</v>
      </c>
      <c r="L2">
        <f>K2-J2</f>
        <v>-4.7048790773333606E-3</v>
      </c>
      <c r="M2">
        <f>G2/K2</f>
        <v>1</v>
      </c>
      <c r="N2">
        <f>H2/J2</f>
        <v>1</v>
      </c>
      <c r="O2">
        <f>(1/L2)*LN(M2/N2)</f>
        <v>0</v>
      </c>
    </row>
    <row r="3" spans="1:15" x14ac:dyDescent="0.7">
      <c r="A3">
        <f>5*10^-3</f>
        <v>5.0000000000000001E-3</v>
      </c>
      <c r="B3">
        <v>1</v>
      </c>
      <c r="C3">
        <v>10.45</v>
      </c>
      <c r="D3">
        <f>-(C3)</f>
        <v>-10.45</v>
      </c>
      <c r="E3">
        <f t="shared" ref="E3:E32" si="1">10^(D3)</f>
        <v>3.5481338923357562E-11</v>
      </c>
      <c r="F3">
        <f t="shared" ref="F3:F32" si="2">10^-14/E3</f>
        <v>2.8183829312644523E-4</v>
      </c>
      <c r="G3">
        <f t="shared" si="0"/>
        <v>2.8183829312644523E-4</v>
      </c>
      <c r="H3">
        <f t="shared" ref="H3:H32" si="3">J3+G3-K3</f>
        <v>4.9867173704598059E-3</v>
      </c>
      <c r="I3">
        <f>-LN(H3/J3)</f>
        <v>2.6600607346155786E-3</v>
      </c>
      <c r="J3">
        <f>J2</f>
        <v>5.0000000000000001E-3</v>
      </c>
      <c r="K3">
        <f>K2</f>
        <v>2.9512092266663944E-4</v>
      </c>
      <c r="L3">
        <f t="shared" ref="L3:L32" si="4">K3-J3</f>
        <v>-4.7048790773333606E-3</v>
      </c>
      <c r="M3">
        <f t="shared" ref="M3:M32" si="5">G3/K3</f>
        <v>0.95499258602143267</v>
      </c>
      <c r="N3">
        <f t="shared" ref="N3:N32" si="6">H3/J3</f>
        <v>0.99734347409196122</v>
      </c>
      <c r="O3">
        <f t="shared" ref="O3:O32" si="7">(1/L3)*LN(M3/N3)</f>
        <v>9.2226899803474485</v>
      </c>
    </row>
    <row r="4" spans="1:15" x14ac:dyDescent="0.7">
      <c r="A4" t="s">
        <v>6</v>
      </c>
      <c r="B4">
        <v>2</v>
      </c>
      <c r="C4">
        <v>10.42</v>
      </c>
      <c r="D4">
        <f t="shared" ref="D4:D32" si="8">-(C4)</f>
        <v>-10.42</v>
      </c>
      <c r="E4">
        <f t="shared" si="1"/>
        <v>3.8018939632055986E-11</v>
      </c>
      <c r="F4">
        <f t="shared" si="2"/>
        <v>2.6302679918953912E-4</v>
      </c>
      <c r="G4">
        <f t="shared" si="0"/>
        <v>2.6302679918953912E-4</v>
      </c>
      <c r="H4">
        <f t="shared" si="3"/>
        <v>4.9679058765228993E-3</v>
      </c>
      <c r="I4">
        <f t="shared" ref="I4:I32" si="9">-LN(H4/J4)</f>
        <v>6.4395139318964931E-3</v>
      </c>
      <c r="J4">
        <f>J3</f>
        <v>5.0000000000000001E-3</v>
      </c>
      <c r="K4">
        <f>K3</f>
        <v>2.9512092266663944E-4</v>
      </c>
      <c r="L4">
        <f t="shared" si="4"/>
        <v>-4.7048790773333606E-3</v>
      </c>
      <c r="M4">
        <f t="shared" si="5"/>
        <v>0.89125093813374601</v>
      </c>
      <c r="N4">
        <f t="shared" si="6"/>
        <v>0.99358117530457979</v>
      </c>
      <c r="O4">
        <f t="shared" si="7"/>
        <v>23.10149505041236</v>
      </c>
    </row>
    <row r="5" spans="1:15" x14ac:dyDescent="0.7">
      <c r="A5">
        <f>K2</f>
        <v>2.9512092266663944E-4</v>
      </c>
      <c r="B5">
        <v>3</v>
      </c>
      <c r="C5">
        <v>10.4</v>
      </c>
      <c r="D5">
        <f t="shared" si="8"/>
        <v>-10.4</v>
      </c>
      <c r="E5">
        <f t="shared" si="1"/>
        <v>3.9810717055349579E-11</v>
      </c>
      <c r="F5">
        <f t="shared" si="2"/>
        <v>2.5118864315095893E-4</v>
      </c>
      <c r="G5">
        <f t="shared" si="0"/>
        <v>2.5118864315095893E-4</v>
      </c>
      <c r="H5">
        <f t="shared" si="3"/>
        <v>4.9560677204843195E-3</v>
      </c>
      <c r="I5">
        <f t="shared" si="9"/>
        <v>8.8252844174776073E-3</v>
      </c>
      <c r="J5">
        <f t="shared" ref="J5:J32" si="10">J4</f>
        <v>5.0000000000000001E-3</v>
      </c>
      <c r="K5">
        <f t="shared" ref="K5:K32" si="11">K4</f>
        <v>2.9512092266663944E-4</v>
      </c>
      <c r="L5">
        <f t="shared" si="4"/>
        <v>-4.7048790773333606E-3</v>
      </c>
      <c r="M5">
        <f t="shared" si="5"/>
        <v>0.8511380382023771</v>
      </c>
      <c r="N5">
        <f t="shared" si="6"/>
        <v>0.99121354409686391</v>
      </c>
      <c r="O5">
        <f t="shared" si="7"/>
        <v>32.382484137819162</v>
      </c>
    </row>
    <row r="6" spans="1:15" x14ac:dyDescent="0.7">
      <c r="A6" t="s">
        <v>8</v>
      </c>
      <c r="B6">
        <v>4</v>
      </c>
      <c r="C6">
        <v>10.39</v>
      </c>
      <c r="D6">
        <f t="shared" si="8"/>
        <v>-10.39</v>
      </c>
      <c r="E6">
        <f t="shared" si="1"/>
        <v>4.0738027780411121E-11</v>
      </c>
      <c r="F6">
        <f t="shared" si="2"/>
        <v>2.4547089156850394E-4</v>
      </c>
      <c r="G6">
        <f t="shared" si="0"/>
        <v>2.4547089156850394E-4</v>
      </c>
      <c r="H6">
        <f t="shared" si="3"/>
        <v>4.9503499689018647E-3</v>
      </c>
      <c r="I6">
        <f t="shared" si="9"/>
        <v>9.9796375644288504E-3</v>
      </c>
      <c r="J6">
        <f t="shared" si="10"/>
        <v>5.0000000000000001E-3</v>
      </c>
      <c r="K6">
        <f t="shared" si="11"/>
        <v>2.9512092266663944E-4</v>
      </c>
      <c r="L6">
        <f t="shared" si="4"/>
        <v>-4.7048790773333606E-3</v>
      </c>
      <c r="M6">
        <f t="shared" si="5"/>
        <v>0.83176377110267163</v>
      </c>
      <c r="N6">
        <f t="shared" si="6"/>
        <v>0.99006999378037297</v>
      </c>
      <c r="O6">
        <f t="shared" si="7"/>
        <v>37.031168497925101</v>
      </c>
    </row>
    <row r="7" spans="1:15" x14ac:dyDescent="0.7">
      <c r="A7">
        <f>A5-A3</f>
        <v>-4.7048790773333606E-3</v>
      </c>
      <c r="B7">
        <v>5</v>
      </c>
      <c r="C7">
        <v>10.35</v>
      </c>
      <c r="D7">
        <f t="shared" si="8"/>
        <v>-10.35</v>
      </c>
      <c r="E7">
        <f t="shared" si="1"/>
        <v>4.4668359215096281E-11</v>
      </c>
      <c r="F7">
        <f t="shared" si="2"/>
        <v>2.238721138568341E-4</v>
      </c>
      <c r="G7">
        <f t="shared" si="0"/>
        <v>2.238721138568341E-4</v>
      </c>
      <c r="H7">
        <f t="shared" si="3"/>
        <v>4.9287511911901951E-3</v>
      </c>
      <c r="I7">
        <f t="shared" si="9"/>
        <v>1.4352264542422112E-2</v>
      </c>
      <c r="J7">
        <f t="shared" si="10"/>
        <v>5.0000000000000001E-3</v>
      </c>
      <c r="K7">
        <f t="shared" si="11"/>
        <v>2.9512092266663944E-4</v>
      </c>
      <c r="L7">
        <f t="shared" si="4"/>
        <v>-4.7048790773333606E-3</v>
      </c>
      <c r="M7">
        <f t="shared" si="5"/>
        <v>0.75857757502918199</v>
      </c>
      <c r="N7">
        <f t="shared" si="6"/>
        <v>0.98575023823803898</v>
      </c>
      <c r="O7">
        <f t="shared" si="7"/>
        <v>55.677933972606738</v>
      </c>
    </row>
    <row r="8" spans="1:15" x14ac:dyDescent="0.7">
      <c r="B8">
        <v>6</v>
      </c>
      <c r="C8">
        <v>10.31</v>
      </c>
      <c r="D8">
        <f t="shared" si="8"/>
        <v>-10.31</v>
      </c>
      <c r="E8">
        <f t="shared" si="1"/>
        <v>4.8977881936844399E-11</v>
      </c>
      <c r="F8">
        <f t="shared" si="2"/>
        <v>2.0417379446695385E-4</v>
      </c>
      <c r="G8">
        <f t="shared" si="0"/>
        <v>2.0417379446695385E-4</v>
      </c>
      <c r="H8">
        <f t="shared" si="3"/>
        <v>4.9090528718003148E-3</v>
      </c>
      <c r="I8">
        <f t="shared" si="9"/>
        <v>1.8356887035188011E-2</v>
      </c>
      <c r="J8">
        <f t="shared" si="10"/>
        <v>5.0000000000000001E-3</v>
      </c>
      <c r="K8">
        <f t="shared" si="11"/>
        <v>2.9512092266663944E-4</v>
      </c>
      <c r="L8">
        <f t="shared" si="4"/>
        <v>-4.7048790773333606E-3</v>
      </c>
      <c r="M8">
        <f t="shared" si="5"/>
        <v>0.69183097091893753</v>
      </c>
      <c r="N8">
        <f t="shared" si="6"/>
        <v>0.98181057436006292</v>
      </c>
      <c r="O8">
        <f t="shared" si="7"/>
        <v>74.402917076088514</v>
      </c>
    </row>
    <row r="9" spans="1:15" x14ac:dyDescent="0.7">
      <c r="B9">
        <v>7</v>
      </c>
      <c r="C9">
        <v>10.3</v>
      </c>
      <c r="D9">
        <f t="shared" si="8"/>
        <v>-10.3</v>
      </c>
      <c r="E9">
        <f t="shared" si="1"/>
        <v>5.0118723362726993E-11</v>
      </c>
      <c r="F9">
        <f t="shared" si="2"/>
        <v>1.9952623149688891E-4</v>
      </c>
      <c r="G9">
        <f t="shared" si="0"/>
        <v>1.9952623149688891E-4</v>
      </c>
      <c r="H9">
        <f t="shared" si="3"/>
        <v>4.9044053088302493E-3</v>
      </c>
      <c r="I9">
        <f t="shared" si="9"/>
        <v>1.9304068595853981E-2</v>
      </c>
      <c r="J9">
        <f t="shared" si="10"/>
        <v>5.0000000000000001E-3</v>
      </c>
      <c r="K9">
        <f t="shared" si="11"/>
        <v>2.9512092266663944E-4</v>
      </c>
      <c r="L9">
        <f t="shared" si="4"/>
        <v>-4.7048790773333606E-3</v>
      </c>
      <c r="M9">
        <f t="shared" si="5"/>
        <v>0.67608297539198303</v>
      </c>
      <c r="N9">
        <f t="shared" si="6"/>
        <v>0.98088106176604983</v>
      </c>
      <c r="O9">
        <f t="shared" si="7"/>
        <v>79.095634786016973</v>
      </c>
    </row>
    <row r="10" spans="1:15" x14ac:dyDescent="0.7">
      <c r="B10">
        <v>8</v>
      </c>
      <c r="C10">
        <v>10.29</v>
      </c>
      <c r="D10">
        <f t="shared" si="8"/>
        <v>-10.29</v>
      </c>
      <c r="E10">
        <f t="shared" si="1"/>
        <v>5.1286138399136428E-11</v>
      </c>
      <c r="F10">
        <f t="shared" si="2"/>
        <v>1.9498445997580475E-4</v>
      </c>
      <c r="G10">
        <f t="shared" si="0"/>
        <v>1.9498445997580475E-4</v>
      </c>
      <c r="H10">
        <f t="shared" si="3"/>
        <v>4.899863537309165E-3</v>
      </c>
      <c r="I10">
        <f t="shared" si="9"/>
        <v>2.0230557234066651E-2</v>
      </c>
      <c r="J10">
        <f t="shared" si="10"/>
        <v>5.0000000000000001E-3</v>
      </c>
      <c r="K10">
        <f t="shared" si="11"/>
        <v>2.9512092266663944E-4</v>
      </c>
      <c r="L10">
        <f t="shared" si="4"/>
        <v>-4.7048790773333606E-3</v>
      </c>
      <c r="M10">
        <f t="shared" si="5"/>
        <v>0.66069344800759477</v>
      </c>
      <c r="N10">
        <f t="shared" si="6"/>
        <v>0.97997270746183296</v>
      </c>
      <c r="O10">
        <f t="shared" si="7"/>
        <v>83.792750679643078</v>
      </c>
    </row>
    <row r="11" spans="1:15" x14ac:dyDescent="0.7">
      <c r="B11">
        <v>9</v>
      </c>
      <c r="C11">
        <v>10.28</v>
      </c>
      <c r="D11">
        <f t="shared" si="8"/>
        <v>-10.28</v>
      </c>
      <c r="E11">
        <f t="shared" si="1"/>
        <v>5.2480746024977191E-11</v>
      </c>
      <c r="F11">
        <f t="shared" si="2"/>
        <v>1.9054607179632498E-4</v>
      </c>
      <c r="G11">
        <f t="shared" si="0"/>
        <v>1.9054607179632498E-4</v>
      </c>
      <c r="H11">
        <f t="shared" si="3"/>
        <v>4.8954251491296853E-3</v>
      </c>
      <c r="I11">
        <f t="shared" si="9"/>
        <v>2.1136786468408074E-2</v>
      </c>
      <c r="J11">
        <f t="shared" si="10"/>
        <v>5.0000000000000001E-3</v>
      </c>
      <c r="K11">
        <f t="shared" si="11"/>
        <v>2.9512092266663944E-4</v>
      </c>
      <c r="L11">
        <f t="shared" si="4"/>
        <v>-4.7048790773333606E-3</v>
      </c>
      <c r="M11">
        <f t="shared" si="5"/>
        <v>0.64565422903465453</v>
      </c>
      <c r="N11">
        <f t="shared" si="6"/>
        <v>0.97908502982593704</v>
      </c>
      <c r="O11">
        <f t="shared" si="7"/>
        <v>88.494172614622059</v>
      </c>
    </row>
    <row r="12" spans="1:15" x14ac:dyDescent="0.7">
      <c r="B12">
        <v>10</v>
      </c>
      <c r="C12">
        <v>10.23</v>
      </c>
      <c r="D12">
        <f t="shared" si="8"/>
        <v>-10.23</v>
      </c>
      <c r="E12">
        <f t="shared" si="1"/>
        <v>5.8884365535558786E-11</v>
      </c>
      <c r="F12">
        <f t="shared" si="2"/>
        <v>1.6982436524617475E-4</v>
      </c>
      <c r="G12">
        <f t="shared" si="0"/>
        <v>1.6982436524617475E-4</v>
      </c>
      <c r="H12">
        <f t="shared" si="3"/>
        <v>4.8747034425795357E-3</v>
      </c>
      <c r="I12">
        <f t="shared" si="9"/>
        <v>2.5378642126026092E-2</v>
      </c>
      <c r="J12">
        <f t="shared" si="10"/>
        <v>5.0000000000000001E-3</v>
      </c>
      <c r="K12">
        <f t="shared" si="11"/>
        <v>2.9512092266663944E-4</v>
      </c>
      <c r="L12">
        <f t="shared" si="4"/>
        <v>-4.7048790773333606E-3</v>
      </c>
      <c r="M12">
        <f t="shared" si="5"/>
        <v>0.57543993733715626</v>
      </c>
      <c r="N12">
        <f t="shared" si="6"/>
        <v>0.97494068851590709</v>
      </c>
      <c r="O12">
        <f t="shared" si="7"/>
        <v>112.06276963262084</v>
      </c>
    </row>
    <row r="13" spans="1:15" x14ac:dyDescent="0.7">
      <c r="B13">
        <v>11</v>
      </c>
      <c r="C13">
        <v>10.210000000000001</v>
      </c>
      <c r="D13">
        <f t="shared" si="8"/>
        <v>-10.210000000000001</v>
      </c>
      <c r="E13">
        <f t="shared" si="1"/>
        <v>6.1659500186147878E-11</v>
      </c>
      <c r="F13">
        <f t="shared" si="2"/>
        <v>1.6218100973589388E-4</v>
      </c>
      <c r="G13">
        <f t="shared" si="0"/>
        <v>1.6218100973589388E-4</v>
      </c>
      <c r="H13">
        <f t="shared" si="3"/>
        <v>4.867060087069254E-3</v>
      </c>
      <c r="I13">
        <f t="shared" si="9"/>
        <v>2.6947835846529794E-2</v>
      </c>
      <c r="J13">
        <f t="shared" si="10"/>
        <v>5.0000000000000001E-3</v>
      </c>
      <c r="K13">
        <f t="shared" si="11"/>
        <v>2.9512092266663944E-4</v>
      </c>
      <c r="L13">
        <f t="shared" si="4"/>
        <v>-4.7048790773333606E-3</v>
      </c>
      <c r="M13">
        <f t="shared" si="5"/>
        <v>0.54954087385762596</v>
      </c>
      <c r="N13">
        <f t="shared" si="6"/>
        <v>0.97341201741385075</v>
      </c>
      <c r="O13">
        <f t="shared" si="7"/>
        <v>121.51731828482238</v>
      </c>
    </row>
    <row r="14" spans="1:15" x14ac:dyDescent="0.7">
      <c r="B14">
        <v>12</v>
      </c>
      <c r="C14">
        <v>10.199999999999999</v>
      </c>
      <c r="D14">
        <f t="shared" si="8"/>
        <v>-10.199999999999999</v>
      </c>
      <c r="E14">
        <f t="shared" si="1"/>
        <v>6.3095734448019192E-11</v>
      </c>
      <c r="F14">
        <f t="shared" si="2"/>
        <v>1.5848931924611169E-4</v>
      </c>
      <c r="G14">
        <f t="shared" si="0"/>
        <v>1.5848931924611169E-4</v>
      </c>
      <c r="H14">
        <f t="shared" si="3"/>
        <v>4.8633683965794722E-3</v>
      </c>
      <c r="I14">
        <f t="shared" si="9"/>
        <v>2.7706628878740987E-2</v>
      </c>
      <c r="J14">
        <f t="shared" si="10"/>
        <v>5.0000000000000001E-3</v>
      </c>
      <c r="K14">
        <f t="shared" si="11"/>
        <v>2.9512092266663944E-4</v>
      </c>
      <c r="L14">
        <f t="shared" si="4"/>
        <v>-4.7048790773333606E-3</v>
      </c>
      <c r="M14">
        <f t="shared" si="5"/>
        <v>0.53703179637025233</v>
      </c>
      <c r="N14">
        <f t="shared" si="6"/>
        <v>0.97267367931589443</v>
      </c>
      <c r="O14">
        <f t="shared" si="7"/>
        <v>126.25007709365306</v>
      </c>
    </row>
    <row r="15" spans="1:15" x14ac:dyDescent="0.7">
      <c r="B15">
        <v>13</v>
      </c>
      <c r="C15">
        <v>10.19</v>
      </c>
      <c r="D15">
        <f t="shared" si="8"/>
        <v>-10.19</v>
      </c>
      <c r="E15">
        <f t="shared" si="1"/>
        <v>6.4565422903465416E-11</v>
      </c>
      <c r="F15">
        <f t="shared" si="2"/>
        <v>1.5488166189124846E-4</v>
      </c>
      <c r="G15">
        <f t="shared" si="0"/>
        <v>1.5488166189124846E-4</v>
      </c>
      <c r="H15">
        <f t="shared" si="3"/>
        <v>4.8597607392246089E-3</v>
      </c>
      <c r="I15">
        <f t="shared" si="9"/>
        <v>2.8448706345784724E-2</v>
      </c>
      <c r="J15">
        <f t="shared" si="10"/>
        <v>5.0000000000000001E-3</v>
      </c>
      <c r="K15">
        <f t="shared" si="11"/>
        <v>2.9512092266663944E-4</v>
      </c>
      <c r="L15">
        <f t="shared" si="4"/>
        <v>-4.7048790773333606E-3</v>
      </c>
      <c r="M15">
        <f t="shared" si="5"/>
        <v>0.5248074602497721</v>
      </c>
      <c r="N15">
        <f t="shared" si="6"/>
        <v>0.97195214784492179</v>
      </c>
      <c r="O15">
        <f t="shared" si="7"/>
        <v>130.98638871752735</v>
      </c>
    </row>
    <row r="16" spans="1:15" x14ac:dyDescent="0.7">
      <c r="B16">
        <v>14</v>
      </c>
      <c r="C16">
        <v>10.17</v>
      </c>
      <c r="D16">
        <f t="shared" si="8"/>
        <v>-10.17</v>
      </c>
      <c r="E16">
        <f t="shared" si="1"/>
        <v>6.7608297539198024E-11</v>
      </c>
      <c r="F16">
        <f t="shared" si="2"/>
        <v>1.4791083881682108E-4</v>
      </c>
      <c r="G16">
        <f t="shared" si="0"/>
        <v>1.4791083881682108E-4</v>
      </c>
      <c r="H16">
        <f t="shared" si="3"/>
        <v>4.8527899161501815E-3</v>
      </c>
      <c r="I16">
        <f t="shared" si="9"/>
        <v>2.9884132428734039E-2</v>
      </c>
      <c r="J16">
        <f t="shared" si="10"/>
        <v>5.0000000000000001E-3</v>
      </c>
      <c r="K16">
        <f t="shared" si="11"/>
        <v>2.9512092266663944E-4</v>
      </c>
      <c r="L16">
        <f t="shared" si="4"/>
        <v>-4.7048790773333606E-3</v>
      </c>
      <c r="M16">
        <f t="shared" si="5"/>
        <v>0.50118723362727191</v>
      </c>
      <c r="N16">
        <f t="shared" si="6"/>
        <v>0.97055798323003628</v>
      </c>
      <c r="O16">
        <f t="shared" si="7"/>
        <v>140.46936905423328</v>
      </c>
    </row>
    <row r="17" spans="2:15" x14ac:dyDescent="0.7">
      <c r="B17">
        <v>15</v>
      </c>
      <c r="C17">
        <v>10.14</v>
      </c>
      <c r="D17">
        <f t="shared" si="8"/>
        <v>-10.14</v>
      </c>
      <c r="E17">
        <f t="shared" si="1"/>
        <v>7.2443596007498811E-11</v>
      </c>
      <c r="F17">
        <f t="shared" si="2"/>
        <v>1.3803842646028884E-4</v>
      </c>
      <c r="G17">
        <f t="shared" si="0"/>
        <v>1.3803842646028884E-4</v>
      </c>
      <c r="H17">
        <f t="shared" si="3"/>
        <v>4.8429175037936496E-3</v>
      </c>
      <c r="I17">
        <f t="shared" si="9"/>
        <v>3.1920583270489876E-2</v>
      </c>
      <c r="J17">
        <f t="shared" si="10"/>
        <v>5.0000000000000001E-3</v>
      </c>
      <c r="K17">
        <f t="shared" si="11"/>
        <v>2.9512092266663944E-4</v>
      </c>
      <c r="L17">
        <f t="shared" si="4"/>
        <v>-4.7048790773333606E-3</v>
      </c>
      <c r="M17">
        <f t="shared" si="5"/>
        <v>0.46773514128719801</v>
      </c>
      <c r="N17">
        <f t="shared" si="6"/>
        <v>0.9685835007587299</v>
      </c>
      <c r="O17">
        <f t="shared" si="7"/>
        <v>154.71864110695157</v>
      </c>
    </row>
    <row r="18" spans="2:15" x14ac:dyDescent="0.7">
      <c r="B18">
        <v>16</v>
      </c>
      <c r="C18">
        <v>10.1</v>
      </c>
      <c r="D18">
        <f t="shared" si="8"/>
        <v>-10.1</v>
      </c>
      <c r="E18">
        <f t="shared" si="1"/>
        <v>7.943282347242792E-11</v>
      </c>
      <c r="F18">
        <f t="shared" si="2"/>
        <v>1.258925411794171E-4</v>
      </c>
      <c r="G18">
        <f t="shared" si="0"/>
        <v>1.258925411794171E-4</v>
      </c>
      <c r="H18">
        <f t="shared" si="3"/>
        <v>4.8307716185127777E-3</v>
      </c>
      <c r="I18">
        <f t="shared" si="9"/>
        <v>3.4431702143483546E-2</v>
      </c>
      <c r="J18">
        <f t="shared" si="10"/>
        <v>5.0000000000000001E-3</v>
      </c>
      <c r="K18">
        <f t="shared" si="11"/>
        <v>2.9512092266663944E-4</v>
      </c>
      <c r="L18">
        <f t="shared" si="4"/>
        <v>-4.7048790773333606E-3</v>
      </c>
      <c r="M18">
        <f t="shared" si="5"/>
        <v>0.42657951880159267</v>
      </c>
      <c r="N18">
        <f t="shared" si="6"/>
        <v>0.9661543237025555</v>
      </c>
      <c r="O18">
        <f t="shared" si="7"/>
        <v>173.76106140599714</v>
      </c>
    </row>
    <row r="19" spans="2:15" x14ac:dyDescent="0.7">
      <c r="B19">
        <v>17</v>
      </c>
      <c r="C19">
        <v>10.1</v>
      </c>
      <c r="D19">
        <f t="shared" si="8"/>
        <v>-10.1</v>
      </c>
      <c r="E19">
        <f t="shared" si="1"/>
        <v>7.943282347242792E-11</v>
      </c>
      <c r="F19">
        <f t="shared" si="2"/>
        <v>1.258925411794171E-4</v>
      </c>
      <c r="G19">
        <f t="shared" si="0"/>
        <v>1.258925411794171E-4</v>
      </c>
      <c r="H19">
        <f t="shared" si="3"/>
        <v>4.8307716185127777E-3</v>
      </c>
      <c r="I19">
        <f t="shared" si="9"/>
        <v>3.4431702143483546E-2</v>
      </c>
      <c r="J19">
        <f t="shared" si="10"/>
        <v>5.0000000000000001E-3</v>
      </c>
      <c r="K19">
        <f t="shared" si="11"/>
        <v>2.9512092266663944E-4</v>
      </c>
      <c r="L19">
        <f t="shared" si="4"/>
        <v>-4.7048790773333606E-3</v>
      </c>
      <c r="M19">
        <f t="shared" si="5"/>
        <v>0.42657951880159267</v>
      </c>
      <c r="N19">
        <f t="shared" si="6"/>
        <v>0.9661543237025555</v>
      </c>
      <c r="O19">
        <f t="shared" si="7"/>
        <v>173.76106140599714</v>
      </c>
    </row>
    <row r="20" spans="2:15" x14ac:dyDescent="0.7">
      <c r="B20">
        <v>18</v>
      </c>
      <c r="C20">
        <v>10.09</v>
      </c>
      <c r="D20">
        <f t="shared" si="8"/>
        <v>-10.09</v>
      </c>
      <c r="E20">
        <f t="shared" si="1"/>
        <v>8.1283051616409667E-11</v>
      </c>
      <c r="F20">
        <f t="shared" si="2"/>
        <v>1.2302687708123854E-4</v>
      </c>
      <c r="G20">
        <f t="shared" si="0"/>
        <v>1.2302687708123854E-4</v>
      </c>
      <c r="H20">
        <f t="shared" si="3"/>
        <v>4.827905954414599E-3</v>
      </c>
      <c r="I20">
        <f t="shared" si="9"/>
        <v>3.5025088590153172E-2</v>
      </c>
      <c r="J20">
        <f t="shared" si="10"/>
        <v>5.0000000000000001E-3</v>
      </c>
      <c r="K20">
        <f t="shared" si="11"/>
        <v>2.9512092266663944E-4</v>
      </c>
      <c r="L20">
        <f t="shared" si="4"/>
        <v>-4.7048790773333606E-3</v>
      </c>
      <c r="M20">
        <f t="shared" si="5"/>
        <v>0.41686938347033548</v>
      </c>
      <c r="N20">
        <f t="shared" si="6"/>
        <v>0.96558119088291983</v>
      </c>
      <c r="O20">
        <f t="shared" si="7"/>
        <v>178.52897660945973</v>
      </c>
    </row>
    <row r="21" spans="2:15" x14ac:dyDescent="0.7">
      <c r="B21">
        <v>19</v>
      </c>
      <c r="C21">
        <v>10.050000000000001</v>
      </c>
      <c r="D21">
        <f t="shared" si="8"/>
        <v>-10.050000000000001</v>
      </c>
      <c r="E21">
        <f t="shared" si="1"/>
        <v>8.9125093813374255E-11</v>
      </c>
      <c r="F21">
        <f t="shared" si="2"/>
        <v>1.1220184543019672E-4</v>
      </c>
      <c r="G21">
        <f t="shared" si="0"/>
        <v>1.1220184543019672E-4</v>
      </c>
      <c r="H21">
        <f t="shared" si="3"/>
        <v>4.817080922763557E-3</v>
      </c>
      <c r="I21">
        <f t="shared" si="9"/>
        <v>3.7269785515965326E-2</v>
      </c>
      <c r="J21">
        <f t="shared" si="10"/>
        <v>5.0000000000000001E-3</v>
      </c>
      <c r="K21">
        <f t="shared" si="11"/>
        <v>2.9512092266663944E-4</v>
      </c>
      <c r="L21">
        <f t="shared" si="4"/>
        <v>-4.7048790773333606E-3</v>
      </c>
      <c r="M21">
        <f t="shared" si="5"/>
        <v>0.38018939632056137</v>
      </c>
      <c r="N21">
        <f t="shared" si="6"/>
        <v>0.96341618455271139</v>
      </c>
      <c r="O21">
        <f t="shared" si="7"/>
        <v>197.62802364487891</v>
      </c>
    </row>
    <row r="22" spans="2:15" x14ac:dyDescent="0.7">
      <c r="B22">
        <v>20</v>
      </c>
      <c r="C22">
        <v>10.02</v>
      </c>
      <c r="D22">
        <f t="shared" si="8"/>
        <v>-10.02</v>
      </c>
      <c r="E22">
        <f t="shared" si="1"/>
        <v>9.5499258602143585E-11</v>
      </c>
      <c r="F22">
        <f t="shared" si="2"/>
        <v>1.0471285480508996E-4</v>
      </c>
      <c r="G22">
        <f t="shared" si="0"/>
        <v>1.0471285480508996E-4</v>
      </c>
      <c r="H22">
        <f t="shared" si="3"/>
        <v>4.8095919321384508E-3</v>
      </c>
      <c r="I22">
        <f t="shared" si="9"/>
        <v>3.8825669308579273E-2</v>
      </c>
      <c r="J22">
        <f t="shared" si="10"/>
        <v>5.0000000000000001E-3</v>
      </c>
      <c r="K22">
        <f t="shared" si="11"/>
        <v>2.9512092266663944E-4</v>
      </c>
      <c r="L22">
        <f t="shared" si="4"/>
        <v>-4.7048790773333606E-3</v>
      </c>
      <c r="M22">
        <f t="shared" si="5"/>
        <v>0.35481338923357442</v>
      </c>
      <c r="N22">
        <f t="shared" si="6"/>
        <v>0.96191838642769012</v>
      </c>
      <c r="O22">
        <f t="shared" si="7"/>
        <v>211.97943797187173</v>
      </c>
    </row>
    <row r="23" spans="2:15" x14ac:dyDescent="0.7">
      <c r="B23">
        <v>21</v>
      </c>
      <c r="C23">
        <v>10</v>
      </c>
      <c r="D23">
        <f t="shared" si="8"/>
        <v>-10</v>
      </c>
      <c r="E23">
        <f t="shared" si="1"/>
        <v>1E-10</v>
      </c>
      <c r="F23">
        <f t="shared" si="2"/>
        <v>9.9999999999999991E-5</v>
      </c>
      <c r="G23">
        <f t="shared" si="0"/>
        <v>9.9999999999999991E-5</v>
      </c>
      <c r="H23">
        <f t="shared" si="3"/>
        <v>4.8048790773333608E-3</v>
      </c>
      <c r="I23">
        <f t="shared" si="9"/>
        <v>3.9806036336139126E-2</v>
      </c>
      <c r="J23">
        <f t="shared" si="10"/>
        <v>5.0000000000000001E-3</v>
      </c>
      <c r="K23">
        <f t="shared" si="11"/>
        <v>2.9512092266663944E-4</v>
      </c>
      <c r="L23">
        <f t="shared" si="4"/>
        <v>-4.7048790773333606E-3</v>
      </c>
      <c r="M23">
        <f t="shared" si="5"/>
        <v>0.33884415613920149</v>
      </c>
      <c r="N23">
        <f t="shared" si="6"/>
        <v>0.9609758154666721</v>
      </c>
      <c r="O23">
        <f t="shared" si="7"/>
        <v>221.55913897831431</v>
      </c>
    </row>
    <row r="24" spans="2:15" x14ac:dyDescent="0.7">
      <c r="B24">
        <v>22</v>
      </c>
      <c r="C24">
        <v>10</v>
      </c>
      <c r="D24">
        <f t="shared" si="8"/>
        <v>-10</v>
      </c>
      <c r="E24">
        <f t="shared" si="1"/>
        <v>1E-10</v>
      </c>
      <c r="F24">
        <f t="shared" si="2"/>
        <v>9.9999999999999991E-5</v>
      </c>
      <c r="G24">
        <f t="shared" si="0"/>
        <v>9.9999999999999991E-5</v>
      </c>
      <c r="H24">
        <f t="shared" si="3"/>
        <v>4.8048790773333608E-3</v>
      </c>
      <c r="I24">
        <f t="shared" si="9"/>
        <v>3.9806036336139126E-2</v>
      </c>
      <c r="J24">
        <f t="shared" si="10"/>
        <v>5.0000000000000001E-3</v>
      </c>
      <c r="K24">
        <f t="shared" si="11"/>
        <v>2.9512092266663944E-4</v>
      </c>
      <c r="L24">
        <f t="shared" si="4"/>
        <v>-4.7048790773333606E-3</v>
      </c>
      <c r="M24">
        <f t="shared" si="5"/>
        <v>0.33884415613920149</v>
      </c>
      <c r="N24">
        <f t="shared" si="6"/>
        <v>0.9609758154666721</v>
      </c>
      <c r="O24">
        <f t="shared" si="7"/>
        <v>221.55913897831431</v>
      </c>
    </row>
    <row r="25" spans="2:15" x14ac:dyDescent="0.7">
      <c r="B25">
        <v>23</v>
      </c>
      <c r="C25">
        <v>9.99</v>
      </c>
      <c r="D25">
        <f t="shared" si="8"/>
        <v>-9.99</v>
      </c>
      <c r="E25">
        <f t="shared" si="1"/>
        <v>1.0232929922807501E-10</v>
      </c>
      <c r="F25">
        <f t="shared" si="2"/>
        <v>9.7723722095581462E-5</v>
      </c>
      <c r="G25">
        <f t="shared" si="0"/>
        <v>9.7723722095581462E-5</v>
      </c>
      <c r="H25">
        <f t="shared" si="3"/>
        <v>4.8026027994289419E-3</v>
      </c>
      <c r="I25">
        <f t="shared" si="9"/>
        <v>4.027989160356716E-2</v>
      </c>
      <c r="J25">
        <f t="shared" si="10"/>
        <v>5.0000000000000001E-3</v>
      </c>
      <c r="K25">
        <f t="shared" si="11"/>
        <v>2.9512092266663944E-4</v>
      </c>
      <c r="L25">
        <f t="shared" si="4"/>
        <v>-4.7048790773333606E-3</v>
      </c>
      <c r="M25">
        <f t="shared" si="5"/>
        <v>0.33113112148259144</v>
      </c>
      <c r="N25">
        <f t="shared" si="6"/>
        <v>0.96052055988578833</v>
      </c>
      <c r="O25">
        <f t="shared" si="7"/>
        <v>226.35245997377984</v>
      </c>
    </row>
    <row r="26" spans="2:15" x14ac:dyDescent="0.7">
      <c r="B26">
        <v>24</v>
      </c>
      <c r="C26">
        <v>9.98</v>
      </c>
      <c r="D26">
        <f t="shared" si="8"/>
        <v>-9.98</v>
      </c>
      <c r="E26">
        <f t="shared" si="1"/>
        <v>1.0471285480508951E-10</v>
      </c>
      <c r="F26">
        <f t="shared" si="2"/>
        <v>9.5499258602144E-5</v>
      </c>
      <c r="G26">
        <f t="shared" si="0"/>
        <v>9.5499258602144E-5</v>
      </c>
      <c r="H26">
        <f t="shared" si="3"/>
        <v>4.8003783359355044E-3</v>
      </c>
      <c r="I26">
        <f t="shared" si="9"/>
        <v>4.074317763982372E-2</v>
      </c>
      <c r="J26">
        <f t="shared" si="10"/>
        <v>5.0000000000000001E-3</v>
      </c>
      <c r="K26">
        <f t="shared" si="11"/>
        <v>2.9512092266663944E-4</v>
      </c>
      <c r="L26">
        <f t="shared" si="4"/>
        <v>-4.7048790773333606E-3</v>
      </c>
      <c r="M26">
        <f t="shared" si="5"/>
        <v>0.32359365692962866</v>
      </c>
      <c r="N26">
        <f t="shared" si="6"/>
        <v>0.9600756671871008</v>
      </c>
      <c r="O26">
        <f t="shared" si="7"/>
        <v>231.14802740980241</v>
      </c>
    </row>
    <row r="27" spans="2:15" x14ac:dyDescent="0.7">
      <c r="B27">
        <v>25</v>
      </c>
      <c r="C27">
        <v>9.98</v>
      </c>
      <c r="D27">
        <f t="shared" si="8"/>
        <v>-9.98</v>
      </c>
      <c r="E27">
        <f t="shared" si="1"/>
        <v>1.0471285480508951E-10</v>
      </c>
      <c r="F27">
        <f t="shared" si="2"/>
        <v>9.5499258602144E-5</v>
      </c>
      <c r="G27">
        <f t="shared" si="0"/>
        <v>9.5499258602144E-5</v>
      </c>
      <c r="H27">
        <f t="shared" si="3"/>
        <v>4.8003783359355044E-3</v>
      </c>
      <c r="I27">
        <f t="shared" si="9"/>
        <v>4.074317763982372E-2</v>
      </c>
      <c r="J27">
        <f t="shared" si="10"/>
        <v>5.0000000000000001E-3</v>
      </c>
      <c r="K27">
        <f t="shared" si="11"/>
        <v>2.9512092266663944E-4</v>
      </c>
      <c r="L27">
        <f t="shared" si="4"/>
        <v>-4.7048790773333606E-3</v>
      </c>
      <c r="M27">
        <f t="shared" si="5"/>
        <v>0.32359365692962866</v>
      </c>
      <c r="N27">
        <f t="shared" si="6"/>
        <v>0.9600756671871008</v>
      </c>
      <c r="O27">
        <f t="shared" si="7"/>
        <v>231.14802740980241</v>
      </c>
    </row>
    <row r="28" spans="2:15" x14ac:dyDescent="0.7">
      <c r="B28">
        <v>26</v>
      </c>
      <c r="C28">
        <v>9.92</v>
      </c>
      <c r="D28">
        <f t="shared" si="8"/>
        <v>-9.92</v>
      </c>
      <c r="E28">
        <f t="shared" si="1"/>
        <v>1.2022644346174114E-10</v>
      </c>
      <c r="F28">
        <f t="shared" si="2"/>
        <v>8.3176377110267199E-5</v>
      </c>
      <c r="G28">
        <f t="shared" si="0"/>
        <v>8.3176377110267199E-5</v>
      </c>
      <c r="H28">
        <f t="shared" si="3"/>
        <v>4.788055454443628E-3</v>
      </c>
      <c r="I28">
        <f t="shared" si="9"/>
        <v>4.3313542841444987E-2</v>
      </c>
      <c r="J28">
        <f t="shared" si="10"/>
        <v>5.0000000000000001E-3</v>
      </c>
      <c r="K28">
        <f t="shared" si="11"/>
        <v>2.9512092266663944E-4</v>
      </c>
      <c r="L28">
        <f t="shared" si="4"/>
        <v>-4.7048790773333606E-3</v>
      </c>
      <c r="M28">
        <f t="shared" si="5"/>
        <v>0.28183829312644487</v>
      </c>
      <c r="N28">
        <f t="shared" si="6"/>
        <v>0.95761109088872554</v>
      </c>
      <c r="O28">
        <f t="shared" si="7"/>
        <v>259.96592860331651</v>
      </c>
    </row>
    <row r="29" spans="2:15" x14ac:dyDescent="0.7">
      <c r="B29">
        <v>27</v>
      </c>
      <c r="C29">
        <v>9.91</v>
      </c>
      <c r="D29">
        <f t="shared" si="8"/>
        <v>-9.91</v>
      </c>
      <c r="E29">
        <f t="shared" si="1"/>
        <v>1.2302687708123799E-10</v>
      </c>
      <c r="F29">
        <f t="shared" si="2"/>
        <v>8.1283051616410027E-5</v>
      </c>
      <c r="G29">
        <f t="shared" si="0"/>
        <v>8.1283051616410027E-5</v>
      </c>
      <c r="H29">
        <f t="shared" si="3"/>
        <v>4.7861621289497702E-3</v>
      </c>
      <c r="I29">
        <f t="shared" si="9"/>
        <v>4.3709047853117508E-2</v>
      </c>
      <c r="J29">
        <f t="shared" si="10"/>
        <v>5.0000000000000001E-3</v>
      </c>
      <c r="K29">
        <f t="shared" si="11"/>
        <v>2.9512092266663944E-4</v>
      </c>
      <c r="L29">
        <f t="shared" si="4"/>
        <v>-4.7048790773333606E-3</v>
      </c>
      <c r="M29">
        <f t="shared" si="5"/>
        <v>0.27542287033381618</v>
      </c>
      <c r="N29">
        <f t="shared" si="6"/>
        <v>0.95723242578995404</v>
      </c>
      <c r="O29">
        <f t="shared" si="7"/>
        <v>264.77590257848061</v>
      </c>
    </row>
    <row r="30" spans="2:15" x14ac:dyDescent="0.7">
      <c r="B30">
        <v>28</v>
      </c>
      <c r="C30">
        <v>9.9</v>
      </c>
      <c r="D30">
        <f t="shared" si="8"/>
        <v>-9.9</v>
      </c>
      <c r="E30">
        <f t="shared" si="1"/>
        <v>1.2589254117941656E-10</v>
      </c>
      <c r="F30">
        <f t="shared" si="2"/>
        <v>7.9432823472428248E-5</v>
      </c>
      <c r="G30">
        <f t="shared" si="0"/>
        <v>7.9432823472428248E-5</v>
      </c>
      <c r="H30">
        <f t="shared" si="3"/>
        <v>4.7843119008057888E-3</v>
      </c>
      <c r="I30">
        <f t="shared" si="9"/>
        <v>4.4095701254250982E-2</v>
      </c>
      <c r="J30">
        <f t="shared" si="10"/>
        <v>5.0000000000000001E-3</v>
      </c>
      <c r="K30">
        <f t="shared" si="11"/>
        <v>2.9512092266663944E-4</v>
      </c>
      <c r="L30">
        <f t="shared" si="4"/>
        <v>-4.7048790773333606E-3</v>
      </c>
      <c r="M30">
        <f t="shared" si="5"/>
        <v>0.2691534803926911</v>
      </c>
      <c r="N30">
        <f t="shared" si="6"/>
        <v>0.95686238016115777</v>
      </c>
      <c r="O30">
        <f t="shared" si="7"/>
        <v>269.58775792198469</v>
      </c>
    </row>
    <row r="31" spans="2:15" x14ac:dyDescent="0.7">
      <c r="B31">
        <v>29</v>
      </c>
      <c r="C31">
        <v>9.9</v>
      </c>
      <c r="D31">
        <f t="shared" si="8"/>
        <v>-9.9</v>
      </c>
      <c r="E31">
        <f t="shared" si="1"/>
        <v>1.2589254117941656E-10</v>
      </c>
      <c r="F31">
        <f t="shared" si="2"/>
        <v>7.9432823472428248E-5</v>
      </c>
      <c r="G31">
        <f t="shared" si="0"/>
        <v>7.9432823472428248E-5</v>
      </c>
      <c r="H31">
        <f t="shared" si="3"/>
        <v>4.7843119008057888E-3</v>
      </c>
      <c r="I31">
        <f t="shared" si="9"/>
        <v>4.4095701254250982E-2</v>
      </c>
      <c r="J31">
        <f t="shared" si="10"/>
        <v>5.0000000000000001E-3</v>
      </c>
      <c r="K31">
        <f t="shared" si="11"/>
        <v>2.9512092266663944E-4</v>
      </c>
      <c r="L31">
        <f t="shared" si="4"/>
        <v>-4.7048790773333606E-3</v>
      </c>
      <c r="M31">
        <f t="shared" si="5"/>
        <v>0.2691534803926911</v>
      </c>
      <c r="N31">
        <f t="shared" si="6"/>
        <v>0.95686238016115777</v>
      </c>
      <c r="O31">
        <f t="shared" si="7"/>
        <v>269.58775792198469</v>
      </c>
    </row>
    <row r="32" spans="2:15" x14ac:dyDescent="0.7">
      <c r="B32">
        <v>30</v>
      </c>
      <c r="C32">
        <v>9.8800000000000008</v>
      </c>
      <c r="D32">
        <f t="shared" si="8"/>
        <v>-9.8800000000000008</v>
      </c>
      <c r="E32">
        <f t="shared" si="1"/>
        <v>1.3182567385564002E-10</v>
      </c>
      <c r="F32">
        <f t="shared" si="2"/>
        <v>7.5857757502918778E-5</v>
      </c>
      <c r="G32">
        <f t="shared" si="0"/>
        <v>7.5857757502918778E-5</v>
      </c>
      <c r="H32">
        <f t="shared" si="3"/>
        <v>4.7807368348362789E-3</v>
      </c>
      <c r="I32">
        <f t="shared" si="9"/>
        <v>4.4843228263217731E-2</v>
      </c>
      <c r="J32">
        <f t="shared" si="10"/>
        <v>5.0000000000000001E-3</v>
      </c>
      <c r="K32">
        <f t="shared" si="11"/>
        <v>2.9512092266663944E-4</v>
      </c>
      <c r="L32">
        <f t="shared" si="4"/>
        <v>-4.7048790773333606E-3</v>
      </c>
      <c r="M32">
        <f t="shared" si="5"/>
        <v>0.257039578276887</v>
      </c>
      <c r="N32">
        <f t="shared" si="6"/>
        <v>0.95614736696725577</v>
      </c>
      <c r="O32">
        <f t="shared" si="7"/>
        <v>279.21694798324927</v>
      </c>
    </row>
    <row r="35" spans="2:15" x14ac:dyDescent="0.7">
      <c r="C35">
        <v>24.1</v>
      </c>
      <c r="D35" t="s">
        <v>1</v>
      </c>
      <c r="E35" t="s">
        <v>0</v>
      </c>
      <c r="F35" t="s">
        <v>12</v>
      </c>
      <c r="G35" t="s">
        <v>3</v>
      </c>
      <c r="H35" t="s">
        <v>4</v>
      </c>
      <c r="I35" t="s">
        <v>2</v>
      </c>
      <c r="J35" t="s">
        <v>5</v>
      </c>
      <c r="K35" t="s">
        <v>6</v>
      </c>
      <c r="L35" t="s">
        <v>11</v>
      </c>
      <c r="M35" t="s">
        <v>9</v>
      </c>
      <c r="N35" t="s">
        <v>10</v>
      </c>
      <c r="O35" t="s">
        <v>7</v>
      </c>
    </row>
    <row r="36" spans="2:15" x14ac:dyDescent="0.7">
      <c r="B36">
        <v>0</v>
      </c>
      <c r="C36">
        <v>10.78</v>
      </c>
      <c r="D36">
        <f>-(C36)</f>
        <v>-10.78</v>
      </c>
      <c r="E36">
        <f>10^(D36)</f>
        <v>1.6595869074375605E-11</v>
      </c>
      <c r="F36">
        <f>10^-14/E36</f>
        <v>6.0255958607435779E-4</v>
      </c>
      <c r="G36">
        <f t="shared" ref="G36:G66" si="12">F36</f>
        <v>6.0255958607435779E-4</v>
      </c>
      <c r="H36">
        <f>J36+G36-K36</f>
        <v>4.9999999999999992E-3</v>
      </c>
      <c r="I36">
        <f>-LN(H36/J36)</f>
        <v>2.2204460492503131E-16</v>
      </c>
      <c r="J36">
        <f>0.005</f>
        <v>5.0000000000000001E-3</v>
      </c>
      <c r="K36">
        <f>G36</f>
        <v>6.0255958607435779E-4</v>
      </c>
      <c r="L36">
        <f>K36-J36</f>
        <v>-4.3974404139256427E-3</v>
      </c>
      <c r="M36">
        <f>G36/K36</f>
        <v>1</v>
      </c>
      <c r="N36">
        <f>H36/J36</f>
        <v>0.99999999999999978</v>
      </c>
      <c r="O36">
        <f>(1/L36)*LN(M36/N36)</f>
        <v>-5.0494056547501833E-14</v>
      </c>
    </row>
    <row r="37" spans="2:15" x14ac:dyDescent="0.7">
      <c r="B37">
        <v>1</v>
      </c>
      <c r="C37">
        <v>10.78</v>
      </c>
      <c r="D37">
        <f>-(C37)</f>
        <v>-10.78</v>
      </c>
      <c r="E37">
        <f t="shared" ref="E37:E66" si="13">10^(D37)</f>
        <v>1.6595869074375605E-11</v>
      </c>
      <c r="F37">
        <f t="shared" ref="F37:F66" si="14">10^-14/E37</f>
        <v>6.0255958607435779E-4</v>
      </c>
      <c r="G37">
        <f t="shared" si="12"/>
        <v>6.0255958607435779E-4</v>
      </c>
      <c r="H37">
        <f t="shared" ref="H37:H66" si="15">J37+G37-K37</f>
        <v>4.9999999999999992E-3</v>
      </c>
      <c r="I37">
        <f>-LN(H37/J37)</f>
        <v>2.2204460492503131E-16</v>
      </c>
      <c r="J37">
        <f>J36</f>
        <v>5.0000000000000001E-3</v>
      </c>
      <c r="K37">
        <f>K36</f>
        <v>6.0255958607435779E-4</v>
      </c>
      <c r="L37">
        <f t="shared" ref="L37:L66" si="16">K37-J37</f>
        <v>-4.3974404139256427E-3</v>
      </c>
      <c r="M37">
        <f t="shared" ref="M37:M66" si="17">G37/K37</f>
        <v>1</v>
      </c>
      <c r="N37">
        <f t="shared" ref="N37:N66" si="18">H37/J37</f>
        <v>0.99999999999999978</v>
      </c>
      <c r="O37">
        <f t="shared" ref="O37:O66" si="19">(1/L37)*LN(M37/N37)</f>
        <v>-5.0494056547501833E-14</v>
      </c>
    </row>
    <row r="38" spans="2:15" x14ac:dyDescent="0.7">
      <c r="B38">
        <v>2</v>
      </c>
      <c r="C38">
        <v>10.78</v>
      </c>
      <c r="D38">
        <f t="shared" ref="D38:D66" si="20">-(C38)</f>
        <v>-10.78</v>
      </c>
      <c r="E38">
        <f t="shared" si="13"/>
        <v>1.6595869074375605E-11</v>
      </c>
      <c r="F38">
        <f t="shared" si="14"/>
        <v>6.0255958607435779E-4</v>
      </c>
      <c r="G38">
        <f t="shared" si="12"/>
        <v>6.0255958607435779E-4</v>
      </c>
      <c r="H38">
        <f t="shared" si="15"/>
        <v>4.9999999999999992E-3</v>
      </c>
      <c r="I38">
        <f t="shared" ref="I38:I66" si="21">-LN(H38/J38)</f>
        <v>2.2204460492503131E-16</v>
      </c>
      <c r="J38">
        <f>J37</f>
        <v>5.0000000000000001E-3</v>
      </c>
      <c r="K38">
        <f>K37</f>
        <v>6.0255958607435779E-4</v>
      </c>
      <c r="L38">
        <f t="shared" si="16"/>
        <v>-4.3974404139256427E-3</v>
      </c>
      <c r="M38">
        <f t="shared" si="17"/>
        <v>1</v>
      </c>
      <c r="N38">
        <f t="shared" si="18"/>
        <v>0.99999999999999978</v>
      </c>
      <c r="O38">
        <f t="shared" si="19"/>
        <v>-5.0494056547501833E-14</v>
      </c>
    </row>
    <row r="39" spans="2:15" x14ac:dyDescent="0.7">
      <c r="B39">
        <v>3</v>
      </c>
      <c r="C39">
        <v>10.78</v>
      </c>
      <c r="D39">
        <f t="shared" si="20"/>
        <v>-10.78</v>
      </c>
      <c r="E39">
        <f t="shared" si="13"/>
        <v>1.6595869074375605E-11</v>
      </c>
      <c r="F39">
        <f t="shared" si="14"/>
        <v>6.0255958607435779E-4</v>
      </c>
      <c r="G39">
        <f t="shared" si="12"/>
        <v>6.0255958607435779E-4</v>
      </c>
      <c r="H39">
        <f t="shared" si="15"/>
        <v>4.9999999999999992E-3</v>
      </c>
      <c r="I39">
        <f t="shared" si="21"/>
        <v>2.2204460492503131E-16</v>
      </c>
      <c r="J39">
        <f t="shared" ref="J39:J66" si="22">J38</f>
        <v>5.0000000000000001E-3</v>
      </c>
      <c r="K39">
        <f t="shared" ref="K39:K66" si="23">K38</f>
        <v>6.0255958607435779E-4</v>
      </c>
      <c r="L39">
        <f t="shared" si="16"/>
        <v>-4.3974404139256427E-3</v>
      </c>
      <c r="M39">
        <f t="shared" si="17"/>
        <v>1</v>
      </c>
      <c r="N39">
        <f t="shared" si="18"/>
        <v>0.99999999999999978</v>
      </c>
      <c r="O39">
        <f t="shared" si="19"/>
        <v>-5.0494056547501833E-14</v>
      </c>
    </row>
    <row r="40" spans="2:15" x14ac:dyDescent="0.7">
      <c r="B40">
        <v>4</v>
      </c>
      <c r="C40">
        <v>10.77</v>
      </c>
      <c r="D40">
        <f t="shared" si="20"/>
        <v>-10.77</v>
      </c>
      <c r="E40">
        <f t="shared" si="13"/>
        <v>1.6982436524617441E-11</v>
      </c>
      <c r="F40">
        <f t="shared" si="14"/>
        <v>5.8884365535558905E-4</v>
      </c>
      <c r="G40">
        <f t="shared" si="12"/>
        <v>5.8884365535558905E-4</v>
      </c>
      <c r="H40">
        <f t="shared" si="15"/>
        <v>4.9862840692812306E-3</v>
      </c>
      <c r="I40">
        <f t="shared" si="21"/>
        <v>2.7469555739408091E-3</v>
      </c>
      <c r="J40">
        <f t="shared" si="22"/>
        <v>5.0000000000000001E-3</v>
      </c>
      <c r="K40">
        <f t="shared" si="23"/>
        <v>6.0255958607435779E-4</v>
      </c>
      <c r="L40">
        <f t="shared" si="16"/>
        <v>-4.3974404139256427E-3</v>
      </c>
      <c r="M40">
        <f t="shared" si="17"/>
        <v>0.97723722095581078</v>
      </c>
      <c r="N40">
        <f t="shared" si="18"/>
        <v>0.99725681385624609</v>
      </c>
      <c r="O40">
        <f t="shared" si="19"/>
        <v>4.6115224874409124</v>
      </c>
    </row>
    <row r="41" spans="2:15" x14ac:dyDescent="0.7">
      <c r="B41">
        <v>5</v>
      </c>
      <c r="C41">
        <v>10.77</v>
      </c>
      <c r="D41">
        <f t="shared" si="20"/>
        <v>-10.77</v>
      </c>
      <c r="E41">
        <f t="shared" si="13"/>
        <v>1.6982436524617441E-11</v>
      </c>
      <c r="F41">
        <f t="shared" si="14"/>
        <v>5.8884365535558905E-4</v>
      </c>
      <c r="G41">
        <f t="shared" si="12"/>
        <v>5.8884365535558905E-4</v>
      </c>
      <c r="H41">
        <f t="shared" si="15"/>
        <v>4.9862840692812306E-3</v>
      </c>
      <c r="I41">
        <f t="shared" si="21"/>
        <v>2.7469555739408091E-3</v>
      </c>
      <c r="J41">
        <f t="shared" si="22"/>
        <v>5.0000000000000001E-3</v>
      </c>
      <c r="K41">
        <f t="shared" si="23"/>
        <v>6.0255958607435779E-4</v>
      </c>
      <c r="L41">
        <f t="shared" si="16"/>
        <v>-4.3974404139256427E-3</v>
      </c>
      <c r="M41">
        <f t="shared" si="17"/>
        <v>0.97723722095581078</v>
      </c>
      <c r="N41">
        <f t="shared" si="18"/>
        <v>0.99725681385624609</v>
      </c>
      <c r="O41">
        <f t="shared" si="19"/>
        <v>4.6115224874409124</v>
      </c>
    </row>
    <row r="42" spans="2:15" x14ac:dyDescent="0.7">
      <c r="B42">
        <v>6</v>
      </c>
      <c r="C42">
        <v>10.76</v>
      </c>
      <c r="D42">
        <f t="shared" si="20"/>
        <v>-10.76</v>
      </c>
      <c r="E42">
        <f t="shared" si="13"/>
        <v>1.7378008287493749E-11</v>
      </c>
      <c r="F42">
        <f t="shared" si="14"/>
        <v>5.7543993733715707E-4</v>
      </c>
      <c r="G42">
        <f t="shared" si="12"/>
        <v>5.7543993733715707E-4</v>
      </c>
      <c r="H42">
        <f t="shared" si="15"/>
        <v>4.9728803512627991E-3</v>
      </c>
      <c r="I42">
        <f t="shared" si="21"/>
        <v>5.4386926605937353E-3</v>
      </c>
      <c r="J42">
        <f t="shared" si="22"/>
        <v>5.0000000000000001E-3</v>
      </c>
      <c r="K42">
        <f t="shared" si="23"/>
        <v>6.0255958607435779E-4</v>
      </c>
      <c r="L42">
        <f t="shared" si="16"/>
        <v>-4.3974404139256427E-3</v>
      </c>
      <c r="M42">
        <f t="shared" si="17"/>
        <v>0.95499258602143611</v>
      </c>
      <c r="N42">
        <f t="shared" si="18"/>
        <v>0.99457607025255979</v>
      </c>
      <c r="O42">
        <f t="shared" si="19"/>
        <v>9.23560193577047</v>
      </c>
    </row>
    <row r="43" spans="2:15" x14ac:dyDescent="0.7">
      <c r="B43">
        <v>7</v>
      </c>
      <c r="C43">
        <v>10.76</v>
      </c>
      <c r="D43">
        <f t="shared" si="20"/>
        <v>-10.76</v>
      </c>
      <c r="E43">
        <f t="shared" si="13"/>
        <v>1.7378008287493749E-11</v>
      </c>
      <c r="F43">
        <f t="shared" si="14"/>
        <v>5.7543993733715707E-4</v>
      </c>
      <c r="G43">
        <f t="shared" si="12"/>
        <v>5.7543993733715707E-4</v>
      </c>
      <c r="H43">
        <f t="shared" si="15"/>
        <v>4.9728803512627991E-3</v>
      </c>
      <c r="I43">
        <f t="shared" si="21"/>
        <v>5.4386926605937353E-3</v>
      </c>
      <c r="J43">
        <f t="shared" si="22"/>
        <v>5.0000000000000001E-3</v>
      </c>
      <c r="K43">
        <f t="shared" si="23"/>
        <v>6.0255958607435779E-4</v>
      </c>
      <c r="L43">
        <f t="shared" si="16"/>
        <v>-4.3974404139256427E-3</v>
      </c>
      <c r="M43">
        <f t="shared" si="17"/>
        <v>0.95499258602143611</v>
      </c>
      <c r="N43">
        <f t="shared" si="18"/>
        <v>0.99457607025255979</v>
      </c>
      <c r="O43">
        <f t="shared" si="19"/>
        <v>9.23560193577047</v>
      </c>
    </row>
    <row r="44" spans="2:15" x14ac:dyDescent="0.7">
      <c r="B44">
        <v>8</v>
      </c>
      <c r="C44">
        <v>10.76</v>
      </c>
      <c r="D44">
        <f t="shared" si="20"/>
        <v>-10.76</v>
      </c>
      <c r="E44">
        <f t="shared" si="13"/>
        <v>1.7378008287493749E-11</v>
      </c>
      <c r="F44">
        <f t="shared" si="14"/>
        <v>5.7543993733715707E-4</v>
      </c>
      <c r="G44">
        <f t="shared" si="12"/>
        <v>5.7543993733715707E-4</v>
      </c>
      <c r="H44">
        <f t="shared" si="15"/>
        <v>4.9728803512627991E-3</v>
      </c>
      <c r="I44">
        <f t="shared" si="21"/>
        <v>5.4386926605937353E-3</v>
      </c>
      <c r="J44">
        <f t="shared" si="22"/>
        <v>5.0000000000000001E-3</v>
      </c>
      <c r="K44">
        <f t="shared" si="23"/>
        <v>6.0255958607435779E-4</v>
      </c>
      <c r="L44">
        <f t="shared" si="16"/>
        <v>-4.3974404139256427E-3</v>
      </c>
      <c r="M44">
        <f t="shared" si="17"/>
        <v>0.95499258602143611</v>
      </c>
      <c r="N44">
        <f t="shared" si="18"/>
        <v>0.99457607025255979</v>
      </c>
      <c r="O44">
        <f t="shared" si="19"/>
        <v>9.23560193577047</v>
      </c>
    </row>
    <row r="45" spans="2:15" x14ac:dyDescent="0.7">
      <c r="B45">
        <v>9</v>
      </c>
      <c r="C45">
        <v>10.75</v>
      </c>
      <c r="D45">
        <f t="shared" si="20"/>
        <v>-10.75</v>
      </c>
      <c r="E45">
        <f t="shared" si="13"/>
        <v>1.7782794100389159E-11</v>
      </c>
      <c r="F45">
        <f t="shared" si="14"/>
        <v>5.6234132519035127E-4</v>
      </c>
      <c r="G45">
        <f t="shared" si="12"/>
        <v>5.6234132519035127E-4</v>
      </c>
      <c r="H45">
        <f t="shared" si="15"/>
        <v>4.959781739115994E-3</v>
      </c>
      <c r="I45">
        <f t="shared" si="21"/>
        <v>8.0761768759630669E-3</v>
      </c>
      <c r="J45">
        <f t="shared" si="22"/>
        <v>5.0000000000000001E-3</v>
      </c>
      <c r="K45">
        <f t="shared" si="23"/>
        <v>6.0255958607435779E-4</v>
      </c>
      <c r="L45">
        <f t="shared" si="16"/>
        <v>-4.3974404139256427E-3</v>
      </c>
      <c r="M45">
        <f t="shared" si="17"/>
        <v>0.93325430079699456</v>
      </c>
      <c r="N45">
        <f t="shared" si="18"/>
        <v>0.99195634782319875</v>
      </c>
      <c r="O45">
        <f t="shared" si="19"/>
        <v>13.872018759066687</v>
      </c>
    </row>
    <row r="46" spans="2:15" x14ac:dyDescent="0.7">
      <c r="B46">
        <v>10</v>
      </c>
      <c r="C46">
        <v>10.75</v>
      </c>
      <c r="D46">
        <f t="shared" si="20"/>
        <v>-10.75</v>
      </c>
      <c r="E46">
        <f t="shared" si="13"/>
        <v>1.7782794100389159E-11</v>
      </c>
      <c r="F46">
        <f t="shared" si="14"/>
        <v>5.6234132519035127E-4</v>
      </c>
      <c r="G46">
        <f t="shared" si="12"/>
        <v>5.6234132519035127E-4</v>
      </c>
      <c r="H46">
        <f t="shared" si="15"/>
        <v>4.959781739115994E-3</v>
      </c>
      <c r="I46">
        <f t="shared" si="21"/>
        <v>8.0761768759630669E-3</v>
      </c>
      <c r="J46">
        <f t="shared" si="22"/>
        <v>5.0000000000000001E-3</v>
      </c>
      <c r="K46">
        <f t="shared" si="23"/>
        <v>6.0255958607435779E-4</v>
      </c>
      <c r="L46">
        <f t="shared" si="16"/>
        <v>-4.3974404139256427E-3</v>
      </c>
      <c r="M46">
        <f t="shared" si="17"/>
        <v>0.93325430079699456</v>
      </c>
      <c r="N46">
        <f t="shared" si="18"/>
        <v>0.99195634782319875</v>
      </c>
      <c r="O46">
        <f t="shared" si="19"/>
        <v>13.872018759066687</v>
      </c>
    </row>
    <row r="47" spans="2:15" x14ac:dyDescent="0.7">
      <c r="B47">
        <v>11</v>
      </c>
      <c r="C47">
        <v>10.74</v>
      </c>
      <c r="D47">
        <f t="shared" si="20"/>
        <v>-10.74</v>
      </c>
      <c r="E47">
        <f t="shared" si="13"/>
        <v>1.8197008586099764E-11</v>
      </c>
      <c r="F47">
        <f t="shared" si="14"/>
        <v>5.4954087385762672E-4</v>
      </c>
      <c r="G47">
        <f t="shared" si="12"/>
        <v>5.4954087385762672E-4</v>
      </c>
      <c r="H47">
        <f t="shared" si="15"/>
        <v>4.946981287783269E-3</v>
      </c>
      <c r="I47">
        <f t="shared" si="21"/>
        <v>1.0660362733934281E-2</v>
      </c>
      <c r="J47">
        <f t="shared" si="22"/>
        <v>5.0000000000000001E-3</v>
      </c>
      <c r="K47">
        <f t="shared" si="23"/>
        <v>6.0255958607435779E-4</v>
      </c>
      <c r="L47">
        <f t="shared" si="16"/>
        <v>-4.3974404139256427E-3</v>
      </c>
      <c r="M47">
        <f t="shared" si="17"/>
        <v>0.91201083935591332</v>
      </c>
      <c r="N47">
        <f t="shared" si="18"/>
        <v>0.98939625755665384</v>
      </c>
      <c r="O47">
        <f t="shared" si="19"/>
        <v>18.520555896087423</v>
      </c>
    </row>
    <row r="48" spans="2:15" x14ac:dyDescent="0.7">
      <c r="B48">
        <v>12</v>
      </c>
      <c r="C48">
        <v>10.72</v>
      </c>
      <c r="D48">
        <f t="shared" si="20"/>
        <v>-10.72</v>
      </c>
      <c r="E48">
        <f t="shared" si="13"/>
        <v>1.9054607179632392E-11</v>
      </c>
      <c r="F48">
        <f t="shared" si="14"/>
        <v>5.2480746024977478E-4</v>
      </c>
      <c r="G48">
        <f t="shared" si="12"/>
        <v>5.2480746024977478E-4</v>
      </c>
      <c r="H48">
        <f t="shared" si="15"/>
        <v>4.9222478741754172E-3</v>
      </c>
      <c r="I48">
        <f t="shared" si="21"/>
        <v>1.56726012750497E-2</v>
      </c>
      <c r="J48">
        <f t="shared" si="22"/>
        <v>5.0000000000000001E-3</v>
      </c>
      <c r="K48">
        <f t="shared" si="23"/>
        <v>6.0255958607435779E-4</v>
      </c>
      <c r="L48">
        <f t="shared" si="16"/>
        <v>-4.3974404139256427E-3</v>
      </c>
      <c r="M48">
        <f t="shared" si="17"/>
        <v>0.87096358995608425</v>
      </c>
      <c r="N48">
        <f t="shared" si="18"/>
        <v>0.98444957483508344</v>
      </c>
      <c r="O48">
        <f t="shared" si="19"/>
        <v>27.853135636975562</v>
      </c>
    </row>
    <row r="49" spans="2:15" x14ac:dyDescent="0.7">
      <c r="B49">
        <v>13</v>
      </c>
      <c r="C49">
        <v>10.7</v>
      </c>
      <c r="D49">
        <f t="shared" si="20"/>
        <v>-10.7</v>
      </c>
      <c r="E49">
        <f t="shared" si="13"/>
        <v>1.995262314968878E-11</v>
      </c>
      <c r="F49">
        <f t="shared" si="14"/>
        <v>5.0118723362727274E-4</v>
      </c>
      <c r="G49">
        <f t="shared" si="12"/>
        <v>5.0118723362727274E-4</v>
      </c>
      <c r="H49">
        <f t="shared" si="15"/>
        <v>4.898627647552915E-3</v>
      </c>
      <c r="I49">
        <f t="shared" si="21"/>
        <v>2.0482818472962908E-2</v>
      </c>
      <c r="J49">
        <f t="shared" si="22"/>
        <v>5.0000000000000001E-3</v>
      </c>
      <c r="K49">
        <f t="shared" si="23"/>
        <v>6.0255958607435779E-4</v>
      </c>
      <c r="L49">
        <f t="shared" si="16"/>
        <v>-4.3974404139256427E-3</v>
      </c>
      <c r="M49">
        <f t="shared" si="17"/>
        <v>0.83176377110267175</v>
      </c>
      <c r="N49">
        <f t="shared" si="18"/>
        <v>0.979725529510583</v>
      </c>
      <c r="O49">
        <f t="shared" si="19"/>
        <v>37.23165604429456</v>
      </c>
    </row>
    <row r="50" spans="2:15" x14ac:dyDescent="0.7">
      <c r="B50">
        <v>14</v>
      </c>
      <c r="C50">
        <v>10.68</v>
      </c>
      <c r="D50">
        <f t="shared" si="20"/>
        <v>-10.68</v>
      </c>
      <c r="E50">
        <f t="shared" si="13"/>
        <v>2.0892961308540373E-11</v>
      </c>
      <c r="F50">
        <f t="shared" si="14"/>
        <v>4.7863009232263881E-4</v>
      </c>
      <c r="G50">
        <f t="shared" si="12"/>
        <v>4.7863009232263881E-4</v>
      </c>
      <c r="H50">
        <f t="shared" si="15"/>
        <v>4.8760705062482809E-3</v>
      </c>
      <c r="I50">
        <f t="shared" si="21"/>
        <v>2.5098241065581738E-2</v>
      </c>
      <c r="J50">
        <f t="shared" si="22"/>
        <v>5.0000000000000001E-3</v>
      </c>
      <c r="K50">
        <f t="shared" si="23"/>
        <v>6.0255958607435779E-4</v>
      </c>
      <c r="L50">
        <f t="shared" si="16"/>
        <v>-4.3974404139256427E-3</v>
      </c>
      <c r="M50">
        <f t="shared" si="17"/>
        <v>0.79432823472428227</v>
      </c>
      <c r="N50">
        <f t="shared" si="18"/>
        <v>0.97521410124965613</v>
      </c>
      <c r="O50">
        <f t="shared" si="19"/>
        <v>46.654473721605939</v>
      </c>
    </row>
    <row r="51" spans="2:15" x14ac:dyDescent="0.7">
      <c r="B51">
        <v>15</v>
      </c>
      <c r="C51">
        <v>10.68</v>
      </c>
      <c r="D51">
        <f t="shared" si="20"/>
        <v>-10.68</v>
      </c>
      <c r="E51">
        <f t="shared" si="13"/>
        <v>2.0892961308540373E-11</v>
      </c>
      <c r="F51">
        <f t="shared" si="14"/>
        <v>4.7863009232263881E-4</v>
      </c>
      <c r="G51">
        <f t="shared" si="12"/>
        <v>4.7863009232263881E-4</v>
      </c>
      <c r="H51">
        <f t="shared" si="15"/>
        <v>4.8760705062482809E-3</v>
      </c>
      <c r="I51">
        <f t="shared" si="21"/>
        <v>2.5098241065581738E-2</v>
      </c>
      <c r="J51">
        <f t="shared" si="22"/>
        <v>5.0000000000000001E-3</v>
      </c>
      <c r="K51">
        <f t="shared" si="23"/>
        <v>6.0255958607435779E-4</v>
      </c>
      <c r="L51">
        <f t="shared" si="16"/>
        <v>-4.3974404139256427E-3</v>
      </c>
      <c r="M51">
        <f t="shared" si="17"/>
        <v>0.79432823472428227</v>
      </c>
      <c r="N51">
        <f t="shared" si="18"/>
        <v>0.97521410124965613</v>
      </c>
      <c r="O51">
        <f t="shared" si="19"/>
        <v>46.654473721605939</v>
      </c>
    </row>
    <row r="52" spans="2:15" x14ac:dyDescent="0.7">
      <c r="B52">
        <v>16</v>
      </c>
      <c r="C52">
        <v>10.65</v>
      </c>
      <c r="D52">
        <f t="shared" si="20"/>
        <v>-10.65</v>
      </c>
      <c r="E52">
        <f t="shared" si="13"/>
        <v>2.238721138568329E-11</v>
      </c>
      <c r="F52">
        <f t="shared" si="14"/>
        <v>4.4668359215096527E-4</v>
      </c>
      <c r="G52">
        <f t="shared" si="12"/>
        <v>4.4668359215096527E-4</v>
      </c>
      <c r="H52">
        <f t="shared" si="15"/>
        <v>4.844124006076608E-3</v>
      </c>
      <c r="I52">
        <f t="shared" si="21"/>
        <v>3.1671487137688657E-2</v>
      </c>
      <c r="J52">
        <f t="shared" si="22"/>
        <v>5.0000000000000001E-3</v>
      </c>
      <c r="K52">
        <f t="shared" si="23"/>
        <v>6.0255958607435779E-4</v>
      </c>
      <c r="L52">
        <f t="shared" si="16"/>
        <v>-4.3974404139256427E-3</v>
      </c>
      <c r="M52">
        <f t="shared" si="17"/>
        <v>0.74131024130092105</v>
      </c>
      <c r="N52">
        <f t="shared" si="18"/>
        <v>0.96882480121532155</v>
      </c>
      <c r="O52">
        <f t="shared" si="19"/>
        <v>60.868266481542953</v>
      </c>
    </row>
    <row r="53" spans="2:15" x14ac:dyDescent="0.7">
      <c r="B53">
        <v>17</v>
      </c>
      <c r="C53">
        <v>10.63</v>
      </c>
      <c r="D53">
        <f t="shared" si="20"/>
        <v>-10.63</v>
      </c>
      <c r="E53">
        <f t="shared" si="13"/>
        <v>2.3442288153199104E-11</v>
      </c>
      <c r="F53">
        <f t="shared" si="14"/>
        <v>4.2657951880159479E-4</v>
      </c>
      <c r="G53">
        <f t="shared" si="12"/>
        <v>4.2657951880159479E-4</v>
      </c>
      <c r="H53">
        <f t="shared" si="15"/>
        <v>4.8240199327272363E-3</v>
      </c>
      <c r="I53">
        <f t="shared" si="21"/>
        <v>3.5830321026202969E-2</v>
      </c>
      <c r="J53">
        <f t="shared" si="22"/>
        <v>5.0000000000000001E-3</v>
      </c>
      <c r="K53">
        <f t="shared" si="23"/>
        <v>6.0255958607435779E-4</v>
      </c>
      <c r="L53">
        <f t="shared" si="16"/>
        <v>-4.3974404139256427E-3</v>
      </c>
      <c r="M53">
        <f t="shared" si="17"/>
        <v>0.70794578438414135</v>
      </c>
      <c r="N53">
        <f t="shared" si="18"/>
        <v>0.96480398654544719</v>
      </c>
      <c r="O53">
        <f t="shared" si="19"/>
        <v>70.39491471961837</v>
      </c>
    </row>
    <row r="54" spans="2:15" x14ac:dyDescent="0.7">
      <c r="B54">
        <v>18</v>
      </c>
      <c r="C54">
        <v>10.61</v>
      </c>
      <c r="D54">
        <f t="shared" si="20"/>
        <v>-10.61</v>
      </c>
      <c r="E54">
        <f t="shared" si="13"/>
        <v>2.4547089156850264E-11</v>
      </c>
      <c r="F54">
        <f t="shared" si="14"/>
        <v>4.0738027780411336E-4</v>
      </c>
      <c r="G54">
        <f t="shared" si="12"/>
        <v>4.0738027780411336E-4</v>
      </c>
      <c r="H54">
        <f t="shared" si="15"/>
        <v>4.8048206917297564E-3</v>
      </c>
      <c r="I54">
        <f t="shared" si="21"/>
        <v>3.981818772588238E-2</v>
      </c>
      <c r="J54">
        <f t="shared" si="22"/>
        <v>5.0000000000000001E-3</v>
      </c>
      <c r="K54">
        <f t="shared" si="23"/>
        <v>6.0255958607435779E-4</v>
      </c>
      <c r="L54">
        <f t="shared" si="16"/>
        <v>-4.3974404139256427E-3</v>
      </c>
      <c r="M54">
        <f t="shared" si="17"/>
        <v>0.67608297539198281</v>
      </c>
      <c r="N54">
        <f t="shared" si="18"/>
        <v>0.96096413834595129</v>
      </c>
      <c r="O54">
        <f t="shared" si="19"/>
        <v>79.960441753708182</v>
      </c>
    </row>
    <row r="55" spans="2:15" x14ac:dyDescent="0.7">
      <c r="B55">
        <v>19</v>
      </c>
      <c r="C55">
        <v>10.61</v>
      </c>
      <c r="D55">
        <f t="shared" si="20"/>
        <v>-10.61</v>
      </c>
      <c r="E55">
        <f t="shared" si="13"/>
        <v>2.4547089156850264E-11</v>
      </c>
      <c r="F55">
        <f t="shared" si="14"/>
        <v>4.0738027780411336E-4</v>
      </c>
      <c r="G55">
        <f t="shared" si="12"/>
        <v>4.0738027780411336E-4</v>
      </c>
      <c r="H55">
        <f t="shared" si="15"/>
        <v>4.8048206917297564E-3</v>
      </c>
      <c r="I55">
        <f t="shared" si="21"/>
        <v>3.981818772588238E-2</v>
      </c>
      <c r="J55">
        <f t="shared" si="22"/>
        <v>5.0000000000000001E-3</v>
      </c>
      <c r="K55">
        <f t="shared" si="23"/>
        <v>6.0255958607435779E-4</v>
      </c>
      <c r="L55">
        <f t="shared" si="16"/>
        <v>-4.3974404139256427E-3</v>
      </c>
      <c r="M55">
        <f t="shared" si="17"/>
        <v>0.67608297539198281</v>
      </c>
      <c r="N55">
        <f t="shared" si="18"/>
        <v>0.96096413834595129</v>
      </c>
      <c r="O55">
        <f t="shared" si="19"/>
        <v>79.960441753708182</v>
      </c>
    </row>
    <row r="56" spans="2:15" x14ac:dyDescent="0.7">
      <c r="B56">
        <v>20</v>
      </c>
      <c r="C56">
        <v>10.6</v>
      </c>
      <c r="D56">
        <f t="shared" si="20"/>
        <v>-10.6</v>
      </c>
      <c r="E56">
        <f t="shared" si="13"/>
        <v>2.5118864315095759E-11</v>
      </c>
      <c r="F56">
        <f t="shared" si="14"/>
        <v>3.9810717055349795E-4</v>
      </c>
      <c r="G56">
        <f t="shared" si="12"/>
        <v>3.9810717055349795E-4</v>
      </c>
      <c r="H56">
        <f t="shared" si="15"/>
        <v>4.7955475844791394E-3</v>
      </c>
      <c r="I56">
        <f t="shared" si="21"/>
        <v>4.1750011561742809E-2</v>
      </c>
      <c r="J56">
        <f t="shared" si="22"/>
        <v>5.0000000000000001E-3</v>
      </c>
      <c r="K56">
        <f t="shared" si="23"/>
        <v>6.0255958607435779E-4</v>
      </c>
      <c r="L56">
        <f t="shared" si="16"/>
        <v>-4.3974404139256427E-3</v>
      </c>
      <c r="M56">
        <f t="shared" si="17"/>
        <v>0.66069344800759711</v>
      </c>
      <c r="N56">
        <f t="shared" si="18"/>
        <v>0.95910951689582791</v>
      </c>
      <c r="O56">
        <f t="shared" si="19"/>
        <v>84.757329285664326</v>
      </c>
    </row>
    <row r="57" spans="2:15" x14ac:dyDescent="0.7">
      <c r="B57">
        <v>21</v>
      </c>
      <c r="C57">
        <v>10.6</v>
      </c>
      <c r="D57">
        <f t="shared" si="20"/>
        <v>-10.6</v>
      </c>
      <c r="E57">
        <f t="shared" si="13"/>
        <v>2.5118864315095759E-11</v>
      </c>
      <c r="F57">
        <f t="shared" si="14"/>
        <v>3.9810717055349795E-4</v>
      </c>
      <c r="G57">
        <f t="shared" si="12"/>
        <v>3.9810717055349795E-4</v>
      </c>
      <c r="H57">
        <f t="shared" si="15"/>
        <v>4.7955475844791394E-3</v>
      </c>
      <c r="I57">
        <f t="shared" si="21"/>
        <v>4.1750011561742809E-2</v>
      </c>
      <c r="J57">
        <f t="shared" si="22"/>
        <v>5.0000000000000001E-3</v>
      </c>
      <c r="K57">
        <f t="shared" si="23"/>
        <v>6.0255958607435779E-4</v>
      </c>
      <c r="L57">
        <f t="shared" si="16"/>
        <v>-4.3974404139256427E-3</v>
      </c>
      <c r="M57">
        <f t="shared" si="17"/>
        <v>0.66069344800759711</v>
      </c>
      <c r="N57">
        <f t="shared" si="18"/>
        <v>0.95910951689582791</v>
      </c>
      <c r="O57">
        <f t="shared" si="19"/>
        <v>84.757329285664326</v>
      </c>
    </row>
    <row r="58" spans="2:15" x14ac:dyDescent="0.7">
      <c r="B58">
        <v>22</v>
      </c>
      <c r="C58">
        <v>10.6</v>
      </c>
      <c r="D58">
        <f t="shared" si="20"/>
        <v>-10.6</v>
      </c>
      <c r="E58">
        <f t="shared" si="13"/>
        <v>2.5118864315095759E-11</v>
      </c>
      <c r="F58">
        <f t="shared" si="14"/>
        <v>3.9810717055349795E-4</v>
      </c>
      <c r="G58">
        <f t="shared" si="12"/>
        <v>3.9810717055349795E-4</v>
      </c>
      <c r="H58">
        <f t="shared" si="15"/>
        <v>4.7955475844791394E-3</v>
      </c>
      <c r="I58">
        <f t="shared" si="21"/>
        <v>4.1750011561742809E-2</v>
      </c>
      <c r="J58">
        <f t="shared" si="22"/>
        <v>5.0000000000000001E-3</v>
      </c>
      <c r="K58">
        <f t="shared" si="23"/>
        <v>6.0255958607435779E-4</v>
      </c>
      <c r="L58">
        <f t="shared" si="16"/>
        <v>-4.3974404139256427E-3</v>
      </c>
      <c r="M58">
        <f t="shared" si="17"/>
        <v>0.66069344800759711</v>
      </c>
      <c r="N58">
        <f t="shared" si="18"/>
        <v>0.95910951689582791</v>
      </c>
      <c r="O58">
        <f t="shared" si="19"/>
        <v>84.757329285664326</v>
      </c>
    </row>
    <row r="59" spans="2:15" x14ac:dyDescent="0.7">
      <c r="B59">
        <v>23</v>
      </c>
      <c r="C59">
        <v>10.59</v>
      </c>
      <c r="D59">
        <f t="shared" si="20"/>
        <v>-10.59</v>
      </c>
      <c r="E59">
        <f t="shared" si="13"/>
        <v>2.5703957827688591E-11</v>
      </c>
      <c r="F59">
        <f t="shared" si="14"/>
        <v>3.8904514499428131E-4</v>
      </c>
      <c r="G59">
        <f t="shared" si="12"/>
        <v>3.8904514499428131E-4</v>
      </c>
      <c r="H59">
        <f t="shared" si="15"/>
        <v>4.7864855589199243E-3</v>
      </c>
      <c r="I59">
        <f t="shared" si="21"/>
        <v>4.3641474078165633E-2</v>
      </c>
      <c r="J59">
        <f t="shared" si="22"/>
        <v>5.0000000000000001E-3</v>
      </c>
      <c r="K59">
        <f t="shared" si="23"/>
        <v>6.0255958607435779E-4</v>
      </c>
      <c r="L59">
        <f t="shared" si="16"/>
        <v>-4.3974404139256427E-3</v>
      </c>
      <c r="M59">
        <f t="shared" si="17"/>
        <v>0.64565422903465663</v>
      </c>
      <c r="N59">
        <f t="shared" si="18"/>
        <v>0.9572971117839848</v>
      </c>
      <c r="O59">
        <f t="shared" si="19"/>
        <v>89.563395184042378</v>
      </c>
    </row>
    <row r="60" spans="2:15" x14ac:dyDescent="0.7">
      <c r="B60">
        <v>24</v>
      </c>
      <c r="C60">
        <v>10.58</v>
      </c>
      <c r="D60">
        <f t="shared" si="20"/>
        <v>-10.58</v>
      </c>
      <c r="E60">
        <f t="shared" si="13"/>
        <v>2.6302679918953769E-11</v>
      </c>
      <c r="F60">
        <f t="shared" si="14"/>
        <v>3.8018939632056194E-4</v>
      </c>
      <c r="G60">
        <f t="shared" si="12"/>
        <v>3.8018939632056194E-4</v>
      </c>
      <c r="H60">
        <f t="shared" si="15"/>
        <v>4.7776298102462037E-3</v>
      </c>
      <c r="I60">
        <f t="shared" si="21"/>
        <v>4.5493344504805154E-2</v>
      </c>
      <c r="J60">
        <f t="shared" si="22"/>
        <v>5.0000000000000001E-3</v>
      </c>
      <c r="K60">
        <f t="shared" si="23"/>
        <v>6.0255958607435779E-4</v>
      </c>
      <c r="L60">
        <f t="shared" si="16"/>
        <v>-4.3974404139256427E-3</v>
      </c>
      <c r="M60">
        <f t="shared" si="17"/>
        <v>0.63095734448019447</v>
      </c>
      <c r="N60">
        <f t="shared" si="18"/>
        <v>0.95552596204924067</v>
      </c>
      <c r="O60">
        <f t="shared" si="19"/>
        <v>94.378464522161863</v>
      </c>
    </row>
    <row r="61" spans="2:15" x14ac:dyDescent="0.7">
      <c r="B61">
        <v>25</v>
      </c>
      <c r="C61">
        <v>10.56</v>
      </c>
      <c r="D61">
        <f t="shared" si="20"/>
        <v>-10.56</v>
      </c>
      <c r="E61">
        <f t="shared" si="13"/>
        <v>2.7542287033381602E-11</v>
      </c>
      <c r="F61">
        <f t="shared" si="14"/>
        <v>3.6307805477010216E-4</v>
      </c>
      <c r="G61">
        <f t="shared" si="12"/>
        <v>3.6307805477010216E-4</v>
      </c>
      <c r="H61">
        <f t="shared" si="15"/>
        <v>4.7605184686957437E-3</v>
      </c>
      <c r="I61">
        <f t="shared" si="21"/>
        <v>4.9081328127437394E-2</v>
      </c>
      <c r="J61">
        <f t="shared" si="22"/>
        <v>5.0000000000000001E-3</v>
      </c>
      <c r="K61">
        <f t="shared" si="23"/>
        <v>6.0255958607435779E-4</v>
      </c>
      <c r="L61">
        <f t="shared" si="16"/>
        <v>-4.3974404139256427E-3</v>
      </c>
      <c r="M61">
        <f t="shared" si="17"/>
        <v>0.60255958607435911</v>
      </c>
      <c r="N61">
        <f t="shared" si="18"/>
        <v>0.95210369373914872</v>
      </c>
      <c r="O61">
        <f t="shared" si="19"/>
        <v>104.03492697308579</v>
      </c>
    </row>
    <row r="62" spans="2:15" x14ac:dyDescent="0.7">
      <c r="B62">
        <v>26</v>
      </c>
      <c r="C62">
        <v>10.55</v>
      </c>
      <c r="D62">
        <f t="shared" si="20"/>
        <v>-10.55</v>
      </c>
      <c r="E62">
        <f t="shared" si="13"/>
        <v>2.8183829312644474E-11</v>
      </c>
      <c r="F62">
        <f t="shared" si="14"/>
        <v>3.5481338923357624E-4</v>
      </c>
      <c r="G62">
        <f t="shared" si="12"/>
        <v>3.5481338923357624E-4</v>
      </c>
      <c r="H62">
        <f t="shared" si="15"/>
        <v>4.7522538031592194E-3</v>
      </c>
      <c r="I62">
        <f t="shared" si="21"/>
        <v>5.0818922044278826E-2</v>
      </c>
      <c r="J62">
        <f t="shared" si="22"/>
        <v>5.0000000000000001E-3</v>
      </c>
      <c r="K62">
        <f t="shared" si="23"/>
        <v>6.0255958607435779E-4</v>
      </c>
      <c r="L62">
        <f t="shared" si="16"/>
        <v>-4.3974404139256427E-3</v>
      </c>
      <c r="M62">
        <f t="shared" si="17"/>
        <v>0.58884365535559025</v>
      </c>
      <c r="N62">
        <f t="shared" si="18"/>
        <v>0.95045076063184386</v>
      </c>
      <c r="O62">
        <f t="shared" si="19"/>
        <v>108.87598336254457</v>
      </c>
    </row>
    <row r="63" spans="2:15" x14ac:dyDescent="0.7">
      <c r="B63">
        <v>27</v>
      </c>
      <c r="C63">
        <v>10.53</v>
      </c>
      <c r="D63">
        <f t="shared" si="20"/>
        <v>-10.53</v>
      </c>
      <c r="E63">
        <f t="shared" si="13"/>
        <v>2.9512092266663787E-11</v>
      </c>
      <c r="F63">
        <f t="shared" si="14"/>
        <v>3.3884415613920333E-4</v>
      </c>
      <c r="G63">
        <f t="shared" si="12"/>
        <v>3.3884415613920333E-4</v>
      </c>
      <c r="H63">
        <f t="shared" si="15"/>
        <v>4.7362845700648463E-3</v>
      </c>
      <c r="I63">
        <f t="shared" si="21"/>
        <v>5.4184930072884142E-2</v>
      </c>
      <c r="J63">
        <f t="shared" si="22"/>
        <v>5.0000000000000001E-3</v>
      </c>
      <c r="K63">
        <f t="shared" si="23"/>
        <v>6.0255958607435779E-4</v>
      </c>
      <c r="L63">
        <f t="shared" si="16"/>
        <v>-4.3974404139256427E-3</v>
      </c>
      <c r="M63">
        <f t="shared" si="17"/>
        <v>0.56234132519035029</v>
      </c>
      <c r="N63">
        <f t="shared" si="18"/>
        <v>0.9472569140129693</v>
      </c>
      <c r="O63">
        <f t="shared" si="19"/>
        <v>118.58292417659186</v>
      </c>
    </row>
    <row r="64" spans="2:15" x14ac:dyDescent="0.7">
      <c r="B64">
        <v>28</v>
      </c>
      <c r="C64">
        <v>10.51</v>
      </c>
      <c r="D64">
        <f t="shared" si="20"/>
        <v>-10.51</v>
      </c>
      <c r="E64">
        <f t="shared" si="13"/>
        <v>3.0902954325135829E-11</v>
      </c>
      <c r="F64">
        <f t="shared" si="14"/>
        <v>3.2359365692962908E-4</v>
      </c>
      <c r="G64">
        <f t="shared" si="12"/>
        <v>3.2359365692962908E-4</v>
      </c>
      <c r="H64">
        <f t="shared" si="15"/>
        <v>4.721034070855272E-3</v>
      </c>
      <c r="I64">
        <f t="shared" si="21"/>
        <v>5.7410054023449987E-2</v>
      </c>
      <c r="J64">
        <f t="shared" si="22"/>
        <v>5.0000000000000001E-3</v>
      </c>
      <c r="K64">
        <f t="shared" si="23"/>
        <v>6.0255958607435779E-4</v>
      </c>
      <c r="L64">
        <f t="shared" si="16"/>
        <v>-4.3974404139256427E-3</v>
      </c>
      <c r="M64">
        <f t="shared" si="17"/>
        <v>0.537031796370254</v>
      </c>
      <c r="N64">
        <f t="shared" si="18"/>
        <v>0.94420681417105434</v>
      </c>
      <c r="O64">
        <f t="shared" si="19"/>
        <v>128.32190273641342</v>
      </c>
    </row>
    <row r="65" spans="2:15" x14ac:dyDescent="0.7">
      <c r="B65">
        <v>29</v>
      </c>
      <c r="C65">
        <v>10.5</v>
      </c>
      <c r="D65">
        <f t="shared" si="20"/>
        <v>-10.5</v>
      </c>
      <c r="E65">
        <f t="shared" si="13"/>
        <v>3.162277660168371E-11</v>
      </c>
      <c r="F65">
        <f t="shared" si="14"/>
        <v>3.1622776601683875E-4</v>
      </c>
      <c r="G65">
        <f t="shared" si="12"/>
        <v>3.1622776601683875E-4</v>
      </c>
      <c r="H65">
        <f t="shared" si="15"/>
        <v>4.7136681799424818E-3</v>
      </c>
      <c r="I65">
        <f t="shared" si="21"/>
        <v>5.8971500736565215E-2</v>
      </c>
      <c r="J65">
        <f t="shared" si="22"/>
        <v>5.0000000000000001E-3</v>
      </c>
      <c r="K65">
        <f t="shared" si="23"/>
        <v>6.0255958607435779E-4</v>
      </c>
      <c r="L65">
        <f t="shared" si="16"/>
        <v>-4.3974404139256427E-3</v>
      </c>
      <c r="M65">
        <f t="shared" si="17"/>
        <v>0.52480746024977387</v>
      </c>
      <c r="N65">
        <f t="shared" si="18"/>
        <v>0.94273363598849635</v>
      </c>
      <c r="O65">
        <f t="shared" si="19"/>
        <v>133.20301588324597</v>
      </c>
    </row>
    <row r="66" spans="2:15" x14ac:dyDescent="0.7">
      <c r="B66">
        <v>30</v>
      </c>
      <c r="C66">
        <v>10.5</v>
      </c>
      <c r="D66">
        <f t="shared" si="20"/>
        <v>-10.5</v>
      </c>
      <c r="E66">
        <f t="shared" si="13"/>
        <v>3.162277660168371E-11</v>
      </c>
      <c r="F66">
        <f t="shared" si="14"/>
        <v>3.1622776601683875E-4</v>
      </c>
      <c r="G66">
        <f t="shared" si="12"/>
        <v>3.1622776601683875E-4</v>
      </c>
      <c r="H66">
        <f t="shared" si="15"/>
        <v>4.7136681799424818E-3</v>
      </c>
      <c r="I66">
        <f t="shared" si="21"/>
        <v>5.8971500736565215E-2</v>
      </c>
      <c r="J66">
        <f t="shared" si="22"/>
        <v>5.0000000000000001E-3</v>
      </c>
      <c r="K66">
        <f t="shared" si="23"/>
        <v>6.0255958607435779E-4</v>
      </c>
      <c r="L66">
        <f t="shared" si="16"/>
        <v>-4.3974404139256427E-3</v>
      </c>
      <c r="M66">
        <f t="shared" si="17"/>
        <v>0.52480746024977387</v>
      </c>
      <c r="N66">
        <f t="shared" si="18"/>
        <v>0.94273363598849635</v>
      </c>
      <c r="O66">
        <f t="shared" si="19"/>
        <v>133.20301588324597</v>
      </c>
    </row>
    <row r="68" spans="2:15" x14ac:dyDescent="0.7">
      <c r="C68">
        <v>43.8</v>
      </c>
      <c r="D68" t="s">
        <v>1</v>
      </c>
      <c r="E68" t="s">
        <v>0</v>
      </c>
      <c r="F68" t="s">
        <v>12</v>
      </c>
      <c r="G68" t="s">
        <v>3</v>
      </c>
      <c r="H68" t="s">
        <v>4</v>
      </c>
      <c r="I68" t="s">
        <v>2</v>
      </c>
      <c r="J68" t="s">
        <v>5</v>
      </c>
      <c r="K68" t="s">
        <v>6</v>
      </c>
      <c r="L68" t="s">
        <v>11</v>
      </c>
      <c r="M68" t="s">
        <v>9</v>
      </c>
      <c r="N68" t="s">
        <v>10</v>
      </c>
      <c r="O68" t="s">
        <v>7</v>
      </c>
    </row>
    <row r="69" spans="2:15" x14ac:dyDescent="0.7">
      <c r="B69">
        <v>0</v>
      </c>
      <c r="C69">
        <v>10.220000000000001</v>
      </c>
      <c r="D69">
        <f>-(C69)</f>
        <v>-10.220000000000001</v>
      </c>
      <c r="E69">
        <f>10^(D69)</f>
        <v>6.0255958607435443E-11</v>
      </c>
      <c r="F69">
        <f>10^-14/E69</f>
        <v>1.6595869074375696E-4</v>
      </c>
      <c r="G69">
        <f t="shared" ref="G69:G99" si="24">F69</f>
        <v>1.6595869074375696E-4</v>
      </c>
      <c r="H69">
        <f>J69+G69-K69</f>
        <v>5.0000000000000001E-3</v>
      </c>
      <c r="I69">
        <f>-LN(H69/J69)</f>
        <v>0</v>
      </c>
      <c r="J69">
        <f>0.005</f>
        <v>5.0000000000000001E-3</v>
      </c>
      <c r="K69">
        <f>G69</f>
        <v>1.6595869074375696E-4</v>
      </c>
      <c r="L69">
        <f>K69-J69</f>
        <v>-4.8340413092562429E-3</v>
      </c>
      <c r="M69">
        <f>G69/K69</f>
        <v>1</v>
      </c>
      <c r="N69">
        <f>H69/J69</f>
        <v>1</v>
      </c>
      <c r="O69">
        <f>(1/L69)*LN(M69/N69)</f>
        <v>0</v>
      </c>
    </row>
    <row r="70" spans="2:15" x14ac:dyDescent="0.7">
      <c r="B70">
        <v>1</v>
      </c>
      <c r="C70">
        <v>10.19</v>
      </c>
      <c r="D70">
        <f>-(C70)</f>
        <v>-10.19</v>
      </c>
      <c r="E70">
        <f t="shared" ref="E70:E99" si="25">10^(D70)</f>
        <v>6.4565422903465416E-11</v>
      </c>
      <c r="F70">
        <f t="shared" ref="F70:F99" si="26">10^-14/E70</f>
        <v>1.5488166189124846E-4</v>
      </c>
      <c r="G70">
        <f t="shared" si="24"/>
        <v>1.5488166189124846E-4</v>
      </c>
      <c r="H70">
        <f t="shared" ref="H70:H99" si="27">J70+G70-K70</f>
        <v>4.9889229711474912E-3</v>
      </c>
      <c r="I70">
        <f>-LN(H70/J70)</f>
        <v>2.2178634123191971E-3</v>
      </c>
      <c r="J70">
        <f>J69</f>
        <v>5.0000000000000001E-3</v>
      </c>
      <c r="K70">
        <f>K69</f>
        <v>1.6595869074375696E-4</v>
      </c>
      <c r="L70">
        <f t="shared" ref="L70:L99" si="28">K70-J70</f>
        <v>-4.8340413092562429E-3</v>
      </c>
      <c r="M70">
        <f t="shared" ref="M70:M99" si="29">G70/K70</f>
        <v>0.9332543007969879</v>
      </c>
      <c r="N70">
        <f t="shared" ref="N70:N99" si="30">H70/J70</f>
        <v>0.99778459422949828</v>
      </c>
      <c r="O70">
        <f t="shared" ref="O70:O99" si="31">(1/L70)*LN(M70/N70)</f>
        <v>13.83101324547688</v>
      </c>
    </row>
    <row r="71" spans="2:15" x14ac:dyDescent="0.7">
      <c r="B71">
        <v>2</v>
      </c>
      <c r="C71">
        <v>10.16</v>
      </c>
      <c r="D71">
        <f t="shared" ref="D71:D99" si="32">-(C71)</f>
        <v>-10.16</v>
      </c>
      <c r="E71">
        <f t="shared" si="25"/>
        <v>6.9183097091893483E-11</v>
      </c>
      <c r="F71">
        <f t="shared" si="26"/>
        <v>1.445439770745931E-4</v>
      </c>
      <c r="G71">
        <f t="shared" si="24"/>
        <v>1.445439770745931E-4</v>
      </c>
      <c r="H71">
        <f t="shared" si="27"/>
        <v>4.9785852863308356E-3</v>
      </c>
      <c r="I71">
        <f t="shared" ref="I71:I99" si="33">-LN(H71/J71)</f>
        <v>4.2921408056686202E-3</v>
      </c>
      <c r="J71">
        <f>J70</f>
        <v>5.0000000000000001E-3</v>
      </c>
      <c r="K71">
        <f>K70</f>
        <v>1.6595869074375696E-4</v>
      </c>
      <c r="L71">
        <f t="shared" si="28"/>
        <v>-4.8340413092562429E-3</v>
      </c>
      <c r="M71">
        <f t="shared" si="29"/>
        <v>0.87096358995607803</v>
      </c>
      <c r="N71">
        <f t="shared" si="30"/>
        <v>0.9957170572661671</v>
      </c>
      <c r="O71">
        <f t="shared" si="31"/>
        <v>27.69172959230939</v>
      </c>
    </row>
    <row r="72" spans="2:15" x14ac:dyDescent="0.7">
      <c r="B72">
        <v>3</v>
      </c>
      <c r="C72">
        <v>10.119999999999999</v>
      </c>
      <c r="D72">
        <f t="shared" si="32"/>
        <v>-10.119999999999999</v>
      </c>
      <c r="E72">
        <f t="shared" si="25"/>
        <v>7.5857757502918434E-11</v>
      </c>
      <c r="F72">
        <f t="shared" si="26"/>
        <v>1.318256738556406E-4</v>
      </c>
      <c r="G72">
        <f t="shared" si="24"/>
        <v>1.318256738556406E-4</v>
      </c>
      <c r="H72">
        <f t="shared" si="27"/>
        <v>4.9658669831118838E-3</v>
      </c>
      <c r="I72">
        <f t="shared" si="33"/>
        <v>6.8500112260174847E-3</v>
      </c>
      <c r="J72">
        <f t="shared" ref="J72:J99" si="34">J71</f>
        <v>5.0000000000000001E-3</v>
      </c>
      <c r="K72">
        <f t="shared" ref="K72:K99" si="35">K71</f>
        <v>1.6595869074375696E-4</v>
      </c>
      <c r="L72">
        <f t="shared" si="28"/>
        <v>-4.8340413092562429E-3</v>
      </c>
      <c r="M72">
        <f t="shared" si="29"/>
        <v>0.79432823472427661</v>
      </c>
      <c r="N72">
        <f t="shared" si="30"/>
        <v>0.99317339662237669</v>
      </c>
      <c r="O72">
        <f t="shared" si="31"/>
        <v>46.215678307425648</v>
      </c>
    </row>
    <row r="73" spans="2:15" x14ac:dyDescent="0.7">
      <c r="B73">
        <v>4</v>
      </c>
      <c r="C73">
        <v>10.09</v>
      </c>
      <c r="D73">
        <f t="shared" si="32"/>
        <v>-10.09</v>
      </c>
      <c r="E73">
        <f t="shared" si="25"/>
        <v>8.1283051616409667E-11</v>
      </c>
      <c r="F73">
        <f t="shared" si="26"/>
        <v>1.2302687708123854E-4</v>
      </c>
      <c r="G73">
        <f t="shared" si="24"/>
        <v>1.2302687708123854E-4</v>
      </c>
      <c r="H73">
        <f t="shared" si="27"/>
        <v>4.9570681863374813E-3</v>
      </c>
      <c r="I73">
        <f t="shared" si="33"/>
        <v>8.6234379249121706E-3</v>
      </c>
      <c r="J73">
        <f t="shared" si="34"/>
        <v>5.0000000000000001E-3</v>
      </c>
      <c r="K73">
        <f t="shared" si="35"/>
        <v>1.6595869074375696E-4</v>
      </c>
      <c r="L73">
        <f t="shared" si="28"/>
        <v>-4.8340413092562429E-3</v>
      </c>
      <c r="M73">
        <f t="shared" si="29"/>
        <v>0.74131024130091583</v>
      </c>
      <c r="N73">
        <f t="shared" si="30"/>
        <v>0.99141363726749621</v>
      </c>
      <c r="O73">
        <f t="shared" si="31"/>
        <v>60.138630509354194</v>
      </c>
    </row>
    <row r="74" spans="2:15" x14ac:dyDescent="0.7">
      <c r="B74">
        <v>5</v>
      </c>
      <c r="C74">
        <v>10.050000000000001</v>
      </c>
      <c r="D74">
        <f t="shared" si="32"/>
        <v>-10.050000000000001</v>
      </c>
      <c r="E74">
        <f t="shared" si="25"/>
        <v>8.9125093813374255E-11</v>
      </c>
      <c r="F74">
        <f t="shared" si="26"/>
        <v>1.1220184543019672E-4</v>
      </c>
      <c r="G74">
        <f t="shared" si="24"/>
        <v>1.1220184543019672E-4</v>
      </c>
      <c r="H74">
        <f t="shared" si="27"/>
        <v>4.9462431546864393E-3</v>
      </c>
      <c r="I74">
        <f t="shared" si="33"/>
        <v>1.080958265762888E-2</v>
      </c>
      <c r="J74">
        <f t="shared" si="34"/>
        <v>5.0000000000000001E-3</v>
      </c>
      <c r="K74">
        <f t="shared" si="35"/>
        <v>1.6595869074375696E-4</v>
      </c>
      <c r="L74">
        <f t="shared" si="28"/>
        <v>-4.8340413092562429E-3</v>
      </c>
      <c r="M74">
        <f t="shared" si="29"/>
        <v>0.67608297539198037</v>
      </c>
      <c r="N74">
        <f t="shared" si="30"/>
        <v>0.98924863093728788</v>
      </c>
      <c r="O74">
        <f t="shared" si="31"/>
        <v>78.739476723653425</v>
      </c>
    </row>
    <row r="75" spans="2:15" x14ac:dyDescent="0.7">
      <c r="B75">
        <v>6</v>
      </c>
      <c r="C75">
        <v>10.01</v>
      </c>
      <c r="D75">
        <f t="shared" si="32"/>
        <v>-10.01</v>
      </c>
      <c r="E75">
        <f t="shared" si="25"/>
        <v>9.7723722095581033E-11</v>
      </c>
      <c r="F75">
        <f t="shared" si="26"/>
        <v>1.0232929922807545E-4</v>
      </c>
      <c r="G75">
        <f t="shared" si="24"/>
        <v>1.0232929922807545E-4</v>
      </c>
      <c r="H75">
        <f t="shared" si="27"/>
        <v>4.9363706084843183E-3</v>
      </c>
      <c r="I75">
        <f t="shared" si="33"/>
        <v>1.2807545893440433E-2</v>
      </c>
      <c r="J75">
        <f t="shared" si="34"/>
        <v>5.0000000000000001E-3</v>
      </c>
      <c r="K75">
        <f t="shared" si="35"/>
        <v>1.6595869074375696E-4</v>
      </c>
      <c r="L75">
        <f t="shared" si="28"/>
        <v>-4.8340413092562429E-3</v>
      </c>
      <c r="M75">
        <f t="shared" si="29"/>
        <v>0.61659500186147909</v>
      </c>
      <c r="N75">
        <f t="shared" si="30"/>
        <v>0.98727412169686368</v>
      </c>
      <c r="O75">
        <f t="shared" si="31"/>
        <v>97.379251338615617</v>
      </c>
    </row>
    <row r="76" spans="2:15" x14ac:dyDescent="0.7">
      <c r="B76">
        <v>7</v>
      </c>
      <c r="C76">
        <v>9.99</v>
      </c>
      <c r="D76">
        <f t="shared" si="32"/>
        <v>-9.99</v>
      </c>
      <c r="E76">
        <f t="shared" si="25"/>
        <v>1.0232929922807501E-10</v>
      </c>
      <c r="F76">
        <f t="shared" si="26"/>
        <v>9.7723722095581462E-5</v>
      </c>
      <c r="G76">
        <f t="shared" si="24"/>
        <v>9.7723722095581462E-5</v>
      </c>
      <c r="H76">
        <f t="shared" si="27"/>
        <v>4.9317650313518242E-3</v>
      </c>
      <c r="I76">
        <f t="shared" si="33"/>
        <v>1.3740969923061199E-2</v>
      </c>
      <c r="J76">
        <f t="shared" si="34"/>
        <v>5.0000000000000001E-3</v>
      </c>
      <c r="K76">
        <f t="shared" si="35"/>
        <v>1.6595869074375696E-4</v>
      </c>
      <c r="L76">
        <f t="shared" si="28"/>
        <v>-4.8340413092562429E-3</v>
      </c>
      <c r="M76">
        <f t="shared" si="29"/>
        <v>0.58884365535558814</v>
      </c>
      <c r="N76">
        <f t="shared" si="30"/>
        <v>0.98635300627036482</v>
      </c>
      <c r="O76">
        <f t="shared" si="31"/>
        <v>106.7127002985705</v>
      </c>
    </row>
    <row r="77" spans="2:15" x14ac:dyDescent="0.7">
      <c r="B77">
        <v>8</v>
      </c>
      <c r="C77">
        <v>9.9600000000000009</v>
      </c>
      <c r="D77">
        <f t="shared" si="32"/>
        <v>-9.9600000000000009</v>
      </c>
      <c r="E77">
        <f t="shared" si="25"/>
        <v>1.0964781961431802E-10</v>
      </c>
      <c r="F77">
        <f t="shared" si="26"/>
        <v>9.120108393559137E-5</v>
      </c>
      <c r="G77">
        <f t="shared" si="24"/>
        <v>9.120108393559137E-5</v>
      </c>
      <c r="H77">
        <f t="shared" si="27"/>
        <v>4.9252423931918339E-3</v>
      </c>
      <c r="I77">
        <f t="shared" si="33"/>
        <v>1.5064422129416753E-2</v>
      </c>
      <c r="J77">
        <f t="shared" si="34"/>
        <v>5.0000000000000001E-3</v>
      </c>
      <c r="K77">
        <f t="shared" si="35"/>
        <v>1.6595869074375696E-4</v>
      </c>
      <c r="L77">
        <f t="shared" si="28"/>
        <v>-4.8340413092562429E-3</v>
      </c>
      <c r="M77">
        <f t="shared" si="29"/>
        <v>0.54954087385762396</v>
      </c>
      <c r="N77">
        <f t="shared" si="30"/>
        <v>0.98504847863836675</v>
      </c>
      <c r="O77">
        <f t="shared" si="31"/>
        <v>120.72873703655401</v>
      </c>
    </row>
    <row r="78" spans="2:15" x14ac:dyDescent="0.7">
      <c r="B78">
        <v>9</v>
      </c>
      <c r="C78">
        <v>9.91</v>
      </c>
      <c r="D78">
        <f t="shared" si="32"/>
        <v>-9.91</v>
      </c>
      <c r="E78">
        <f t="shared" si="25"/>
        <v>1.2302687708123799E-10</v>
      </c>
      <c r="F78">
        <f t="shared" si="26"/>
        <v>8.1283051616410027E-5</v>
      </c>
      <c r="G78">
        <f t="shared" si="24"/>
        <v>8.1283051616410027E-5</v>
      </c>
      <c r="H78">
        <f t="shared" si="27"/>
        <v>4.9153243608726525E-3</v>
      </c>
      <c r="I78">
        <f t="shared" si="33"/>
        <v>1.7080166938698706E-2</v>
      </c>
      <c r="J78">
        <f t="shared" si="34"/>
        <v>5.0000000000000001E-3</v>
      </c>
      <c r="K78">
        <f t="shared" si="35"/>
        <v>1.6595869074375696E-4</v>
      </c>
      <c r="L78">
        <f t="shared" si="28"/>
        <v>-4.8340413092562429E-3</v>
      </c>
      <c r="M78">
        <f t="shared" si="29"/>
        <v>0.48977881936844414</v>
      </c>
      <c r="N78">
        <f t="shared" si="30"/>
        <v>0.98306487217453054</v>
      </c>
      <c r="O78">
        <f t="shared" si="31"/>
        <v>144.12810468859146</v>
      </c>
    </row>
    <row r="79" spans="2:15" x14ac:dyDescent="0.7">
      <c r="B79">
        <v>10</v>
      </c>
      <c r="C79">
        <v>9.9</v>
      </c>
      <c r="D79">
        <f t="shared" si="32"/>
        <v>-9.9</v>
      </c>
      <c r="E79">
        <f t="shared" si="25"/>
        <v>1.2589254117941656E-10</v>
      </c>
      <c r="F79">
        <f t="shared" si="26"/>
        <v>7.9432823472428248E-5</v>
      </c>
      <c r="G79">
        <f t="shared" si="24"/>
        <v>7.9432823472428248E-5</v>
      </c>
      <c r="H79">
        <f t="shared" si="27"/>
        <v>4.9134741327286711E-3</v>
      </c>
      <c r="I79">
        <f t="shared" si="33"/>
        <v>1.7456658158259596E-2</v>
      </c>
      <c r="J79">
        <f t="shared" si="34"/>
        <v>5.0000000000000001E-3</v>
      </c>
      <c r="K79">
        <f t="shared" si="35"/>
        <v>1.6595869074375696E-4</v>
      </c>
      <c r="L79">
        <f t="shared" si="28"/>
        <v>-4.8340413092562429E-3</v>
      </c>
      <c r="M79">
        <f t="shared" si="29"/>
        <v>0.47863009232263631</v>
      </c>
      <c r="N79">
        <f t="shared" si="30"/>
        <v>0.98269482654573415</v>
      </c>
      <c r="O79">
        <f t="shared" si="31"/>
        <v>148.8134928061921</v>
      </c>
    </row>
    <row r="80" spans="2:15" x14ac:dyDescent="0.7">
      <c r="B80">
        <v>11</v>
      </c>
      <c r="C80">
        <v>9.89</v>
      </c>
      <c r="D80">
        <f t="shared" si="32"/>
        <v>-9.89</v>
      </c>
      <c r="E80">
        <f t="shared" si="25"/>
        <v>1.2882495516931275E-10</v>
      </c>
      <c r="F80">
        <f t="shared" si="26"/>
        <v>7.7624711662869559E-5</v>
      </c>
      <c r="G80">
        <f t="shared" si="24"/>
        <v>7.7624711662869559E-5</v>
      </c>
      <c r="H80">
        <f t="shared" si="27"/>
        <v>4.9116660209191122E-3</v>
      </c>
      <c r="I80">
        <f t="shared" si="33"/>
        <v>1.7824716384746871E-2</v>
      </c>
      <c r="J80">
        <f t="shared" si="34"/>
        <v>5.0000000000000001E-3</v>
      </c>
      <c r="K80">
        <f t="shared" si="35"/>
        <v>1.6595869074375696E-4</v>
      </c>
      <c r="L80">
        <f t="shared" si="28"/>
        <v>-4.8340413092562429E-3</v>
      </c>
      <c r="M80">
        <f t="shared" si="29"/>
        <v>0.46773514128719795</v>
      </c>
      <c r="N80">
        <f t="shared" si="30"/>
        <v>0.98233320418382242</v>
      </c>
      <c r="O80">
        <f t="shared" si="31"/>
        <v>153.50062542544882</v>
      </c>
    </row>
    <row r="81" spans="2:15" x14ac:dyDescent="0.7">
      <c r="B81">
        <v>12</v>
      </c>
      <c r="C81">
        <v>9.85</v>
      </c>
      <c r="D81">
        <f t="shared" si="32"/>
        <v>-9.85</v>
      </c>
      <c r="E81">
        <f t="shared" si="25"/>
        <v>1.4125375446227517E-10</v>
      </c>
      <c r="F81">
        <f t="shared" si="26"/>
        <v>7.0794578438413921E-5</v>
      </c>
      <c r="G81">
        <f t="shared" si="24"/>
        <v>7.0794578438413921E-5</v>
      </c>
      <c r="H81">
        <f t="shared" si="27"/>
        <v>4.9048358876946571E-3</v>
      </c>
      <c r="I81">
        <f t="shared" si="33"/>
        <v>1.9216278142737842E-2</v>
      </c>
      <c r="J81">
        <f t="shared" si="34"/>
        <v>5.0000000000000001E-3</v>
      </c>
      <c r="K81">
        <f t="shared" si="35"/>
        <v>1.6595869074375696E-4</v>
      </c>
      <c r="L81">
        <f t="shared" si="28"/>
        <v>-4.8340413092562429E-3</v>
      </c>
      <c r="M81">
        <f t="shared" si="29"/>
        <v>0.42657951880159112</v>
      </c>
      <c r="N81">
        <f t="shared" si="30"/>
        <v>0.98096717753893137</v>
      </c>
      <c r="O81">
        <f t="shared" si="31"/>
        <v>172.2658440403743</v>
      </c>
    </row>
    <row r="82" spans="2:15" x14ac:dyDescent="0.7">
      <c r="B82">
        <v>13</v>
      </c>
      <c r="C82">
        <v>9.82</v>
      </c>
      <c r="D82">
        <f t="shared" si="32"/>
        <v>-9.82</v>
      </c>
      <c r="E82">
        <f t="shared" si="25"/>
        <v>1.5135612484362048E-10</v>
      </c>
      <c r="F82">
        <f t="shared" si="26"/>
        <v>6.6069344800759742E-5</v>
      </c>
      <c r="G82">
        <f t="shared" si="24"/>
        <v>6.6069344800759742E-5</v>
      </c>
      <c r="H82">
        <f t="shared" si="27"/>
        <v>4.9001106540570022E-3</v>
      </c>
      <c r="I82">
        <f t="shared" si="33"/>
        <v>2.0180125111886681E-2</v>
      </c>
      <c r="J82">
        <f t="shared" si="34"/>
        <v>5.0000000000000001E-3</v>
      </c>
      <c r="K82">
        <f t="shared" si="35"/>
        <v>1.6595869074375696E-4</v>
      </c>
      <c r="L82">
        <f t="shared" si="28"/>
        <v>-4.8340413092562429E-3</v>
      </c>
      <c r="M82">
        <f t="shared" si="29"/>
        <v>0.39810717055349593</v>
      </c>
      <c r="N82">
        <f t="shared" si="30"/>
        <v>0.98002213081140044</v>
      </c>
      <c r="O82">
        <f t="shared" si="31"/>
        <v>186.35627096540861</v>
      </c>
    </row>
    <row r="83" spans="2:15" x14ac:dyDescent="0.7">
      <c r="B83">
        <v>14</v>
      </c>
      <c r="C83">
        <v>9.7899999999999991</v>
      </c>
      <c r="D83">
        <f t="shared" si="32"/>
        <v>-9.7899999999999991</v>
      </c>
      <c r="E83">
        <f t="shared" si="25"/>
        <v>1.6218100973589318E-10</v>
      </c>
      <c r="F83">
        <f t="shared" si="26"/>
        <v>6.1659500186148143E-5</v>
      </c>
      <c r="G83">
        <f t="shared" si="24"/>
        <v>6.1659500186148143E-5</v>
      </c>
      <c r="H83">
        <f t="shared" si="27"/>
        <v>4.8957008094423909E-3</v>
      </c>
      <c r="I83">
        <f t="shared" si="33"/>
        <v>2.108047827383577E-2</v>
      </c>
      <c r="J83">
        <f t="shared" si="34"/>
        <v>5.0000000000000001E-3</v>
      </c>
      <c r="K83">
        <f t="shared" si="35"/>
        <v>1.6595869074375696E-4</v>
      </c>
      <c r="L83">
        <f t="shared" si="28"/>
        <v>-4.8340413092562429E-3</v>
      </c>
      <c r="M83">
        <f t="shared" si="29"/>
        <v>0.37153522909717007</v>
      </c>
      <c r="N83">
        <f t="shared" si="30"/>
        <v>0.97914016188847819</v>
      </c>
      <c r="O83">
        <f t="shared" si="31"/>
        <v>200.45983261626367</v>
      </c>
    </row>
    <row r="84" spans="2:15" x14ac:dyDescent="0.7">
      <c r="B84">
        <v>15</v>
      </c>
      <c r="C84">
        <v>9.77</v>
      </c>
      <c r="D84">
        <f t="shared" si="32"/>
        <v>-9.77</v>
      </c>
      <c r="E84">
        <f t="shared" si="25"/>
        <v>1.6982436524617399E-10</v>
      </c>
      <c r="F84">
        <f t="shared" si="26"/>
        <v>5.888436553555905E-5</v>
      </c>
      <c r="G84">
        <f t="shared" si="24"/>
        <v>5.888436553555905E-5</v>
      </c>
      <c r="H84">
        <f t="shared" si="27"/>
        <v>4.8929256747918017E-3</v>
      </c>
      <c r="I84">
        <f t="shared" si="33"/>
        <v>2.1647490352478312E-2</v>
      </c>
      <c r="J84">
        <f t="shared" si="34"/>
        <v>5.0000000000000001E-3</v>
      </c>
      <c r="K84">
        <f t="shared" si="35"/>
        <v>1.6595869074375696E-4</v>
      </c>
      <c r="L84">
        <f t="shared" si="28"/>
        <v>-4.8340413092562429E-3</v>
      </c>
      <c r="M84">
        <f t="shared" si="29"/>
        <v>0.35481338923357447</v>
      </c>
      <c r="N84">
        <f t="shared" si="30"/>
        <v>0.9785851349583603</v>
      </c>
      <c r="O84">
        <f t="shared" si="31"/>
        <v>209.86907984262481</v>
      </c>
    </row>
    <row r="85" spans="2:15" x14ac:dyDescent="0.7">
      <c r="B85">
        <v>16</v>
      </c>
      <c r="C85">
        <v>9.7200000000000006</v>
      </c>
      <c r="D85">
        <f t="shared" si="32"/>
        <v>-9.7200000000000006</v>
      </c>
      <c r="E85">
        <f t="shared" si="25"/>
        <v>1.9054607179632416E-10</v>
      </c>
      <c r="F85">
        <f t="shared" si="26"/>
        <v>5.2480746024977416E-5</v>
      </c>
      <c r="G85">
        <f t="shared" si="24"/>
        <v>5.2480746024977416E-5</v>
      </c>
      <c r="H85">
        <f t="shared" si="27"/>
        <v>4.8865220552812205E-3</v>
      </c>
      <c r="I85">
        <f t="shared" si="33"/>
        <v>2.2957098134543899E-2</v>
      </c>
      <c r="J85">
        <f t="shared" si="34"/>
        <v>5.0000000000000001E-3</v>
      </c>
      <c r="K85">
        <f t="shared" si="35"/>
        <v>1.6595869074375696E-4</v>
      </c>
      <c r="L85">
        <f t="shared" si="28"/>
        <v>-4.8340413092562429E-3</v>
      </c>
      <c r="M85">
        <f t="shared" si="29"/>
        <v>0.31622776601683716</v>
      </c>
      <c r="N85">
        <f t="shared" si="30"/>
        <v>0.9773044110562441</v>
      </c>
      <c r="O85">
        <f t="shared" si="31"/>
        <v>233.41452341376146</v>
      </c>
    </row>
    <row r="86" spans="2:15" x14ac:dyDescent="0.7">
      <c r="B86">
        <v>17</v>
      </c>
      <c r="C86">
        <v>9.6999999999999993</v>
      </c>
      <c r="D86">
        <f t="shared" si="32"/>
        <v>-9.6999999999999993</v>
      </c>
      <c r="E86">
        <f t="shared" si="25"/>
        <v>1.9952623149688802E-10</v>
      </c>
      <c r="F86">
        <f t="shared" si="26"/>
        <v>5.0118723362727211E-5</v>
      </c>
      <c r="G86">
        <f t="shared" si="24"/>
        <v>5.0118723362727211E-5</v>
      </c>
      <c r="H86">
        <f t="shared" si="27"/>
        <v>4.8841600326189703E-3</v>
      </c>
      <c r="I86">
        <f t="shared" si="33"/>
        <v>2.3440590010958291E-2</v>
      </c>
      <c r="J86">
        <f t="shared" si="34"/>
        <v>5.0000000000000001E-3</v>
      </c>
      <c r="K86">
        <f t="shared" si="35"/>
        <v>1.6595869074375696E-4</v>
      </c>
      <c r="L86">
        <f t="shared" si="28"/>
        <v>-4.8340413092562429E-3</v>
      </c>
      <c r="M86">
        <f t="shared" si="29"/>
        <v>0.30199517204019988</v>
      </c>
      <c r="N86">
        <f t="shared" si="30"/>
        <v>0.97683200652379398</v>
      </c>
      <c r="O86">
        <f t="shared" si="31"/>
        <v>242.84104815119298</v>
      </c>
    </row>
    <row r="87" spans="2:15" x14ac:dyDescent="0.7">
      <c r="B87">
        <v>18</v>
      </c>
      <c r="C87">
        <v>9.69</v>
      </c>
      <c r="D87">
        <f t="shared" si="32"/>
        <v>-9.69</v>
      </c>
      <c r="E87">
        <f t="shared" si="25"/>
        <v>2.0417379446695298E-10</v>
      </c>
      <c r="F87">
        <f t="shared" si="26"/>
        <v>4.8977881936844608E-5</v>
      </c>
      <c r="G87">
        <f t="shared" si="24"/>
        <v>4.8977881936844608E-5</v>
      </c>
      <c r="H87">
        <f t="shared" si="27"/>
        <v>4.8830191911930871E-3</v>
      </c>
      <c r="I87">
        <f t="shared" si="33"/>
        <v>2.3674197156876072E-2</v>
      </c>
      <c r="J87">
        <f t="shared" si="34"/>
        <v>5.0000000000000001E-3</v>
      </c>
      <c r="K87">
        <f t="shared" si="35"/>
        <v>1.6595869074375696E-4</v>
      </c>
      <c r="L87">
        <f t="shared" si="28"/>
        <v>-4.8340413092562429E-3</v>
      </c>
      <c r="M87">
        <f t="shared" si="29"/>
        <v>0.29512092266663692</v>
      </c>
      <c r="N87">
        <f t="shared" si="30"/>
        <v>0.97660383823861741</v>
      </c>
      <c r="O87">
        <f t="shared" si="31"/>
        <v>247.55599416135223</v>
      </c>
    </row>
    <row r="88" spans="2:15" x14ac:dyDescent="0.7">
      <c r="B88">
        <v>19</v>
      </c>
      <c r="C88">
        <v>9.65</v>
      </c>
      <c r="D88">
        <f t="shared" si="32"/>
        <v>-9.65</v>
      </c>
      <c r="E88">
        <f t="shared" si="25"/>
        <v>2.238721138568331E-10</v>
      </c>
      <c r="F88">
        <f t="shared" si="26"/>
        <v>4.4668359215096484E-5</v>
      </c>
      <c r="G88">
        <f t="shared" si="24"/>
        <v>4.4668359215096484E-5</v>
      </c>
      <c r="H88">
        <f t="shared" si="27"/>
        <v>4.8787096684713392E-3</v>
      </c>
      <c r="I88">
        <f t="shared" si="33"/>
        <v>2.45571397306092E-2</v>
      </c>
      <c r="J88">
        <f t="shared" si="34"/>
        <v>5.0000000000000001E-3</v>
      </c>
      <c r="K88">
        <f t="shared" si="35"/>
        <v>1.6595869074375696E-4</v>
      </c>
      <c r="L88">
        <f t="shared" si="28"/>
        <v>-4.8340413092562429E-3</v>
      </c>
      <c r="M88">
        <f t="shared" si="29"/>
        <v>0.26915348039269116</v>
      </c>
      <c r="N88">
        <f t="shared" si="30"/>
        <v>0.97574193369426787</v>
      </c>
      <c r="O88">
        <f t="shared" si="31"/>
        <v>266.42642891981302</v>
      </c>
    </row>
    <row r="89" spans="2:15" x14ac:dyDescent="0.7">
      <c r="B89">
        <v>20</v>
      </c>
      <c r="C89">
        <v>9.61</v>
      </c>
      <c r="D89">
        <f t="shared" si="32"/>
        <v>-9.61</v>
      </c>
      <c r="E89">
        <f t="shared" si="25"/>
        <v>2.4547089156850289E-10</v>
      </c>
      <c r="F89">
        <f t="shared" si="26"/>
        <v>4.0738027780411294E-5</v>
      </c>
      <c r="G89">
        <f t="shared" si="24"/>
        <v>4.0738027780411294E-5</v>
      </c>
      <c r="H89">
        <f t="shared" si="27"/>
        <v>4.8747793370366539E-3</v>
      </c>
      <c r="I89">
        <f t="shared" si="33"/>
        <v>2.5363073206354062E-2</v>
      </c>
      <c r="J89">
        <f t="shared" si="34"/>
        <v>5.0000000000000001E-3</v>
      </c>
      <c r="K89">
        <f t="shared" si="35"/>
        <v>1.6595869074375696E-4</v>
      </c>
      <c r="L89">
        <f t="shared" si="28"/>
        <v>-4.8340413092562429E-3</v>
      </c>
      <c r="M89">
        <f t="shared" si="29"/>
        <v>0.24547089156850183</v>
      </c>
      <c r="N89">
        <f t="shared" si="30"/>
        <v>0.97495586740733076</v>
      </c>
      <c r="O89">
        <f t="shared" si="31"/>
        <v>285.31279426162416</v>
      </c>
    </row>
    <row r="90" spans="2:15" x14ac:dyDescent="0.7">
      <c r="B90">
        <v>21</v>
      </c>
      <c r="C90">
        <v>9.61</v>
      </c>
      <c r="D90">
        <f t="shared" si="32"/>
        <v>-9.61</v>
      </c>
      <c r="E90">
        <f t="shared" si="25"/>
        <v>2.4547089156850289E-10</v>
      </c>
      <c r="F90">
        <f t="shared" si="26"/>
        <v>4.0738027780411294E-5</v>
      </c>
      <c r="G90">
        <f t="shared" si="24"/>
        <v>4.0738027780411294E-5</v>
      </c>
      <c r="H90">
        <f t="shared" si="27"/>
        <v>4.8747793370366539E-3</v>
      </c>
      <c r="I90">
        <f t="shared" si="33"/>
        <v>2.5363073206354062E-2</v>
      </c>
      <c r="J90">
        <f t="shared" si="34"/>
        <v>5.0000000000000001E-3</v>
      </c>
      <c r="K90">
        <f t="shared" si="35"/>
        <v>1.6595869074375696E-4</v>
      </c>
      <c r="L90">
        <f t="shared" si="28"/>
        <v>-4.8340413092562429E-3</v>
      </c>
      <c r="M90">
        <f t="shared" si="29"/>
        <v>0.24547089156850183</v>
      </c>
      <c r="N90">
        <f t="shared" si="30"/>
        <v>0.97495586740733076</v>
      </c>
      <c r="O90">
        <f t="shared" si="31"/>
        <v>285.31279426162416</v>
      </c>
    </row>
    <row r="91" spans="2:15" x14ac:dyDescent="0.7">
      <c r="B91">
        <v>22</v>
      </c>
      <c r="C91">
        <v>9.59</v>
      </c>
      <c r="D91">
        <f t="shared" si="32"/>
        <v>-9.59</v>
      </c>
      <c r="E91">
        <f t="shared" si="25"/>
        <v>2.5703957827688617E-10</v>
      </c>
      <c r="F91">
        <f t="shared" si="26"/>
        <v>3.8904514499428093E-5</v>
      </c>
      <c r="G91">
        <f t="shared" si="24"/>
        <v>3.8904514499428093E-5</v>
      </c>
      <c r="H91">
        <f t="shared" si="27"/>
        <v>4.8729458237556714E-3</v>
      </c>
      <c r="I91">
        <f t="shared" si="33"/>
        <v>2.5739266271374184E-2</v>
      </c>
      <c r="J91">
        <f t="shared" si="34"/>
        <v>5.0000000000000001E-3</v>
      </c>
      <c r="K91">
        <f t="shared" si="35"/>
        <v>1.6595869074375696E-4</v>
      </c>
      <c r="L91">
        <f t="shared" si="28"/>
        <v>-4.8340413092562429E-3</v>
      </c>
      <c r="M91">
        <f t="shared" si="29"/>
        <v>0.23442288153199115</v>
      </c>
      <c r="N91">
        <f t="shared" si="30"/>
        <v>0.97458916475113422</v>
      </c>
      <c r="O91">
        <f t="shared" si="31"/>
        <v>294.7615155018421</v>
      </c>
    </row>
    <row r="92" spans="2:15" x14ac:dyDescent="0.7">
      <c r="B92">
        <v>23</v>
      </c>
      <c r="C92">
        <v>9.5500000000000007</v>
      </c>
      <c r="D92">
        <f t="shared" si="32"/>
        <v>-9.5500000000000007</v>
      </c>
      <c r="E92">
        <f t="shared" si="25"/>
        <v>2.8183829312644407E-10</v>
      </c>
      <c r="F92">
        <f t="shared" si="26"/>
        <v>3.548133892335771E-5</v>
      </c>
      <c r="G92">
        <f t="shared" si="24"/>
        <v>3.548133892335771E-5</v>
      </c>
      <c r="H92">
        <f t="shared" si="27"/>
        <v>4.8695226481796005E-3</v>
      </c>
      <c r="I92">
        <f t="shared" si="33"/>
        <v>2.6441998998055251E-2</v>
      </c>
      <c r="J92">
        <f t="shared" si="34"/>
        <v>5.0000000000000001E-3</v>
      </c>
      <c r="K92">
        <f t="shared" si="35"/>
        <v>1.6595869074375696E-4</v>
      </c>
      <c r="L92">
        <f t="shared" si="28"/>
        <v>-4.8340413092562429E-3</v>
      </c>
      <c r="M92">
        <f t="shared" si="29"/>
        <v>0.21379620895022303</v>
      </c>
      <c r="N92">
        <f t="shared" si="30"/>
        <v>0.97390452963592011</v>
      </c>
      <c r="O92">
        <f t="shared" si="31"/>
        <v>313.66922959565068</v>
      </c>
    </row>
    <row r="93" spans="2:15" x14ac:dyDescent="0.7">
      <c r="B93">
        <v>24</v>
      </c>
      <c r="C93">
        <v>9.52</v>
      </c>
      <c r="D93">
        <f t="shared" si="32"/>
        <v>-9.52</v>
      </c>
      <c r="E93">
        <f t="shared" si="25"/>
        <v>3.0199517204020115E-10</v>
      </c>
      <c r="F93">
        <f t="shared" si="26"/>
        <v>3.3113112148259158E-5</v>
      </c>
      <c r="G93">
        <f t="shared" si="24"/>
        <v>3.3113112148259158E-5</v>
      </c>
      <c r="H93">
        <f t="shared" si="27"/>
        <v>4.8671544214045018E-3</v>
      </c>
      <c r="I93">
        <f t="shared" si="33"/>
        <v>2.6928453833698952E-2</v>
      </c>
      <c r="J93">
        <f t="shared" si="34"/>
        <v>5.0000000000000001E-3</v>
      </c>
      <c r="K93">
        <f t="shared" si="35"/>
        <v>1.6595869074375696E-4</v>
      </c>
      <c r="L93">
        <f t="shared" si="28"/>
        <v>-4.8340413092562429E-3</v>
      </c>
      <c r="M93">
        <f t="shared" si="29"/>
        <v>0.19952623149688717</v>
      </c>
      <c r="N93">
        <f t="shared" si="30"/>
        <v>0.9734308842809003</v>
      </c>
      <c r="O93">
        <f t="shared" si="31"/>
        <v>327.85841284132181</v>
      </c>
    </row>
    <row r="94" spans="2:15" x14ac:dyDescent="0.7">
      <c r="B94">
        <v>25</v>
      </c>
      <c r="C94">
        <v>9.5</v>
      </c>
      <c r="D94">
        <f t="shared" si="32"/>
        <v>-9.5</v>
      </c>
      <c r="E94">
        <f t="shared" si="25"/>
        <v>3.1622776601683744E-10</v>
      </c>
      <c r="F94">
        <f t="shared" si="26"/>
        <v>3.1622776601683843E-5</v>
      </c>
      <c r="G94">
        <f t="shared" si="24"/>
        <v>3.1622776601683843E-5</v>
      </c>
      <c r="H94">
        <f t="shared" si="27"/>
        <v>4.8656640858579271E-3</v>
      </c>
      <c r="I94">
        <f t="shared" si="33"/>
        <v>2.723470336606422E-2</v>
      </c>
      <c r="J94">
        <f t="shared" si="34"/>
        <v>5.0000000000000001E-3</v>
      </c>
      <c r="K94">
        <f t="shared" si="35"/>
        <v>1.6595869074375696E-4</v>
      </c>
      <c r="L94">
        <f t="shared" si="28"/>
        <v>-4.8340413092562429E-3</v>
      </c>
      <c r="M94">
        <f t="shared" si="29"/>
        <v>0.19054607179632399</v>
      </c>
      <c r="N94">
        <f t="shared" si="30"/>
        <v>0.9731328171715854</v>
      </c>
      <c r="O94">
        <f t="shared" si="31"/>
        <v>337.32160303788089</v>
      </c>
    </row>
    <row r="95" spans="2:15" x14ac:dyDescent="0.7">
      <c r="B95">
        <v>26</v>
      </c>
      <c r="C95">
        <v>9.49</v>
      </c>
      <c r="D95">
        <f t="shared" si="32"/>
        <v>-9.49</v>
      </c>
      <c r="E95">
        <f t="shared" si="25"/>
        <v>3.2359365692962771E-10</v>
      </c>
      <c r="F95">
        <f t="shared" si="26"/>
        <v>3.0902954325135955E-5</v>
      </c>
      <c r="G95">
        <f t="shared" si="24"/>
        <v>3.0902954325135955E-5</v>
      </c>
      <c r="H95">
        <f t="shared" si="27"/>
        <v>4.8649442635813785E-3</v>
      </c>
      <c r="I95">
        <f t="shared" si="33"/>
        <v>2.7382653474014699E-2</v>
      </c>
      <c r="J95">
        <f t="shared" si="34"/>
        <v>5.0000000000000001E-3</v>
      </c>
      <c r="K95">
        <f t="shared" si="35"/>
        <v>1.6595869074375696E-4</v>
      </c>
      <c r="L95">
        <f t="shared" si="28"/>
        <v>-4.8340413092562429E-3</v>
      </c>
      <c r="M95">
        <f t="shared" si="29"/>
        <v>0.18620871366628602</v>
      </c>
      <c r="N95">
        <f t="shared" si="30"/>
        <v>0.97298885271627567</v>
      </c>
      <c r="O95">
        <f t="shared" si="31"/>
        <v>342.05426859830618</v>
      </c>
    </row>
    <row r="96" spans="2:15" x14ac:dyDescent="0.7">
      <c r="B96">
        <v>27</v>
      </c>
      <c r="C96">
        <v>9.4499999999999993</v>
      </c>
      <c r="D96">
        <f t="shared" si="32"/>
        <v>-9.4499999999999993</v>
      </c>
      <c r="E96">
        <f t="shared" si="25"/>
        <v>3.5481338923357471E-10</v>
      </c>
      <c r="F96">
        <f t="shared" si="26"/>
        <v>2.8183829312644596E-5</v>
      </c>
      <c r="G96">
        <f t="shared" si="24"/>
        <v>2.8183829312644596E-5</v>
      </c>
      <c r="H96">
        <f t="shared" si="27"/>
        <v>4.8622251385688877E-3</v>
      </c>
      <c r="I96">
        <f t="shared" si="33"/>
        <v>2.7941731859699202E-2</v>
      </c>
      <c r="J96">
        <f t="shared" si="34"/>
        <v>5.0000000000000001E-3</v>
      </c>
      <c r="K96">
        <f t="shared" si="35"/>
        <v>1.6595869074375696E-4</v>
      </c>
      <c r="L96">
        <f t="shared" si="28"/>
        <v>-4.8340413092562429E-3</v>
      </c>
      <c r="M96">
        <f t="shared" si="29"/>
        <v>0.16982436524617386</v>
      </c>
      <c r="N96">
        <f t="shared" si="30"/>
        <v>0.9724450277137775</v>
      </c>
      <c r="O96">
        <f t="shared" si="31"/>
        <v>360.99169992699325</v>
      </c>
    </row>
    <row r="97" spans="2:15" x14ac:dyDescent="0.7">
      <c r="B97">
        <v>28</v>
      </c>
      <c r="C97">
        <v>9.43</v>
      </c>
      <c r="D97">
        <f t="shared" si="32"/>
        <v>-9.43</v>
      </c>
      <c r="E97">
        <f t="shared" si="25"/>
        <v>3.7153522909717169E-10</v>
      </c>
      <c r="F97">
        <f t="shared" si="26"/>
        <v>2.6915348039269217E-5</v>
      </c>
      <c r="G97">
        <f t="shared" si="24"/>
        <v>2.6915348039269217E-5</v>
      </c>
      <c r="H97">
        <f t="shared" si="27"/>
        <v>4.8609566572955119E-3</v>
      </c>
      <c r="I97">
        <f t="shared" si="33"/>
        <v>2.8202650827831903E-2</v>
      </c>
      <c r="J97">
        <f t="shared" si="34"/>
        <v>5.0000000000000001E-3</v>
      </c>
      <c r="K97">
        <f t="shared" si="35"/>
        <v>1.6595869074375696E-4</v>
      </c>
      <c r="L97">
        <f t="shared" si="28"/>
        <v>-4.8340413092562429E-3</v>
      </c>
      <c r="M97">
        <f t="shared" si="29"/>
        <v>0.16218100973589247</v>
      </c>
      <c r="N97">
        <f t="shared" si="30"/>
        <v>0.97219133145910241</v>
      </c>
      <c r="O97">
        <f t="shared" si="31"/>
        <v>370.46426748740441</v>
      </c>
    </row>
    <row r="98" spans="2:15" x14ac:dyDescent="0.7">
      <c r="B98">
        <v>29</v>
      </c>
      <c r="C98">
        <v>9.42</v>
      </c>
      <c r="D98">
        <f t="shared" si="32"/>
        <v>-9.42</v>
      </c>
      <c r="E98">
        <f t="shared" si="25"/>
        <v>3.801893963205603E-10</v>
      </c>
      <c r="F98">
        <f t="shared" si="26"/>
        <v>2.6302679918953882E-5</v>
      </c>
      <c r="G98">
        <f t="shared" si="24"/>
        <v>2.6302679918953882E-5</v>
      </c>
      <c r="H98">
        <f t="shared" si="27"/>
        <v>4.8603439891751971E-3</v>
      </c>
      <c r="I98">
        <f t="shared" si="33"/>
        <v>2.8328697360781918E-2</v>
      </c>
      <c r="J98">
        <f t="shared" si="34"/>
        <v>5.0000000000000001E-3</v>
      </c>
      <c r="K98">
        <f t="shared" si="35"/>
        <v>1.6595869074375696E-4</v>
      </c>
      <c r="L98">
        <f t="shared" si="28"/>
        <v>-4.8340413092562429E-3</v>
      </c>
      <c r="M98">
        <f t="shared" si="29"/>
        <v>0.15848931924611087</v>
      </c>
      <c r="N98">
        <f t="shared" si="30"/>
        <v>0.97206879783503941</v>
      </c>
      <c r="O98">
        <f t="shared" si="31"/>
        <v>375.20146415826065</v>
      </c>
    </row>
    <row r="99" spans="2:15" x14ac:dyDescent="0.7">
      <c r="B99">
        <v>30</v>
      </c>
      <c r="C99">
        <v>9.4</v>
      </c>
      <c r="D99">
        <f t="shared" si="32"/>
        <v>-9.4</v>
      </c>
      <c r="E99">
        <f t="shared" si="25"/>
        <v>3.9810717055349621E-10</v>
      </c>
      <c r="F99">
        <f t="shared" si="26"/>
        <v>2.5118864315095866E-5</v>
      </c>
      <c r="G99">
        <f t="shared" si="24"/>
        <v>2.5118864315095866E-5</v>
      </c>
      <c r="H99">
        <f t="shared" si="27"/>
        <v>4.8591601735713391E-3</v>
      </c>
      <c r="I99">
        <f t="shared" si="33"/>
        <v>2.8572293245899019E-2</v>
      </c>
      <c r="J99">
        <f t="shared" si="34"/>
        <v>5.0000000000000001E-3</v>
      </c>
      <c r="K99">
        <f t="shared" si="35"/>
        <v>1.6595869074375696E-4</v>
      </c>
      <c r="L99">
        <f t="shared" si="28"/>
        <v>-4.8340413092562429E-3</v>
      </c>
      <c r="M99">
        <f t="shared" si="29"/>
        <v>0.15135612484362038</v>
      </c>
      <c r="N99">
        <f t="shared" si="30"/>
        <v>0.97183203471426782</v>
      </c>
      <c r="O99">
        <f t="shared" si="31"/>
        <v>384.67761527990086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ENDO</dc:creator>
  <cp:lastModifiedBy>淳 栗山</cp:lastModifiedBy>
  <dcterms:created xsi:type="dcterms:W3CDTF">2024-04-19T08:09:55Z</dcterms:created>
  <dcterms:modified xsi:type="dcterms:W3CDTF">2024-04-21T02:58:34Z</dcterms:modified>
</cp:coreProperties>
</file>