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東京理科大学\学部２年\後期\マテリアル学生実験２\B5\"/>
    </mc:Choice>
  </mc:AlternateContent>
  <xr:revisionPtr revIDLastSave="0" documentId="13_ncr:1_{60BA509F-3B74-4D48-AB15-E472655E62FA}" xr6:coauthVersionLast="47" xr6:coauthVersionMax="47" xr10:uidLastSave="{00000000-0000-0000-0000-000000000000}"/>
  <bookViews>
    <workbookView xWindow="10718" yWindow="0" windowWidth="10965" windowHeight="13763" xr2:uid="{710EB166-7D5C-40D5-A1EC-1074220C3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E24" i="1"/>
  <c r="D24" i="1"/>
  <c r="E23" i="1"/>
  <c r="D23" i="1"/>
  <c r="E22" i="1"/>
  <c r="D22" i="1"/>
  <c r="E21" i="1"/>
  <c r="D21" i="1"/>
  <c r="E34" i="1"/>
  <c r="D34" i="1"/>
  <c r="E33" i="1"/>
  <c r="D33" i="1"/>
  <c r="E27" i="1"/>
  <c r="D27" i="1"/>
  <c r="E26" i="1"/>
  <c r="D26" i="1"/>
  <c r="C25" i="1"/>
  <c r="C24" i="1"/>
  <c r="C23" i="1"/>
  <c r="C22" i="1"/>
  <c r="C21" i="1"/>
  <c r="C26" i="1"/>
  <c r="C34" i="1"/>
  <c r="C33" i="1"/>
  <c r="C27" i="1"/>
  <c r="J8" i="1"/>
  <c r="J11" i="1"/>
  <c r="J14" i="1"/>
</calcChain>
</file>

<file path=xl/sharedStrings.xml><?xml version="1.0" encoding="utf-8"?>
<sst xmlns="http://schemas.openxmlformats.org/spreadsheetml/2006/main" count="56" uniqueCount="37">
  <si>
    <t>端</t>
    <rPh sb="0" eb="1">
      <t>ハシ</t>
    </rPh>
    <phoneticPr fontId="1"/>
  </si>
  <si>
    <t>中央</t>
    <rPh sb="0" eb="2">
      <t>チュウオウ</t>
    </rPh>
    <phoneticPr fontId="1"/>
  </si>
  <si>
    <t>標点間</t>
    <rPh sb="0" eb="1">
      <t>ヒョウ</t>
    </rPh>
    <rPh sb="1" eb="3">
      <t>テンカン</t>
    </rPh>
    <phoneticPr fontId="1"/>
  </si>
  <si>
    <t>Al(1回目)</t>
    <rPh sb="4" eb="6">
      <t>カイメ</t>
    </rPh>
    <phoneticPr fontId="1"/>
  </si>
  <si>
    <t>Al(2回目)</t>
    <rPh sb="4" eb="6">
      <t>カイメ</t>
    </rPh>
    <phoneticPr fontId="1"/>
  </si>
  <si>
    <t>Al（平均）</t>
    <rPh sb="3" eb="5">
      <t>ヘイキン</t>
    </rPh>
    <phoneticPr fontId="1"/>
  </si>
  <si>
    <t>FC(1回目)</t>
    <rPh sb="4" eb="6">
      <t>カイメ</t>
    </rPh>
    <phoneticPr fontId="1"/>
  </si>
  <si>
    <t>FC(2回目)</t>
    <rPh sb="4" eb="6">
      <t>カイメ</t>
    </rPh>
    <phoneticPr fontId="1"/>
  </si>
  <si>
    <t>FC(平均)</t>
    <rPh sb="3" eb="5">
      <t>ヘイキン</t>
    </rPh>
    <phoneticPr fontId="1"/>
  </si>
  <si>
    <t>ステンレス(1回目)</t>
    <rPh sb="7" eb="9">
      <t>カイメ</t>
    </rPh>
    <phoneticPr fontId="1"/>
  </si>
  <si>
    <t>ステンレス(2回目)</t>
    <rPh sb="7" eb="9">
      <t>カイメ</t>
    </rPh>
    <phoneticPr fontId="1"/>
  </si>
  <si>
    <t>ステンレス(平均)</t>
    <rPh sb="6" eb="8">
      <t>ヘイキン</t>
    </rPh>
    <phoneticPr fontId="1"/>
  </si>
  <si>
    <t>引張前(mm)</t>
    <rPh sb="0" eb="2">
      <t>インチョウ</t>
    </rPh>
    <rPh sb="2" eb="3">
      <t>マエ</t>
    </rPh>
    <phoneticPr fontId="1"/>
  </si>
  <si>
    <t>引張後(mm)</t>
    <rPh sb="0" eb="2">
      <t>インチョウ</t>
    </rPh>
    <rPh sb="2" eb="3">
      <t>ゴ</t>
    </rPh>
    <phoneticPr fontId="1"/>
  </si>
  <si>
    <t>初期断面積(mm²)</t>
    <phoneticPr fontId="1"/>
  </si>
  <si>
    <t>上降伏点[Mpa]</t>
    <rPh sb="0" eb="1">
      <t>ウエ</t>
    </rPh>
    <rPh sb="1" eb="3">
      <t>コウフク</t>
    </rPh>
    <rPh sb="3" eb="4">
      <t>テン</t>
    </rPh>
    <phoneticPr fontId="1"/>
  </si>
  <si>
    <t>下降伏点[Mpa]</t>
    <rPh sb="0" eb="1">
      <t>シタ</t>
    </rPh>
    <rPh sb="1" eb="3">
      <t>コウフク</t>
    </rPh>
    <rPh sb="3" eb="4">
      <t>テン</t>
    </rPh>
    <phoneticPr fontId="1"/>
  </si>
  <si>
    <t>耐力[Mpa]</t>
    <rPh sb="0" eb="2">
      <t>タイリョク</t>
    </rPh>
    <phoneticPr fontId="1"/>
  </si>
  <si>
    <t>引っ張り強さ[Mpa]</t>
    <rPh sb="0" eb="1">
      <t>ヒ</t>
    </rPh>
    <rPh sb="2" eb="3">
      <t>パ</t>
    </rPh>
    <rPh sb="4" eb="5">
      <t>ツヨ</t>
    </rPh>
    <phoneticPr fontId="1"/>
  </si>
  <si>
    <t>真破断応力[Mpa]</t>
    <rPh sb="0" eb="1">
      <t>シン</t>
    </rPh>
    <rPh sb="1" eb="3">
      <t>ハダン</t>
    </rPh>
    <rPh sb="3" eb="5">
      <t>オウリョク</t>
    </rPh>
    <phoneticPr fontId="1"/>
  </si>
  <si>
    <t>破断伸び[%]</t>
    <rPh sb="0" eb="3">
      <t>ハダンノ</t>
    </rPh>
    <phoneticPr fontId="1"/>
  </si>
  <si>
    <t>絞り[%]</t>
    <rPh sb="0" eb="1">
      <t>シボ</t>
    </rPh>
    <phoneticPr fontId="1"/>
  </si>
  <si>
    <t>A2017BE</t>
    <phoneticPr fontId="1"/>
  </si>
  <si>
    <t>SS400</t>
    <phoneticPr fontId="1"/>
  </si>
  <si>
    <t>FC250</t>
    <phoneticPr fontId="1"/>
  </si>
  <si>
    <t>ー</t>
    <phoneticPr fontId="1"/>
  </si>
  <si>
    <t>初期断面積</t>
    <rPh sb="0" eb="2">
      <t>ショキ</t>
    </rPh>
    <rPh sb="2" eb="5">
      <t>ダンメンセキ</t>
    </rPh>
    <phoneticPr fontId="1"/>
  </si>
  <si>
    <t>破断後のネッキング部の断面積</t>
    <rPh sb="0" eb="2">
      <t>ハダン</t>
    </rPh>
    <rPh sb="2" eb="3">
      <t>ゴ</t>
    </rPh>
    <rPh sb="9" eb="10">
      <t>ブ</t>
    </rPh>
    <rPh sb="11" eb="14">
      <t>ダンメンセキ</t>
    </rPh>
    <phoneticPr fontId="1"/>
  </si>
  <si>
    <t>上降伏点荷重</t>
    <rPh sb="0" eb="1">
      <t>ジョウ</t>
    </rPh>
    <rPh sb="1" eb="3">
      <t>コウフク</t>
    </rPh>
    <rPh sb="3" eb="4">
      <t>テン</t>
    </rPh>
    <rPh sb="4" eb="6">
      <t>カジュウ</t>
    </rPh>
    <phoneticPr fontId="1"/>
  </si>
  <si>
    <t>下降伏点荷重</t>
    <rPh sb="0" eb="1">
      <t>シタ</t>
    </rPh>
    <rPh sb="1" eb="3">
      <t>コウフク</t>
    </rPh>
    <rPh sb="3" eb="4">
      <t>テン</t>
    </rPh>
    <rPh sb="4" eb="6">
      <t>カジュウ</t>
    </rPh>
    <phoneticPr fontId="1"/>
  </si>
  <si>
    <t>残留ひずみ(ε=0.2％)のときの荷重</t>
    <rPh sb="0" eb="2">
      <t>ザンリュウ</t>
    </rPh>
    <rPh sb="17" eb="19">
      <t>カジュウ</t>
    </rPh>
    <phoneticPr fontId="1"/>
  </si>
  <si>
    <t>最大荷重</t>
    <rPh sb="0" eb="2">
      <t>サイダイ</t>
    </rPh>
    <rPh sb="2" eb="4">
      <t>カジュウ</t>
    </rPh>
    <phoneticPr fontId="1"/>
  </si>
  <si>
    <t>破断荷重</t>
    <rPh sb="0" eb="2">
      <t>ハダン</t>
    </rPh>
    <rPh sb="2" eb="4">
      <t>カジュウ</t>
    </rPh>
    <phoneticPr fontId="1"/>
  </si>
  <si>
    <t>初期標点距離</t>
    <rPh sb="0" eb="2">
      <t>ショキ</t>
    </rPh>
    <rPh sb="2" eb="6">
      <t>ヒョウテンキョリ</t>
    </rPh>
    <phoneticPr fontId="1"/>
  </si>
  <si>
    <t>破断後の標点距離</t>
    <rPh sb="0" eb="2">
      <t>ハダン</t>
    </rPh>
    <rPh sb="2" eb="3">
      <t>ゴ</t>
    </rPh>
    <rPh sb="4" eb="8">
      <t>ヒョウテンキョリ</t>
    </rPh>
    <phoneticPr fontId="1"/>
  </si>
  <si>
    <t>AE2017BE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</si>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</sst>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130577</xdr:colOff>
      <xdr:row>18</xdr:row>
      <xdr:rowOff>16035</xdr:rowOff>
    </xdr:from>
    <xdr:ext cx="761640" cy="225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A42F6909-6096-ECBA-4F43-26E287E0DF35}"/>
                </a:ext>
              </a:extLst>
            </xdr:cNvPr>
            <xdr:cNvSpPr txBox="1"/>
          </xdr:nvSpPr>
          <xdr:spPr>
            <a:xfrm>
              <a:off x="8962302" y="4049089"/>
              <a:ext cx="761640" cy="225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𝑐𝑜𝑛𝑣</m:t>
                        </m:r>
                      </m:sub>
                    </m:sSub>
                    <m:r>
                      <a:rPr kumimoji="1" lang="en-US" altLang="ja-JP" sz="1100" b="0" i="0">
                        <a:latin typeface="Cambria Math" panose="02040503050406030204" pitchFamily="18" charset="0"/>
                      </a:rPr>
                      <m:t>[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MPa</m:t>
                    </m:r>
                    <m:r>
                      <a:rPr kumimoji="1" lang="en-US" altLang="ja-JP" sz="1100" b="0" i="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A42F6909-6096-ECBA-4F43-26E287E0DF35}"/>
                </a:ext>
              </a:extLst>
            </xdr:cNvPr>
            <xdr:cNvSpPr txBox="1"/>
          </xdr:nvSpPr>
          <xdr:spPr>
            <a:xfrm>
              <a:off x="8962302" y="4049089"/>
              <a:ext cx="761640" cy="225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𝐸_𝑐𝑜𝑛𝑣 [MPa]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166747</xdr:colOff>
      <xdr:row>18</xdr:row>
      <xdr:rowOff>28093</xdr:rowOff>
    </xdr:from>
    <xdr:ext cx="809866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34A4973D-90BF-31FC-97CA-EB85BC89F740}"/>
                </a:ext>
              </a:extLst>
            </xdr:cNvPr>
            <xdr:cNvSpPr txBox="1"/>
          </xdr:nvSpPr>
          <xdr:spPr>
            <a:xfrm>
              <a:off x="9975086" y="4061147"/>
              <a:ext cx="80986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𝑠𝑡𝑟𝑎𝑖𝑛</m:t>
                      </m:r>
                    </m:sub>
                  </m:sSub>
                </m:oMath>
              </a14:m>
              <a:r>
                <a:rPr kumimoji="1" lang="en-US" altLang="ja-JP" sz="1100"/>
                <a:t>[MPa]</a:t>
              </a:r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34A4973D-90BF-31FC-97CA-EB85BC89F740}"/>
                </a:ext>
              </a:extLst>
            </xdr:cNvPr>
            <xdr:cNvSpPr txBox="1"/>
          </xdr:nvSpPr>
          <xdr:spPr>
            <a:xfrm>
              <a:off x="9975086" y="4061147"/>
              <a:ext cx="80986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𝐸_𝑠𝑡𝑟𝑎𝑖𝑛</a:t>
              </a:r>
              <a:r>
                <a:rPr kumimoji="1" lang="en-US" altLang="ja-JP" sz="1100"/>
                <a:t>[MPa]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166747</xdr:colOff>
      <xdr:row>18</xdr:row>
      <xdr:rowOff>22064</xdr:rowOff>
    </xdr:from>
    <xdr:ext cx="711157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5FD689CA-852A-A8E3-A3C2-28F61A9F5085}"/>
                </a:ext>
              </a:extLst>
            </xdr:cNvPr>
            <xdr:cNvSpPr txBox="1"/>
          </xdr:nvSpPr>
          <xdr:spPr>
            <a:xfrm>
              <a:off x="10999928" y="4055118"/>
              <a:ext cx="71115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𝑡𝑒𝑥𝑡</m:t>
                        </m:r>
                      </m:sub>
                    </m:sSub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𝑀𝑃𝑎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5FD689CA-852A-A8E3-A3C2-28F61A9F5085}"/>
                </a:ext>
              </a:extLst>
            </xdr:cNvPr>
            <xdr:cNvSpPr txBox="1"/>
          </xdr:nvSpPr>
          <xdr:spPr>
            <a:xfrm>
              <a:off x="10999928" y="4055118"/>
              <a:ext cx="71115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𝐸_𝑡𝑒𝑥𝑡 [𝑀𝑃𝑎]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CB5F-40AA-433B-87C3-59880D445C7E}">
  <dimension ref="A4:J34"/>
  <sheetViews>
    <sheetView showGridLines="0" tabSelected="1" topLeftCell="D11" zoomScale="79" workbookViewId="0">
      <selection activeCell="G19" sqref="G19:J22"/>
    </sheetView>
  </sheetViews>
  <sheetFormatPr defaultRowHeight="17.649999999999999" x14ac:dyDescent="0.7"/>
  <cols>
    <col min="1" max="1" width="15.9375" customWidth="1"/>
    <col min="2" max="2" width="29.75" customWidth="1"/>
    <col min="3" max="3" width="17.125" customWidth="1"/>
    <col min="4" max="4" width="16.5" customWidth="1"/>
    <col min="5" max="5" width="18.5625" customWidth="1"/>
    <col min="7" max="7" width="11.4375" customWidth="1"/>
    <col min="8" max="8" width="12.8125" customWidth="1"/>
    <col min="9" max="9" width="13.4375" customWidth="1"/>
    <col min="10" max="10" width="13.9375" customWidth="1"/>
  </cols>
  <sheetData>
    <row r="4" spans="1:10" x14ac:dyDescent="0.7">
      <c r="C4" t="s">
        <v>12</v>
      </c>
      <c r="G4" t="s">
        <v>13</v>
      </c>
    </row>
    <row r="5" spans="1:10" x14ac:dyDescent="0.7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  <c r="J5" t="s">
        <v>14</v>
      </c>
    </row>
    <row r="6" spans="1:10" x14ac:dyDescent="0.7">
      <c r="A6" t="s">
        <v>3</v>
      </c>
      <c r="B6">
        <v>7.1</v>
      </c>
      <c r="C6">
        <v>7</v>
      </c>
      <c r="D6">
        <v>60.6</v>
      </c>
      <c r="F6">
        <v>7</v>
      </c>
      <c r="G6">
        <v>5.5</v>
      </c>
      <c r="H6">
        <v>69</v>
      </c>
    </row>
    <row r="7" spans="1:10" x14ac:dyDescent="0.7">
      <c r="A7" t="s">
        <v>4</v>
      </c>
      <c r="B7">
        <v>7.1</v>
      </c>
      <c r="C7">
        <v>7</v>
      </c>
      <c r="D7">
        <v>60.9</v>
      </c>
      <c r="F7">
        <v>7</v>
      </c>
      <c r="G7">
        <v>5.3</v>
      </c>
      <c r="H7">
        <v>69</v>
      </c>
    </row>
    <row r="8" spans="1:10" x14ac:dyDescent="0.7">
      <c r="A8" t="s">
        <v>5</v>
      </c>
      <c r="B8">
        <v>7.1</v>
      </c>
      <c r="C8">
        <v>7</v>
      </c>
      <c r="D8">
        <v>60.75</v>
      </c>
      <c r="F8">
        <v>7</v>
      </c>
      <c r="G8">
        <v>5.4</v>
      </c>
      <c r="H8">
        <v>69</v>
      </c>
      <c r="J8">
        <f>((C8/2)^(2))*PI()</f>
        <v>38.484510006474963</v>
      </c>
    </row>
    <row r="9" spans="1:10" x14ac:dyDescent="0.7">
      <c r="A9" t="s">
        <v>6</v>
      </c>
      <c r="B9">
        <v>7</v>
      </c>
      <c r="C9">
        <v>7</v>
      </c>
      <c r="D9">
        <v>59.8</v>
      </c>
      <c r="F9">
        <v>7</v>
      </c>
      <c r="G9">
        <v>7.1</v>
      </c>
      <c r="H9">
        <v>60</v>
      </c>
    </row>
    <row r="10" spans="1:10" x14ac:dyDescent="0.7">
      <c r="A10" t="s">
        <v>7</v>
      </c>
      <c r="B10">
        <v>6.9</v>
      </c>
      <c r="C10">
        <v>7.2</v>
      </c>
      <c r="D10">
        <v>60</v>
      </c>
      <c r="F10">
        <v>6.9</v>
      </c>
      <c r="G10">
        <v>7.1</v>
      </c>
      <c r="H10">
        <v>60</v>
      </c>
    </row>
    <row r="11" spans="1:10" x14ac:dyDescent="0.7">
      <c r="A11" t="s">
        <v>8</v>
      </c>
      <c r="B11">
        <v>6.95</v>
      </c>
      <c r="C11">
        <v>7.1</v>
      </c>
      <c r="D11">
        <v>59.9</v>
      </c>
      <c r="F11">
        <v>6.95</v>
      </c>
      <c r="G11">
        <v>7.1</v>
      </c>
      <c r="H11">
        <v>60</v>
      </c>
      <c r="J11">
        <f t="shared" ref="J11:J14" si="0">(C11/2)^(2)*PI()</f>
        <v>39.591921416865368</v>
      </c>
    </row>
    <row r="12" spans="1:10" x14ac:dyDescent="0.7">
      <c r="A12" t="s">
        <v>9</v>
      </c>
      <c r="B12">
        <v>7</v>
      </c>
      <c r="C12">
        <v>7</v>
      </c>
      <c r="D12">
        <v>60</v>
      </c>
      <c r="F12">
        <v>7.5</v>
      </c>
      <c r="G12">
        <v>4.8</v>
      </c>
      <c r="H12">
        <v>65.099999999999994</v>
      </c>
    </row>
    <row r="13" spans="1:10" x14ac:dyDescent="0.7">
      <c r="A13" t="s">
        <v>10</v>
      </c>
      <c r="B13">
        <v>7</v>
      </c>
      <c r="C13">
        <v>7</v>
      </c>
      <c r="D13">
        <v>60</v>
      </c>
      <c r="F13">
        <v>7.1</v>
      </c>
      <c r="G13">
        <v>4.7</v>
      </c>
      <c r="H13">
        <v>65.099999999999994</v>
      </c>
    </row>
    <row r="14" spans="1:10" x14ac:dyDescent="0.7">
      <c r="A14" t="s">
        <v>11</v>
      </c>
      <c r="B14">
        <v>7</v>
      </c>
      <c r="C14">
        <v>7</v>
      </c>
      <c r="D14">
        <v>60</v>
      </c>
      <c r="F14">
        <v>7.3</v>
      </c>
      <c r="G14">
        <v>4.75</v>
      </c>
      <c r="H14">
        <v>65.099999999999994</v>
      </c>
      <c r="J14">
        <f t="shared" si="0"/>
        <v>38.484510006474963</v>
      </c>
    </row>
    <row r="17" spans="2:10" ht="18" thickBot="1" x14ac:dyDescent="0.75"/>
    <row r="18" spans="2:10" ht="18.399999999999999" thickTop="1" thickBot="1" x14ac:dyDescent="0.75">
      <c r="B18" s="2"/>
      <c r="C18" s="2" t="s">
        <v>22</v>
      </c>
      <c r="D18" s="2" t="s">
        <v>23</v>
      </c>
      <c r="E18" s="2" t="s">
        <v>24</v>
      </c>
    </row>
    <row r="19" spans="2:10" ht="18.399999999999999" thickTop="1" thickBot="1" x14ac:dyDescent="0.75">
      <c r="B19" s="1" t="s">
        <v>15</v>
      </c>
      <c r="C19" s="1" t="s">
        <v>25</v>
      </c>
      <c r="D19" s="1" t="s">
        <v>25</v>
      </c>
      <c r="E19" s="1" t="s">
        <v>25</v>
      </c>
      <c r="G19" s="2"/>
      <c r="H19" s="4"/>
      <c r="I19" s="4"/>
      <c r="J19" s="4"/>
    </row>
    <row r="20" spans="2:10" ht="18" thickTop="1" x14ac:dyDescent="0.7">
      <c r="B20" s="1" t="s">
        <v>16</v>
      </c>
      <c r="C20" s="1" t="s">
        <v>25</v>
      </c>
      <c r="D20" s="1" t="s">
        <v>25</v>
      </c>
      <c r="E20" s="1" t="s">
        <v>25</v>
      </c>
      <c r="G20" s="1" t="s">
        <v>35</v>
      </c>
      <c r="H20" s="1">
        <v>14248.785482724226</v>
      </c>
      <c r="I20" s="1">
        <v>8081.2554022963059</v>
      </c>
      <c r="J20" s="1">
        <v>72600</v>
      </c>
    </row>
    <row r="21" spans="2:10" x14ac:dyDescent="0.7">
      <c r="B21" s="1" t="s">
        <v>17</v>
      </c>
      <c r="C21" s="1">
        <f>(C30/C26)*10^(-6)</f>
        <v>137.86652627530705</v>
      </c>
      <c r="D21" s="1">
        <f>(D30/D26)*10^(-6)</f>
        <v>408.60694854512326</v>
      </c>
      <c r="E21" s="1">
        <f>(E30/E26)*10^(-6)</f>
        <v>1507.466549764825</v>
      </c>
      <c r="G21" s="1" t="s">
        <v>23</v>
      </c>
      <c r="H21" s="1">
        <v>11054.188116200494</v>
      </c>
      <c r="I21" s="1">
        <v>205086.53797980005</v>
      </c>
      <c r="J21" s="1">
        <v>206000</v>
      </c>
    </row>
    <row r="22" spans="2:10" ht="18" thickBot="1" x14ac:dyDescent="0.75">
      <c r="B22" s="1" t="s">
        <v>18</v>
      </c>
      <c r="C22" s="1">
        <f t="shared" ref="C22:E23" si="1">(C31/C26)*10^(-6)</f>
        <v>466.73304914049612</v>
      </c>
      <c r="D22" s="1">
        <f t="shared" si="1"/>
        <v>756.42573635735948</v>
      </c>
      <c r="E22" s="1">
        <f t="shared" si="1"/>
        <v>2334.0824942450618</v>
      </c>
      <c r="G22" s="3" t="s">
        <v>24</v>
      </c>
      <c r="H22" s="3">
        <v>25233.946896857116</v>
      </c>
      <c r="I22" s="3">
        <v>22318.412930779377</v>
      </c>
      <c r="J22" s="3">
        <v>100000</v>
      </c>
    </row>
    <row r="23" spans="2:10" ht="18" thickTop="1" x14ac:dyDescent="0.7">
      <c r="B23" s="1" t="s">
        <v>19</v>
      </c>
      <c r="C23" s="1">
        <f t="shared" si="1"/>
        <v>780.81415954162003</v>
      </c>
      <c r="D23" s="1">
        <f t="shared" si="1"/>
        <v>1143.776036555565</v>
      </c>
      <c r="E23" s="1">
        <f t="shared" si="1"/>
        <v>2332.5023632785974</v>
      </c>
    </row>
    <row r="24" spans="2:10" ht="18" thickBot="1" x14ac:dyDescent="0.75">
      <c r="B24" s="1" t="s">
        <v>20</v>
      </c>
      <c r="C24" s="1">
        <f>((C34-C33)/C33)*10^(2)</f>
        <v>13.580246913580259</v>
      </c>
      <c r="D24" s="1">
        <f>((D34-D33)/D33)*10^(2)</f>
        <v>8.4999999999999893</v>
      </c>
      <c r="E24" s="1">
        <f>((E34-E33)/E33)*10^(2)</f>
        <v>0.1669449081802937</v>
      </c>
    </row>
    <row r="25" spans="2:10" ht="18.399999999999999" thickTop="1" thickBot="1" x14ac:dyDescent="0.75">
      <c r="B25" s="3" t="s">
        <v>21</v>
      </c>
      <c r="C25" s="3">
        <f>((C26-C27)/C26)*10^(2)</f>
        <v>40.489795918367356</v>
      </c>
      <c r="D25" s="3">
        <f>((D26-D27)/D26)*10^(2)</f>
        <v>53.954081632653072</v>
      </c>
      <c r="E25" s="3">
        <f>((E26-E27)/E26)*10^(2)</f>
        <v>0</v>
      </c>
      <c r="G25" s="4"/>
      <c r="H25" s="2" t="s">
        <v>36</v>
      </c>
    </row>
    <row r="26" spans="2:10" ht="18" thickTop="1" x14ac:dyDescent="0.7">
      <c r="B26" s="1" t="s">
        <v>26</v>
      </c>
      <c r="C26" s="1">
        <f>(C8*10^(-3)/2)^(2)*PI()</f>
        <v>3.8484510006474972E-5</v>
      </c>
      <c r="D26" s="1">
        <f>(C14*10^(-3)/2)^(2)*PI()</f>
        <v>3.8484510006474972E-5</v>
      </c>
      <c r="E26" s="1">
        <f>(C11*10^(-3)/2)^(2)*PI()</f>
        <v>3.9591921416865361E-5</v>
      </c>
      <c r="G26" s="1" t="s">
        <v>35</v>
      </c>
      <c r="H26">
        <v>1.1642651296829971</v>
      </c>
    </row>
    <row r="27" spans="2:10" x14ac:dyDescent="0.7">
      <c r="B27" s="1" t="s">
        <v>27</v>
      </c>
      <c r="C27" s="1">
        <f>(G8*10^(-3)/2)^(2)*PI()</f>
        <v>2.2902210444669593E-5</v>
      </c>
      <c r="D27" s="1">
        <f>(G14*10^(-3)/2)^(2)*PI()</f>
        <v>1.7720546061654925E-5</v>
      </c>
      <c r="E27" s="1">
        <f>(G11*10^(-3)/2)^(2)*PI()</f>
        <v>3.9591921416865361E-5</v>
      </c>
      <c r="G27" s="1" t="s">
        <v>23</v>
      </c>
      <c r="H27">
        <v>0.16666666666666663</v>
      </c>
    </row>
    <row r="28" spans="2:10" ht="18" thickBot="1" x14ac:dyDescent="0.75">
      <c r="B28" s="1" t="s">
        <v>28</v>
      </c>
      <c r="C28" s="1" t="s">
        <v>25</v>
      </c>
      <c r="D28" s="1" t="s">
        <v>25</v>
      </c>
      <c r="E28" s="1" t="s">
        <v>25</v>
      </c>
      <c r="G28" s="3" t="s">
        <v>24</v>
      </c>
      <c r="H28" s="5">
        <v>0.14285714285714282</v>
      </c>
    </row>
    <row r="29" spans="2:10" ht="18" thickTop="1" x14ac:dyDescent="0.7">
      <c r="B29" s="1" t="s">
        <v>29</v>
      </c>
      <c r="C29" s="1" t="s">
        <v>25</v>
      </c>
      <c r="D29" s="1" t="s">
        <v>25</v>
      </c>
      <c r="E29" s="1" t="s">
        <v>25</v>
      </c>
    </row>
    <row r="30" spans="2:10" x14ac:dyDescent="0.7">
      <c r="B30" s="1" t="s">
        <v>30</v>
      </c>
      <c r="C30" s="1">
        <v>5305.7257099999997</v>
      </c>
      <c r="D30" s="1">
        <v>15725.038200000001</v>
      </c>
      <c r="E30" s="1">
        <v>59683.497176842109</v>
      </c>
    </row>
    <row r="31" spans="2:10" x14ac:dyDescent="0.7">
      <c r="B31" s="1" t="s">
        <v>31</v>
      </c>
      <c r="C31" s="1">
        <v>17961.992699999999</v>
      </c>
      <c r="D31" s="1">
        <v>29110.67382</v>
      </c>
      <c r="E31" s="1">
        <v>92410.810692631581</v>
      </c>
    </row>
    <row r="32" spans="2:10" x14ac:dyDescent="0.7">
      <c r="B32" s="1" t="s">
        <v>32</v>
      </c>
      <c r="C32" s="1">
        <v>17882.370200000001</v>
      </c>
      <c r="D32" s="1">
        <v>20268.335940000001</v>
      </c>
      <c r="E32" s="1">
        <v>92348.25027157896</v>
      </c>
    </row>
    <row r="33" spans="2:5" x14ac:dyDescent="0.7">
      <c r="B33" s="1" t="s">
        <v>33</v>
      </c>
      <c r="C33" s="1">
        <f>D8*10^(-3)</f>
        <v>6.0749999999999998E-2</v>
      </c>
      <c r="D33" s="1">
        <f>D14*10^(-3)</f>
        <v>0.06</v>
      </c>
      <c r="E33" s="1">
        <f>D11*10^(-3)</f>
        <v>5.9900000000000002E-2</v>
      </c>
    </row>
    <row r="34" spans="2:5" x14ac:dyDescent="0.7">
      <c r="B34" s="1" t="s">
        <v>34</v>
      </c>
      <c r="C34" s="1">
        <f>H8*10^(-3)</f>
        <v>6.9000000000000006E-2</v>
      </c>
      <c r="D34" s="1">
        <f>H14*10^(-3)</f>
        <v>6.5099999999999991E-2</v>
      </c>
      <c r="E34" s="1">
        <f>H11*10^(-3)</f>
        <v>0.06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2024-10-08T07:43:50Z</dcterms:created>
  <dcterms:modified xsi:type="dcterms:W3CDTF">2024-10-10T02:16:13Z</dcterms:modified>
</cp:coreProperties>
</file>