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YSC_YEAR_RESOURCES\Excel WorkShop\Projects Folder\"/>
    </mc:Choice>
  </mc:AlternateContent>
  <xr:revisionPtr revIDLastSave="0" documentId="13_ncr:1_{09C0C2B1-4514-47A0-9603-9348509D252C}" xr6:coauthVersionLast="47" xr6:coauthVersionMax="47" xr10:uidLastSave="{00000000-0000-0000-0000-000000000000}"/>
  <bookViews>
    <workbookView xWindow="-120" yWindow="480" windowWidth="19440" windowHeight="11640" firstSheet="1" activeTab="1" xr2:uid="{00000000-000D-0000-FFFF-FFFF00000000}"/>
  </bookViews>
  <sheets>
    <sheet name="PAYROLL DATA" sheetId="1" state="hidden" r:id="rId1"/>
    <sheet name="PREPARED PAYRO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H5" i="2" a="1"/>
  <c r="H5" i="2" s="1"/>
  <c r="I5" i="2" a="1"/>
  <c r="I5" i="2" s="1"/>
  <c r="J5" i="2" a="1"/>
  <c r="J5" i="2" s="1"/>
  <c r="N7" i="2"/>
  <c r="O7" i="2" s="1"/>
  <c r="N9" i="2"/>
  <c r="O9" i="2" s="1"/>
  <c r="N11" i="2"/>
  <c r="O11" i="2" s="1"/>
  <c r="N13" i="2"/>
  <c r="O13" i="2" s="1"/>
  <c r="N15" i="2"/>
  <c r="O15" i="2" s="1"/>
  <c r="N17" i="2"/>
  <c r="O17" i="2" s="1"/>
  <c r="N19" i="2"/>
  <c r="O19" i="2" s="1"/>
  <c r="K5" i="2" a="1"/>
  <c r="K5" i="2" s="1"/>
  <c r="L5" i="2" a="1"/>
  <c r="L5" i="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5" i="2"/>
  <c r="N18" i="2" l="1"/>
  <c r="O18" i="2" s="1"/>
  <c r="N16" i="2"/>
  <c r="O16" i="2" s="1"/>
  <c r="N14" i="2"/>
  <c r="O14" i="2" s="1"/>
  <c r="N12" i="2"/>
  <c r="O12" i="2" s="1"/>
  <c r="N10" i="2"/>
  <c r="O10" i="2" s="1"/>
  <c r="N8" i="2"/>
  <c r="O8" i="2" s="1"/>
  <c r="N6" i="2"/>
  <c r="O6" i="2" s="1"/>
  <c r="N5" i="2"/>
  <c r="O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<sst xmlns="http://schemas.openxmlformats.org/spreadsheetml/2006/main" count="68" uniqueCount="48">
  <si>
    <t>a.</t>
  </si>
  <si>
    <t xml:space="preserve">Housing Allowance is 10% of basic salary </t>
  </si>
  <si>
    <t>b.</t>
  </si>
  <si>
    <t>Transport Allowance is 9% for workers whose levels are 5 and below</t>
  </si>
  <si>
    <t xml:space="preserve">c. </t>
  </si>
  <si>
    <t>d.</t>
  </si>
  <si>
    <t>Medical allowance is 13% for workers who have put in more than 15years of service</t>
  </si>
  <si>
    <t>e.</t>
  </si>
  <si>
    <t>Union dues for workers whose levels are below 14 is 0.5%</t>
  </si>
  <si>
    <t>f.</t>
  </si>
  <si>
    <t>Tax deduction is 5% for all workers</t>
  </si>
  <si>
    <t>g.</t>
  </si>
  <si>
    <t>INSTRUCTION!            Prepare payroll for the month of August 2024 for the staff of nHub Nigeria Limited using the following criteria:</t>
  </si>
  <si>
    <t xml:space="preserve">Given that all workers who have put in at least 20 years of service are entitled to a special </t>
  </si>
  <si>
    <t xml:space="preserve">award package, indicate "Entitled" or "Not Entitled" as may be appropriate against worker's name. </t>
  </si>
  <si>
    <t>h.</t>
  </si>
  <si>
    <t>Sort the names according to their levels, starting from the highest to the lowest.</t>
  </si>
  <si>
    <t>S/N</t>
  </si>
  <si>
    <t>NAMES</t>
  </si>
  <si>
    <t>LEVEL</t>
  </si>
  <si>
    <t>NO. OF YRS</t>
  </si>
  <si>
    <t>BASIC SALARY</t>
  </si>
  <si>
    <t>AMAKA CHUKS</t>
  </si>
  <si>
    <t>MOSE PAUL</t>
  </si>
  <si>
    <t>MR. SADIQ</t>
  </si>
  <si>
    <t>MR. BASH</t>
  </si>
  <si>
    <t>EMEKA UGO</t>
  </si>
  <si>
    <t>AMINA SANI</t>
  </si>
  <si>
    <t>FRANCIS JOHN</t>
  </si>
  <si>
    <t>PETER AJAYI</t>
  </si>
  <si>
    <t>KEHINDE ADE</t>
  </si>
  <si>
    <t>JANG MAKPA</t>
  </si>
  <si>
    <t>YUSUF IBRAHIM</t>
  </si>
  <si>
    <t>KAKEEL ABDUL</t>
  </si>
  <si>
    <t>GIGA KEN</t>
  </si>
  <si>
    <t>AISHA ABDUL</t>
  </si>
  <si>
    <t>ANNA GAMBO</t>
  </si>
  <si>
    <t>HOUSING ALL.(10%)</t>
  </si>
  <si>
    <t>TRANSPORT ALL.(9%)</t>
  </si>
  <si>
    <t>HAZARD ALL.(15%)</t>
  </si>
  <si>
    <t>MEDICAL ALL.(13%)</t>
  </si>
  <si>
    <t>UNION DUES (0.5%)</t>
  </si>
  <si>
    <t>TAX DEDUCTION(5%)</t>
  </si>
  <si>
    <t>ENTITLEMENT(&gt;=20YRS)</t>
  </si>
  <si>
    <t xml:space="preserve">Hazard allowance is 15% for workers whose levels are more than 9 </t>
  </si>
  <si>
    <t>nHub  PAYROLL FOR AUGUST 2024</t>
  </si>
  <si>
    <t>TOTAL ALL.</t>
  </si>
  <si>
    <t>TAKE HOME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</si>
</sst>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19" fillId="35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20" fillId="0" borderId="0" xfId="0" applyFont="1"/>
    <xf numFmtId="0" fontId="13" fillId="33" borderId="0" xfId="0" applyFont="1" applyFill="1"/>
    <xf numFmtId="0" fontId="18" fillId="34" borderId="0" xfId="0" applyFont="1" applyFill="1" applyAlignment="1">
      <alignment horizontal="center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7"/>
  <sheetViews>
    <sheetView workbookViewId="0">
      <selection activeCell="B5" sqref="B5:J5"/>
    </sheetView>
  </sheetViews>
  <sheetFormatPr defaultRowHeight="15" x14ac:dyDescent="0.25"/>
  <cols>
    <col min="2" max="2" width="14.85546875" bestFit="1" customWidth="1"/>
    <col min="4" max="4" width="10.85546875" bestFit="1" customWidth="1"/>
    <col min="5" max="5" width="13.28515625" bestFit="1" customWidth="1"/>
  </cols>
  <sheetData>
    <row r="1" spans="1:14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1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3"/>
      <c r="L3" s="3"/>
      <c r="M3" s="3"/>
      <c r="N3" s="3"/>
    </row>
    <row r="4" spans="1:14" x14ac:dyDescent="0.25">
      <c r="A4" s="1" t="s">
        <v>4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</row>
    <row r="5" spans="1:14" x14ac:dyDescent="0.25">
      <c r="A5" s="1" t="s">
        <v>5</v>
      </c>
      <c r="B5" s="8" t="s">
        <v>6</v>
      </c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</row>
    <row r="6" spans="1:14" x14ac:dyDescent="0.25">
      <c r="A6" s="1" t="s">
        <v>7</v>
      </c>
      <c r="B6" s="8" t="s">
        <v>8</v>
      </c>
      <c r="C6" s="8"/>
      <c r="D6" s="8"/>
      <c r="E6" s="8"/>
      <c r="F6" s="8"/>
      <c r="G6" s="8"/>
      <c r="H6" s="8"/>
      <c r="I6" s="8"/>
      <c r="J6" s="8"/>
      <c r="K6" s="3"/>
      <c r="L6" s="3"/>
      <c r="M6" s="3"/>
      <c r="N6" s="3"/>
    </row>
    <row r="7" spans="1:14" x14ac:dyDescent="0.25">
      <c r="A7" s="1" t="s">
        <v>9</v>
      </c>
      <c r="B7" s="8" t="s">
        <v>10</v>
      </c>
      <c r="C7" s="8"/>
      <c r="D7" s="8"/>
      <c r="E7" s="8"/>
      <c r="F7" s="8"/>
      <c r="G7" s="8"/>
      <c r="H7" s="8"/>
      <c r="I7" s="8"/>
      <c r="J7" s="8"/>
      <c r="K7" s="3"/>
      <c r="L7" s="3"/>
      <c r="M7" s="3"/>
      <c r="N7" s="3"/>
    </row>
    <row r="8" spans="1:14" x14ac:dyDescent="0.25">
      <c r="A8" s="1" t="s">
        <v>11</v>
      </c>
      <c r="B8" s="8" t="s">
        <v>13</v>
      </c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</row>
    <row r="9" spans="1:14" x14ac:dyDescent="0.25">
      <c r="A9" s="1"/>
      <c r="B9" s="8" t="s">
        <v>14</v>
      </c>
      <c r="C9" s="8"/>
      <c r="D9" s="8"/>
      <c r="E9" s="8"/>
      <c r="F9" s="8"/>
      <c r="G9" s="8"/>
      <c r="H9" s="8"/>
      <c r="I9" s="8"/>
      <c r="J9" s="8"/>
      <c r="K9" s="3"/>
      <c r="L9" s="3"/>
      <c r="M9" s="3"/>
      <c r="N9" s="3"/>
    </row>
    <row r="10" spans="1:14" x14ac:dyDescent="0.25">
      <c r="A10" s="1" t="s">
        <v>15</v>
      </c>
      <c r="B10" s="8" t="s">
        <v>16</v>
      </c>
      <c r="C10" s="8"/>
      <c r="D10" s="8"/>
      <c r="E10" s="8"/>
      <c r="F10" s="8"/>
      <c r="G10" s="8"/>
      <c r="H10" s="8"/>
      <c r="I10" s="8"/>
      <c r="J10" s="8"/>
      <c r="K10" s="3"/>
      <c r="L10" s="3"/>
      <c r="M10" s="3"/>
      <c r="N10" s="3"/>
    </row>
    <row r="12" spans="1:14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</row>
    <row r="13" spans="1:14" x14ac:dyDescent="0.25">
      <c r="A13">
        <v>1</v>
      </c>
      <c r="B13" t="s">
        <v>24</v>
      </c>
      <c r="C13">
        <v>6</v>
      </c>
      <c r="D13">
        <v>23</v>
      </c>
      <c r="E13">
        <v>45000</v>
      </c>
    </row>
    <row r="14" spans="1:14" x14ac:dyDescent="0.25">
      <c r="A14">
        <v>2</v>
      </c>
      <c r="B14" t="s">
        <v>25</v>
      </c>
      <c r="C14">
        <v>10</v>
      </c>
      <c r="D14">
        <v>12</v>
      </c>
      <c r="E14">
        <v>50000</v>
      </c>
    </row>
    <row r="15" spans="1:14" x14ac:dyDescent="0.25">
      <c r="A15">
        <v>3</v>
      </c>
      <c r="B15" t="s">
        <v>22</v>
      </c>
      <c r="C15">
        <v>8</v>
      </c>
      <c r="D15">
        <v>20</v>
      </c>
      <c r="E15">
        <v>60000</v>
      </c>
    </row>
    <row r="16" spans="1:14" x14ac:dyDescent="0.25">
      <c r="A16">
        <v>4</v>
      </c>
      <c r="B16" t="s">
        <v>26</v>
      </c>
      <c r="C16">
        <v>9</v>
      </c>
      <c r="D16">
        <v>14</v>
      </c>
      <c r="E16">
        <v>45000</v>
      </c>
    </row>
    <row r="17" spans="1:5" x14ac:dyDescent="0.25">
      <c r="A17">
        <v>5</v>
      </c>
      <c r="B17" t="s">
        <v>23</v>
      </c>
      <c r="C17">
        <v>7</v>
      </c>
      <c r="D17">
        <v>29</v>
      </c>
      <c r="E17">
        <v>47000</v>
      </c>
    </row>
    <row r="18" spans="1:5" x14ac:dyDescent="0.25">
      <c r="A18">
        <v>6</v>
      </c>
      <c r="B18" t="s">
        <v>27</v>
      </c>
      <c r="C18">
        <v>6</v>
      </c>
      <c r="D18">
        <v>6</v>
      </c>
      <c r="E18">
        <v>20000</v>
      </c>
    </row>
    <row r="19" spans="1:5" x14ac:dyDescent="0.25">
      <c r="A19">
        <v>7</v>
      </c>
      <c r="B19" t="s">
        <v>28</v>
      </c>
      <c r="C19">
        <v>3</v>
      </c>
      <c r="D19">
        <v>7</v>
      </c>
      <c r="E19">
        <v>30000</v>
      </c>
    </row>
    <row r="20" spans="1:5" x14ac:dyDescent="0.25">
      <c r="A20">
        <v>8</v>
      </c>
      <c r="B20" t="s">
        <v>29</v>
      </c>
      <c r="C20">
        <v>5</v>
      </c>
      <c r="D20">
        <v>5</v>
      </c>
      <c r="E20">
        <v>18000</v>
      </c>
    </row>
    <row r="21" spans="1:5" x14ac:dyDescent="0.25">
      <c r="A21">
        <v>9</v>
      </c>
      <c r="B21" t="s">
        <v>30</v>
      </c>
      <c r="C21">
        <v>8</v>
      </c>
      <c r="D21">
        <v>8</v>
      </c>
      <c r="E21">
        <v>26000</v>
      </c>
    </row>
    <row r="22" spans="1:5" x14ac:dyDescent="0.25">
      <c r="A22">
        <v>10</v>
      </c>
      <c r="B22" t="s">
        <v>31</v>
      </c>
      <c r="C22">
        <v>9</v>
      </c>
      <c r="D22">
        <v>5</v>
      </c>
      <c r="E22">
        <v>45000</v>
      </c>
    </row>
    <row r="23" spans="1:5" x14ac:dyDescent="0.25">
      <c r="A23">
        <v>11</v>
      </c>
      <c r="B23" t="s">
        <v>32</v>
      </c>
      <c r="C23">
        <v>6</v>
      </c>
      <c r="D23">
        <v>4</v>
      </c>
      <c r="E23">
        <v>48000</v>
      </c>
    </row>
    <row r="24" spans="1:5" x14ac:dyDescent="0.25">
      <c r="A24">
        <v>12</v>
      </c>
      <c r="B24" t="s">
        <v>33</v>
      </c>
      <c r="C24">
        <v>8</v>
      </c>
      <c r="D24">
        <v>3</v>
      </c>
      <c r="E24">
        <v>38000</v>
      </c>
    </row>
    <row r="25" spans="1:5" x14ac:dyDescent="0.25">
      <c r="A25">
        <v>13</v>
      </c>
      <c r="B25" t="s">
        <v>34</v>
      </c>
      <c r="C25">
        <v>4</v>
      </c>
      <c r="D25">
        <v>4</v>
      </c>
      <c r="E25">
        <v>33000</v>
      </c>
    </row>
    <row r="26" spans="1:5" x14ac:dyDescent="0.25">
      <c r="A26">
        <v>14</v>
      </c>
      <c r="B26" t="s">
        <v>35</v>
      </c>
      <c r="C26">
        <v>12</v>
      </c>
      <c r="D26">
        <v>3</v>
      </c>
      <c r="E26">
        <v>47000</v>
      </c>
    </row>
    <row r="27" spans="1:5" x14ac:dyDescent="0.25">
      <c r="A27">
        <v>15</v>
      </c>
      <c r="B27" t="s">
        <v>36</v>
      </c>
      <c r="C27">
        <v>2</v>
      </c>
      <c r="D27">
        <v>11</v>
      </c>
      <c r="E27">
        <v>30000</v>
      </c>
    </row>
  </sheetData>
  <mergeCells count="10">
    <mergeCell ref="B7:J7"/>
    <mergeCell ref="B8:J8"/>
    <mergeCell ref="B9:J9"/>
    <mergeCell ref="B10:J10"/>
    <mergeCell ref="A1:N1"/>
    <mergeCell ref="B2:N2"/>
    <mergeCell ref="B3:J3"/>
    <mergeCell ref="B4:J4"/>
    <mergeCell ref="B5:J5"/>
    <mergeCell ref="B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:O19"/>
  <sheetViews>
    <sheetView tabSelected="1" topLeftCell="A2" workbookViewId="0">
      <selection activeCell="G23" sqref="G23"/>
    </sheetView>
  </sheetViews>
  <sheetFormatPr defaultRowHeight="15" x14ac:dyDescent="0.25"/>
  <cols>
    <col min="3" max="3" width="14.85546875" bestFit="1" customWidth="1"/>
    <col min="4" max="4" width="7.7109375" bestFit="1" customWidth="1"/>
    <col min="5" max="5" width="14.42578125" bestFit="1" customWidth="1"/>
    <col min="6" max="6" width="17.7109375" bestFit="1" customWidth="1"/>
    <col min="7" max="7" width="24.42578125" bestFit="1" customWidth="1"/>
    <col min="8" max="8" width="26.140625" bestFit="1" customWidth="1"/>
    <col min="9" max="9" width="23.28515625" bestFit="1" customWidth="1"/>
    <col min="10" max="10" width="24" bestFit="1" customWidth="1"/>
    <col min="11" max="11" width="24.140625" bestFit="1" customWidth="1"/>
    <col min="12" max="12" width="25.42578125" bestFit="1" customWidth="1"/>
    <col min="13" max="13" width="29" bestFit="1" customWidth="1"/>
    <col min="14" max="14" width="14" bestFit="1" customWidth="1"/>
    <col min="15" max="15" width="20.28515625" bestFit="1" customWidth="1"/>
  </cols>
  <sheetData>
    <row r="2" spans="1:15" x14ac:dyDescent="0.25">
      <c r="A2" s="10" t="s">
        <v>45</v>
      </c>
      <c r="B2" s="11"/>
      <c r="C2" s="11"/>
      <c r="D2" s="11"/>
      <c r="E2" s="11"/>
      <c r="F2" s="11"/>
      <c r="G2" s="11"/>
      <c r="H2" s="11"/>
    </row>
    <row r="3" spans="1:15" x14ac:dyDescent="0.25">
      <c r="A3" s="11"/>
      <c r="B3" s="11"/>
      <c r="C3" s="11"/>
      <c r="D3" s="11"/>
      <c r="E3" s="11"/>
      <c r="F3" s="11"/>
      <c r="G3" s="11"/>
      <c r="H3" s="11"/>
    </row>
    <row r="4" spans="1:15" ht="18.75" x14ac:dyDescent="0.3"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46</v>
      </c>
      <c r="O4" s="4" t="s">
        <v>47</v>
      </c>
    </row>
    <row r="5" spans="1:15" x14ac:dyDescent="0.25">
      <c r="B5" s="2">
        <v>1</v>
      </c>
      <c r="C5" s="7" t="s">
        <v>32</v>
      </c>
      <c r="D5" s="2">
        <v>6</v>
      </c>
      <c r="E5" s="2">
        <v>23</v>
      </c>
      <c r="F5" s="5">
        <v>45000</v>
      </c>
      <c r="G5" s="5">
        <f>F5*10%</f>
        <v>4500</v>
      </c>
      <c r="H5" s="5" cm="1">
        <f t="array" ref="H5:H19">IF(D5:D19&lt;=5, F5:F19*9%, 0)</f>
        <v>0</v>
      </c>
      <c r="I5" s="5" cm="1">
        <f t="array" ref="I5:I19">IF(D5:D19&gt;9, F5:F19*15%, 0)</f>
        <v>0</v>
      </c>
      <c r="J5" s="5" cm="1">
        <f t="array" ref="J5:J19">IF('PREPARED PAYROLL'!E5:E19&gt;15,'PREPARED PAYROLL'!F5:F19*13%,0)</f>
        <v>5850</v>
      </c>
      <c r="K5" s="5" cm="1">
        <f t="array" ref="K5:K19">IF(D5:D19&lt;14, F5:F19*0.5%, 0)</f>
        <v>225</v>
      </c>
      <c r="L5" s="6" cm="1">
        <f t="array" ref="L5:L19">F5:F19*5%</f>
        <v>2250</v>
      </c>
      <c r="M5" t="str" cm="1">
        <f t="array" ref="M5:M19">IF(E5:E19&gt;=20, "ENTITLED", "NOT ENTITLED")</f>
        <v>ENTITLED</v>
      </c>
      <c r="N5" s="6">
        <f>G5+H5+I5+J5-K5-L5</f>
        <v>7875</v>
      </c>
      <c r="O5" s="6">
        <f>F5+N5</f>
        <v>52875</v>
      </c>
    </row>
    <row r="6" spans="1:15" x14ac:dyDescent="0.25">
      <c r="B6" s="2">
        <v>2</v>
      </c>
      <c r="C6" s="7" t="s">
        <v>29</v>
      </c>
      <c r="D6" s="2">
        <v>8</v>
      </c>
      <c r="E6" s="2">
        <v>12</v>
      </c>
      <c r="F6" s="5">
        <v>50000</v>
      </c>
      <c r="G6" s="5">
        <f t="shared" ref="G6:G19" si="0">F6*10%</f>
        <v>5000</v>
      </c>
      <c r="H6" s="5">
        <v>0</v>
      </c>
      <c r="I6" s="5">
        <v>0</v>
      </c>
      <c r="J6" s="5">
        <v>0</v>
      </c>
      <c r="K6" s="5">
        <v>250</v>
      </c>
      <c r="L6" s="6">
        <v>2500</v>
      </c>
      <c r="M6" t="str">
        <v>NOT ENTITLED</v>
      </c>
      <c r="N6" s="6">
        <f t="shared" ref="N6:N19" si="1">G6+H6+I6+J6-K6-L6</f>
        <v>2250</v>
      </c>
      <c r="O6" s="6">
        <f t="shared" ref="O6:O19" si="2">F6+N6</f>
        <v>52250</v>
      </c>
    </row>
    <row r="7" spans="1:15" x14ac:dyDescent="0.25">
      <c r="B7" s="2">
        <v>3</v>
      </c>
      <c r="C7" s="7" t="s">
        <v>24</v>
      </c>
      <c r="D7" s="2">
        <v>17</v>
      </c>
      <c r="E7" s="2">
        <v>20</v>
      </c>
      <c r="F7" s="5">
        <v>60000</v>
      </c>
      <c r="G7" s="5">
        <f t="shared" si="0"/>
        <v>6000</v>
      </c>
      <c r="H7" s="5">
        <v>0</v>
      </c>
      <c r="I7" s="5">
        <v>9000</v>
      </c>
      <c r="J7" s="5">
        <v>7800</v>
      </c>
      <c r="K7" s="5">
        <v>0</v>
      </c>
      <c r="L7" s="6">
        <v>3000</v>
      </c>
      <c r="M7" t="str">
        <v>ENTITLED</v>
      </c>
      <c r="N7" s="6">
        <f t="shared" si="1"/>
        <v>19800</v>
      </c>
      <c r="O7" s="6">
        <f t="shared" si="2"/>
        <v>79800</v>
      </c>
    </row>
    <row r="8" spans="1:15" x14ac:dyDescent="0.25">
      <c r="B8" s="2">
        <v>4</v>
      </c>
      <c r="C8" s="7" t="s">
        <v>25</v>
      </c>
      <c r="D8" s="2">
        <v>15</v>
      </c>
      <c r="E8" s="2">
        <v>14</v>
      </c>
      <c r="F8" s="5">
        <v>45000</v>
      </c>
      <c r="G8" s="5">
        <f t="shared" si="0"/>
        <v>4500</v>
      </c>
      <c r="H8" s="5">
        <v>0</v>
      </c>
      <c r="I8" s="5">
        <v>6750</v>
      </c>
      <c r="J8" s="5">
        <v>0</v>
      </c>
      <c r="K8" s="5">
        <v>0</v>
      </c>
      <c r="L8" s="6">
        <v>2250</v>
      </c>
      <c r="M8" t="str">
        <v>NOT ENTITLED</v>
      </c>
      <c r="N8" s="6">
        <f t="shared" si="1"/>
        <v>9000</v>
      </c>
      <c r="O8" s="6">
        <f t="shared" si="2"/>
        <v>54000</v>
      </c>
    </row>
    <row r="9" spans="1:15" x14ac:dyDescent="0.25">
      <c r="B9" s="2">
        <v>5</v>
      </c>
      <c r="C9" s="7" t="s">
        <v>23</v>
      </c>
      <c r="D9" s="2">
        <v>9</v>
      </c>
      <c r="E9" s="2">
        <v>29</v>
      </c>
      <c r="F9" s="5">
        <v>47000</v>
      </c>
      <c r="G9" s="5">
        <f t="shared" si="0"/>
        <v>4700</v>
      </c>
      <c r="H9" s="5">
        <v>0</v>
      </c>
      <c r="I9" s="5">
        <v>0</v>
      </c>
      <c r="J9" s="5">
        <v>6110</v>
      </c>
      <c r="K9" s="5">
        <v>235</v>
      </c>
      <c r="L9" s="6">
        <v>2350</v>
      </c>
      <c r="M9" t="str">
        <v>ENTITLED</v>
      </c>
      <c r="N9" s="6">
        <f t="shared" si="1"/>
        <v>8225</v>
      </c>
      <c r="O9" s="6">
        <f t="shared" si="2"/>
        <v>55225</v>
      </c>
    </row>
    <row r="10" spans="1:15" x14ac:dyDescent="0.25">
      <c r="B10" s="2">
        <v>6</v>
      </c>
      <c r="C10" s="7" t="s">
        <v>30</v>
      </c>
      <c r="D10" s="2">
        <v>6</v>
      </c>
      <c r="E10" s="2">
        <v>6</v>
      </c>
      <c r="F10" s="5">
        <v>20000</v>
      </c>
      <c r="G10" s="5">
        <f t="shared" si="0"/>
        <v>2000</v>
      </c>
      <c r="H10" s="5">
        <v>0</v>
      </c>
      <c r="I10" s="5">
        <v>0</v>
      </c>
      <c r="J10" s="5">
        <v>0</v>
      </c>
      <c r="K10" s="5">
        <v>100</v>
      </c>
      <c r="L10" s="6">
        <v>1000</v>
      </c>
      <c r="M10" t="str">
        <v>NOT ENTITLED</v>
      </c>
      <c r="N10" s="6">
        <f t="shared" si="1"/>
        <v>900</v>
      </c>
      <c r="O10" s="6">
        <f t="shared" si="2"/>
        <v>20900</v>
      </c>
    </row>
    <row r="11" spans="1:15" x14ac:dyDescent="0.25">
      <c r="B11" s="2">
        <v>7</v>
      </c>
      <c r="C11" s="7" t="s">
        <v>33</v>
      </c>
      <c r="D11" s="2">
        <v>5</v>
      </c>
      <c r="E11" s="2">
        <v>7</v>
      </c>
      <c r="F11" s="5">
        <v>30000</v>
      </c>
      <c r="G11" s="5">
        <f t="shared" si="0"/>
        <v>3000</v>
      </c>
      <c r="H11" s="5">
        <v>2700</v>
      </c>
      <c r="I11" s="5">
        <v>0</v>
      </c>
      <c r="J11" s="5">
        <v>0</v>
      </c>
      <c r="K11" s="5">
        <v>150</v>
      </c>
      <c r="L11" s="6">
        <v>1500</v>
      </c>
      <c r="M11" t="str">
        <v>NOT ENTITLED</v>
      </c>
      <c r="N11" s="6">
        <f t="shared" si="1"/>
        <v>4050</v>
      </c>
      <c r="O11" s="6">
        <f t="shared" si="2"/>
        <v>34050</v>
      </c>
    </row>
    <row r="12" spans="1:15" x14ac:dyDescent="0.25">
      <c r="B12" s="2">
        <v>8</v>
      </c>
      <c r="C12" s="7" t="s">
        <v>31</v>
      </c>
      <c r="D12" s="2">
        <v>6</v>
      </c>
      <c r="E12" s="2">
        <v>5</v>
      </c>
      <c r="F12" s="5">
        <v>18000</v>
      </c>
      <c r="G12" s="5">
        <f t="shared" si="0"/>
        <v>1800</v>
      </c>
      <c r="H12" s="5">
        <v>0</v>
      </c>
      <c r="I12" s="5">
        <v>0</v>
      </c>
      <c r="J12" s="5">
        <v>0</v>
      </c>
      <c r="K12" s="5">
        <v>90</v>
      </c>
      <c r="L12" s="6">
        <v>900</v>
      </c>
      <c r="M12" t="str">
        <v>NOT ENTITLED</v>
      </c>
      <c r="N12" s="6">
        <f t="shared" si="1"/>
        <v>810</v>
      </c>
      <c r="O12" s="6">
        <f t="shared" si="2"/>
        <v>18810</v>
      </c>
    </row>
    <row r="13" spans="1:15" x14ac:dyDescent="0.25">
      <c r="B13" s="2">
        <v>9</v>
      </c>
      <c r="C13" s="7" t="s">
        <v>34</v>
      </c>
      <c r="D13" s="2">
        <v>4</v>
      </c>
      <c r="E13" s="2">
        <v>8</v>
      </c>
      <c r="F13" s="5">
        <v>26000</v>
      </c>
      <c r="G13" s="5">
        <f t="shared" si="0"/>
        <v>2600</v>
      </c>
      <c r="H13" s="5">
        <v>2340</v>
      </c>
      <c r="I13" s="5">
        <v>0</v>
      </c>
      <c r="J13" s="5">
        <v>0</v>
      </c>
      <c r="K13" s="5">
        <v>130</v>
      </c>
      <c r="L13" s="6">
        <v>1300</v>
      </c>
      <c r="M13" t="str">
        <v>NOT ENTITLED</v>
      </c>
      <c r="N13" s="6">
        <f t="shared" si="1"/>
        <v>3510</v>
      </c>
      <c r="O13" s="6">
        <f t="shared" si="2"/>
        <v>29510</v>
      </c>
    </row>
    <row r="14" spans="1:15" x14ac:dyDescent="0.25">
      <c r="B14" s="2">
        <v>10</v>
      </c>
      <c r="C14" s="7" t="s">
        <v>28</v>
      </c>
      <c r="D14" s="2">
        <v>8</v>
      </c>
      <c r="E14" s="2">
        <v>5</v>
      </c>
      <c r="F14" s="5">
        <v>45000</v>
      </c>
      <c r="G14" s="5">
        <f t="shared" si="0"/>
        <v>4500</v>
      </c>
      <c r="H14" s="5">
        <v>0</v>
      </c>
      <c r="I14" s="5">
        <v>0</v>
      </c>
      <c r="J14" s="5">
        <v>0</v>
      </c>
      <c r="K14" s="5">
        <v>225</v>
      </c>
      <c r="L14" s="6">
        <v>2250</v>
      </c>
      <c r="M14" t="str">
        <v>NOT ENTITLED</v>
      </c>
      <c r="N14" s="6">
        <f t="shared" si="1"/>
        <v>2025</v>
      </c>
      <c r="O14" s="6">
        <f t="shared" si="2"/>
        <v>47025</v>
      </c>
    </row>
    <row r="15" spans="1:15" x14ac:dyDescent="0.25">
      <c r="B15" s="2">
        <v>11</v>
      </c>
      <c r="C15" s="7" t="s">
        <v>26</v>
      </c>
      <c r="D15" s="2">
        <v>10</v>
      </c>
      <c r="E15" s="2">
        <v>4</v>
      </c>
      <c r="F15" s="5">
        <v>48000</v>
      </c>
      <c r="G15" s="5">
        <f t="shared" si="0"/>
        <v>4800</v>
      </c>
      <c r="H15" s="5">
        <v>0</v>
      </c>
      <c r="I15" s="5">
        <v>7200</v>
      </c>
      <c r="J15" s="5">
        <v>0</v>
      </c>
      <c r="K15" s="5">
        <v>240</v>
      </c>
      <c r="L15" s="6">
        <v>2400</v>
      </c>
      <c r="M15" t="str">
        <v>NOT ENTITLED</v>
      </c>
      <c r="N15" s="6">
        <f t="shared" si="1"/>
        <v>9360</v>
      </c>
      <c r="O15" s="6">
        <f t="shared" si="2"/>
        <v>57360</v>
      </c>
    </row>
    <row r="16" spans="1:15" x14ac:dyDescent="0.25">
      <c r="B16" s="2">
        <v>12</v>
      </c>
      <c r="C16" s="7" t="s">
        <v>36</v>
      </c>
      <c r="D16" s="2">
        <v>2</v>
      </c>
      <c r="E16" s="2">
        <v>3</v>
      </c>
      <c r="F16" s="5">
        <v>38000</v>
      </c>
      <c r="G16" s="5">
        <f t="shared" si="0"/>
        <v>3800</v>
      </c>
      <c r="H16" s="5">
        <v>3420</v>
      </c>
      <c r="I16" s="5">
        <v>0</v>
      </c>
      <c r="J16" s="5">
        <v>0</v>
      </c>
      <c r="K16" s="5">
        <v>190</v>
      </c>
      <c r="L16" s="6">
        <v>1900</v>
      </c>
      <c r="M16" t="str">
        <v>NOT ENTITLED</v>
      </c>
      <c r="N16" s="6">
        <f t="shared" si="1"/>
        <v>5130</v>
      </c>
      <c r="O16" s="6">
        <f t="shared" si="2"/>
        <v>43130</v>
      </c>
    </row>
    <row r="17" spans="2:15" x14ac:dyDescent="0.25">
      <c r="B17" s="2">
        <v>13</v>
      </c>
      <c r="C17" s="7" t="s">
        <v>27</v>
      </c>
      <c r="D17" s="2">
        <v>8</v>
      </c>
      <c r="E17" s="2">
        <v>4</v>
      </c>
      <c r="F17" s="5">
        <v>33000</v>
      </c>
      <c r="G17" s="5">
        <f t="shared" si="0"/>
        <v>3300</v>
      </c>
      <c r="H17" s="5">
        <v>0</v>
      </c>
      <c r="I17" s="5">
        <v>0</v>
      </c>
      <c r="J17" s="5">
        <v>0</v>
      </c>
      <c r="K17" s="5">
        <v>165</v>
      </c>
      <c r="L17" s="6">
        <v>1650</v>
      </c>
      <c r="M17" t="str">
        <v>NOT ENTITLED</v>
      </c>
      <c r="N17" s="6">
        <f t="shared" si="1"/>
        <v>1485</v>
      </c>
      <c r="O17" s="6">
        <f t="shared" si="2"/>
        <v>34485</v>
      </c>
    </row>
    <row r="18" spans="2:15" x14ac:dyDescent="0.25">
      <c r="B18" s="2">
        <v>14</v>
      </c>
      <c r="C18" s="7" t="s">
        <v>22</v>
      </c>
      <c r="D18" s="2">
        <v>12</v>
      </c>
      <c r="E18" s="2">
        <v>3</v>
      </c>
      <c r="F18" s="5">
        <v>47000</v>
      </c>
      <c r="G18" s="5">
        <f t="shared" si="0"/>
        <v>4700</v>
      </c>
      <c r="H18" s="5">
        <v>0</v>
      </c>
      <c r="I18" s="5">
        <v>7050</v>
      </c>
      <c r="J18" s="5">
        <v>0</v>
      </c>
      <c r="K18" s="5">
        <v>235</v>
      </c>
      <c r="L18" s="6">
        <v>2350</v>
      </c>
      <c r="M18" t="str">
        <v>NOT ENTITLED</v>
      </c>
      <c r="N18" s="6">
        <f t="shared" si="1"/>
        <v>9165</v>
      </c>
      <c r="O18" s="6">
        <f t="shared" si="2"/>
        <v>56165</v>
      </c>
    </row>
    <row r="19" spans="2:15" x14ac:dyDescent="0.25">
      <c r="B19" s="2">
        <v>15</v>
      </c>
      <c r="C19" s="7" t="s">
        <v>35</v>
      </c>
      <c r="D19" s="2">
        <v>3</v>
      </c>
      <c r="E19" s="2">
        <v>11</v>
      </c>
      <c r="F19" s="5">
        <v>30000</v>
      </c>
      <c r="G19" s="5">
        <f t="shared" si="0"/>
        <v>3000</v>
      </c>
      <c r="H19" s="5">
        <v>2700</v>
      </c>
      <c r="I19" s="5">
        <v>0</v>
      </c>
      <c r="J19" s="5">
        <v>0</v>
      </c>
      <c r="K19" s="5">
        <v>150</v>
      </c>
      <c r="L19" s="6">
        <v>1500</v>
      </c>
      <c r="M19" t="str">
        <v>NOT ENTITLED</v>
      </c>
      <c r="N19" s="6">
        <f t="shared" si="1"/>
        <v>4050</v>
      </c>
      <c r="O19" s="6">
        <f t="shared" si="2"/>
        <v>34050</v>
      </c>
    </row>
  </sheetData>
  <sortState xmlns:xlrd2="http://schemas.microsoft.com/office/spreadsheetml/2017/richdata2" ref="C5:D19">
    <sortCondition descending="1" ref="C5:C19"/>
  </sortState>
  <mergeCells count="1">
    <mergeCell ref="A2:H3"/>
  </mergeCells>
  <conditionalFormatting sqref="M5:M19">
    <cfRule type="containsText" dxfId="3" priority="13" operator="containsText" text="NOT ENTITLED">
      <formula>NOT(ISERROR(SEARCH("NOT ENTITLED",M5)))</formula>
    </cfRule>
  </conditionalFormatting>
  <conditionalFormatting sqref="L5:L1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{544BE3F4-26F6-4392-B151-B3CC6C34B497}</x14:id>
        </ext>
      </extLst>
    </cfRule>
  </conditionalFormatting>
  <conditionalFormatting sqref="K5:K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9">
    <cfRule type="cellIs" dxfId="2" priority="10" operator="greaterThan">
      <formula>5000</formula>
    </cfRule>
    <cfRule type="cellIs" dxfId="1" priority="9" operator="greaterThan">
      <formula>5000</formula>
    </cfRule>
  </conditionalFormatting>
  <conditionalFormatting sqref="I5:I1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{B5727DDA-7849-44EA-B3AD-7D3162D37583}</x14:id>
        </ext>
      </extLst>
    </cfRule>
  </conditionalFormatting>
  <conditionalFormatting sqref="H5:H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{3436494D-EBD6-414B-BC99-EEFE55A58E0B}</x14:id>
        </ext>
      </extLst>
    </cfRule>
  </conditionalFormatting>
  <conditionalFormatting sqref="G5:G19">
    <cfRule type="colorScale" priority="3">
      <colorScale>
        <cfvo type="min"/>
        <cfvo type="max"/>
        <color rgb="FFFFEF9C"/>
        <color rgb="FF63BE7B"/>
      </colorScale>
    </cfRule>
  </conditionalFormatting>
  <conditionalFormatting sqref="O5:O19">
    <cfRule type="cellIs" dxfId="0" priority="1" operator="between">
      <formula>50000</formula>
      <formula>80000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4BE3F4-26F6-4392-B151-B3CC6C34B4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L5:L19</xm:sqref>
        </x14:conditionalFormatting>
        <x14:conditionalFormatting xmlns:xm="http://schemas.microsoft.com/office/excel/2006/main">
          <x14:cfRule type="dataBar" id="{B5727DDA-7849-44EA-B3AD-7D3162D375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I5:I19</xm:sqref>
        </x14:conditionalFormatting>
        <x14:conditionalFormatting xmlns:xm="http://schemas.microsoft.com/office/excel/2006/main">
          <x14:cfRule type="dataBar" id="{3436494D-EBD6-414B-BC99-EEFE55A58E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DATA</vt:lpstr>
      <vt:lpstr>PREPARED 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OBI</dc:creator>
  <cp:lastModifiedBy>Mr. OBI</cp:lastModifiedBy>
  <dcterms:modified xsi:type="dcterms:W3CDTF">2024-09-03T10:16:59Z</dcterms:modified>
</cp:coreProperties>
</file>