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ifaaq\Jupyter Notebook\"/>
    </mc:Choice>
  </mc:AlternateContent>
  <xr:revisionPtr revIDLastSave="0" documentId="13_ncr:1_{1C727154-E1FD-4CC6-8FCF-2DB3D5CCC7D7}" xr6:coauthVersionLast="47" xr6:coauthVersionMax="47" xr10:uidLastSave="{00000000-0000-0000-0000-000000000000}"/>
  <bookViews>
    <workbookView xWindow="-100" yWindow="-100" windowWidth="21467" windowHeight="11443" firstSheet="1" activeTab="4" xr2:uid="{28F82E59-48D1-45EF-80DA-0F74E06CB6C7}"/>
  </bookViews>
  <sheets>
    <sheet name="Day 30 - 9.7.25" sheetId="1" r:id="rId1"/>
    <sheet name="Day 31 - 10.7.25" sheetId="2" r:id="rId2"/>
    <sheet name="Day 31.1 - 10.7.25" sheetId="3" r:id="rId3"/>
    <sheet name="Day 32 - 14.7.25" sheetId="5" r:id="rId4"/>
    <sheet name="Day 33 - 15.7.25" sheetId="6" r:id="rId5"/>
    <sheet name="Day 34 - 16.7.2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3" i="5" l="1"/>
  <c r="J41" i="5"/>
  <c r="J40" i="5"/>
  <c r="A53" i="5"/>
  <c r="I43" i="5"/>
  <c r="D51" i="5"/>
  <c r="C51" i="5"/>
  <c r="B51" i="5"/>
  <c r="A45" i="5"/>
  <c r="E41" i="5"/>
  <c r="E42" i="5"/>
  <c r="E40" i="5"/>
  <c r="I41" i="5"/>
  <c r="I40" i="5"/>
  <c r="R18" i="5"/>
  <c r="R19" i="5"/>
  <c r="K23" i="5"/>
  <c r="J23" i="5"/>
  <c r="I23" i="5"/>
  <c r="H23" i="5"/>
  <c r="G23" i="5"/>
  <c r="F23" i="5"/>
  <c r="E23" i="5"/>
  <c r="D23" i="5"/>
  <c r="C23" i="5"/>
  <c r="B23" i="5"/>
  <c r="K22" i="5"/>
  <c r="J22" i="5"/>
  <c r="I22" i="5"/>
  <c r="H22" i="5"/>
  <c r="G22" i="5"/>
  <c r="F22" i="5"/>
  <c r="E22" i="5"/>
  <c r="D22" i="5"/>
  <c r="C22" i="5"/>
  <c r="B22" i="5"/>
  <c r="K21" i="5"/>
  <c r="J21" i="5"/>
  <c r="I21" i="5"/>
  <c r="H21" i="5"/>
  <c r="G21" i="5"/>
  <c r="F21" i="5"/>
  <c r="E21" i="5"/>
  <c r="D21" i="5"/>
  <c r="C21" i="5"/>
  <c r="B21" i="5"/>
  <c r="K20" i="5"/>
  <c r="J20" i="5"/>
  <c r="I20" i="5"/>
  <c r="H20" i="5"/>
  <c r="G20" i="5"/>
  <c r="F20" i="5"/>
  <c r="E20" i="5"/>
  <c r="D20" i="5"/>
  <c r="C20" i="5"/>
  <c r="B20" i="5"/>
  <c r="K19" i="5"/>
  <c r="J19" i="5"/>
  <c r="I19" i="5"/>
  <c r="H19" i="5"/>
  <c r="G19" i="5"/>
  <c r="F19" i="5"/>
  <c r="E19" i="5"/>
  <c r="D19" i="5"/>
  <c r="C19" i="5"/>
  <c r="B19" i="5"/>
  <c r="E6" i="5"/>
  <c r="G11" i="5"/>
  <c r="F11" i="5"/>
  <c r="E11" i="5"/>
  <c r="D11" i="5"/>
  <c r="C11" i="5"/>
  <c r="G10" i="5"/>
  <c r="F10" i="5"/>
  <c r="E10" i="5"/>
  <c r="D10" i="5"/>
  <c r="C10" i="5"/>
  <c r="G9" i="5"/>
  <c r="F9" i="5"/>
  <c r="E9" i="5"/>
  <c r="D9" i="5"/>
  <c r="C9" i="5"/>
  <c r="G8" i="5"/>
  <c r="F8" i="5"/>
  <c r="E8" i="5"/>
  <c r="D8" i="5"/>
  <c r="C8" i="5"/>
  <c r="G7" i="5"/>
  <c r="F7" i="5"/>
  <c r="E7" i="5"/>
  <c r="D7" i="5"/>
  <c r="C7" i="5"/>
  <c r="G6" i="5"/>
  <c r="F6" i="5"/>
  <c r="D6" i="5"/>
  <c r="C6" i="5"/>
  <c r="G5" i="5"/>
  <c r="F5" i="5"/>
  <c r="E5" i="5"/>
  <c r="D5" i="5"/>
  <c r="C5" i="5"/>
  <c r="G4" i="5"/>
  <c r="F4" i="5"/>
  <c r="E4" i="5"/>
  <c r="D4" i="5"/>
  <c r="C4" i="5"/>
  <c r="G3" i="5"/>
  <c r="F3" i="5"/>
  <c r="E3" i="5"/>
  <c r="D3" i="5"/>
  <c r="C3" i="5"/>
  <c r="G2" i="5"/>
  <c r="F2" i="5"/>
  <c r="E2" i="5"/>
  <c r="D2" i="5"/>
  <c r="C2" i="5"/>
  <c r="D2" i="3"/>
  <c r="D3" i="3"/>
  <c r="D1" i="3"/>
  <c r="C12" i="3"/>
  <c r="B15" i="3" s="1"/>
  <c r="C11" i="3"/>
  <c r="B11" i="3"/>
  <c r="C2" i="3"/>
  <c r="C3" i="3"/>
  <c r="C1" i="3"/>
  <c r="I14" i="2"/>
  <c r="E6" i="2"/>
  <c r="E5" i="2"/>
  <c r="F5" i="2" s="1"/>
  <c r="G5" i="2" s="1"/>
  <c r="E4" i="2"/>
  <c r="E3" i="2"/>
  <c r="C26" i="1"/>
  <c r="D26" i="1"/>
  <c r="E26" i="1"/>
  <c r="F26" i="1"/>
  <c r="G26" i="1"/>
  <c r="C27" i="1"/>
  <c r="D27" i="1"/>
  <c r="E27" i="1"/>
  <c r="F27" i="1"/>
  <c r="G27" i="1"/>
  <c r="C28" i="1"/>
  <c r="D28" i="1"/>
  <c r="E28" i="1"/>
  <c r="F28" i="1"/>
  <c r="G28" i="1"/>
  <c r="C29" i="1"/>
  <c r="D29" i="1"/>
  <c r="E29" i="1"/>
  <c r="F29" i="1"/>
  <c r="G29" i="1"/>
  <c r="C30" i="1"/>
  <c r="D30" i="1"/>
  <c r="E30" i="1"/>
  <c r="F30" i="1"/>
  <c r="G30" i="1"/>
  <c r="C22" i="1"/>
  <c r="D22" i="1"/>
  <c r="E22" i="1"/>
  <c r="F22" i="1"/>
  <c r="G22" i="1"/>
  <c r="C23" i="1"/>
  <c r="D23" i="1"/>
  <c r="E23" i="1"/>
  <c r="F23" i="1"/>
  <c r="G23" i="1"/>
  <c r="C24" i="1"/>
  <c r="D24" i="1"/>
  <c r="E24" i="1"/>
  <c r="F24" i="1"/>
  <c r="G24" i="1"/>
  <c r="C25" i="1"/>
  <c r="D25" i="1"/>
  <c r="E25" i="1"/>
  <c r="F25" i="1"/>
  <c r="G25" i="1"/>
  <c r="C21" i="1"/>
  <c r="D21" i="1"/>
  <c r="E21" i="1"/>
  <c r="F21" i="1"/>
  <c r="G21" i="1"/>
  <c r="E6" i="1"/>
  <c r="F6" i="1" s="1"/>
  <c r="E4" i="1"/>
  <c r="E5" i="1"/>
  <c r="E7" i="1"/>
  <c r="E8" i="1"/>
  <c r="F8" i="1" s="1"/>
  <c r="E3" i="1"/>
  <c r="F3" i="1" s="1"/>
  <c r="C28" i="5" l="1"/>
  <c r="G28" i="5"/>
  <c r="K28" i="5"/>
  <c r="B27" i="5"/>
  <c r="J28" i="5"/>
  <c r="D28" i="5"/>
  <c r="E28" i="5"/>
  <c r="Q15" i="5" s="1"/>
  <c r="F27" i="5"/>
  <c r="H24" i="5"/>
  <c r="H25" i="5" s="1"/>
  <c r="F24" i="5"/>
  <c r="F25" i="5" s="1"/>
  <c r="D26" i="5"/>
  <c r="B26" i="5"/>
  <c r="J26" i="5"/>
  <c r="G27" i="5"/>
  <c r="I26" i="5"/>
  <c r="G24" i="5"/>
  <c r="G25" i="5" s="1"/>
  <c r="C26" i="5"/>
  <c r="K26" i="5"/>
  <c r="F28" i="5"/>
  <c r="I27" i="5"/>
  <c r="H28" i="5"/>
  <c r="I24" i="5"/>
  <c r="I25" i="5" s="1"/>
  <c r="E26" i="5"/>
  <c r="C27" i="5"/>
  <c r="K27" i="5"/>
  <c r="I28" i="5"/>
  <c r="J27" i="5"/>
  <c r="B24" i="5"/>
  <c r="B25" i="5" s="1"/>
  <c r="J24" i="5"/>
  <c r="J25" i="5" s="1"/>
  <c r="F26" i="5"/>
  <c r="D27" i="5"/>
  <c r="B28" i="5"/>
  <c r="C24" i="5"/>
  <c r="C25" i="5" s="1"/>
  <c r="K24" i="5"/>
  <c r="K25" i="5" s="1"/>
  <c r="G26" i="5"/>
  <c r="E27" i="5"/>
  <c r="H27" i="5"/>
  <c r="D24" i="5"/>
  <c r="D25" i="5" s="1"/>
  <c r="H26" i="5"/>
  <c r="E24" i="5"/>
  <c r="E25" i="5" s="1"/>
  <c r="H8" i="5"/>
  <c r="I8" i="5" s="1"/>
  <c r="L4" i="5"/>
  <c r="L6" i="5"/>
  <c r="J2" i="5"/>
  <c r="K3" i="5"/>
  <c r="L8" i="5"/>
  <c r="J9" i="5"/>
  <c r="H6" i="5"/>
  <c r="H2" i="5"/>
  <c r="I2" i="5" s="1"/>
  <c r="H10" i="5"/>
  <c r="I10" i="5" s="1"/>
  <c r="L3" i="5"/>
  <c r="K9" i="5"/>
  <c r="K2" i="5"/>
  <c r="K8" i="5"/>
  <c r="L9" i="5"/>
  <c r="K11" i="5"/>
  <c r="J10" i="5"/>
  <c r="J4" i="5"/>
  <c r="H7" i="5"/>
  <c r="I7" i="5" s="1"/>
  <c r="L11" i="5"/>
  <c r="L5" i="5"/>
  <c r="K10" i="5"/>
  <c r="J8" i="5"/>
  <c r="K7" i="5"/>
  <c r="K4" i="5"/>
  <c r="H5" i="5"/>
  <c r="J7" i="5"/>
  <c r="H3" i="5"/>
  <c r="I3" i="5" s="1"/>
  <c r="J5" i="5"/>
  <c r="L7" i="5"/>
  <c r="H11" i="5"/>
  <c r="I11" i="5" s="1"/>
  <c r="L2" i="5"/>
  <c r="K5" i="5"/>
  <c r="L10" i="5"/>
  <c r="J3" i="5"/>
  <c r="H9" i="5"/>
  <c r="I9" i="5" s="1"/>
  <c r="J11" i="5"/>
  <c r="H4" i="5"/>
  <c r="I4" i="5" s="1"/>
  <c r="J6" i="5"/>
  <c r="K6" i="5"/>
  <c r="B23" i="3"/>
  <c r="L29" i="1"/>
  <c r="L26" i="1"/>
  <c r="F6" i="2"/>
  <c r="G6" i="2" s="1"/>
  <c r="H5" i="2"/>
  <c r="I5" i="2" s="1"/>
  <c r="F3" i="2"/>
  <c r="G3" i="2" s="1"/>
  <c r="F4" i="2"/>
  <c r="G4" i="2" s="1"/>
  <c r="L25" i="1"/>
  <c r="K26" i="1"/>
  <c r="H26" i="1"/>
  <c r="I26" i="1" s="1"/>
  <c r="H29" i="1"/>
  <c r="I29" i="1" s="1"/>
  <c r="H30" i="1"/>
  <c r="I30" i="1" s="1"/>
  <c r="K29" i="1"/>
  <c r="K28" i="1"/>
  <c r="J26" i="1"/>
  <c r="J27" i="1"/>
  <c r="J29" i="1"/>
  <c r="H27" i="1"/>
  <c r="I27" i="1" s="1"/>
  <c r="L28" i="1"/>
  <c r="L30" i="1"/>
  <c r="J28" i="1"/>
  <c r="L27" i="1"/>
  <c r="K30" i="1"/>
  <c r="J30" i="1"/>
  <c r="H28" i="1"/>
  <c r="I28" i="1" s="1"/>
  <c r="K27" i="1"/>
  <c r="L22" i="1"/>
  <c r="L21" i="1"/>
  <c r="L24" i="1"/>
  <c r="L23" i="1"/>
  <c r="K23" i="1"/>
  <c r="K25" i="1"/>
  <c r="K24" i="1"/>
  <c r="K22" i="1"/>
  <c r="K21" i="1"/>
  <c r="J25" i="1"/>
  <c r="J22" i="1"/>
  <c r="J23" i="1"/>
  <c r="J24" i="1"/>
  <c r="J21" i="1"/>
  <c r="H25" i="1"/>
  <c r="I25" i="1" s="1"/>
  <c r="H22" i="1"/>
  <c r="I22" i="1" s="1"/>
  <c r="H23" i="1"/>
  <c r="I23" i="1" s="1"/>
  <c r="H24" i="1"/>
  <c r="I24" i="1" s="1"/>
  <c r="H21" i="1"/>
  <c r="I21" i="1" s="1"/>
  <c r="F7" i="1"/>
  <c r="G7" i="1" s="1"/>
  <c r="G6" i="1"/>
  <c r="F5" i="1"/>
  <c r="G5" i="1" s="1"/>
  <c r="F4" i="1"/>
  <c r="G4" i="1" s="1"/>
  <c r="G3" i="1"/>
  <c r="G8" i="1"/>
  <c r="K29" i="5" l="1"/>
  <c r="C29" i="5"/>
  <c r="H29" i="5"/>
  <c r="G29" i="5"/>
  <c r="I29" i="5"/>
  <c r="I5" i="5"/>
  <c r="M5" i="5" s="1"/>
  <c r="R21" i="5" s="1"/>
  <c r="Q14" i="5"/>
  <c r="J29" i="5"/>
  <c r="I6" i="5"/>
  <c r="M6" i="5" s="1"/>
  <c r="E29" i="5"/>
  <c r="F29" i="5"/>
  <c r="D29" i="5"/>
  <c r="B29" i="5"/>
  <c r="M8" i="5"/>
  <c r="M10" i="5"/>
  <c r="M4" i="5"/>
  <c r="M2" i="5"/>
  <c r="M9" i="5"/>
  <c r="M7" i="5"/>
  <c r="M3" i="5"/>
  <c r="M11" i="5"/>
  <c r="M29" i="1"/>
  <c r="H6" i="2"/>
  <c r="I6" i="2"/>
  <c r="K6" i="2" s="1"/>
  <c r="M26" i="1"/>
  <c r="M28" i="1"/>
  <c r="H4" i="2"/>
  <c r="I4" i="2" s="1"/>
  <c r="H3" i="2"/>
  <c r="I3" i="2" s="1"/>
  <c r="K5" i="2"/>
  <c r="J5" i="2"/>
  <c r="M27" i="1"/>
  <c r="M30" i="1"/>
  <c r="J6" i="2"/>
  <c r="M25" i="1"/>
  <c r="M23" i="1"/>
  <c r="M21" i="1"/>
  <c r="M22" i="1"/>
  <c r="M24" i="1"/>
  <c r="I7" i="1"/>
  <c r="H7" i="1"/>
  <c r="H5" i="1"/>
  <c r="I5" i="1" s="1"/>
  <c r="H8" i="1"/>
  <c r="I8" i="1" s="1"/>
  <c r="H3" i="1"/>
  <c r="I3" i="1"/>
  <c r="H4" i="1"/>
  <c r="I4" i="1" s="1"/>
  <c r="H6" i="1"/>
  <c r="I6" i="1" s="1"/>
  <c r="I13" i="2" l="1"/>
  <c r="I12" i="2"/>
  <c r="I11" i="2"/>
  <c r="K3" i="2"/>
  <c r="I7" i="2"/>
  <c r="I10" i="2"/>
  <c r="J3" i="2"/>
  <c r="I9" i="2"/>
  <c r="I8" i="2"/>
  <c r="K4" i="2"/>
  <c r="J4" i="2"/>
  <c r="K4" i="1"/>
  <c r="J4" i="1"/>
  <c r="K5" i="1"/>
  <c r="J5" i="1"/>
  <c r="J6" i="1"/>
  <c r="K6" i="1"/>
  <c r="J8" i="1"/>
  <c r="K8" i="1"/>
  <c r="I10" i="1"/>
  <c r="J3" i="1"/>
  <c r="K3" i="1"/>
  <c r="I13" i="1"/>
  <c r="I12" i="1"/>
  <c r="I11" i="1"/>
  <c r="I9" i="1"/>
  <c r="K7" i="1"/>
  <c r="J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Athifaaq</author>
  </authors>
  <commentList>
    <comment ref="Q14" authorId="0" shapeId="0" xr:uid="{84606C72-195E-45A1-84CA-EA55F23DE988}">
      <text>
        <r>
          <rPr>
            <b/>
            <sz val="9"/>
            <color indexed="81"/>
            <rFont val="Tahoma"/>
            <charset val="1"/>
          </rPr>
          <t>Athifaaq:</t>
        </r>
        <r>
          <rPr>
            <sz val="9"/>
            <color indexed="81"/>
            <rFont val="Tahoma"/>
            <charset val="1"/>
          </rPr>
          <t xml:space="preserve">
Vlookup</t>
        </r>
      </text>
    </comment>
    <comment ref="Q15" authorId="0" shapeId="0" xr:uid="{127BDB03-3611-4A4A-8807-76747858E067}">
      <text>
        <r>
          <rPr>
            <b/>
            <sz val="9"/>
            <color indexed="81"/>
            <rFont val="Tahoma"/>
            <charset val="1"/>
          </rPr>
          <t>Athifaaq:</t>
        </r>
        <r>
          <rPr>
            <sz val="9"/>
            <color indexed="81"/>
            <rFont val="Tahoma"/>
            <charset val="1"/>
          </rPr>
          <t xml:space="preserve">
Hlookup</t>
        </r>
      </text>
    </comment>
    <comment ref="A45" authorId="0" shapeId="0" xr:uid="{5A0E28E5-5B1C-428F-B731-97E2FD00D944}">
      <text>
        <r>
          <rPr>
            <b/>
            <sz val="9"/>
            <color indexed="81"/>
            <rFont val="Tahoma"/>
            <charset val="1"/>
          </rPr>
          <t>Athifaaq:</t>
        </r>
        <r>
          <rPr>
            <sz val="9"/>
            <color indexed="81"/>
            <rFont val="Tahoma"/>
            <charset val="1"/>
          </rPr>
          <t xml:space="preserve">
VLOOKUP</t>
        </r>
      </text>
    </comment>
    <comment ref="A53" authorId="0" shapeId="0" xr:uid="{D83F7098-821F-4F95-9994-3ACF2ED20C6B}">
      <text>
        <r>
          <rPr>
            <b/>
            <sz val="9"/>
            <color indexed="81"/>
            <rFont val="Tahoma"/>
            <charset val="1"/>
          </rPr>
          <t>Athifaaq:</t>
        </r>
        <r>
          <rPr>
            <sz val="9"/>
            <color indexed="81"/>
            <rFont val="Tahoma"/>
            <charset val="1"/>
          </rPr>
          <t xml:space="preserve">
HLOOKUP</t>
        </r>
      </text>
    </comment>
  </commentList>
</comments>
</file>

<file path=xl/sharedStrings.xml><?xml version="1.0" encoding="utf-8"?>
<sst xmlns="http://schemas.openxmlformats.org/spreadsheetml/2006/main" count="166" uniqueCount="76">
  <si>
    <t>Quantity</t>
  </si>
  <si>
    <t>Unit Price</t>
  </si>
  <si>
    <t>tax%</t>
  </si>
  <si>
    <t>Product Name</t>
  </si>
  <si>
    <t>A</t>
  </si>
  <si>
    <t>B</t>
  </si>
  <si>
    <t>C</t>
  </si>
  <si>
    <t>D</t>
  </si>
  <si>
    <t>E</t>
  </si>
  <si>
    <t>F</t>
  </si>
  <si>
    <t>Quantity price</t>
  </si>
  <si>
    <t>Tax price</t>
  </si>
  <si>
    <t>Final Price</t>
  </si>
  <si>
    <t>Discount</t>
  </si>
  <si>
    <t>Discount Price</t>
  </si>
  <si>
    <t>Billing Price</t>
  </si>
  <si>
    <t>Total Sales</t>
  </si>
  <si>
    <t>avg sales</t>
  </si>
  <si>
    <t>min</t>
  </si>
  <si>
    <t>max sales</t>
  </si>
  <si>
    <t>no of sales</t>
  </si>
  <si>
    <t xml:space="preserve">Offers </t>
  </si>
  <si>
    <t>create a std table</t>
  </si>
  <si>
    <t>sid,sname,s1 to s5 mark</t>
  </si>
  <si>
    <t>total mark,percentage,min,max,pass/fail,grade</t>
  </si>
  <si>
    <t>Need to do this task :</t>
  </si>
  <si>
    <t>Student ID</t>
  </si>
  <si>
    <t>Student Name</t>
  </si>
  <si>
    <t>Sub 1 Marks</t>
  </si>
  <si>
    <t>Sub 2 Marks</t>
  </si>
  <si>
    <t>Sub 3 Marks</t>
  </si>
  <si>
    <t>Sub 4 Marks</t>
  </si>
  <si>
    <t>Sub 5 Marks</t>
  </si>
  <si>
    <t>Total Marks</t>
  </si>
  <si>
    <t>in Percentage %</t>
  </si>
  <si>
    <t>Max Mark</t>
  </si>
  <si>
    <t>Min Mark</t>
  </si>
  <si>
    <t>Pass / Fail</t>
  </si>
  <si>
    <t>Grade</t>
  </si>
  <si>
    <t>G</t>
  </si>
  <si>
    <t>H</t>
  </si>
  <si>
    <t>I</t>
  </si>
  <si>
    <t>J</t>
  </si>
  <si>
    <t>sumif</t>
  </si>
  <si>
    <t>avgif</t>
  </si>
  <si>
    <t>countif</t>
  </si>
  <si>
    <t>Ajith Kumar</t>
  </si>
  <si>
    <t>Kerthana</t>
  </si>
  <si>
    <t>kannan</t>
  </si>
  <si>
    <t>Athif</t>
  </si>
  <si>
    <t>Rafeek</t>
  </si>
  <si>
    <t>Ajith</t>
  </si>
  <si>
    <t>Kumar</t>
  </si>
  <si>
    <t>Amount</t>
  </si>
  <si>
    <t>AIR</t>
  </si>
  <si>
    <t>YEAR</t>
  </si>
  <si>
    <t>Total Amount</t>
  </si>
  <si>
    <t>lookup</t>
  </si>
  <si>
    <t>vlookup</t>
  </si>
  <si>
    <t>hlookup</t>
  </si>
  <si>
    <t>xlookup</t>
  </si>
  <si>
    <t>MATCH</t>
  </si>
  <si>
    <t>index(value) and match(address)</t>
  </si>
  <si>
    <t>row number</t>
  </si>
  <si>
    <t>column number</t>
  </si>
  <si>
    <t>index</t>
  </si>
  <si>
    <t>changing table into horizontal and vertical</t>
  </si>
  <si>
    <t>lookups func = vlookup, hlookup, xlookup(from v2021), index &amp; match</t>
  </si>
  <si>
    <t>pivot tables</t>
  </si>
  <si>
    <t>M1</t>
  </si>
  <si>
    <t>M2</t>
  </si>
  <si>
    <t>M3</t>
  </si>
  <si>
    <t>Total</t>
  </si>
  <si>
    <t>XLOOKUP successor of vlookup</t>
  </si>
  <si>
    <t>seen about dashboard with Slicers</t>
  </si>
  <si>
    <t>assigned us task to create a dashboard with slicers as REPORT on any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</si>
</sst>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₹&quot;\ #,##0.00;[Red]&quot;₹&quot;\ \-#,##0.00"/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2" applyFont="1"/>
    <xf numFmtId="44" fontId="0" fillId="0" borderId="0" xfId="0" applyNumberFormat="1"/>
    <xf numFmtId="8" fontId="0" fillId="0" borderId="0" xfId="0" applyNumberFormat="1"/>
    <xf numFmtId="8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3">
    <cellStyle name="Currency" xfId="2" builtinId="4"/>
    <cellStyle name="Normal" xfId="0" builtinId="0"/>
    <cellStyle name="Percent" xfId="1" builtinId="5"/>
  </cellStyles>
  <dxfs count="4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79FF-4619-4A1A-A4DC-2D6A9A911050}">
  <dimension ref="A1:M31"/>
  <sheetViews>
    <sheetView topLeftCell="A7" zoomScale="46" zoomScaleNormal="108" workbookViewId="0">
      <selection activeCell="E12" sqref="E12"/>
    </sheetView>
  </sheetViews>
  <sheetFormatPr defaultRowHeight="14.4" x14ac:dyDescent="0.3"/>
  <cols>
    <col min="1" max="1" width="12.796875" bestFit="1" customWidth="1"/>
    <col min="2" max="2" width="13" bestFit="1" customWidth="1"/>
    <col min="3" max="4" width="11.09765625" bestFit="1" customWidth="1"/>
    <col min="5" max="5" width="12.796875" bestFit="1" customWidth="1"/>
    <col min="6" max="7" width="11.09765625" bestFit="1" customWidth="1"/>
    <col min="8" max="8" width="12.69921875" bestFit="1" customWidth="1"/>
    <col min="9" max="9" width="14.5" bestFit="1" customWidth="1"/>
    <col min="10" max="10" width="10.19921875" bestFit="1" customWidth="1"/>
  </cols>
  <sheetData>
    <row r="1" spans="1:11" x14ac:dyDescent="0.3">
      <c r="A1" t="s">
        <v>13</v>
      </c>
      <c r="B1" s="2">
        <v>0.6</v>
      </c>
    </row>
    <row r="2" spans="1:11" x14ac:dyDescent="0.3">
      <c r="A2" t="s">
        <v>3</v>
      </c>
      <c r="B2" t="s">
        <v>0</v>
      </c>
      <c r="C2" t="s">
        <v>1</v>
      </c>
      <c r="D2" t="s">
        <v>2</v>
      </c>
      <c r="E2" t="s">
        <v>10</v>
      </c>
      <c r="F2" t="s">
        <v>11</v>
      </c>
      <c r="G2" t="s">
        <v>12</v>
      </c>
      <c r="H2" t="s">
        <v>14</v>
      </c>
      <c r="I2" t="s">
        <v>15</v>
      </c>
      <c r="J2" t="s">
        <v>21</v>
      </c>
    </row>
    <row r="3" spans="1:11" x14ac:dyDescent="0.3">
      <c r="A3" t="s">
        <v>4</v>
      </c>
      <c r="B3">
        <v>5</v>
      </c>
      <c r="C3" s="1">
        <v>120</v>
      </c>
      <c r="D3" s="2">
        <v>0.04</v>
      </c>
      <c r="E3" s="1">
        <f t="shared" ref="E3:E8" si="0">C3*B3</f>
        <v>600</v>
      </c>
      <c r="F3" s="1">
        <f t="shared" ref="F3:F8" si="1">E3*D3</f>
        <v>24</v>
      </c>
      <c r="G3" s="1">
        <f t="shared" ref="G3:G8" si="2">E3+F3</f>
        <v>624</v>
      </c>
      <c r="H3" s="1">
        <f t="shared" ref="H3:H8" si="3">G3*$B$1</f>
        <v>374.4</v>
      </c>
      <c r="I3" s="1">
        <f t="shared" ref="I3:I8" si="4">G3-H3</f>
        <v>249.60000000000002</v>
      </c>
      <c r="J3" t="str">
        <f t="shared" ref="J3:J8" si="5">IF(I3&gt;450,"Offer apply","No Offers")</f>
        <v>No Offers</v>
      </c>
      <c r="K3">
        <f t="shared" ref="K3:K8" si="6">IF(I3&gt;450,I3-50,IF(I3&gt;350,I3-30,I3))</f>
        <v>249.60000000000002</v>
      </c>
    </row>
    <row r="4" spans="1:11" x14ac:dyDescent="0.3">
      <c r="A4" t="s">
        <v>5</v>
      </c>
      <c r="B4">
        <v>3</v>
      </c>
      <c r="C4" s="1">
        <v>300</v>
      </c>
      <c r="D4" s="2">
        <v>0.05</v>
      </c>
      <c r="E4" s="1">
        <f t="shared" si="0"/>
        <v>900</v>
      </c>
      <c r="F4" s="1">
        <f t="shared" si="1"/>
        <v>45</v>
      </c>
      <c r="G4" s="1">
        <f t="shared" si="2"/>
        <v>945</v>
      </c>
      <c r="H4" s="1">
        <f t="shared" si="3"/>
        <v>567</v>
      </c>
      <c r="I4" s="1">
        <f t="shared" si="4"/>
        <v>378</v>
      </c>
      <c r="J4" t="str">
        <f t="shared" si="5"/>
        <v>No Offers</v>
      </c>
      <c r="K4">
        <f t="shared" si="6"/>
        <v>348</v>
      </c>
    </row>
    <row r="5" spans="1:11" x14ac:dyDescent="0.3">
      <c r="A5" t="s">
        <v>6</v>
      </c>
      <c r="B5">
        <v>7</v>
      </c>
      <c r="C5" s="1">
        <v>250</v>
      </c>
      <c r="D5" s="2">
        <v>0.02</v>
      </c>
      <c r="E5" s="1">
        <f t="shared" si="0"/>
        <v>1750</v>
      </c>
      <c r="F5" s="1">
        <f t="shared" si="1"/>
        <v>35</v>
      </c>
      <c r="G5" s="1">
        <f t="shared" si="2"/>
        <v>1785</v>
      </c>
      <c r="H5" s="1">
        <f t="shared" si="3"/>
        <v>1071</v>
      </c>
      <c r="I5" s="1">
        <f t="shared" si="4"/>
        <v>714</v>
      </c>
      <c r="J5" t="str">
        <f t="shared" si="5"/>
        <v>Offer apply</v>
      </c>
      <c r="K5">
        <f t="shared" si="6"/>
        <v>664</v>
      </c>
    </row>
    <row r="6" spans="1:11" x14ac:dyDescent="0.3">
      <c r="A6" t="s">
        <v>7</v>
      </c>
      <c r="B6">
        <v>2</v>
      </c>
      <c r="C6" s="1">
        <v>505</v>
      </c>
      <c r="D6" s="2">
        <v>0.03</v>
      </c>
      <c r="E6" s="1">
        <f t="shared" si="0"/>
        <v>1010</v>
      </c>
      <c r="F6" s="1">
        <f t="shared" si="1"/>
        <v>30.299999999999997</v>
      </c>
      <c r="G6" s="1">
        <f t="shared" si="2"/>
        <v>1040.3</v>
      </c>
      <c r="H6" s="1">
        <f t="shared" si="3"/>
        <v>624.17999999999995</v>
      </c>
      <c r="I6" s="1">
        <f t="shared" si="4"/>
        <v>416.12</v>
      </c>
      <c r="J6" t="str">
        <f t="shared" si="5"/>
        <v>No Offers</v>
      </c>
      <c r="K6">
        <f t="shared" si="6"/>
        <v>386.12</v>
      </c>
    </row>
    <row r="7" spans="1:11" x14ac:dyDescent="0.3">
      <c r="A7" t="s">
        <v>8</v>
      </c>
      <c r="B7">
        <v>4</v>
      </c>
      <c r="C7" s="1">
        <v>304</v>
      </c>
      <c r="D7" s="2">
        <v>0.01</v>
      </c>
      <c r="E7" s="1">
        <f t="shared" si="0"/>
        <v>1216</v>
      </c>
      <c r="F7" s="1">
        <f t="shared" si="1"/>
        <v>12.16</v>
      </c>
      <c r="G7" s="1">
        <f t="shared" si="2"/>
        <v>1228.1600000000001</v>
      </c>
      <c r="H7" s="1">
        <f t="shared" si="3"/>
        <v>736.89600000000007</v>
      </c>
      <c r="I7" s="1">
        <f t="shared" si="4"/>
        <v>491.26400000000001</v>
      </c>
      <c r="J7" t="str">
        <f t="shared" si="5"/>
        <v>Offer apply</v>
      </c>
      <c r="K7">
        <f t="shared" si="6"/>
        <v>441.26400000000001</v>
      </c>
    </row>
    <row r="8" spans="1:11" x14ac:dyDescent="0.3">
      <c r="A8" t="s">
        <v>9</v>
      </c>
      <c r="B8">
        <v>4</v>
      </c>
      <c r="C8" s="1">
        <v>199</v>
      </c>
      <c r="D8" s="2">
        <v>0.03</v>
      </c>
      <c r="E8" s="1">
        <f t="shared" si="0"/>
        <v>796</v>
      </c>
      <c r="F8" s="1">
        <f t="shared" si="1"/>
        <v>23.88</v>
      </c>
      <c r="G8" s="1">
        <f t="shared" si="2"/>
        <v>819.88</v>
      </c>
      <c r="H8" s="1">
        <f t="shared" si="3"/>
        <v>491.928</v>
      </c>
      <c r="I8" s="1">
        <f t="shared" si="4"/>
        <v>327.952</v>
      </c>
      <c r="J8" t="str">
        <f t="shared" si="5"/>
        <v>No Offers</v>
      </c>
      <c r="K8">
        <f t="shared" si="6"/>
        <v>327.952</v>
      </c>
    </row>
    <row r="9" spans="1:11" x14ac:dyDescent="0.3">
      <c r="H9" t="s">
        <v>16</v>
      </c>
      <c r="I9" s="1">
        <f>SUM(I3:I8)</f>
        <v>2576.9359999999997</v>
      </c>
    </row>
    <row r="10" spans="1:11" x14ac:dyDescent="0.3">
      <c r="H10" t="s">
        <v>17</v>
      </c>
      <c r="I10" s="1">
        <f>AVERAGE(I3:I8)</f>
        <v>429.48933333333326</v>
      </c>
    </row>
    <row r="11" spans="1:11" x14ac:dyDescent="0.3">
      <c r="H11" t="s">
        <v>18</v>
      </c>
      <c r="I11" s="1">
        <f>MIN(I3:I8)</f>
        <v>249.60000000000002</v>
      </c>
    </row>
    <row r="12" spans="1:11" x14ac:dyDescent="0.3">
      <c r="H12" t="s">
        <v>19</v>
      </c>
      <c r="I12" s="1">
        <f>MAX(I3:I8)</f>
        <v>714</v>
      </c>
    </row>
    <row r="13" spans="1:11" x14ac:dyDescent="0.3">
      <c r="H13" t="s">
        <v>20</v>
      </c>
      <c r="I13">
        <f>COUNT(I3:I8)</f>
        <v>6</v>
      </c>
    </row>
    <row r="15" spans="1:11" x14ac:dyDescent="0.3">
      <c r="A15" t="s">
        <v>25</v>
      </c>
    </row>
    <row r="16" spans="1:11" x14ac:dyDescent="0.3">
      <c r="A16" t="s">
        <v>22</v>
      </c>
    </row>
    <row r="17" spans="1:13" x14ac:dyDescent="0.3">
      <c r="A17" t="s">
        <v>23</v>
      </c>
    </row>
    <row r="18" spans="1:13" x14ac:dyDescent="0.3">
      <c r="A18" t="s">
        <v>24</v>
      </c>
    </row>
    <row r="20" spans="1:13" x14ac:dyDescent="0.3">
      <c r="A20" s="5" t="s">
        <v>26</v>
      </c>
      <c r="B20" s="5" t="s">
        <v>27</v>
      </c>
      <c r="C20" s="5" t="s">
        <v>28</v>
      </c>
      <c r="D20" s="5" t="s">
        <v>29</v>
      </c>
      <c r="E20" s="5" t="s">
        <v>30</v>
      </c>
      <c r="F20" s="5" t="s">
        <v>31</v>
      </c>
      <c r="G20" s="5" t="s">
        <v>32</v>
      </c>
      <c r="H20" s="5" t="s">
        <v>33</v>
      </c>
      <c r="I20" s="5" t="s">
        <v>34</v>
      </c>
      <c r="J20" s="5" t="s">
        <v>35</v>
      </c>
      <c r="K20" s="5" t="s">
        <v>36</v>
      </c>
      <c r="L20" s="5" t="s">
        <v>37</v>
      </c>
      <c r="M20" s="5" t="s">
        <v>38</v>
      </c>
    </row>
    <row r="21" spans="1:13" x14ac:dyDescent="0.3">
      <c r="A21" s="3">
        <v>1</v>
      </c>
      <c r="B21" s="3" t="s">
        <v>4</v>
      </c>
      <c r="C21" s="3">
        <f ca="1">RANDBETWEEN(1,100)</f>
        <v>80</v>
      </c>
      <c r="D21" s="3">
        <f t="shared" ref="D21:G30" ca="1" si="7">RANDBETWEEN(40,100)</f>
        <v>58</v>
      </c>
      <c r="E21" s="3">
        <f t="shared" ca="1" si="7"/>
        <v>98</v>
      </c>
      <c r="F21" s="3">
        <f t="shared" ca="1" si="7"/>
        <v>92</v>
      </c>
      <c r="G21" s="3">
        <f t="shared" ca="1" si="7"/>
        <v>77</v>
      </c>
      <c r="H21" s="3">
        <f t="shared" ref="H21:H30" ca="1" si="8">SUM(C21:G21)</f>
        <v>405</v>
      </c>
      <c r="I21" s="4">
        <f ca="1">(H21/5)/100</f>
        <v>0.81</v>
      </c>
      <c r="J21" s="3">
        <f t="shared" ref="J21:J30" ca="1" si="9">MAX(C21:G21)</f>
        <v>98</v>
      </c>
      <c r="K21" s="3">
        <f t="shared" ref="K21:K30" ca="1" si="10">MIN(C21:G21)</f>
        <v>58</v>
      </c>
      <c r="L21" s="3" t="str">
        <f ca="1">IF(COUNTIF(C21:G21,"&lt;35")&gt;0,"Fail","Pass")</f>
        <v>Pass</v>
      </c>
      <c r="M21" s="3" t="str">
        <f t="shared" ref="M21:M30" ca="1" si="11">IF(L21="Fail","F",IF(I21&gt;=90%,"A+",IF(I21&gt;=80%,"A",IF(I21&gt;=70%,"B",IF(I21&gt;=60%,"C",IF(I21&gt;=50%,"D",IF(I21&gt;=35%,"E","F")))))))</f>
        <v>A</v>
      </c>
    </row>
    <row r="22" spans="1:13" x14ac:dyDescent="0.3">
      <c r="A22" s="3">
        <v>2</v>
      </c>
      <c r="B22" s="3" t="s">
        <v>5</v>
      </c>
      <c r="C22" s="3">
        <f t="shared" ref="C22:C30" ca="1" si="12">RANDBETWEEN(1,100)</f>
        <v>23</v>
      </c>
      <c r="D22" s="3">
        <f t="shared" ca="1" si="7"/>
        <v>91</v>
      </c>
      <c r="E22" s="3">
        <f t="shared" ca="1" si="7"/>
        <v>93</v>
      </c>
      <c r="F22" s="3">
        <f t="shared" ca="1" si="7"/>
        <v>71</v>
      </c>
      <c r="G22" s="3">
        <f t="shared" ca="1" si="7"/>
        <v>90</v>
      </c>
      <c r="H22" s="3">
        <f t="shared" ca="1" si="8"/>
        <v>368</v>
      </c>
      <c r="I22" s="4">
        <f t="shared" ref="I22:I30" ca="1" si="13">(H22/5)/100</f>
        <v>0.73599999999999999</v>
      </c>
      <c r="J22" s="3">
        <f t="shared" ca="1" si="9"/>
        <v>93</v>
      </c>
      <c r="K22" s="3">
        <f t="shared" ca="1" si="10"/>
        <v>23</v>
      </c>
      <c r="L22" s="3" t="str">
        <f t="shared" ref="L22:L30" ca="1" si="14">IF(COUNTIF(C22:G22,"&lt;=35")&gt;0,"Fail","Pass")</f>
        <v>Fail</v>
      </c>
      <c r="M22" s="3" t="str">
        <f t="shared" ca="1" si="11"/>
        <v>F</v>
      </c>
    </row>
    <row r="23" spans="1:13" x14ac:dyDescent="0.3">
      <c r="A23" s="3">
        <v>3</v>
      </c>
      <c r="B23" s="3" t="s">
        <v>6</v>
      </c>
      <c r="C23" s="3">
        <f t="shared" ca="1" si="12"/>
        <v>10</v>
      </c>
      <c r="D23" s="3">
        <f t="shared" ca="1" si="7"/>
        <v>96</v>
      </c>
      <c r="E23" s="3">
        <f t="shared" ca="1" si="7"/>
        <v>60</v>
      </c>
      <c r="F23" s="3">
        <f t="shared" ca="1" si="7"/>
        <v>96</v>
      </c>
      <c r="G23" s="3">
        <f t="shared" ca="1" si="7"/>
        <v>79</v>
      </c>
      <c r="H23" s="3">
        <f t="shared" ca="1" si="8"/>
        <v>341</v>
      </c>
      <c r="I23" s="4">
        <f t="shared" ca="1" si="13"/>
        <v>0.68200000000000005</v>
      </c>
      <c r="J23" s="3">
        <f t="shared" ca="1" si="9"/>
        <v>96</v>
      </c>
      <c r="K23" s="3">
        <f t="shared" ca="1" si="10"/>
        <v>10</v>
      </c>
      <c r="L23" s="3" t="str">
        <f t="shared" ca="1" si="14"/>
        <v>Fail</v>
      </c>
      <c r="M23" s="3" t="str">
        <f t="shared" ca="1" si="11"/>
        <v>F</v>
      </c>
    </row>
    <row r="24" spans="1:13" x14ac:dyDescent="0.3">
      <c r="A24" s="3">
        <v>4</v>
      </c>
      <c r="B24" s="3" t="s">
        <v>7</v>
      </c>
      <c r="C24" s="3">
        <f t="shared" ca="1" si="12"/>
        <v>47</v>
      </c>
      <c r="D24" s="3">
        <f t="shared" ca="1" si="7"/>
        <v>47</v>
      </c>
      <c r="E24" s="3">
        <f t="shared" ca="1" si="7"/>
        <v>49</v>
      </c>
      <c r="F24" s="3">
        <f t="shared" ca="1" si="7"/>
        <v>42</v>
      </c>
      <c r="G24" s="3">
        <f t="shared" ca="1" si="7"/>
        <v>84</v>
      </c>
      <c r="H24" s="3">
        <f t="shared" ca="1" si="8"/>
        <v>269</v>
      </c>
      <c r="I24" s="4">
        <f t="shared" ca="1" si="13"/>
        <v>0.53799999999999992</v>
      </c>
      <c r="J24" s="3">
        <f t="shared" ca="1" si="9"/>
        <v>84</v>
      </c>
      <c r="K24" s="3">
        <f t="shared" ca="1" si="10"/>
        <v>42</v>
      </c>
      <c r="L24" s="3" t="str">
        <f t="shared" ca="1" si="14"/>
        <v>Pass</v>
      </c>
      <c r="M24" s="3" t="str">
        <f t="shared" ca="1" si="11"/>
        <v>D</v>
      </c>
    </row>
    <row r="25" spans="1:13" x14ac:dyDescent="0.3">
      <c r="A25" s="3">
        <v>5</v>
      </c>
      <c r="B25" s="3" t="s">
        <v>8</v>
      </c>
      <c r="C25" s="3">
        <f t="shared" ca="1" si="12"/>
        <v>18</v>
      </c>
      <c r="D25" s="3">
        <f t="shared" ca="1" si="7"/>
        <v>42</v>
      </c>
      <c r="E25" s="3">
        <f t="shared" ca="1" si="7"/>
        <v>91</v>
      </c>
      <c r="F25" s="3">
        <f t="shared" ca="1" si="7"/>
        <v>61</v>
      </c>
      <c r="G25" s="3">
        <f t="shared" ca="1" si="7"/>
        <v>73</v>
      </c>
      <c r="H25" s="3">
        <f t="shared" ca="1" si="8"/>
        <v>285</v>
      </c>
      <c r="I25" s="4">
        <f t="shared" ca="1" si="13"/>
        <v>0.56999999999999995</v>
      </c>
      <c r="J25" s="3">
        <f t="shared" ca="1" si="9"/>
        <v>91</v>
      </c>
      <c r="K25" s="3">
        <f t="shared" ca="1" si="10"/>
        <v>18</v>
      </c>
      <c r="L25" s="3" t="str">
        <f t="shared" ca="1" si="14"/>
        <v>Fail</v>
      </c>
      <c r="M25" s="3" t="str">
        <f t="shared" ca="1" si="11"/>
        <v>F</v>
      </c>
    </row>
    <row r="26" spans="1:13" x14ac:dyDescent="0.3">
      <c r="A26" s="3">
        <v>6</v>
      </c>
      <c r="B26" s="3" t="s">
        <v>9</v>
      </c>
      <c r="C26" s="3">
        <f t="shared" ca="1" si="12"/>
        <v>67</v>
      </c>
      <c r="D26" s="3">
        <f t="shared" ca="1" si="7"/>
        <v>45</v>
      </c>
      <c r="E26" s="3">
        <f t="shared" ca="1" si="7"/>
        <v>62</v>
      </c>
      <c r="F26" s="3">
        <f t="shared" ca="1" si="7"/>
        <v>88</v>
      </c>
      <c r="G26" s="3">
        <f t="shared" ca="1" si="7"/>
        <v>90</v>
      </c>
      <c r="H26" s="3">
        <f t="shared" ca="1" si="8"/>
        <v>352</v>
      </c>
      <c r="I26" s="4">
        <f t="shared" ca="1" si="13"/>
        <v>0.70400000000000007</v>
      </c>
      <c r="J26" s="3">
        <f t="shared" ca="1" si="9"/>
        <v>90</v>
      </c>
      <c r="K26" s="3">
        <f t="shared" ca="1" si="10"/>
        <v>45</v>
      </c>
      <c r="L26" s="3" t="str">
        <f t="shared" ca="1" si="14"/>
        <v>Pass</v>
      </c>
      <c r="M26" s="3" t="str">
        <f t="shared" ca="1" si="11"/>
        <v>B</v>
      </c>
    </row>
    <row r="27" spans="1:13" x14ac:dyDescent="0.3">
      <c r="A27" s="3">
        <v>7</v>
      </c>
      <c r="B27" s="3" t="s">
        <v>39</v>
      </c>
      <c r="C27" s="3">
        <f t="shared" ca="1" si="12"/>
        <v>55</v>
      </c>
      <c r="D27" s="3">
        <f t="shared" ca="1" si="7"/>
        <v>47</v>
      </c>
      <c r="E27" s="3">
        <f t="shared" ca="1" si="7"/>
        <v>80</v>
      </c>
      <c r="F27" s="3">
        <f t="shared" ca="1" si="7"/>
        <v>59</v>
      </c>
      <c r="G27" s="3">
        <f t="shared" ca="1" si="7"/>
        <v>49</v>
      </c>
      <c r="H27" s="3">
        <f t="shared" ca="1" si="8"/>
        <v>290</v>
      </c>
      <c r="I27" s="4">
        <f t="shared" ca="1" si="13"/>
        <v>0.57999999999999996</v>
      </c>
      <c r="J27" s="3">
        <f t="shared" ca="1" si="9"/>
        <v>80</v>
      </c>
      <c r="K27" s="3">
        <f t="shared" ca="1" si="10"/>
        <v>47</v>
      </c>
      <c r="L27" s="3" t="str">
        <f t="shared" ca="1" si="14"/>
        <v>Pass</v>
      </c>
      <c r="M27" s="3" t="str">
        <f t="shared" ca="1" si="11"/>
        <v>D</v>
      </c>
    </row>
    <row r="28" spans="1:13" x14ac:dyDescent="0.3">
      <c r="A28" s="3">
        <v>8</v>
      </c>
      <c r="B28" s="3" t="s">
        <v>40</v>
      </c>
      <c r="C28" s="3">
        <f t="shared" ca="1" si="12"/>
        <v>88</v>
      </c>
      <c r="D28" s="3">
        <f t="shared" ca="1" si="7"/>
        <v>76</v>
      </c>
      <c r="E28" s="3">
        <f t="shared" ca="1" si="7"/>
        <v>57</v>
      </c>
      <c r="F28" s="3">
        <f t="shared" ca="1" si="7"/>
        <v>91</v>
      </c>
      <c r="G28" s="3">
        <f t="shared" ca="1" si="7"/>
        <v>40</v>
      </c>
      <c r="H28" s="3">
        <f t="shared" ca="1" si="8"/>
        <v>352</v>
      </c>
      <c r="I28" s="4">
        <f t="shared" ca="1" si="13"/>
        <v>0.70400000000000007</v>
      </c>
      <c r="J28" s="3">
        <f t="shared" ca="1" si="9"/>
        <v>91</v>
      </c>
      <c r="K28" s="3">
        <f t="shared" ca="1" si="10"/>
        <v>40</v>
      </c>
      <c r="L28" s="3" t="str">
        <f t="shared" ca="1" si="14"/>
        <v>Pass</v>
      </c>
      <c r="M28" s="3" t="str">
        <f t="shared" ca="1" si="11"/>
        <v>B</v>
      </c>
    </row>
    <row r="29" spans="1:13" x14ac:dyDescent="0.3">
      <c r="A29" s="3">
        <v>9</v>
      </c>
      <c r="B29" s="3" t="s">
        <v>41</v>
      </c>
      <c r="C29" s="3">
        <f t="shared" ca="1" si="12"/>
        <v>23</v>
      </c>
      <c r="D29" s="3">
        <f t="shared" ca="1" si="7"/>
        <v>80</v>
      </c>
      <c r="E29" s="3">
        <f t="shared" ca="1" si="7"/>
        <v>86</v>
      </c>
      <c r="F29" s="3">
        <f t="shared" ca="1" si="7"/>
        <v>48</v>
      </c>
      <c r="G29" s="3">
        <f t="shared" ca="1" si="7"/>
        <v>82</v>
      </c>
      <c r="H29" s="3">
        <f t="shared" ca="1" si="8"/>
        <v>319</v>
      </c>
      <c r="I29" s="4">
        <f t="shared" ca="1" si="13"/>
        <v>0.63800000000000001</v>
      </c>
      <c r="J29" s="3">
        <f t="shared" ca="1" si="9"/>
        <v>86</v>
      </c>
      <c r="K29" s="3">
        <f t="shared" ca="1" si="10"/>
        <v>23</v>
      </c>
      <c r="L29" s="3" t="str">
        <f t="shared" ca="1" si="14"/>
        <v>Fail</v>
      </c>
      <c r="M29" s="3" t="str">
        <f t="shared" ca="1" si="11"/>
        <v>F</v>
      </c>
    </row>
    <row r="30" spans="1:13" x14ac:dyDescent="0.3">
      <c r="A30" s="3">
        <v>10</v>
      </c>
      <c r="B30" s="3" t="s">
        <v>42</v>
      </c>
      <c r="C30" s="3">
        <f t="shared" ca="1" si="12"/>
        <v>87</v>
      </c>
      <c r="D30" s="3">
        <f t="shared" ca="1" si="7"/>
        <v>50</v>
      </c>
      <c r="E30" s="3">
        <f t="shared" ca="1" si="7"/>
        <v>81</v>
      </c>
      <c r="F30" s="3">
        <f t="shared" ca="1" si="7"/>
        <v>77</v>
      </c>
      <c r="G30" s="3">
        <f t="shared" ca="1" si="7"/>
        <v>88</v>
      </c>
      <c r="H30" s="3">
        <f t="shared" ca="1" si="8"/>
        <v>383</v>
      </c>
      <c r="I30" s="4">
        <f t="shared" ca="1" si="13"/>
        <v>0.7659999999999999</v>
      </c>
      <c r="J30" s="3">
        <f t="shared" ca="1" si="9"/>
        <v>88</v>
      </c>
      <c r="K30" s="3">
        <f t="shared" ca="1" si="10"/>
        <v>50</v>
      </c>
      <c r="L30" s="3" t="str">
        <f t="shared" ca="1" si="14"/>
        <v>Pass</v>
      </c>
      <c r="M30" s="3" t="str">
        <f t="shared" ca="1" si="11"/>
        <v>B</v>
      </c>
    </row>
    <row r="31" spans="1:13" x14ac:dyDescent="0.3">
      <c r="B31" s="3"/>
    </row>
  </sheetData>
  <conditionalFormatting sqref="C21:G30">
    <cfRule type="cellIs" dxfId="41" priority="1" operator="lessThan">
      <formula>35</formula>
    </cfRule>
    <cfRule type="cellIs" dxfId="40" priority="6" operator="greaterThan">
      <formula>34</formula>
    </cfRule>
    <cfRule type="cellIs" dxfId="39" priority="7" operator="lessThan">
      <formula>35</formula>
    </cfRule>
  </conditionalFormatting>
  <conditionalFormatting sqref="I3:I8">
    <cfRule type="cellIs" dxfId="38" priority="10" operator="lessThan">
      <formula>450</formula>
    </cfRule>
    <cfRule type="cellIs" dxfId="37" priority="11" operator="greaterThan">
      <formula>450</formula>
    </cfRule>
  </conditionalFormatting>
  <conditionalFormatting sqref="J3:J8">
    <cfRule type="containsText" dxfId="36" priority="12" operator="containsText" text="no">
      <formula>NOT(ISERROR(SEARCH("no",J3)))</formula>
    </cfRule>
    <cfRule type="containsText" dxfId="35" priority="13" operator="containsText" text="offer apply">
      <formula>NOT(ISERROR(SEARCH("offer apply",J3)))</formula>
    </cfRule>
  </conditionalFormatting>
  <conditionalFormatting sqref="L21:L30">
    <cfRule type="containsText" dxfId="34" priority="8" operator="containsText" text="Pass">
      <formula>NOT(ISERROR(SEARCH("Pass",L21)))</formula>
    </cfRule>
    <cfRule type="containsText" dxfId="33" priority="9" operator="containsText" text="Fail">
      <formula>NOT(ISERROR(SEARCH("Fail",L21)))</formula>
    </cfRule>
  </conditionalFormatting>
  <conditionalFormatting sqref="M21:M30">
    <cfRule type="containsText" dxfId="32" priority="2" operator="containsText" text="F">
      <formula>NOT(ISERROR(SEARCH("F",M21)))</formula>
    </cfRule>
    <cfRule type="containsText" dxfId="31" priority="4" operator="containsText" text="A,B,C,D,E">
      <formula>NOT(ISERROR(SEARCH("A,B,C,D,E",M21)))</formula>
    </cfRule>
    <cfRule type="containsText" dxfId="30" priority="5" operator="containsText" text="F">
      <formula>NOT(ISERROR(SEARCH("F",M21)))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E0F27-4191-40FA-9789-0F414EFCC75F}">
  <dimension ref="A1:K14"/>
  <sheetViews>
    <sheetView zoomScale="67" zoomScaleNormal="96" workbookViewId="0">
      <selection activeCell="C12" sqref="C12"/>
    </sheetView>
  </sheetViews>
  <sheetFormatPr defaultRowHeight="14.4" x14ac:dyDescent="0.3"/>
  <cols>
    <col min="1" max="1" width="12.796875" bestFit="1" customWidth="1"/>
    <col min="2" max="2" width="8.19921875" bestFit="1" customWidth="1"/>
    <col min="3" max="3" width="9" bestFit="1" customWidth="1"/>
    <col min="4" max="4" width="4.8984375" bestFit="1" customWidth="1"/>
    <col min="5" max="5" width="12.796875" bestFit="1" customWidth="1"/>
    <col min="6" max="6" width="8.3984375" bestFit="1" customWidth="1"/>
    <col min="7" max="7" width="10.3984375" bestFit="1" customWidth="1"/>
    <col min="8" max="8" width="12.69921875" bestFit="1" customWidth="1"/>
    <col min="9" max="9" width="10.5" bestFit="1" customWidth="1"/>
    <col min="10" max="10" width="10.19921875" bestFit="1" customWidth="1"/>
    <col min="11" max="11" width="7.8984375" bestFit="1" customWidth="1"/>
  </cols>
  <sheetData>
    <row r="1" spans="1:11" x14ac:dyDescent="0.3">
      <c r="A1" t="s">
        <v>13</v>
      </c>
      <c r="B1" s="2">
        <v>0.6</v>
      </c>
    </row>
    <row r="2" spans="1:11" x14ac:dyDescent="0.3">
      <c r="A2" t="s">
        <v>3</v>
      </c>
      <c r="B2" t="s">
        <v>0</v>
      </c>
      <c r="C2" t="s">
        <v>1</v>
      </c>
      <c r="D2" t="s">
        <v>2</v>
      </c>
      <c r="E2" t="s">
        <v>10</v>
      </c>
      <c r="F2" t="s">
        <v>11</v>
      </c>
      <c r="G2" t="s">
        <v>12</v>
      </c>
      <c r="H2" t="s">
        <v>14</v>
      </c>
      <c r="I2" t="s">
        <v>15</v>
      </c>
      <c r="J2" t="s">
        <v>21</v>
      </c>
    </row>
    <row r="3" spans="1:11" x14ac:dyDescent="0.3">
      <c r="A3" t="s">
        <v>4</v>
      </c>
      <c r="B3">
        <v>5</v>
      </c>
      <c r="C3" s="1">
        <v>120</v>
      </c>
      <c r="D3" s="2">
        <v>0.04</v>
      </c>
      <c r="E3" s="1">
        <f>C3*B3</f>
        <v>600</v>
      </c>
      <c r="F3" s="1">
        <f>E3*D3</f>
        <v>24</v>
      </c>
      <c r="G3" s="1">
        <f>E3+F3</f>
        <v>624</v>
      </c>
      <c r="H3" s="1">
        <f>G3*$B$1</f>
        <v>374.4</v>
      </c>
      <c r="I3" s="1">
        <f>G3-H3</f>
        <v>249.60000000000002</v>
      </c>
      <c r="J3" t="str">
        <f>IF(I3&gt;450,"Offer apply","No Offers")</f>
        <v>No Offers</v>
      </c>
      <c r="K3">
        <f>IF(I3&gt;450,I3-50,IF(I3&gt;350,I3-30,I3))</f>
        <v>249.60000000000002</v>
      </c>
    </row>
    <row r="4" spans="1:11" x14ac:dyDescent="0.3">
      <c r="A4" t="s">
        <v>5</v>
      </c>
      <c r="B4">
        <v>3</v>
      </c>
      <c r="C4" s="1">
        <v>300</v>
      </c>
      <c r="D4" s="2">
        <v>0.05</v>
      </c>
      <c r="E4" s="1">
        <f>C4*B4</f>
        <v>900</v>
      </c>
      <c r="F4" s="1">
        <f>E4*D4</f>
        <v>45</v>
      </c>
      <c r="G4" s="1">
        <f>E4+F4</f>
        <v>945</v>
      </c>
      <c r="H4" s="1">
        <f>G4*$B$1</f>
        <v>567</v>
      </c>
      <c r="I4" s="1">
        <f>G4-H4</f>
        <v>378</v>
      </c>
      <c r="J4" t="str">
        <f>IF(I4&gt;450,"Offer apply","No Offers")</f>
        <v>No Offers</v>
      </c>
      <c r="K4">
        <f>IF(I4&gt;450,I4-50,IF(I4&gt;350,I4-30,I4))</f>
        <v>348</v>
      </c>
    </row>
    <row r="5" spans="1:11" x14ac:dyDescent="0.3">
      <c r="A5" t="s">
        <v>6</v>
      </c>
      <c r="B5">
        <v>7</v>
      </c>
      <c r="C5" s="1">
        <v>250</v>
      </c>
      <c r="D5" s="2">
        <v>0.02</v>
      </c>
      <c r="E5" s="1">
        <f>C5*B5</f>
        <v>1750</v>
      </c>
      <c r="F5" s="1">
        <f>E5*D5</f>
        <v>35</v>
      </c>
      <c r="G5" s="1">
        <f>E5+F5</f>
        <v>1785</v>
      </c>
      <c r="H5" s="1">
        <f>G5*$B$1</f>
        <v>1071</v>
      </c>
      <c r="I5" s="1">
        <f>G5-H5</f>
        <v>714</v>
      </c>
      <c r="J5" t="str">
        <f>IF(I5&gt;450,"Offer apply","No Offers")</f>
        <v>Offer apply</v>
      </c>
      <c r="K5">
        <f>IF(I5&gt;450,I5-50,IF(I5&gt;350,I5-30,I5))</f>
        <v>664</v>
      </c>
    </row>
    <row r="6" spans="1:11" x14ac:dyDescent="0.3">
      <c r="A6" t="s">
        <v>7</v>
      </c>
      <c r="B6">
        <v>2</v>
      </c>
      <c r="C6" s="1">
        <v>505</v>
      </c>
      <c r="D6" s="2">
        <v>0.03</v>
      </c>
      <c r="E6" s="1">
        <f>C6*B6</f>
        <v>1010</v>
      </c>
      <c r="F6" s="1">
        <f>E6*D6</f>
        <v>30.299999999999997</v>
      </c>
      <c r="G6" s="1">
        <f>E6+F6</f>
        <v>1040.3</v>
      </c>
      <c r="H6" s="1">
        <f>G6*$B$1</f>
        <v>624.17999999999995</v>
      </c>
      <c r="I6" s="1">
        <f>G6-H6</f>
        <v>416.12</v>
      </c>
      <c r="J6" t="str">
        <f>IF(I6&gt;450,"Offer apply","No Offers")</f>
        <v>No Offers</v>
      </c>
      <c r="K6">
        <f>IF(I6&gt;450,I6-50,IF(I6&gt;350,I6-30,I6))</f>
        <v>386.12</v>
      </c>
    </row>
    <row r="7" spans="1:11" x14ac:dyDescent="0.3">
      <c r="H7" t="s">
        <v>16</v>
      </c>
      <c r="I7" s="1">
        <f>SUM(I1:I6)</f>
        <v>1757.7199999999998</v>
      </c>
    </row>
    <row r="8" spans="1:11" x14ac:dyDescent="0.3">
      <c r="H8" t="s">
        <v>17</v>
      </c>
      <c r="I8" s="1">
        <f>AVERAGE(I1:I6)</f>
        <v>439.42999999999995</v>
      </c>
    </row>
    <row r="9" spans="1:11" x14ac:dyDescent="0.3">
      <c r="H9" t="s">
        <v>18</v>
      </c>
      <c r="I9" s="1">
        <f>MIN(I1:I6)</f>
        <v>249.60000000000002</v>
      </c>
    </row>
    <row r="10" spans="1:11" x14ac:dyDescent="0.3">
      <c r="H10" t="s">
        <v>19</v>
      </c>
      <c r="I10" s="1">
        <f>MAX(I1:I6)</f>
        <v>714</v>
      </c>
    </row>
    <row r="11" spans="1:11" x14ac:dyDescent="0.3">
      <c r="H11" t="s">
        <v>20</v>
      </c>
      <c r="I11">
        <f>COUNT(I1:I6)</f>
        <v>4</v>
      </c>
    </row>
    <row r="12" spans="1:11" x14ac:dyDescent="0.3">
      <c r="H12" t="s">
        <v>43</v>
      </c>
      <c r="I12">
        <f>SUMIF(A1:A6,"B",I1:I6)</f>
        <v>378</v>
      </c>
    </row>
    <row r="13" spans="1:11" x14ac:dyDescent="0.3">
      <c r="H13" t="s">
        <v>44</v>
      </c>
      <c r="I13">
        <f>AVERAGEIF(A1:A6,"B",I1:I6)</f>
        <v>378</v>
      </c>
    </row>
    <row r="14" spans="1:11" x14ac:dyDescent="0.3">
      <c r="H14" t="s">
        <v>45</v>
      </c>
      <c r="I14">
        <f>COUNTIF(A1:A6,"B")</f>
        <v>1</v>
      </c>
    </row>
  </sheetData>
  <conditionalFormatting sqref="I3:I9">
    <cfRule type="cellIs" dxfId="29" priority="1" operator="lessThan">
      <formula>450</formula>
    </cfRule>
    <cfRule type="cellIs" dxfId="28" priority="2" operator="greaterThan">
      <formula>450</formula>
    </cfRule>
  </conditionalFormatting>
  <conditionalFormatting sqref="J3:J9">
    <cfRule type="containsText" dxfId="27" priority="3" operator="containsText" text="no">
      <formula>NOT(ISERROR(SEARCH("no",J3)))</formula>
    </cfRule>
    <cfRule type="containsText" dxfId="26" priority="4" operator="containsText" text="offer apply">
      <formula>NOT(ISERROR(SEARCH("offer apply",J3)))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C5C4C-111D-4E52-8565-1EFE5B1BF0B2}">
  <dimension ref="A1:E27"/>
  <sheetViews>
    <sheetView zoomScale="43" zoomScaleNormal="100" workbookViewId="0">
      <selection activeCell="E9" sqref="E9"/>
    </sheetView>
  </sheetViews>
  <sheetFormatPr defaultRowHeight="14.4" x14ac:dyDescent="0.3"/>
  <cols>
    <col min="1" max="1" width="12.5" bestFit="1" customWidth="1"/>
    <col min="2" max="2" width="14" bestFit="1" customWidth="1"/>
    <col min="3" max="3" width="15.5" bestFit="1" customWidth="1"/>
    <col min="4" max="4" width="15.296875" bestFit="1" customWidth="1"/>
    <col min="5" max="5" width="10.3984375" bestFit="1" customWidth="1"/>
  </cols>
  <sheetData>
    <row r="1" spans="1:5" x14ac:dyDescent="0.3">
      <c r="A1" t="s">
        <v>47</v>
      </c>
      <c r="B1" t="s">
        <v>48</v>
      </c>
      <c r="C1" t="str">
        <f>_xlfn.CONCAT(A1,"-",B1)</f>
        <v>Kerthana-kannan</v>
      </c>
      <c r="D1" t="str">
        <f>_xlfn.CONCAT(A1," ",B1)</f>
        <v>Kerthana kannan</v>
      </c>
    </row>
    <row r="2" spans="1:5" x14ac:dyDescent="0.3">
      <c r="A2" t="s">
        <v>49</v>
      </c>
      <c r="B2" t="s">
        <v>50</v>
      </c>
      <c r="C2" t="str">
        <f>_xlfn.CONCAT(A2,"-",B2)</f>
        <v>Athif-Rafeek</v>
      </c>
      <c r="D2" t="str">
        <f>_xlfn.CONCAT(A2," ",B2)</f>
        <v>Athif Rafeek</v>
      </c>
    </row>
    <row r="3" spans="1:5" x14ac:dyDescent="0.3">
      <c r="A3" t="s">
        <v>51</v>
      </c>
      <c r="B3" t="s">
        <v>52</v>
      </c>
      <c r="C3" t="str">
        <f>_xlfn.CONCAT(A3,"-",B3)</f>
        <v>Ajith-Kumar</v>
      </c>
      <c r="D3" t="str">
        <f>_xlfn.CONCAT(A3," ",B3)</f>
        <v>Ajith Kumar</v>
      </c>
    </row>
    <row r="4" spans="1:5" x14ac:dyDescent="0.3">
      <c r="A4" t="s">
        <v>46</v>
      </c>
    </row>
    <row r="8" spans="1:5" x14ac:dyDescent="0.3">
      <c r="A8" t="s">
        <v>53</v>
      </c>
      <c r="B8" s="6">
        <v>200000</v>
      </c>
    </row>
    <row r="9" spans="1:5" x14ac:dyDescent="0.3">
      <c r="A9" t="s">
        <v>54</v>
      </c>
      <c r="B9" s="2">
        <v>0.1</v>
      </c>
    </row>
    <row r="10" spans="1:5" x14ac:dyDescent="0.3">
      <c r="A10" t="s">
        <v>55</v>
      </c>
      <c r="B10">
        <v>4</v>
      </c>
    </row>
    <row r="11" spans="1:5" x14ac:dyDescent="0.3">
      <c r="A11" t="s">
        <v>56</v>
      </c>
      <c r="B11" s="7">
        <f>(B8*B9)*B10</f>
        <v>80000</v>
      </c>
      <c r="C11" s="8">
        <f>PMT(B9,B10,-B8)</f>
        <v>63094.160741219566</v>
      </c>
    </row>
    <row r="12" spans="1:5" x14ac:dyDescent="0.3">
      <c r="C12" s="8">
        <f>PMT(B9/12,B10*12,-B8)</f>
        <v>5072.5166869494378</v>
      </c>
    </row>
    <row r="13" spans="1:5" x14ac:dyDescent="0.3">
      <c r="C13" s="8"/>
    </row>
    <row r="15" spans="1:5" x14ac:dyDescent="0.3">
      <c r="B15" s="9">
        <f>C12</f>
        <v>5072.5166869494378</v>
      </c>
      <c r="C15">
        <v>4</v>
      </c>
      <c r="D15">
        <v>5</v>
      </c>
      <c r="E15">
        <v>3</v>
      </c>
    </row>
    <row r="16" spans="1:5" x14ac:dyDescent="0.3">
      <c r="B16" s="2">
        <v>0.1</v>
      </c>
      <c r="C16" s="6">
        <f t="dataTable" ref="C16:E20" dt2D="1" dtr="1" r1="B10" r2="B9"/>
        <v>5072.5166869494378</v>
      </c>
      <c r="D16" s="6">
        <v>4249.4089422536554</v>
      </c>
      <c r="E16" s="6">
        <v>6453.437438767497</v>
      </c>
    </row>
    <row r="17" spans="2:5" x14ac:dyDescent="0.3">
      <c r="B17" s="2">
        <v>0.12</v>
      </c>
      <c r="C17" s="6">
        <v>5266.7670863855528</v>
      </c>
      <c r="D17" s="6">
        <v>4448.8895369803549</v>
      </c>
      <c r="E17" s="6">
        <v>6642.8619625702386</v>
      </c>
    </row>
    <row r="18" spans="2:5" x14ac:dyDescent="0.3">
      <c r="B18" s="2">
        <v>0.13</v>
      </c>
      <c r="C18" s="6">
        <v>5365.4991787529789</v>
      </c>
      <c r="D18" s="6">
        <v>4550.614608844804</v>
      </c>
      <c r="E18" s="6">
        <v>6738.7904006583549</v>
      </c>
    </row>
    <row r="19" spans="2:5" x14ac:dyDescent="0.3">
      <c r="B19" s="2">
        <v>0.09</v>
      </c>
      <c r="C19" s="6">
        <v>4977.0084747868423</v>
      </c>
      <c r="D19" s="6">
        <v>4151.6710452708021</v>
      </c>
      <c r="E19" s="6">
        <v>6359.9465319881374</v>
      </c>
    </row>
    <row r="20" spans="2:5" x14ac:dyDescent="0.3">
      <c r="B20" s="2">
        <v>0.08</v>
      </c>
      <c r="C20" s="6">
        <v>4882.5844683004962</v>
      </c>
      <c r="D20" s="6">
        <v>4055.2788576827365</v>
      </c>
      <c r="E20" s="6">
        <v>6267.2730922861692</v>
      </c>
    </row>
    <row r="21" spans="2:5" x14ac:dyDescent="0.3">
      <c r="B21" s="2"/>
    </row>
    <row r="23" spans="2:5" x14ac:dyDescent="0.3">
      <c r="B23" s="8">
        <f>C12</f>
        <v>5072.5166869494378</v>
      </c>
      <c r="C23">
        <v>6</v>
      </c>
      <c r="D23">
        <v>7</v>
      </c>
      <c r="E23">
        <v>9</v>
      </c>
    </row>
    <row r="24" spans="2:5" x14ac:dyDescent="0.3">
      <c r="B24" s="2">
        <v>0.05</v>
      </c>
      <c r="C24" s="6">
        <f t="dataTable" ref="C24:E27" dt2D="1" dtr="1" r1="B10" r2="B9"/>
        <v>5072.5166869494378</v>
      </c>
      <c r="D24" s="6">
        <v>5072.5166869494378</v>
      </c>
      <c r="E24" s="6">
        <v>5072.5166869494378</v>
      </c>
    </row>
    <row r="25" spans="2:5" x14ac:dyDescent="0.3">
      <c r="B25" s="2">
        <v>0.1</v>
      </c>
      <c r="C25" s="6">
        <v>5072.5166869494378</v>
      </c>
      <c r="D25" s="6">
        <v>5072.5166869494378</v>
      </c>
      <c r="E25" s="6">
        <v>5072.5166869494378</v>
      </c>
    </row>
    <row r="26" spans="2:5" x14ac:dyDescent="0.3">
      <c r="B26" s="2">
        <v>0.15</v>
      </c>
      <c r="C26" s="6">
        <v>5072.5166869494378</v>
      </c>
      <c r="D26" s="6">
        <v>5072.5166869494378</v>
      </c>
      <c r="E26" s="6">
        <v>5072.5166869494378</v>
      </c>
    </row>
    <row r="27" spans="2:5" x14ac:dyDescent="0.3">
      <c r="B27" s="2">
        <v>0.21</v>
      </c>
      <c r="C27" s="6">
        <v>5072.5166869494378</v>
      </c>
      <c r="D27" s="6">
        <v>5072.5166869494378</v>
      </c>
      <c r="E27" s="6">
        <v>5072.5166869494378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2650-C366-4254-8626-ACD87C6DC4FB}">
  <dimension ref="A1:R53"/>
  <sheetViews>
    <sheetView topLeftCell="A32" zoomScale="92" workbookViewId="0">
      <selection activeCell="A55" sqref="A55"/>
    </sheetView>
  </sheetViews>
  <sheetFormatPr defaultRowHeight="14.4" x14ac:dyDescent="0.3"/>
  <cols>
    <col min="1" max="1" width="65.3984375" bestFit="1" customWidth="1"/>
    <col min="2" max="2" width="13" bestFit="1" customWidth="1"/>
    <col min="3" max="7" width="11.296875" bestFit="1" customWidth="1"/>
    <col min="8" max="8" width="14.296875" bestFit="1" customWidth="1"/>
    <col min="9" max="9" width="14.3984375" bestFit="1" customWidth="1"/>
    <col min="10" max="10" width="9.59765625" bestFit="1" customWidth="1"/>
    <col min="11" max="11" width="9.09765625" bestFit="1" customWidth="1"/>
    <col min="12" max="12" width="9.59765625" bestFit="1" customWidth="1"/>
    <col min="13" max="13" width="6.09765625" bestFit="1" customWidth="1"/>
    <col min="16" max="16" width="2.3984375" bestFit="1" customWidth="1"/>
    <col min="17" max="17" width="31.8984375" bestFit="1" customWidth="1"/>
    <col min="18" max="18" width="3.09765625" bestFit="1" customWidth="1"/>
  </cols>
  <sheetData>
    <row r="1" spans="1:17" x14ac:dyDescent="0.3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</row>
    <row r="2" spans="1:17" x14ac:dyDescent="0.3">
      <c r="A2" s="3">
        <v>1</v>
      </c>
      <c r="B2" s="3" t="s">
        <v>4</v>
      </c>
      <c r="C2" s="3">
        <f t="shared" ref="C2:C11" ca="1" si="0">RANDBETWEEN(1,100)</f>
        <v>94</v>
      </c>
      <c r="D2" s="3">
        <f t="shared" ref="D2:G11" ca="1" si="1">RANDBETWEEN(40,100)</f>
        <v>72</v>
      </c>
      <c r="E2" s="3">
        <f t="shared" ca="1" si="1"/>
        <v>42</v>
      </c>
      <c r="F2" s="3">
        <f t="shared" ca="1" si="1"/>
        <v>51</v>
      </c>
      <c r="G2" s="3">
        <f t="shared" ca="1" si="1"/>
        <v>82</v>
      </c>
      <c r="H2" s="3">
        <f t="shared" ref="H2:H11" ca="1" si="2">SUM(C2:G2)</f>
        <v>341</v>
      </c>
      <c r="I2" s="4">
        <f t="shared" ref="I2:I11" ca="1" si="3">(H2/5)/100</f>
        <v>0.68200000000000005</v>
      </c>
      <c r="J2" s="3">
        <f t="shared" ref="J2:J11" ca="1" si="4">MAX(C2:G2)</f>
        <v>94</v>
      </c>
      <c r="K2" s="3">
        <f t="shared" ref="K2:K11" ca="1" si="5">MIN(C2:G2)</f>
        <v>42</v>
      </c>
      <c r="L2" s="3" t="str">
        <f ca="1">IF(COUNTIF(C2:G2,"&lt;35")&gt;0,"Fail","Pass")</f>
        <v>Pass</v>
      </c>
      <c r="M2" s="3" t="str">
        <f t="shared" ref="M2:M11" ca="1" si="6">IF(L2="Fail","F",IF(I2&gt;=90%,"A+",IF(I2&gt;=80%,"A",IF(I2&gt;=70%,"B",IF(I2&gt;=60%,"C",IF(I2&gt;=50%,"D",IF(I2&gt;=35%,"E","F")))))))</f>
        <v>C</v>
      </c>
    </row>
    <row r="3" spans="1:17" x14ac:dyDescent="0.3">
      <c r="A3" s="3">
        <v>2</v>
      </c>
      <c r="B3" s="3" t="s">
        <v>5</v>
      </c>
      <c r="C3" s="3">
        <f t="shared" ca="1" si="0"/>
        <v>74</v>
      </c>
      <c r="D3" s="3">
        <f t="shared" ca="1" si="1"/>
        <v>95</v>
      </c>
      <c r="E3" s="3">
        <f t="shared" ca="1" si="1"/>
        <v>58</v>
      </c>
      <c r="F3" s="3">
        <f t="shared" ca="1" si="1"/>
        <v>53</v>
      </c>
      <c r="G3" s="3">
        <f t="shared" ca="1" si="1"/>
        <v>50</v>
      </c>
      <c r="H3" s="3">
        <f t="shared" ca="1" si="2"/>
        <v>330</v>
      </c>
      <c r="I3" s="4">
        <f t="shared" ca="1" si="3"/>
        <v>0.66</v>
      </c>
      <c r="J3" s="3">
        <f t="shared" ca="1" si="4"/>
        <v>95</v>
      </c>
      <c r="K3" s="3">
        <f t="shared" ca="1" si="5"/>
        <v>50</v>
      </c>
      <c r="L3" s="3" t="str">
        <f t="shared" ref="L3:L11" ca="1" si="7">IF(COUNTIF(C3:G3,"&lt;=35")&gt;0,"Fail","Pass")</f>
        <v>Pass</v>
      </c>
      <c r="M3" s="3" t="str">
        <f t="shared" ca="1" si="6"/>
        <v>C</v>
      </c>
    </row>
    <row r="4" spans="1:17" x14ac:dyDescent="0.3">
      <c r="A4" s="3">
        <v>3</v>
      </c>
      <c r="B4" s="3" t="s">
        <v>6</v>
      </c>
      <c r="C4" s="3">
        <f t="shared" ca="1" si="0"/>
        <v>85</v>
      </c>
      <c r="D4" s="3">
        <f t="shared" ca="1" si="1"/>
        <v>52</v>
      </c>
      <c r="E4" s="3">
        <f t="shared" ca="1" si="1"/>
        <v>72</v>
      </c>
      <c r="F4" s="3">
        <f t="shared" ca="1" si="1"/>
        <v>62</v>
      </c>
      <c r="G4" s="3">
        <f t="shared" ca="1" si="1"/>
        <v>92</v>
      </c>
      <c r="H4" s="3">
        <f t="shared" ca="1" si="2"/>
        <v>363</v>
      </c>
      <c r="I4" s="4">
        <f t="shared" ca="1" si="3"/>
        <v>0.72599999999999998</v>
      </c>
      <c r="J4" s="3">
        <f t="shared" ca="1" si="4"/>
        <v>92</v>
      </c>
      <c r="K4" s="3">
        <f t="shared" ca="1" si="5"/>
        <v>52</v>
      </c>
      <c r="L4" s="3" t="str">
        <f t="shared" ca="1" si="7"/>
        <v>Pass</v>
      </c>
      <c r="M4" s="3" t="str">
        <f t="shared" ca="1" si="6"/>
        <v>B</v>
      </c>
      <c r="Q4" t="s">
        <v>57</v>
      </c>
    </row>
    <row r="5" spans="1:17" x14ac:dyDescent="0.3">
      <c r="A5" s="3">
        <v>4</v>
      </c>
      <c r="B5" s="3" t="s">
        <v>7</v>
      </c>
      <c r="C5" s="3">
        <f t="shared" ca="1" si="0"/>
        <v>31</v>
      </c>
      <c r="D5" s="3">
        <f t="shared" ca="1" si="1"/>
        <v>100</v>
      </c>
      <c r="E5" s="3">
        <f t="shared" ca="1" si="1"/>
        <v>53</v>
      </c>
      <c r="F5" s="3">
        <f t="shared" ca="1" si="1"/>
        <v>95</v>
      </c>
      <c r="G5" s="3">
        <f t="shared" ca="1" si="1"/>
        <v>63</v>
      </c>
      <c r="H5" s="3">
        <f t="shared" ca="1" si="2"/>
        <v>342</v>
      </c>
      <c r="I5" s="4">
        <f t="shared" ca="1" si="3"/>
        <v>0.68400000000000005</v>
      </c>
      <c r="J5" s="3">
        <f t="shared" ca="1" si="4"/>
        <v>100</v>
      </c>
      <c r="K5" s="3">
        <f t="shared" ca="1" si="5"/>
        <v>31</v>
      </c>
      <c r="L5" s="3" t="str">
        <f t="shared" ca="1" si="7"/>
        <v>Fail</v>
      </c>
      <c r="M5" s="3" t="str">
        <f t="shared" ca="1" si="6"/>
        <v>F</v>
      </c>
      <c r="Q5" t="s">
        <v>58</v>
      </c>
    </row>
    <row r="6" spans="1:17" x14ac:dyDescent="0.3">
      <c r="A6" s="3">
        <v>5</v>
      </c>
      <c r="B6" s="3" t="s">
        <v>8</v>
      </c>
      <c r="C6" s="3">
        <f t="shared" ca="1" si="0"/>
        <v>68</v>
      </c>
      <c r="D6" s="3">
        <f t="shared" ca="1" si="1"/>
        <v>47</v>
      </c>
      <c r="E6" s="3">
        <f t="shared" ca="1" si="1"/>
        <v>73</v>
      </c>
      <c r="F6" s="3">
        <f t="shared" ca="1" si="1"/>
        <v>52</v>
      </c>
      <c r="G6" s="3">
        <f t="shared" ca="1" si="1"/>
        <v>46</v>
      </c>
      <c r="H6" s="3">
        <f t="shared" ca="1" si="2"/>
        <v>286</v>
      </c>
      <c r="I6" s="4">
        <f t="shared" ca="1" si="3"/>
        <v>0.57200000000000006</v>
      </c>
      <c r="J6" s="3">
        <f t="shared" ca="1" si="4"/>
        <v>73</v>
      </c>
      <c r="K6" s="3">
        <f t="shared" ca="1" si="5"/>
        <v>46</v>
      </c>
      <c r="L6" s="3" t="str">
        <f t="shared" ca="1" si="7"/>
        <v>Pass</v>
      </c>
      <c r="M6" s="3" t="str">
        <f t="shared" ca="1" si="6"/>
        <v>D</v>
      </c>
      <c r="Q6" t="s">
        <v>59</v>
      </c>
    </row>
    <row r="7" spans="1:17" x14ac:dyDescent="0.3">
      <c r="A7" s="3">
        <v>6</v>
      </c>
      <c r="B7" s="3" t="s">
        <v>9</v>
      </c>
      <c r="C7" s="3">
        <f t="shared" ca="1" si="0"/>
        <v>78</v>
      </c>
      <c r="D7" s="3">
        <f t="shared" ca="1" si="1"/>
        <v>53</v>
      </c>
      <c r="E7" s="3">
        <f t="shared" ca="1" si="1"/>
        <v>62</v>
      </c>
      <c r="F7" s="3">
        <f t="shared" ca="1" si="1"/>
        <v>79</v>
      </c>
      <c r="G7" s="3">
        <f t="shared" ca="1" si="1"/>
        <v>51</v>
      </c>
      <c r="H7" s="3">
        <f t="shared" ca="1" si="2"/>
        <v>323</v>
      </c>
      <c r="I7" s="4">
        <f t="shared" ca="1" si="3"/>
        <v>0.64599999999999991</v>
      </c>
      <c r="J7" s="3">
        <f t="shared" ca="1" si="4"/>
        <v>79</v>
      </c>
      <c r="K7" s="3">
        <f t="shared" ca="1" si="5"/>
        <v>51</v>
      </c>
      <c r="L7" s="3" t="str">
        <f t="shared" ca="1" si="7"/>
        <v>Pass</v>
      </c>
      <c r="M7" s="3" t="str">
        <f t="shared" ca="1" si="6"/>
        <v>C</v>
      </c>
      <c r="Q7" t="s">
        <v>62</v>
      </c>
    </row>
    <row r="8" spans="1:17" x14ac:dyDescent="0.3">
      <c r="A8" s="3">
        <v>7</v>
      </c>
      <c r="B8" s="3" t="s">
        <v>39</v>
      </c>
      <c r="C8" s="3">
        <f t="shared" ca="1" si="0"/>
        <v>5</v>
      </c>
      <c r="D8" s="3">
        <f t="shared" ca="1" si="1"/>
        <v>62</v>
      </c>
      <c r="E8" s="3">
        <f t="shared" ca="1" si="1"/>
        <v>62</v>
      </c>
      <c r="F8" s="3">
        <f t="shared" ca="1" si="1"/>
        <v>84</v>
      </c>
      <c r="G8" s="3">
        <f t="shared" ca="1" si="1"/>
        <v>65</v>
      </c>
      <c r="H8" s="3">
        <f t="shared" ca="1" si="2"/>
        <v>278</v>
      </c>
      <c r="I8" s="4">
        <f t="shared" ca="1" si="3"/>
        <v>0.55600000000000005</v>
      </c>
      <c r="J8" s="3">
        <f t="shared" ca="1" si="4"/>
        <v>84</v>
      </c>
      <c r="K8" s="3">
        <f t="shared" ca="1" si="5"/>
        <v>5</v>
      </c>
      <c r="L8" s="3" t="str">
        <f t="shared" ca="1" si="7"/>
        <v>Fail</v>
      </c>
      <c r="M8" s="3" t="str">
        <f t="shared" ca="1" si="6"/>
        <v>F</v>
      </c>
      <c r="Q8" t="s">
        <v>60</v>
      </c>
    </row>
    <row r="9" spans="1:17" x14ac:dyDescent="0.3">
      <c r="A9" s="3">
        <v>8</v>
      </c>
      <c r="B9" s="3" t="s">
        <v>40</v>
      </c>
      <c r="C9" s="3">
        <f t="shared" ca="1" si="0"/>
        <v>34</v>
      </c>
      <c r="D9" s="3">
        <f t="shared" ca="1" si="1"/>
        <v>67</v>
      </c>
      <c r="E9" s="3">
        <f t="shared" ca="1" si="1"/>
        <v>90</v>
      </c>
      <c r="F9" s="3">
        <f t="shared" ca="1" si="1"/>
        <v>43</v>
      </c>
      <c r="G9" s="3">
        <f t="shared" ca="1" si="1"/>
        <v>51</v>
      </c>
      <c r="H9" s="3">
        <f t="shared" ca="1" si="2"/>
        <v>285</v>
      </c>
      <c r="I9" s="4">
        <f t="shared" ca="1" si="3"/>
        <v>0.56999999999999995</v>
      </c>
      <c r="J9" s="3">
        <f t="shared" ca="1" si="4"/>
        <v>90</v>
      </c>
      <c r="K9" s="3">
        <f t="shared" ca="1" si="5"/>
        <v>34</v>
      </c>
      <c r="L9" s="3" t="str">
        <f t="shared" ca="1" si="7"/>
        <v>Fail</v>
      </c>
      <c r="M9" s="3" t="str">
        <f t="shared" ca="1" si="6"/>
        <v>F</v>
      </c>
    </row>
    <row r="10" spans="1:17" x14ac:dyDescent="0.3">
      <c r="A10" s="3">
        <v>9</v>
      </c>
      <c r="B10" s="3" t="s">
        <v>41</v>
      </c>
      <c r="C10" s="3">
        <f t="shared" ca="1" si="0"/>
        <v>78</v>
      </c>
      <c r="D10" s="3">
        <f t="shared" ca="1" si="1"/>
        <v>47</v>
      </c>
      <c r="E10" s="3">
        <f t="shared" ca="1" si="1"/>
        <v>60</v>
      </c>
      <c r="F10" s="3">
        <f t="shared" ca="1" si="1"/>
        <v>92</v>
      </c>
      <c r="G10" s="3">
        <f t="shared" ca="1" si="1"/>
        <v>96</v>
      </c>
      <c r="H10" s="3">
        <f t="shared" ca="1" si="2"/>
        <v>373</v>
      </c>
      <c r="I10" s="4">
        <f t="shared" ca="1" si="3"/>
        <v>0.746</v>
      </c>
      <c r="J10" s="3">
        <f t="shared" ca="1" si="4"/>
        <v>96</v>
      </c>
      <c r="K10" s="3">
        <f t="shared" ca="1" si="5"/>
        <v>47</v>
      </c>
      <c r="L10" s="3" t="str">
        <f t="shared" ca="1" si="7"/>
        <v>Pass</v>
      </c>
      <c r="M10" s="3" t="str">
        <f t="shared" ca="1" si="6"/>
        <v>B</v>
      </c>
    </row>
    <row r="11" spans="1:17" x14ac:dyDescent="0.3">
      <c r="A11" s="3">
        <v>10</v>
      </c>
      <c r="B11" s="3" t="s">
        <v>42</v>
      </c>
      <c r="C11" s="3">
        <f t="shared" ca="1" si="0"/>
        <v>62</v>
      </c>
      <c r="D11" s="3">
        <f t="shared" ca="1" si="1"/>
        <v>94</v>
      </c>
      <c r="E11" s="3">
        <f t="shared" ca="1" si="1"/>
        <v>54</v>
      </c>
      <c r="F11" s="3">
        <f t="shared" ca="1" si="1"/>
        <v>44</v>
      </c>
      <c r="G11" s="3">
        <f t="shared" ca="1" si="1"/>
        <v>46</v>
      </c>
      <c r="H11" s="3">
        <f t="shared" ca="1" si="2"/>
        <v>300</v>
      </c>
      <c r="I11" s="4">
        <f t="shared" ca="1" si="3"/>
        <v>0.6</v>
      </c>
      <c r="J11" s="3">
        <f t="shared" ca="1" si="4"/>
        <v>94</v>
      </c>
      <c r="K11" s="3">
        <f t="shared" ca="1" si="5"/>
        <v>44</v>
      </c>
      <c r="L11" s="3" t="str">
        <f t="shared" ca="1" si="7"/>
        <v>Pass</v>
      </c>
      <c r="M11" s="3" t="str">
        <f t="shared" ca="1" si="6"/>
        <v>C</v>
      </c>
    </row>
    <row r="14" spans="1:17" x14ac:dyDescent="0.3">
      <c r="P14" t="s">
        <v>7</v>
      </c>
      <c r="Q14" s="3">
        <f ca="1">VLOOKUP(P14,B1:M11,7,FALSE)</f>
        <v>342</v>
      </c>
    </row>
    <row r="15" spans="1:17" x14ac:dyDescent="0.3">
      <c r="Q15" s="3" t="str">
        <f ca="1">HLOOKUP(P14,A18:K29,11,FALSE)</f>
        <v>Pass</v>
      </c>
    </row>
    <row r="17" spans="1:18" x14ac:dyDescent="0.3">
      <c r="A17" s="5" t="s">
        <v>26</v>
      </c>
      <c r="B17" s="3">
        <v>1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  <c r="H17" s="3">
        <v>7</v>
      </c>
      <c r="I17" s="3">
        <v>8</v>
      </c>
      <c r="J17" s="3">
        <v>9</v>
      </c>
      <c r="K17" s="3">
        <v>10</v>
      </c>
      <c r="Q17" t="s">
        <v>61</v>
      </c>
    </row>
    <row r="18" spans="1:18" x14ac:dyDescent="0.3">
      <c r="A18" s="5" t="s">
        <v>27</v>
      </c>
      <c r="B18" s="3" t="s">
        <v>4</v>
      </c>
      <c r="C18" s="3" t="s">
        <v>5</v>
      </c>
      <c r="D18" s="3" t="s">
        <v>6</v>
      </c>
      <c r="E18" s="3" t="s">
        <v>7</v>
      </c>
      <c r="F18" s="3" t="s">
        <v>8</v>
      </c>
      <c r="G18" s="3" t="s">
        <v>9</v>
      </c>
      <c r="H18" s="3" t="s">
        <v>39</v>
      </c>
      <c r="I18" s="3" t="s">
        <v>40</v>
      </c>
      <c r="J18" s="3" t="s">
        <v>41</v>
      </c>
      <c r="K18" s="3" t="s">
        <v>42</v>
      </c>
      <c r="Q18" t="s">
        <v>63</v>
      </c>
      <c r="R18">
        <f>MATCH(P14,B:B,0)</f>
        <v>5</v>
      </c>
    </row>
    <row r="19" spans="1:18" x14ac:dyDescent="0.3">
      <c r="A19" s="5" t="s">
        <v>28</v>
      </c>
      <c r="B19" s="3">
        <f t="shared" ref="B19:K19" ca="1" si="8">RANDBETWEEN(1,100)</f>
        <v>89</v>
      </c>
      <c r="C19" s="3">
        <f t="shared" ca="1" si="8"/>
        <v>9</v>
      </c>
      <c r="D19" s="3">
        <f t="shared" ca="1" si="8"/>
        <v>39</v>
      </c>
      <c r="E19" s="3">
        <f t="shared" ca="1" si="8"/>
        <v>84</v>
      </c>
      <c r="F19" s="3">
        <f t="shared" ca="1" si="8"/>
        <v>21</v>
      </c>
      <c r="G19" s="3">
        <f t="shared" ca="1" si="8"/>
        <v>1</v>
      </c>
      <c r="H19" s="3">
        <f t="shared" ca="1" si="8"/>
        <v>24</v>
      </c>
      <c r="I19" s="3">
        <f t="shared" ca="1" si="8"/>
        <v>57</v>
      </c>
      <c r="J19" s="3">
        <f t="shared" ca="1" si="8"/>
        <v>25</v>
      </c>
      <c r="K19" s="3">
        <f t="shared" ca="1" si="8"/>
        <v>67</v>
      </c>
      <c r="Q19" t="s">
        <v>64</v>
      </c>
      <c r="R19">
        <f>MATCH(M1,1:1,0)</f>
        <v>13</v>
      </c>
    </row>
    <row r="20" spans="1:18" x14ac:dyDescent="0.3">
      <c r="A20" s="5" t="s">
        <v>29</v>
      </c>
      <c r="B20" s="3">
        <f t="shared" ref="B20:K23" ca="1" si="9">RANDBETWEEN(40,100)</f>
        <v>87</v>
      </c>
      <c r="C20" s="3">
        <f t="shared" ca="1" si="9"/>
        <v>47</v>
      </c>
      <c r="D20" s="3">
        <f t="shared" ca="1" si="9"/>
        <v>48</v>
      </c>
      <c r="E20" s="3">
        <f t="shared" ca="1" si="9"/>
        <v>40</v>
      </c>
      <c r="F20" s="3">
        <f t="shared" ca="1" si="9"/>
        <v>76</v>
      </c>
      <c r="G20" s="3">
        <f t="shared" ca="1" si="9"/>
        <v>84</v>
      </c>
      <c r="H20" s="3">
        <f t="shared" ca="1" si="9"/>
        <v>98</v>
      </c>
      <c r="I20" s="3">
        <f t="shared" ca="1" si="9"/>
        <v>46</v>
      </c>
      <c r="J20" s="3">
        <f t="shared" ca="1" si="9"/>
        <v>98</v>
      </c>
      <c r="K20" s="3">
        <f t="shared" ca="1" si="9"/>
        <v>71</v>
      </c>
    </row>
    <row r="21" spans="1:18" x14ac:dyDescent="0.3">
      <c r="A21" s="5" t="s">
        <v>30</v>
      </c>
      <c r="B21" s="3">
        <f t="shared" ca="1" si="9"/>
        <v>82</v>
      </c>
      <c r="C21" s="3">
        <f t="shared" ca="1" si="9"/>
        <v>61</v>
      </c>
      <c r="D21" s="3">
        <f t="shared" ca="1" si="9"/>
        <v>85</v>
      </c>
      <c r="E21" s="3">
        <f t="shared" ca="1" si="9"/>
        <v>62</v>
      </c>
      <c r="F21" s="3">
        <f t="shared" ca="1" si="9"/>
        <v>69</v>
      </c>
      <c r="G21" s="3">
        <f t="shared" ca="1" si="9"/>
        <v>50</v>
      </c>
      <c r="H21" s="3">
        <f t="shared" ca="1" si="9"/>
        <v>67</v>
      </c>
      <c r="I21" s="3">
        <f t="shared" ca="1" si="9"/>
        <v>64</v>
      </c>
      <c r="J21" s="3">
        <f t="shared" ca="1" si="9"/>
        <v>41</v>
      </c>
      <c r="K21" s="3">
        <f t="shared" ca="1" si="9"/>
        <v>97</v>
      </c>
      <c r="Q21" t="s">
        <v>65</v>
      </c>
      <c r="R21" t="str">
        <f ca="1">INDEX(1:1048576,R18,R19)</f>
        <v>F</v>
      </c>
    </row>
    <row r="22" spans="1:18" x14ac:dyDescent="0.3">
      <c r="A22" s="5" t="s">
        <v>31</v>
      </c>
      <c r="B22" s="3">
        <f t="shared" ca="1" si="9"/>
        <v>48</v>
      </c>
      <c r="C22" s="3">
        <f t="shared" ca="1" si="9"/>
        <v>55</v>
      </c>
      <c r="D22" s="3">
        <f t="shared" ca="1" si="9"/>
        <v>67</v>
      </c>
      <c r="E22" s="3">
        <f t="shared" ca="1" si="9"/>
        <v>47</v>
      </c>
      <c r="F22" s="3">
        <f t="shared" ca="1" si="9"/>
        <v>59</v>
      </c>
      <c r="G22" s="3">
        <f t="shared" ca="1" si="9"/>
        <v>84</v>
      </c>
      <c r="H22" s="3">
        <f t="shared" ca="1" si="9"/>
        <v>91</v>
      </c>
      <c r="I22" s="3">
        <f t="shared" ca="1" si="9"/>
        <v>70</v>
      </c>
      <c r="J22" s="3">
        <f t="shared" ca="1" si="9"/>
        <v>49</v>
      </c>
      <c r="K22" s="3">
        <f t="shared" ca="1" si="9"/>
        <v>73</v>
      </c>
    </row>
    <row r="23" spans="1:18" x14ac:dyDescent="0.3">
      <c r="A23" s="5" t="s">
        <v>32</v>
      </c>
      <c r="B23" s="3">
        <f t="shared" ca="1" si="9"/>
        <v>72</v>
      </c>
      <c r="C23" s="3">
        <f t="shared" ca="1" si="9"/>
        <v>90</v>
      </c>
      <c r="D23" s="3">
        <f t="shared" ca="1" si="9"/>
        <v>72</v>
      </c>
      <c r="E23" s="3">
        <f t="shared" ca="1" si="9"/>
        <v>50</v>
      </c>
      <c r="F23" s="3">
        <f t="shared" ca="1" si="9"/>
        <v>79</v>
      </c>
      <c r="G23" s="3">
        <f t="shared" ca="1" si="9"/>
        <v>99</v>
      </c>
      <c r="H23" s="3">
        <f t="shared" ca="1" si="9"/>
        <v>94</v>
      </c>
      <c r="I23" s="3">
        <f t="shared" ca="1" si="9"/>
        <v>67</v>
      </c>
      <c r="J23" s="3">
        <f t="shared" ca="1" si="9"/>
        <v>95</v>
      </c>
      <c r="K23" s="3">
        <f t="shared" ca="1" si="9"/>
        <v>48</v>
      </c>
    </row>
    <row r="24" spans="1:18" x14ac:dyDescent="0.3">
      <c r="A24" s="5" t="s">
        <v>33</v>
      </c>
      <c r="B24" s="3">
        <f t="shared" ref="B24:K24" ca="1" si="10">SUM(B19:B23)</f>
        <v>378</v>
      </c>
      <c r="C24" s="3">
        <f t="shared" ca="1" si="10"/>
        <v>262</v>
      </c>
      <c r="D24" s="3">
        <f t="shared" ca="1" si="10"/>
        <v>311</v>
      </c>
      <c r="E24" s="3">
        <f t="shared" ca="1" si="10"/>
        <v>283</v>
      </c>
      <c r="F24" s="3">
        <f t="shared" ca="1" si="10"/>
        <v>304</v>
      </c>
      <c r="G24" s="3">
        <f t="shared" ca="1" si="10"/>
        <v>318</v>
      </c>
      <c r="H24" s="3">
        <f t="shared" ca="1" si="10"/>
        <v>374</v>
      </c>
      <c r="I24" s="3">
        <f t="shared" ca="1" si="10"/>
        <v>304</v>
      </c>
      <c r="J24" s="3">
        <f t="shared" ca="1" si="10"/>
        <v>308</v>
      </c>
      <c r="K24" s="3">
        <f t="shared" ca="1" si="10"/>
        <v>356</v>
      </c>
    </row>
    <row r="25" spans="1:18" x14ac:dyDescent="0.3">
      <c r="A25" s="5" t="s">
        <v>34</v>
      </c>
      <c r="B25" s="4">
        <f t="shared" ref="B25:K25" ca="1" si="11">(B24/5)/100</f>
        <v>0.75599999999999989</v>
      </c>
      <c r="C25" s="4">
        <f t="shared" ca="1" si="11"/>
        <v>0.52400000000000002</v>
      </c>
      <c r="D25" s="4">
        <f t="shared" ca="1" si="11"/>
        <v>0.622</v>
      </c>
      <c r="E25" s="4">
        <f t="shared" ca="1" si="11"/>
        <v>0.56600000000000006</v>
      </c>
      <c r="F25" s="4">
        <f t="shared" ca="1" si="11"/>
        <v>0.60799999999999998</v>
      </c>
      <c r="G25" s="4">
        <f t="shared" ca="1" si="11"/>
        <v>0.63600000000000001</v>
      </c>
      <c r="H25" s="4">
        <f t="shared" ca="1" si="11"/>
        <v>0.748</v>
      </c>
      <c r="I25" s="4">
        <f t="shared" ca="1" si="11"/>
        <v>0.60799999999999998</v>
      </c>
      <c r="J25" s="4">
        <f t="shared" ca="1" si="11"/>
        <v>0.61599999999999999</v>
      </c>
      <c r="K25" s="4">
        <f t="shared" ca="1" si="11"/>
        <v>0.71200000000000008</v>
      </c>
    </row>
    <row r="26" spans="1:18" x14ac:dyDescent="0.3">
      <c r="A26" s="5" t="s">
        <v>35</v>
      </c>
      <c r="B26" s="3">
        <f t="shared" ref="B26:K26" ca="1" si="12">MAX(B19:B23)</f>
        <v>89</v>
      </c>
      <c r="C26" s="3">
        <f t="shared" ca="1" si="12"/>
        <v>90</v>
      </c>
      <c r="D26" s="3">
        <f t="shared" ca="1" si="12"/>
        <v>85</v>
      </c>
      <c r="E26" s="3">
        <f t="shared" ca="1" si="12"/>
        <v>84</v>
      </c>
      <c r="F26" s="3">
        <f t="shared" ca="1" si="12"/>
        <v>79</v>
      </c>
      <c r="G26" s="3">
        <f t="shared" ca="1" si="12"/>
        <v>99</v>
      </c>
      <c r="H26" s="3">
        <f t="shared" ca="1" si="12"/>
        <v>98</v>
      </c>
      <c r="I26" s="3">
        <f t="shared" ca="1" si="12"/>
        <v>70</v>
      </c>
      <c r="J26" s="3">
        <f t="shared" ca="1" si="12"/>
        <v>98</v>
      </c>
      <c r="K26" s="3">
        <f t="shared" ca="1" si="12"/>
        <v>97</v>
      </c>
    </row>
    <row r="27" spans="1:18" x14ac:dyDescent="0.3">
      <c r="A27" s="5" t="s">
        <v>36</v>
      </c>
      <c r="B27" s="3">
        <f t="shared" ref="B27:K27" ca="1" si="13">MIN(B19:B23)</f>
        <v>48</v>
      </c>
      <c r="C27" s="3">
        <f t="shared" ca="1" si="13"/>
        <v>9</v>
      </c>
      <c r="D27" s="3">
        <f t="shared" ca="1" si="13"/>
        <v>39</v>
      </c>
      <c r="E27" s="3">
        <f t="shared" ca="1" si="13"/>
        <v>40</v>
      </c>
      <c r="F27" s="3">
        <f t="shared" ca="1" si="13"/>
        <v>21</v>
      </c>
      <c r="G27" s="3">
        <f t="shared" ca="1" si="13"/>
        <v>1</v>
      </c>
      <c r="H27" s="3">
        <f t="shared" ca="1" si="13"/>
        <v>24</v>
      </c>
      <c r="I27" s="3">
        <f t="shared" ca="1" si="13"/>
        <v>46</v>
      </c>
      <c r="J27" s="3">
        <f t="shared" ca="1" si="13"/>
        <v>25</v>
      </c>
      <c r="K27" s="3">
        <f t="shared" ca="1" si="13"/>
        <v>48</v>
      </c>
    </row>
    <row r="28" spans="1:18" x14ac:dyDescent="0.3">
      <c r="A28" s="5" t="s">
        <v>37</v>
      </c>
      <c r="B28" s="3" t="str">
        <f ca="1">IF(COUNTIF(B19:B23,"&lt;35")&gt;0,"Fail","Pass")</f>
        <v>Pass</v>
      </c>
      <c r="C28" s="3" t="str">
        <f t="shared" ref="C28:K28" ca="1" si="14">IF(COUNTIF(C19:C23,"&lt;=35")&gt;0,"Fail","Pass")</f>
        <v>Fail</v>
      </c>
      <c r="D28" s="3" t="str">
        <f t="shared" ca="1" si="14"/>
        <v>Pass</v>
      </c>
      <c r="E28" s="3" t="str">
        <f t="shared" ca="1" si="14"/>
        <v>Pass</v>
      </c>
      <c r="F28" s="3" t="str">
        <f t="shared" ca="1" si="14"/>
        <v>Fail</v>
      </c>
      <c r="G28" s="3" t="str">
        <f t="shared" ca="1" si="14"/>
        <v>Fail</v>
      </c>
      <c r="H28" s="3" t="str">
        <f t="shared" ca="1" si="14"/>
        <v>Fail</v>
      </c>
      <c r="I28" s="3" t="str">
        <f t="shared" ca="1" si="14"/>
        <v>Pass</v>
      </c>
      <c r="J28" s="3" t="str">
        <f t="shared" ca="1" si="14"/>
        <v>Fail</v>
      </c>
      <c r="K28" s="3" t="str">
        <f t="shared" ca="1" si="14"/>
        <v>Pass</v>
      </c>
    </row>
    <row r="29" spans="1:18" x14ac:dyDescent="0.3">
      <c r="A29" s="5" t="s">
        <v>38</v>
      </c>
      <c r="B29" s="3" t="str">
        <f t="shared" ref="B29:K29" ca="1" si="15">IF(B28="Fail","F",IF(B25&gt;=90%,"A+",IF(B25&gt;=80%,"A",IF(B25&gt;=70%,"B",IF(B25&gt;=60%,"C",IF(B25&gt;=50%,"D",IF(B25&gt;=35%,"E","F")))))))</f>
        <v>B</v>
      </c>
      <c r="C29" s="3" t="str">
        <f t="shared" ca="1" si="15"/>
        <v>F</v>
      </c>
      <c r="D29" s="3" t="str">
        <f t="shared" ca="1" si="15"/>
        <v>C</v>
      </c>
      <c r="E29" s="3" t="str">
        <f t="shared" ca="1" si="15"/>
        <v>D</v>
      </c>
      <c r="F29" s="3" t="str">
        <f t="shared" ca="1" si="15"/>
        <v>F</v>
      </c>
      <c r="G29" s="3" t="str">
        <f t="shared" ca="1" si="15"/>
        <v>F</v>
      </c>
      <c r="H29" s="3" t="str">
        <f t="shared" ca="1" si="15"/>
        <v>F</v>
      </c>
      <c r="I29" s="3" t="str">
        <f t="shared" ca="1" si="15"/>
        <v>C</v>
      </c>
      <c r="J29" s="3" t="str">
        <f t="shared" ca="1" si="15"/>
        <v>F</v>
      </c>
      <c r="K29" s="3" t="str">
        <f t="shared" ca="1" si="15"/>
        <v>B</v>
      </c>
    </row>
    <row r="32" spans="1:18" x14ac:dyDescent="0.3">
      <c r="A32" s="10">
        <v>45852</v>
      </c>
    </row>
    <row r="33" spans="1:13" x14ac:dyDescent="0.3">
      <c r="A33" t="s">
        <v>66</v>
      </c>
    </row>
    <row r="34" spans="1:13" x14ac:dyDescent="0.3">
      <c r="A34" t="s">
        <v>67</v>
      </c>
    </row>
    <row r="35" spans="1:13" x14ac:dyDescent="0.3">
      <c r="A35" t="s">
        <v>68</v>
      </c>
    </row>
    <row r="36" spans="1:13" x14ac:dyDescent="0.3">
      <c r="A36" t="s">
        <v>73</v>
      </c>
    </row>
    <row r="38" spans="1:13" x14ac:dyDescent="0.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x14ac:dyDescent="0.3">
      <c r="A39" s="11" t="s">
        <v>26</v>
      </c>
      <c r="B39" s="11" t="s">
        <v>69</v>
      </c>
      <c r="C39" s="11" t="s">
        <v>70</v>
      </c>
      <c r="D39" s="11" t="s">
        <v>71</v>
      </c>
      <c r="E39" s="11" t="s">
        <v>72</v>
      </c>
      <c r="G39" s="3"/>
      <c r="H39" s="11" t="s">
        <v>61</v>
      </c>
      <c r="I39" s="11"/>
      <c r="J39" s="11"/>
      <c r="K39" s="3"/>
      <c r="L39" s="3"/>
      <c r="M39" s="3"/>
    </row>
    <row r="40" spans="1:13" x14ac:dyDescent="0.3">
      <c r="A40" s="11" t="s">
        <v>4</v>
      </c>
      <c r="B40" s="11">
        <v>35</v>
      </c>
      <c r="C40" s="11">
        <v>45</v>
      </c>
      <c r="D40" s="11">
        <v>55</v>
      </c>
      <c r="E40" s="11">
        <f>SUM(B40:D40)</f>
        <v>135</v>
      </c>
      <c r="G40" s="3"/>
      <c r="H40" s="11" t="s">
        <v>63</v>
      </c>
      <c r="I40" s="11">
        <f>MATCH(A41,A39:A42)</f>
        <v>3</v>
      </c>
      <c r="J40" s="11">
        <f>MATCH(A42,A39:A42)</f>
        <v>4</v>
      </c>
      <c r="K40" s="3"/>
      <c r="L40" s="3"/>
      <c r="M40" s="3"/>
    </row>
    <row r="41" spans="1:13" x14ac:dyDescent="0.3">
      <c r="A41" s="11" t="s">
        <v>5</v>
      </c>
      <c r="B41" s="11">
        <v>66</v>
      </c>
      <c r="C41" s="11">
        <v>75</v>
      </c>
      <c r="D41" s="11">
        <v>85</v>
      </c>
      <c r="E41" s="11">
        <f t="shared" ref="E41:E42" si="16">SUM(B41:D41)</f>
        <v>226</v>
      </c>
      <c r="G41" s="3"/>
      <c r="H41" s="11" t="s">
        <v>64</v>
      </c>
      <c r="I41" s="11">
        <f>MATCH(C39,A39:D39)</f>
        <v>3</v>
      </c>
      <c r="J41" s="11">
        <f>MATCH(E39,A39:E39)</f>
        <v>5</v>
      </c>
      <c r="K41" s="3"/>
      <c r="L41" s="3"/>
      <c r="M41" s="3"/>
    </row>
    <row r="42" spans="1:13" x14ac:dyDescent="0.3">
      <c r="A42" s="11" t="s">
        <v>6</v>
      </c>
      <c r="B42" s="11">
        <v>95</v>
      </c>
      <c r="C42" s="11">
        <v>100</v>
      </c>
      <c r="D42" s="11">
        <v>80</v>
      </c>
      <c r="E42" s="11">
        <f t="shared" si="16"/>
        <v>275</v>
      </c>
      <c r="G42" s="3"/>
      <c r="H42" s="11"/>
      <c r="I42" s="11"/>
      <c r="J42" s="11"/>
      <c r="K42" s="3"/>
      <c r="L42" s="3"/>
      <c r="M42" s="3"/>
    </row>
    <row r="43" spans="1:13" x14ac:dyDescent="0.3">
      <c r="A43" s="3"/>
      <c r="B43" s="3"/>
      <c r="G43" s="3"/>
      <c r="H43" s="11" t="s">
        <v>65</v>
      </c>
      <c r="I43" s="11">
        <f>INDEX(A39:D42,I40,I41)</f>
        <v>75</v>
      </c>
      <c r="J43" s="11">
        <f>INDEX(A39:E42,J40,J41)</f>
        <v>275</v>
      </c>
      <c r="K43" s="3"/>
      <c r="L43" s="3"/>
      <c r="M43" s="3"/>
    </row>
    <row r="44" spans="1:13" x14ac:dyDescent="0.3">
      <c r="A44" s="3"/>
      <c r="B44" s="3"/>
      <c r="K44" s="3"/>
      <c r="L44" s="3"/>
      <c r="M44" s="3"/>
    </row>
    <row r="45" spans="1:13" x14ac:dyDescent="0.3">
      <c r="A45" s="3">
        <f>VLOOKUP(A41,A39:E42,5)</f>
        <v>226</v>
      </c>
      <c r="B45" s="3"/>
      <c r="K45" s="3"/>
      <c r="L45" s="3"/>
      <c r="M45" s="3"/>
    </row>
    <row r="46" spans="1:13" x14ac:dyDescent="0.3">
      <c r="A46" s="3"/>
      <c r="B46" s="3"/>
      <c r="H46" s="3"/>
      <c r="I46" s="4"/>
      <c r="J46" s="3"/>
      <c r="K46" s="3"/>
      <c r="L46" s="3"/>
      <c r="M46" s="3"/>
    </row>
    <row r="47" spans="1:13" x14ac:dyDescent="0.3">
      <c r="A47" s="11" t="s">
        <v>26</v>
      </c>
      <c r="B47" s="11" t="s">
        <v>4</v>
      </c>
      <c r="C47" s="11" t="s">
        <v>5</v>
      </c>
      <c r="D47" s="11" t="s">
        <v>6</v>
      </c>
      <c r="H47" s="3"/>
      <c r="I47" s="4"/>
      <c r="J47" s="3"/>
      <c r="K47" s="3"/>
      <c r="L47" s="3"/>
      <c r="M47" s="3"/>
    </row>
    <row r="48" spans="1:13" x14ac:dyDescent="0.3">
      <c r="A48" s="11" t="s">
        <v>69</v>
      </c>
      <c r="B48" s="11">
        <v>35</v>
      </c>
      <c r="C48" s="11">
        <v>66</v>
      </c>
      <c r="D48" s="11">
        <v>95</v>
      </c>
      <c r="H48" s="3"/>
      <c r="I48" s="4"/>
      <c r="J48" s="3"/>
      <c r="K48" s="3"/>
      <c r="L48" s="3"/>
      <c r="M48" s="3"/>
    </row>
    <row r="49" spans="1:11" x14ac:dyDescent="0.3">
      <c r="A49" s="11" t="s">
        <v>70</v>
      </c>
      <c r="B49" s="11">
        <v>45</v>
      </c>
      <c r="C49" s="11">
        <v>75</v>
      </c>
      <c r="D49" s="11">
        <v>100</v>
      </c>
      <c r="E49" s="3"/>
      <c r="F49" s="3"/>
      <c r="G49" s="3"/>
      <c r="H49" s="3"/>
      <c r="I49" s="3"/>
      <c r="J49" s="3"/>
      <c r="K49" s="3"/>
    </row>
    <row r="50" spans="1:11" x14ac:dyDescent="0.3">
      <c r="A50" s="11" t="s">
        <v>71</v>
      </c>
      <c r="B50" s="11">
        <v>55</v>
      </c>
      <c r="C50" s="11">
        <v>85</v>
      </c>
      <c r="D50" s="11">
        <v>80</v>
      </c>
      <c r="F50" s="3"/>
      <c r="G50" s="3"/>
      <c r="H50" s="3"/>
      <c r="I50" s="3"/>
      <c r="J50" s="3"/>
      <c r="K50" s="3"/>
    </row>
    <row r="51" spans="1:11" x14ac:dyDescent="0.3">
      <c r="A51" s="11" t="s">
        <v>72</v>
      </c>
      <c r="B51" s="11">
        <f>SUM(B48:B50)</f>
        <v>135</v>
      </c>
      <c r="C51" s="11">
        <f>SUM(C48:C50)</f>
        <v>226</v>
      </c>
      <c r="D51" s="11">
        <f>SUM(D48:D50)</f>
        <v>275</v>
      </c>
      <c r="F51" s="3"/>
      <c r="G51" s="3"/>
      <c r="H51" s="3"/>
      <c r="I51" s="3"/>
      <c r="J51" s="3"/>
      <c r="K51" s="3"/>
    </row>
    <row r="52" spans="1:11" x14ac:dyDescent="0.3">
      <c r="F52" s="3"/>
      <c r="G52" s="3"/>
      <c r="H52" s="3"/>
      <c r="I52" s="3"/>
      <c r="J52" s="3"/>
      <c r="K52" s="3"/>
    </row>
    <row r="53" spans="1:11" x14ac:dyDescent="0.3">
      <c r="A53" s="11">
        <f>HLOOKUP(D47,A47:D51,5)</f>
        <v>275</v>
      </c>
    </row>
  </sheetData>
  <conditionalFormatting sqref="B19:K23">
    <cfRule type="cellIs" dxfId="25" priority="17" operator="lessThan">
      <formula>35</formula>
    </cfRule>
    <cfRule type="cellIs" dxfId="24" priority="21" operator="greaterThan">
      <formula>34</formula>
    </cfRule>
    <cfRule type="cellIs" dxfId="23" priority="22" operator="lessThan">
      <formula>35</formula>
    </cfRule>
  </conditionalFormatting>
  <conditionalFormatting sqref="B28:K28">
    <cfRule type="containsText" dxfId="22" priority="23" operator="containsText" text="Pass">
      <formula>NOT(ISERROR(SEARCH("Pass",B28)))</formula>
    </cfRule>
    <cfRule type="containsText" dxfId="21" priority="24" operator="containsText" text="Fail">
      <formula>NOT(ISERROR(SEARCH("Fail",B28)))</formula>
    </cfRule>
  </conditionalFormatting>
  <conditionalFormatting sqref="B29:K29">
    <cfRule type="containsText" dxfId="20" priority="18" operator="containsText" text="F">
      <formula>NOT(ISERROR(SEARCH("F",B29)))</formula>
    </cfRule>
    <cfRule type="containsText" dxfId="19" priority="19" operator="containsText" text="A,B,C,D,E">
      <formula>NOT(ISERROR(SEARCH("A,B,C,D,E",B29)))</formula>
    </cfRule>
    <cfRule type="containsText" dxfId="18" priority="20" operator="containsText" text="F">
      <formula>NOT(ISERROR(SEARCH("F",B29)))</formula>
    </cfRule>
  </conditionalFormatting>
  <conditionalFormatting sqref="C2:G11">
    <cfRule type="cellIs" dxfId="17" priority="25" operator="lessThan">
      <formula>35</formula>
    </cfRule>
    <cfRule type="cellIs" dxfId="16" priority="29" operator="greaterThan">
      <formula>34</formula>
    </cfRule>
    <cfRule type="cellIs" dxfId="15" priority="30" operator="lessThan">
      <formula>35</formula>
    </cfRule>
  </conditionalFormatting>
  <conditionalFormatting sqref="F51:K51">
    <cfRule type="containsText" dxfId="14" priority="15" operator="containsText" text="Pass">
      <formula>NOT(ISERROR(SEARCH("Pass",F51)))</formula>
    </cfRule>
    <cfRule type="containsText" dxfId="13" priority="16" operator="containsText" text="Fail">
      <formula>NOT(ISERROR(SEARCH("Fail",F51)))</formula>
    </cfRule>
  </conditionalFormatting>
  <conditionalFormatting sqref="F52:K52">
    <cfRule type="containsText" dxfId="12" priority="10" operator="containsText" text="F">
      <formula>NOT(ISERROR(SEARCH("F",F52)))</formula>
    </cfRule>
    <cfRule type="containsText" dxfId="11" priority="11" operator="containsText" text="A,B,C,D,E">
      <formula>NOT(ISERROR(SEARCH("A,B,C,D,E",F52)))</formula>
    </cfRule>
    <cfRule type="containsText" dxfId="10" priority="12" operator="containsText" text="F">
      <formula>NOT(ISERROR(SEARCH("F",F52)))</formula>
    </cfRule>
  </conditionalFormatting>
  <conditionalFormatting sqref="L2:L11">
    <cfRule type="containsText" dxfId="9" priority="31" operator="containsText" text="Pass">
      <formula>NOT(ISERROR(SEARCH("Pass",L2)))</formula>
    </cfRule>
    <cfRule type="containsText" dxfId="8" priority="32" operator="containsText" text="Fail">
      <formula>NOT(ISERROR(SEARCH("Fail",L2)))</formula>
    </cfRule>
  </conditionalFormatting>
  <conditionalFormatting sqref="L39:L48">
    <cfRule type="containsText" dxfId="7" priority="7" operator="containsText" text="Pass">
      <formula>NOT(ISERROR(SEARCH("Pass",L39)))</formula>
    </cfRule>
    <cfRule type="containsText" dxfId="6" priority="8" operator="containsText" text="Fail">
      <formula>NOT(ISERROR(SEARCH("Fail",L39)))</formula>
    </cfRule>
  </conditionalFormatting>
  <conditionalFormatting sqref="M2:M11">
    <cfRule type="containsText" dxfId="5" priority="26" operator="containsText" text="F">
      <formula>NOT(ISERROR(SEARCH("F",M2)))</formula>
    </cfRule>
    <cfRule type="containsText" dxfId="4" priority="27" operator="containsText" text="A,B,C,D,E">
      <formula>NOT(ISERROR(SEARCH("A,B,C,D,E",M2)))</formula>
    </cfRule>
    <cfRule type="containsText" dxfId="3" priority="28" operator="containsText" text="F">
      <formula>NOT(ISERROR(SEARCH("F",M2)))</formula>
    </cfRule>
  </conditionalFormatting>
  <conditionalFormatting sqref="M39:M48">
    <cfRule type="containsText" dxfId="2" priority="2" operator="containsText" text="F">
      <formula>NOT(ISERROR(SEARCH("F",M39)))</formula>
    </cfRule>
    <cfRule type="containsText" dxfId="1" priority="3" operator="containsText" text="A,B,C,D,E">
      <formula>NOT(ISERROR(SEARCH("A,B,C,D,E",M39)))</formula>
    </cfRule>
    <cfRule type="containsText" dxfId="0" priority="4" operator="containsText" text="F">
      <formula>NOT(ISERROR(SEARCH("F",M39)))</formula>
    </cfRule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2689-2AF9-484A-8F17-C2E67771F657}">
  <dimension ref="A1:A3"/>
  <sheetViews>
    <sheetView tabSelected="1" workbookViewId="0">
      <selection activeCell="B17" sqref="B17"/>
    </sheetView>
  </sheetViews>
  <sheetFormatPr defaultRowHeight="14.4" x14ac:dyDescent="0.3"/>
  <cols>
    <col min="1" max="1" width="66.8984375" bestFit="1" customWidth="1"/>
  </cols>
  <sheetData>
    <row r="1" spans="1:1" x14ac:dyDescent="0.3">
      <c r="A1" t="s">
        <v>74</v>
      </c>
    </row>
    <row r="2" spans="1:1" x14ac:dyDescent="0.3">
      <c r="A2" t="s">
        <v>60</v>
      </c>
    </row>
    <row r="3" spans="1:1" x14ac:dyDescent="0.3">
      <c r="A3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A155-8A24-468F-A1D2-66C274DAED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30 - 9.7.25</vt:lpstr>
      <vt:lpstr>Day 31 - 10.7.25</vt:lpstr>
      <vt:lpstr>Day 31.1 - 10.7.25</vt:lpstr>
      <vt:lpstr>Day 32 - 14.7.25</vt:lpstr>
      <vt:lpstr>Day 33 - 15.7.25</vt:lpstr>
      <vt:lpstr>Day 34 - 16.7.25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ATHIF MOHAMED RAFEEK</dc:creator>
  <cp:lastModifiedBy>ATHIF M</cp:lastModifiedBy>
  <dcterms:created xsi:type="dcterms:W3CDTF">2025-07-09T05:45:50Z</dcterms:created>
  <dcterms:modified xsi:type="dcterms:W3CDTF">2025-07-16T05:05:14Z</dcterms:modified>
</cp:coreProperties>
</file>